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УКФ звіт\"/>
    </mc:Choice>
  </mc:AlternateContent>
  <bookViews>
    <workbookView xWindow="0" yWindow="0" windowWidth="23040" windowHeight="9876"/>
  </bookViews>
  <sheets>
    <sheet name="Фінансування" sheetId="1" r:id="rId1"/>
    <sheet name="Кошторис  витрат" sheetId="2" r:id="rId2"/>
    <sheet name="Реєстр документів" sheetId="3" r:id="rId3"/>
  </sheets>
  <calcPr calcId="162913"/>
  <extLst>
    <ext uri="GoogleSheetsCustomDataVersion2">
      <go:sheetsCustomData xmlns:go="http://customooxmlschemas.google.com/" r:id="rId7" roundtripDataChecksum="xI9roFADaED+qiEBXZTC5PdSesis/71cTyi0Obu0vds="/>
    </ext>
  </extLst>
</workbook>
</file>

<file path=xl/calcChain.xml><?xml version="1.0" encoding="utf-8"?>
<calcChain xmlns="http://schemas.openxmlformats.org/spreadsheetml/2006/main">
  <c r="F158" i="3" l="1"/>
  <c r="I158" i="3"/>
  <c r="F159" i="3"/>
  <c r="I159" i="3"/>
  <c r="F160" i="3"/>
  <c r="I160" i="3"/>
  <c r="F161" i="3"/>
  <c r="I161" i="3"/>
  <c r="I157" i="3"/>
  <c r="F157" i="3"/>
  <c r="I156" i="3"/>
  <c r="F156" i="3"/>
  <c r="I150" i="3"/>
  <c r="F150" i="3"/>
  <c r="I147" i="3"/>
  <c r="I151" i="3"/>
  <c r="F149" i="3"/>
  <c r="F151" i="3"/>
  <c r="I146" i="3"/>
  <c r="F146" i="3"/>
  <c r="D145" i="3"/>
  <c r="F145" i="3" s="1"/>
  <c r="D143" i="3"/>
  <c r="I143" i="3" s="1"/>
  <c r="I135" i="3"/>
  <c r="F135" i="3"/>
  <c r="D134" i="3"/>
  <c r="F134" i="3" s="1"/>
  <c r="I123" i="3"/>
  <c r="I124" i="3"/>
  <c r="I125" i="3"/>
  <c r="I126" i="3"/>
  <c r="I127" i="3"/>
  <c r="I128" i="3"/>
  <c r="I129" i="3"/>
  <c r="I130" i="3"/>
  <c r="I131" i="3"/>
  <c r="I132" i="3"/>
  <c r="I133" i="3"/>
  <c r="I134" i="3"/>
  <c r="I136" i="3"/>
  <c r="I137" i="3"/>
  <c r="I138" i="3"/>
  <c r="I139" i="3"/>
  <c r="I140" i="3"/>
  <c r="I141" i="3"/>
  <c r="I142" i="3"/>
  <c r="I144" i="3"/>
  <c r="I148" i="3"/>
  <c r="I149" i="3"/>
  <c r="F123" i="3"/>
  <c r="F124" i="3"/>
  <c r="F125" i="3"/>
  <c r="F126" i="3"/>
  <c r="F127" i="3"/>
  <c r="F128" i="3"/>
  <c r="F129" i="3"/>
  <c r="F130" i="3"/>
  <c r="F131" i="3"/>
  <c r="F132" i="3"/>
  <c r="F133" i="3"/>
  <c r="F136" i="3"/>
  <c r="F137" i="3"/>
  <c r="F138" i="3"/>
  <c r="F139" i="3"/>
  <c r="F140" i="3"/>
  <c r="F141" i="3"/>
  <c r="F142" i="3"/>
  <c r="F143" i="3"/>
  <c r="F144" i="3"/>
  <c r="F147" i="3"/>
  <c r="F148" i="3"/>
  <c r="F122" i="3"/>
  <c r="I122" i="3"/>
  <c r="F121" i="3"/>
  <c r="I121" i="3"/>
  <c r="F120" i="3"/>
  <c r="I120" i="3"/>
  <c r="F119" i="3"/>
  <c r="I119" i="3"/>
  <c r="F118" i="3"/>
  <c r="I118" i="3"/>
  <c r="I145" i="3" l="1"/>
  <c r="I15" i="3" l="1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I14" i="3"/>
  <c r="F14" i="3"/>
  <c r="V239" i="2" l="1"/>
  <c r="S239" i="2"/>
  <c r="Y190" i="2"/>
  <c r="V154" i="2"/>
  <c r="V155" i="2"/>
  <c r="V156" i="2"/>
  <c r="V157" i="2"/>
  <c r="X157" i="2" s="1"/>
  <c r="V158" i="2"/>
  <c r="V159" i="2"/>
  <c r="V160" i="2"/>
  <c r="V161" i="2"/>
  <c r="V162" i="2"/>
  <c r="V163" i="2"/>
  <c r="S155" i="2"/>
  <c r="S156" i="2"/>
  <c r="S157" i="2"/>
  <c r="S158" i="2"/>
  <c r="S159" i="2"/>
  <c r="S160" i="2"/>
  <c r="S161" i="2"/>
  <c r="S162" i="2"/>
  <c r="S163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X151" i="2" s="1"/>
  <c r="V152" i="2"/>
  <c r="V153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Y55" i="2"/>
  <c r="Y53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X137" i="2" s="1"/>
  <c r="V138" i="2"/>
  <c r="V139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V104" i="2"/>
  <c r="V105" i="2"/>
  <c r="V106" i="2"/>
  <c r="V107" i="2"/>
  <c r="V108" i="2"/>
  <c r="V109" i="2"/>
  <c r="V110" i="2"/>
  <c r="V111" i="2"/>
  <c r="X111" i="2" s="1"/>
  <c r="V112" i="2"/>
  <c r="V113" i="2"/>
  <c r="V114" i="2"/>
  <c r="V115" i="2"/>
  <c r="V116" i="2"/>
  <c r="V117" i="2"/>
  <c r="V118" i="2"/>
  <c r="V119" i="2"/>
  <c r="X119" i="2" s="1"/>
  <c r="V120" i="2"/>
  <c r="V121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V78" i="2"/>
  <c r="V79" i="2"/>
  <c r="V80" i="2"/>
  <c r="V81" i="2"/>
  <c r="V82" i="2"/>
  <c r="V83" i="2"/>
  <c r="V84" i="2"/>
  <c r="V85" i="2"/>
  <c r="V86" i="2"/>
  <c r="V87" i="2"/>
  <c r="V88" i="2"/>
  <c r="V89" i="2"/>
  <c r="S78" i="2"/>
  <c r="S79" i="2"/>
  <c r="S80" i="2"/>
  <c r="S81" i="2"/>
  <c r="S82" i="2"/>
  <c r="S83" i="2"/>
  <c r="S84" i="2"/>
  <c r="S85" i="2"/>
  <c r="S86" i="2"/>
  <c r="S87" i="2"/>
  <c r="S88" i="2"/>
  <c r="S89" i="2"/>
  <c r="V61" i="2"/>
  <c r="V62" i="2"/>
  <c r="V63" i="2"/>
  <c r="V64" i="2"/>
  <c r="V65" i="2"/>
  <c r="V66" i="2"/>
  <c r="V67" i="2"/>
  <c r="V68" i="2"/>
  <c r="X68" i="2" s="1"/>
  <c r="V69" i="2"/>
  <c r="V70" i="2"/>
  <c r="V71" i="2"/>
  <c r="V72" i="2"/>
  <c r="V73" i="2"/>
  <c r="V74" i="2"/>
  <c r="V75" i="2"/>
  <c r="V76" i="2"/>
  <c r="V77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P202" i="2"/>
  <c r="P203" i="2"/>
  <c r="P204" i="2"/>
  <c r="X204" i="2" s="1"/>
  <c r="Y204" i="2" s="1"/>
  <c r="Z204" i="2" s="1"/>
  <c r="P205" i="2"/>
  <c r="P206" i="2"/>
  <c r="P207" i="2"/>
  <c r="P208" i="2"/>
  <c r="X208" i="2" s="1"/>
  <c r="P209" i="2"/>
  <c r="M202" i="2"/>
  <c r="M203" i="2"/>
  <c r="M204" i="2"/>
  <c r="M205" i="2"/>
  <c r="M206" i="2"/>
  <c r="M207" i="2"/>
  <c r="M208" i="2"/>
  <c r="P155" i="2"/>
  <c r="P156" i="2"/>
  <c r="P157" i="2"/>
  <c r="P158" i="2"/>
  <c r="P159" i="2"/>
  <c r="P160" i="2"/>
  <c r="P161" i="2"/>
  <c r="P162" i="2"/>
  <c r="P163" i="2"/>
  <c r="M155" i="2"/>
  <c r="M156" i="2"/>
  <c r="M157" i="2"/>
  <c r="M158" i="2"/>
  <c r="M159" i="2"/>
  <c r="M160" i="2"/>
  <c r="M161" i="2"/>
  <c r="M162" i="2"/>
  <c r="M163" i="2"/>
  <c r="P140" i="2"/>
  <c r="P141" i="2"/>
  <c r="X141" i="2" s="1"/>
  <c r="P142" i="2"/>
  <c r="P143" i="2"/>
  <c r="P144" i="2"/>
  <c r="P145" i="2"/>
  <c r="X145" i="2" s="1"/>
  <c r="P146" i="2"/>
  <c r="P147" i="2"/>
  <c r="P148" i="2"/>
  <c r="P149" i="2"/>
  <c r="X149" i="2" s="1"/>
  <c r="P150" i="2"/>
  <c r="P151" i="2"/>
  <c r="P152" i="2"/>
  <c r="P153" i="2"/>
  <c r="X153" i="2" s="1"/>
  <c r="P154" i="2"/>
  <c r="M140" i="2"/>
  <c r="M141" i="2"/>
  <c r="M142" i="2"/>
  <c r="W142" i="2" s="1"/>
  <c r="M143" i="2"/>
  <c r="M144" i="2"/>
  <c r="M145" i="2"/>
  <c r="M146" i="2"/>
  <c r="W146" i="2" s="1"/>
  <c r="M147" i="2"/>
  <c r="M148" i="2"/>
  <c r="M149" i="2"/>
  <c r="M150" i="2"/>
  <c r="W150" i="2" s="1"/>
  <c r="M151" i="2"/>
  <c r="M152" i="2"/>
  <c r="M153" i="2"/>
  <c r="M154" i="2"/>
  <c r="W154" i="2" s="1"/>
  <c r="P124" i="2"/>
  <c r="P125" i="2"/>
  <c r="P126" i="2"/>
  <c r="P127" i="2"/>
  <c r="X127" i="2" s="1"/>
  <c r="P128" i="2"/>
  <c r="P129" i="2"/>
  <c r="P130" i="2"/>
  <c r="P131" i="2"/>
  <c r="X131" i="2" s="1"/>
  <c r="P132" i="2"/>
  <c r="P133" i="2"/>
  <c r="P134" i="2"/>
  <c r="P135" i="2"/>
  <c r="X135" i="2" s="1"/>
  <c r="P136" i="2"/>
  <c r="P137" i="2"/>
  <c r="P138" i="2"/>
  <c r="P139" i="2"/>
  <c r="X139" i="2" s="1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P103" i="2"/>
  <c r="X103" i="2" s="1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M104" i="2"/>
  <c r="M105" i="2"/>
  <c r="M106" i="2"/>
  <c r="M107" i="2"/>
  <c r="W107" i="2" s="1"/>
  <c r="M108" i="2"/>
  <c r="M109" i="2"/>
  <c r="M110" i="2"/>
  <c r="M111" i="2"/>
  <c r="M112" i="2"/>
  <c r="M113" i="2"/>
  <c r="M114" i="2"/>
  <c r="M115" i="2"/>
  <c r="W115" i="2" s="1"/>
  <c r="M116" i="2"/>
  <c r="M117" i="2"/>
  <c r="M118" i="2"/>
  <c r="M119" i="2"/>
  <c r="M120" i="2"/>
  <c r="M121" i="2"/>
  <c r="M122" i="2"/>
  <c r="M123" i="2"/>
  <c r="M124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P81" i="2"/>
  <c r="P82" i="2"/>
  <c r="P83" i="2"/>
  <c r="P84" i="2"/>
  <c r="P85" i="2"/>
  <c r="P86" i="2"/>
  <c r="P87" i="2"/>
  <c r="P88" i="2"/>
  <c r="P89" i="2"/>
  <c r="M81" i="2"/>
  <c r="M82" i="2"/>
  <c r="M83" i="2"/>
  <c r="W83" i="2" s="1"/>
  <c r="M84" i="2"/>
  <c r="M85" i="2"/>
  <c r="M86" i="2"/>
  <c r="M87" i="2"/>
  <c r="M88" i="2"/>
  <c r="M89" i="2"/>
  <c r="P61" i="2"/>
  <c r="P62" i="2"/>
  <c r="X62" i="2" s="1"/>
  <c r="P63" i="2"/>
  <c r="P64" i="2"/>
  <c r="P65" i="2"/>
  <c r="P66" i="2"/>
  <c r="X66" i="2" s="1"/>
  <c r="P67" i="2"/>
  <c r="P68" i="2"/>
  <c r="P69" i="2"/>
  <c r="P70" i="2"/>
  <c r="X70" i="2" s="1"/>
  <c r="P71" i="2"/>
  <c r="P72" i="2"/>
  <c r="P73" i="2"/>
  <c r="P74" i="2"/>
  <c r="X74" i="2" s="1"/>
  <c r="P75" i="2"/>
  <c r="P76" i="2"/>
  <c r="P77" i="2"/>
  <c r="P78" i="2"/>
  <c r="X78" i="2" s="1"/>
  <c r="P79" i="2"/>
  <c r="P8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C29" i="1"/>
  <c r="P285" i="2"/>
  <c r="P283" i="2"/>
  <c r="P284" i="2"/>
  <c r="J219" i="2"/>
  <c r="J283" i="2"/>
  <c r="X283" i="2" s="1"/>
  <c r="J282" i="2"/>
  <c r="J281" i="2"/>
  <c r="J280" i="2"/>
  <c r="J279" i="2"/>
  <c r="J278" i="2"/>
  <c r="J277" i="2"/>
  <c r="J276" i="2"/>
  <c r="J262" i="2"/>
  <c r="J261" i="2"/>
  <c r="P235" i="2"/>
  <c r="J240" i="2"/>
  <c r="J238" i="2"/>
  <c r="J237" i="2"/>
  <c r="J236" i="2"/>
  <c r="J234" i="2"/>
  <c r="J220" i="2"/>
  <c r="J218" i="2"/>
  <c r="J217" i="2"/>
  <c r="J216" i="2"/>
  <c r="J215" i="2"/>
  <c r="J210" i="2"/>
  <c r="J209" i="2"/>
  <c r="J208" i="2"/>
  <c r="J207" i="2"/>
  <c r="X207" i="2" s="1"/>
  <c r="J206" i="2"/>
  <c r="J205" i="2"/>
  <c r="J204" i="2"/>
  <c r="J203" i="2"/>
  <c r="X203" i="2" s="1"/>
  <c r="J202" i="2"/>
  <c r="J201" i="2"/>
  <c r="J197" i="2"/>
  <c r="J179" i="2"/>
  <c r="J167" i="2"/>
  <c r="J166" i="2"/>
  <c r="H59" i="2"/>
  <c r="J163" i="2"/>
  <c r="J162" i="2"/>
  <c r="J161" i="2"/>
  <c r="J160" i="2"/>
  <c r="J159" i="2"/>
  <c r="J158" i="2"/>
  <c r="J157" i="2"/>
  <c r="J156" i="2"/>
  <c r="X156" i="2" s="1"/>
  <c r="J155" i="2"/>
  <c r="J154" i="2"/>
  <c r="J153" i="2"/>
  <c r="J152" i="2"/>
  <c r="J151" i="2"/>
  <c r="J150" i="2"/>
  <c r="J149" i="2"/>
  <c r="J148" i="2"/>
  <c r="X148" i="2" s="1"/>
  <c r="J147" i="2"/>
  <c r="J146" i="2"/>
  <c r="J145" i="2"/>
  <c r="J144" i="2"/>
  <c r="X144" i="2" s="1"/>
  <c r="J143" i="2"/>
  <c r="J142" i="2"/>
  <c r="J141" i="2"/>
  <c r="J140" i="2"/>
  <c r="J139" i="2"/>
  <c r="J138" i="2"/>
  <c r="J137" i="2"/>
  <c r="J136" i="2"/>
  <c r="X136" i="2" s="1"/>
  <c r="J135" i="2"/>
  <c r="J134" i="2"/>
  <c r="J133" i="2"/>
  <c r="J132" i="2"/>
  <c r="X132" i="2" s="1"/>
  <c r="J131" i="2"/>
  <c r="J130" i="2"/>
  <c r="J129" i="2"/>
  <c r="J128" i="2"/>
  <c r="X128" i="2" s="1"/>
  <c r="J127" i="2"/>
  <c r="J126" i="2"/>
  <c r="J125" i="2"/>
  <c r="J124" i="2"/>
  <c r="X124" i="2" s="1"/>
  <c r="J123" i="2"/>
  <c r="J122" i="2"/>
  <c r="J121" i="2"/>
  <c r="J120" i="2"/>
  <c r="X120" i="2" s="1"/>
  <c r="J119" i="2"/>
  <c r="J118" i="2"/>
  <c r="J117" i="2"/>
  <c r="J116" i="2"/>
  <c r="X116" i="2" s="1"/>
  <c r="J115" i="2"/>
  <c r="J114" i="2"/>
  <c r="J113" i="2"/>
  <c r="J112" i="2"/>
  <c r="J111" i="2"/>
  <c r="J110" i="2"/>
  <c r="J109" i="2"/>
  <c r="J108" i="2"/>
  <c r="J107" i="2"/>
  <c r="J106" i="2"/>
  <c r="J105" i="2"/>
  <c r="X105" i="2" s="1"/>
  <c r="J104" i="2"/>
  <c r="X104" i="2" s="1"/>
  <c r="J103" i="2"/>
  <c r="J102" i="2"/>
  <c r="J101" i="2"/>
  <c r="J100" i="2"/>
  <c r="X100" i="2" s="1"/>
  <c r="J99" i="2"/>
  <c r="J98" i="2"/>
  <c r="J97" i="2"/>
  <c r="J96" i="2"/>
  <c r="X96" i="2" s="1"/>
  <c r="J95" i="2"/>
  <c r="J94" i="2"/>
  <c r="J93" i="2"/>
  <c r="J92" i="2"/>
  <c r="X92" i="2" s="1"/>
  <c r="J91" i="2"/>
  <c r="J90" i="2"/>
  <c r="J89" i="2"/>
  <c r="J88" i="2"/>
  <c r="X88" i="2" s="1"/>
  <c r="J87" i="2"/>
  <c r="J86" i="2"/>
  <c r="J85" i="2"/>
  <c r="J84" i="2"/>
  <c r="X84" i="2" s="1"/>
  <c r="J83" i="2"/>
  <c r="J82" i="2"/>
  <c r="J81" i="2"/>
  <c r="J80" i="2"/>
  <c r="J79" i="2"/>
  <c r="J78" i="2"/>
  <c r="J76" i="2"/>
  <c r="J75" i="2"/>
  <c r="X75" i="2" s="1"/>
  <c r="J74" i="2"/>
  <c r="J73" i="2"/>
  <c r="X73" i="2" s="1"/>
  <c r="J72" i="2"/>
  <c r="J71" i="2"/>
  <c r="J70" i="2"/>
  <c r="J69" i="2"/>
  <c r="X69" i="2" s="1"/>
  <c r="J68" i="2"/>
  <c r="J67" i="2"/>
  <c r="X67" i="2" s="1"/>
  <c r="J66" i="2"/>
  <c r="J65" i="2"/>
  <c r="X65" i="2" s="1"/>
  <c r="J64" i="2"/>
  <c r="J63" i="2"/>
  <c r="X63" i="2" s="1"/>
  <c r="J62" i="2"/>
  <c r="J61" i="2"/>
  <c r="X61" i="2" s="1"/>
  <c r="J60" i="2"/>
  <c r="J59" i="2" s="1"/>
  <c r="W291" i="2"/>
  <c r="Y291" i="2" s="1"/>
  <c r="Z291" i="2" s="1"/>
  <c r="W292" i="2"/>
  <c r="W282" i="2"/>
  <c r="W285" i="2"/>
  <c r="W286" i="2"/>
  <c r="W289" i="2"/>
  <c r="X202" i="2"/>
  <c r="W204" i="2"/>
  <c r="X206" i="2"/>
  <c r="W207" i="2"/>
  <c r="X154" i="2"/>
  <c r="X155" i="2"/>
  <c r="W157" i="2"/>
  <c r="X159" i="2"/>
  <c r="X160" i="2"/>
  <c r="X163" i="2"/>
  <c r="X142" i="2"/>
  <c r="W145" i="2"/>
  <c r="X146" i="2"/>
  <c r="X150" i="2"/>
  <c r="X152" i="2"/>
  <c r="X130" i="2"/>
  <c r="X134" i="2"/>
  <c r="W135" i="2"/>
  <c r="X140" i="2"/>
  <c r="W121" i="2"/>
  <c r="X121" i="2"/>
  <c r="X123" i="2"/>
  <c r="W105" i="2"/>
  <c r="W109" i="2"/>
  <c r="X109" i="2"/>
  <c r="X113" i="2"/>
  <c r="X94" i="2"/>
  <c r="W95" i="2"/>
  <c r="X95" i="2"/>
  <c r="X98" i="2"/>
  <c r="X99" i="2"/>
  <c r="W102" i="2"/>
  <c r="X102" i="2"/>
  <c r="W77" i="2"/>
  <c r="X77" i="2"/>
  <c r="X79" i="2"/>
  <c r="X82" i="2"/>
  <c r="X86" i="2"/>
  <c r="W87" i="2"/>
  <c r="X87" i="2"/>
  <c r="X90" i="2"/>
  <c r="X91" i="2"/>
  <c r="W65" i="2"/>
  <c r="W69" i="2"/>
  <c r="X71" i="2"/>
  <c r="W73" i="2"/>
  <c r="P289" i="2"/>
  <c r="P290" i="2"/>
  <c r="P291" i="2"/>
  <c r="P292" i="2"/>
  <c r="M294" i="2"/>
  <c r="M293" i="2"/>
  <c r="M292" i="2"/>
  <c r="M291" i="2"/>
  <c r="M290" i="2"/>
  <c r="W290" i="2" s="1"/>
  <c r="P281" i="2"/>
  <c r="X281" i="2" s="1"/>
  <c r="P282" i="2"/>
  <c r="X282" i="2" s="1"/>
  <c r="P286" i="2"/>
  <c r="P287" i="2"/>
  <c r="P288" i="2"/>
  <c r="M281" i="2"/>
  <c r="M289" i="2"/>
  <c r="M288" i="2"/>
  <c r="W288" i="2" s="1"/>
  <c r="M287" i="2"/>
  <c r="M286" i="2"/>
  <c r="M285" i="2"/>
  <c r="M284" i="2"/>
  <c r="M283" i="2"/>
  <c r="M282" i="2"/>
  <c r="M235" i="2"/>
  <c r="E274" i="2"/>
  <c r="J292" i="2"/>
  <c r="X292" i="2" s="1"/>
  <c r="G292" i="2"/>
  <c r="J290" i="2"/>
  <c r="X290" i="2" s="1"/>
  <c r="J291" i="2"/>
  <c r="X291" i="2" s="1"/>
  <c r="G290" i="2"/>
  <c r="G291" i="2"/>
  <c r="G293" i="2"/>
  <c r="J289" i="2"/>
  <c r="G289" i="2"/>
  <c r="J288" i="2"/>
  <c r="X288" i="2" s="1"/>
  <c r="G288" i="2"/>
  <c r="J287" i="2"/>
  <c r="X287" i="2" s="1"/>
  <c r="G287" i="2"/>
  <c r="W287" i="2" s="1"/>
  <c r="Y287" i="2" s="1"/>
  <c r="Z287" i="2" s="1"/>
  <c r="G282" i="2"/>
  <c r="G283" i="2"/>
  <c r="W283" i="2" s="1"/>
  <c r="Y283" i="2" s="1"/>
  <c r="Z283" i="2" s="1"/>
  <c r="G284" i="2"/>
  <c r="W284" i="2" s="1"/>
  <c r="G285" i="2"/>
  <c r="G286" i="2"/>
  <c r="J284" i="2"/>
  <c r="X284" i="2" s="1"/>
  <c r="J285" i="2"/>
  <c r="X285" i="2" s="1"/>
  <c r="J286" i="2"/>
  <c r="G281" i="2"/>
  <c r="W281" i="2" s="1"/>
  <c r="Y281" i="2" s="1"/>
  <c r="Z281" i="2" s="1"/>
  <c r="G208" i="2"/>
  <c r="W208" i="2" s="1"/>
  <c r="G202" i="2"/>
  <c r="W202" i="2" s="1"/>
  <c r="G203" i="2"/>
  <c r="W203" i="2" s="1"/>
  <c r="G204" i="2"/>
  <c r="G205" i="2"/>
  <c r="G206" i="2"/>
  <c r="W206" i="2" s="1"/>
  <c r="G207" i="2"/>
  <c r="G209" i="2"/>
  <c r="G210" i="2"/>
  <c r="E59" i="2"/>
  <c r="G163" i="2"/>
  <c r="W163" i="2" s="1"/>
  <c r="G162" i="2"/>
  <c r="G161" i="2"/>
  <c r="W161" i="2" s="1"/>
  <c r="G160" i="2"/>
  <c r="G159" i="2"/>
  <c r="W159" i="2" s="1"/>
  <c r="G68" i="2"/>
  <c r="G61" i="2"/>
  <c r="W61" i="2" s="1"/>
  <c r="G62" i="2"/>
  <c r="W62" i="2" s="1"/>
  <c r="G63" i="2"/>
  <c r="G64" i="2"/>
  <c r="W64" i="2" s="1"/>
  <c r="G65" i="2"/>
  <c r="G66" i="2"/>
  <c r="W66" i="2" s="1"/>
  <c r="G67" i="2"/>
  <c r="G69" i="2"/>
  <c r="G70" i="2"/>
  <c r="W70" i="2" s="1"/>
  <c r="G71" i="2"/>
  <c r="G72" i="2"/>
  <c r="G73" i="2"/>
  <c r="G74" i="2"/>
  <c r="W74" i="2" s="1"/>
  <c r="G75" i="2"/>
  <c r="G76" i="2"/>
  <c r="W76" i="2" s="1"/>
  <c r="G78" i="2"/>
  <c r="W78" i="2" s="1"/>
  <c r="G79" i="2"/>
  <c r="G80" i="2"/>
  <c r="G81" i="2"/>
  <c r="G82" i="2"/>
  <c r="W82" i="2" s="1"/>
  <c r="Y82" i="2" s="1"/>
  <c r="Z82" i="2" s="1"/>
  <c r="G83" i="2"/>
  <c r="G84" i="2"/>
  <c r="G85" i="2"/>
  <c r="G86" i="2"/>
  <c r="W86" i="2" s="1"/>
  <c r="G87" i="2"/>
  <c r="G88" i="2"/>
  <c r="G89" i="2"/>
  <c r="G90" i="2"/>
  <c r="W90" i="2" s="1"/>
  <c r="G91" i="2"/>
  <c r="W91" i="2" s="1"/>
  <c r="G92" i="2"/>
  <c r="G93" i="2"/>
  <c r="G94" i="2"/>
  <c r="W94" i="2" s="1"/>
  <c r="G95" i="2"/>
  <c r="G96" i="2"/>
  <c r="G97" i="2"/>
  <c r="G98" i="2"/>
  <c r="W98" i="2" s="1"/>
  <c r="G99" i="2"/>
  <c r="W99" i="2" s="1"/>
  <c r="G100" i="2"/>
  <c r="G101" i="2"/>
  <c r="G102" i="2"/>
  <c r="G103" i="2"/>
  <c r="W103" i="2" s="1"/>
  <c r="G104" i="2"/>
  <c r="W104" i="2" s="1"/>
  <c r="G105" i="2"/>
  <c r="G106" i="2"/>
  <c r="G107" i="2"/>
  <c r="G108" i="2"/>
  <c r="W108" i="2" s="1"/>
  <c r="G109" i="2"/>
  <c r="G110" i="2"/>
  <c r="G111" i="2"/>
  <c r="G112" i="2"/>
  <c r="W112" i="2" s="1"/>
  <c r="G113" i="2"/>
  <c r="W113" i="2" s="1"/>
  <c r="G114" i="2"/>
  <c r="G115" i="2"/>
  <c r="G116" i="2"/>
  <c r="W116" i="2" s="1"/>
  <c r="Y116" i="2" s="1"/>
  <c r="Z116" i="2" s="1"/>
  <c r="G117" i="2"/>
  <c r="W117" i="2" s="1"/>
  <c r="G118" i="2"/>
  <c r="G119" i="2"/>
  <c r="G120" i="2"/>
  <c r="W120" i="2" s="1"/>
  <c r="G121" i="2"/>
  <c r="G122" i="2"/>
  <c r="G123" i="2"/>
  <c r="W123" i="2" s="1"/>
  <c r="G124" i="2"/>
  <c r="W124" i="2" s="1"/>
  <c r="G125" i="2"/>
  <c r="G126" i="2"/>
  <c r="G127" i="2"/>
  <c r="G128" i="2"/>
  <c r="G129" i="2"/>
  <c r="G130" i="2"/>
  <c r="G131" i="2"/>
  <c r="G132" i="2"/>
  <c r="G133" i="2"/>
  <c r="G134" i="2"/>
  <c r="G135" i="2"/>
  <c r="G136" i="2"/>
  <c r="W136" i="2" s="1"/>
  <c r="G137" i="2"/>
  <c r="G138" i="2"/>
  <c r="G139" i="2"/>
  <c r="W139" i="2" s="1"/>
  <c r="G140" i="2"/>
  <c r="W140" i="2" s="1"/>
  <c r="G141" i="2"/>
  <c r="G142" i="2"/>
  <c r="G143" i="2"/>
  <c r="G144" i="2"/>
  <c r="W144" i="2" s="1"/>
  <c r="G145" i="2"/>
  <c r="G146" i="2"/>
  <c r="G147" i="2"/>
  <c r="G148" i="2"/>
  <c r="W148" i="2" s="1"/>
  <c r="G149" i="2"/>
  <c r="G150" i="2"/>
  <c r="G151" i="2"/>
  <c r="G152" i="2"/>
  <c r="W152" i="2" s="1"/>
  <c r="G153" i="2"/>
  <c r="G154" i="2"/>
  <c r="G155" i="2"/>
  <c r="W155" i="2" s="1"/>
  <c r="G156" i="2"/>
  <c r="G157" i="2"/>
  <c r="G158" i="2"/>
  <c r="X162" i="2" l="1"/>
  <c r="X158" i="2"/>
  <c r="W151" i="2"/>
  <c r="W147" i="2"/>
  <c r="W143" i="2"/>
  <c r="Y143" i="2" s="1"/>
  <c r="Z143" i="2" s="1"/>
  <c r="W153" i="2"/>
  <c r="Y153" i="2" s="1"/>
  <c r="Z153" i="2" s="1"/>
  <c r="W149" i="2"/>
  <c r="X129" i="2"/>
  <c r="X133" i="2"/>
  <c r="X125" i="2"/>
  <c r="W138" i="2"/>
  <c r="W134" i="2"/>
  <c r="W130" i="2"/>
  <c r="Y130" i="2" s="1"/>
  <c r="Z130" i="2" s="1"/>
  <c r="W137" i="2"/>
  <c r="Y137" i="2" s="1"/>
  <c r="Z137" i="2" s="1"/>
  <c r="W126" i="2"/>
  <c r="W133" i="2"/>
  <c r="W129" i="2"/>
  <c r="W125" i="2"/>
  <c r="Y125" i="2" s="1"/>
  <c r="Z125" i="2" s="1"/>
  <c r="X115" i="2"/>
  <c r="Y115" i="2" s="1"/>
  <c r="Z115" i="2" s="1"/>
  <c r="X107" i="2"/>
  <c r="Y113" i="2"/>
  <c r="Z113" i="2" s="1"/>
  <c r="W111" i="2"/>
  <c r="W122" i="2"/>
  <c r="W118" i="2"/>
  <c r="W110" i="2"/>
  <c r="W106" i="2"/>
  <c r="W119" i="2"/>
  <c r="Y119" i="2" s="1"/>
  <c r="Z119" i="2" s="1"/>
  <c r="Y86" i="2"/>
  <c r="Z86" i="2" s="1"/>
  <c r="X81" i="2"/>
  <c r="X85" i="2"/>
  <c r="Y85" i="2" s="1"/>
  <c r="Z85" i="2" s="1"/>
  <c r="X89" i="2"/>
  <c r="Y89" i="2" s="1"/>
  <c r="Z89" i="2" s="1"/>
  <c r="W89" i="2"/>
  <c r="W85" i="2"/>
  <c r="W81" i="2"/>
  <c r="Y81" i="2" s="1"/>
  <c r="Z81" i="2" s="1"/>
  <c r="Y78" i="2"/>
  <c r="Z78" i="2" s="1"/>
  <c r="Y104" i="2"/>
  <c r="Z104" i="2" s="1"/>
  <c r="Y144" i="2"/>
  <c r="Z144" i="2" s="1"/>
  <c r="Y148" i="2"/>
  <c r="Z148" i="2" s="1"/>
  <c r="Y285" i="2"/>
  <c r="Z285" i="2" s="1"/>
  <c r="Y103" i="2"/>
  <c r="Z103" i="2" s="1"/>
  <c r="Y284" i="2"/>
  <c r="Z284" i="2" s="1"/>
  <c r="Y288" i="2"/>
  <c r="Z288" i="2" s="1"/>
  <c r="Y290" i="2"/>
  <c r="Z290" i="2" s="1"/>
  <c r="W128" i="2"/>
  <c r="X286" i="2"/>
  <c r="Y286" i="2" s="1"/>
  <c r="Z286" i="2" s="1"/>
  <c r="Y94" i="2"/>
  <c r="Z94" i="2" s="1"/>
  <c r="Y163" i="2"/>
  <c r="Z163" i="2" s="1"/>
  <c r="Y159" i="2"/>
  <c r="Z159" i="2" s="1"/>
  <c r="Y206" i="2"/>
  <c r="Z206" i="2" s="1"/>
  <c r="Y129" i="2"/>
  <c r="Z129" i="2" s="1"/>
  <c r="X83" i="2"/>
  <c r="Y83" i="2" s="1"/>
  <c r="Z83" i="2" s="1"/>
  <c r="W114" i="2"/>
  <c r="X122" i="2"/>
  <c r="X106" i="2"/>
  <c r="Y106" i="2" s="1"/>
  <c r="Z106" i="2" s="1"/>
  <c r="W131" i="2"/>
  <c r="Y131" i="2" s="1"/>
  <c r="Z131" i="2" s="1"/>
  <c r="W127" i="2"/>
  <c r="X126" i="2"/>
  <c r="Y126" i="2" s="1"/>
  <c r="Z126" i="2" s="1"/>
  <c r="W141" i="2"/>
  <c r="Y141" i="2" s="1"/>
  <c r="Z141" i="2" s="1"/>
  <c r="W160" i="2"/>
  <c r="Y160" i="2" s="1"/>
  <c r="Z160" i="2" s="1"/>
  <c r="W156" i="2"/>
  <c r="X161" i="2"/>
  <c r="Y161" i="2" s="1"/>
  <c r="Z161" i="2" s="1"/>
  <c r="W75" i="2"/>
  <c r="W71" i="2"/>
  <c r="Y71" i="2" s="1"/>
  <c r="Z71" i="2" s="1"/>
  <c r="X289" i="2"/>
  <c r="Y289" i="2" s="1"/>
  <c r="Z289" i="2" s="1"/>
  <c r="Y140" i="2"/>
  <c r="Z140" i="2" s="1"/>
  <c r="Y152" i="2"/>
  <c r="Z152" i="2" s="1"/>
  <c r="W132" i="2"/>
  <c r="Y132" i="2" s="1"/>
  <c r="Z132" i="2" s="1"/>
  <c r="Y282" i="2"/>
  <c r="Z282" i="2" s="1"/>
  <c r="Y91" i="2"/>
  <c r="Z91" i="2" s="1"/>
  <c r="Y99" i="2"/>
  <c r="Z99" i="2" s="1"/>
  <c r="Y155" i="2"/>
  <c r="Z155" i="2" s="1"/>
  <c r="W80" i="2"/>
  <c r="X72" i="2"/>
  <c r="X64" i="2"/>
  <c r="W101" i="2"/>
  <c r="W97" i="2"/>
  <c r="W93" i="2"/>
  <c r="X117" i="2"/>
  <c r="X147" i="2"/>
  <c r="Y147" i="2" s="1"/>
  <c r="Z147" i="2" s="1"/>
  <c r="X143" i="2"/>
  <c r="X59" i="2" s="1"/>
  <c r="Y90" i="2"/>
  <c r="Z90" i="2" s="1"/>
  <c r="Y98" i="2"/>
  <c r="Z98" i="2" s="1"/>
  <c r="Y292" i="2"/>
  <c r="Z292" i="2" s="1"/>
  <c r="Y87" i="2"/>
  <c r="Z87" i="2" s="1"/>
  <c r="Y102" i="2"/>
  <c r="Z102" i="2" s="1"/>
  <c r="Y95" i="2"/>
  <c r="Z95" i="2" s="1"/>
  <c r="Y121" i="2"/>
  <c r="Z121" i="2" s="1"/>
  <c r="Y157" i="2"/>
  <c r="Z157" i="2" s="1"/>
  <c r="W79" i="2"/>
  <c r="W88" i="2"/>
  <c r="W84" i="2"/>
  <c r="Y84" i="2" s="1"/>
  <c r="Z84" i="2" s="1"/>
  <c r="W100" i="2"/>
  <c r="W96" i="2"/>
  <c r="W92" i="2"/>
  <c r="X101" i="2"/>
  <c r="X97" i="2"/>
  <c r="X93" i="2"/>
  <c r="X112" i="2"/>
  <c r="Y112" i="2" s="1"/>
  <c r="Z112" i="2" s="1"/>
  <c r="X108" i="2"/>
  <c r="Y108" i="2" s="1"/>
  <c r="Z108" i="2" s="1"/>
  <c r="W162" i="2"/>
  <c r="W158" i="2"/>
  <c r="W205" i="2"/>
  <c r="X205" i="2"/>
  <c r="W72" i="2"/>
  <c r="W68" i="2"/>
  <c r="W67" i="2"/>
  <c r="W63" i="2"/>
  <c r="Y208" i="2"/>
  <c r="Z208" i="2" s="1"/>
  <c r="Y203" i="2"/>
  <c r="Z203" i="2" s="1"/>
  <c r="Y207" i="2"/>
  <c r="Z207" i="2" s="1"/>
  <c r="Y205" i="2"/>
  <c r="Z205" i="2" s="1"/>
  <c r="Y202" i="2"/>
  <c r="Z202" i="2" s="1"/>
  <c r="Y162" i="2"/>
  <c r="Z162" i="2" s="1"/>
  <c r="Y158" i="2"/>
  <c r="Z158" i="2" s="1"/>
  <c r="Y156" i="2"/>
  <c r="Z156" i="2" s="1"/>
  <c r="Y150" i="2"/>
  <c r="Z150" i="2" s="1"/>
  <c r="Y146" i="2"/>
  <c r="Z146" i="2" s="1"/>
  <c r="Y142" i="2"/>
  <c r="Z142" i="2" s="1"/>
  <c r="Y154" i="2"/>
  <c r="Z154" i="2" s="1"/>
  <c r="Y151" i="2"/>
  <c r="Z151" i="2" s="1"/>
  <c r="Y149" i="2"/>
  <c r="Z149" i="2" s="1"/>
  <c r="Y145" i="2"/>
  <c r="Z145" i="2" s="1"/>
  <c r="Y136" i="2"/>
  <c r="Z136" i="2" s="1"/>
  <c r="Y127" i="2"/>
  <c r="Z127" i="2" s="1"/>
  <c r="X138" i="2"/>
  <c r="Y138" i="2" s="1"/>
  <c r="Z138" i="2" s="1"/>
  <c r="Y139" i="2"/>
  <c r="Z139" i="2" s="1"/>
  <c r="Y134" i="2"/>
  <c r="Z134" i="2" s="1"/>
  <c r="Y135" i="2"/>
  <c r="Z135" i="2" s="1"/>
  <c r="Y128" i="2"/>
  <c r="Z128" i="2" s="1"/>
  <c r="Y133" i="2"/>
  <c r="Z133" i="2" s="1"/>
  <c r="Y109" i="2"/>
  <c r="Z109" i="2" s="1"/>
  <c r="Y123" i="2"/>
  <c r="Z123" i="2" s="1"/>
  <c r="X110" i="2"/>
  <c r="X114" i="2"/>
  <c r="X118" i="2"/>
  <c r="Y111" i="2"/>
  <c r="Z111" i="2" s="1"/>
  <c r="Y117" i="2"/>
  <c r="Z117" i="2" s="1"/>
  <c r="Y122" i="2"/>
  <c r="Z122" i="2" s="1"/>
  <c r="Y107" i="2"/>
  <c r="Z107" i="2" s="1"/>
  <c r="Y110" i="2"/>
  <c r="Z110" i="2" s="1"/>
  <c r="Y114" i="2"/>
  <c r="Z114" i="2" s="1"/>
  <c r="Y118" i="2"/>
  <c r="Z118" i="2" s="1"/>
  <c r="Y124" i="2"/>
  <c r="Z124" i="2" s="1"/>
  <c r="Y105" i="2"/>
  <c r="Z105" i="2" s="1"/>
  <c r="Y120" i="2"/>
  <c r="Z120" i="2" s="1"/>
  <c r="Y93" i="2"/>
  <c r="Z93" i="2" s="1"/>
  <c r="Y100" i="2"/>
  <c r="Z100" i="2" s="1"/>
  <c r="Y96" i="2"/>
  <c r="Z96" i="2" s="1"/>
  <c r="Y92" i="2"/>
  <c r="Z92" i="2" s="1"/>
  <c r="Y88" i="2"/>
  <c r="Z88" i="2" s="1"/>
  <c r="Y75" i="2"/>
  <c r="Z75" i="2" s="1"/>
  <c r="X80" i="2"/>
  <c r="X76" i="2"/>
  <c r="Y79" i="2"/>
  <c r="Z79" i="2" s="1"/>
  <c r="Y77" i="2"/>
  <c r="Z77" i="2" s="1"/>
  <c r="Y80" i="2"/>
  <c r="Z80" i="2" s="1"/>
  <c r="Y76" i="2"/>
  <c r="Z76" i="2" s="1"/>
  <c r="Y74" i="2"/>
  <c r="Z74" i="2" s="1"/>
  <c r="Y72" i="2"/>
  <c r="Z72" i="2" s="1"/>
  <c r="Y70" i="2"/>
  <c r="Z70" i="2" s="1"/>
  <c r="Y68" i="2"/>
  <c r="Z68" i="2" s="1"/>
  <c r="Y66" i="2"/>
  <c r="Z66" i="2" s="1"/>
  <c r="Y64" i="2"/>
  <c r="Z64" i="2" s="1"/>
  <c r="Y62" i="2"/>
  <c r="Z62" i="2" s="1"/>
  <c r="Y73" i="2"/>
  <c r="Z73" i="2" s="1"/>
  <c r="Y69" i="2"/>
  <c r="Z69" i="2" s="1"/>
  <c r="Y67" i="2"/>
  <c r="Z67" i="2" s="1"/>
  <c r="Y65" i="2"/>
  <c r="Z65" i="2" s="1"/>
  <c r="Y61" i="2"/>
  <c r="Z61" i="2" s="1"/>
  <c r="Y101" i="2" l="1"/>
  <c r="Z101" i="2" s="1"/>
  <c r="Y97" i="2"/>
  <c r="Z97" i="2" s="1"/>
  <c r="Y63" i="2"/>
  <c r="Z63" i="2" s="1"/>
  <c r="I172" i="3" l="1"/>
  <c r="F172" i="3"/>
  <c r="D172" i="3"/>
  <c r="I162" i="3"/>
  <c r="F162" i="3"/>
  <c r="D162" i="3"/>
  <c r="I152" i="3"/>
  <c r="F152" i="3"/>
  <c r="D152" i="3"/>
  <c r="V294" i="2"/>
  <c r="S294" i="2"/>
  <c r="P294" i="2"/>
  <c r="J294" i="2"/>
  <c r="G294" i="2"/>
  <c r="V293" i="2"/>
  <c r="S293" i="2"/>
  <c r="P293" i="2"/>
  <c r="J293" i="2"/>
  <c r="V280" i="2"/>
  <c r="S280" i="2"/>
  <c r="P280" i="2"/>
  <c r="M280" i="2"/>
  <c r="G280" i="2"/>
  <c r="V279" i="2"/>
  <c r="S279" i="2"/>
  <c r="P279" i="2"/>
  <c r="M279" i="2"/>
  <c r="G279" i="2"/>
  <c r="V278" i="2"/>
  <c r="S278" i="2"/>
  <c r="P278" i="2"/>
  <c r="M278" i="2"/>
  <c r="G278" i="2"/>
  <c r="V277" i="2"/>
  <c r="S277" i="2"/>
  <c r="P277" i="2"/>
  <c r="M277" i="2"/>
  <c r="G277" i="2"/>
  <c r="V276" i="2"/>
  <c r="S276" i="2"/>
  <c r="P276" i="2"/>
  <c r="M276" i="2"/>
  <c r="G276" i="2"/>
  <c r="V275" i="2"/>
  <c r="S275" i="2"/>
  <c r="P275" i="2"/>
  <c r="M275" i="2"/>
  <c r="J275" i="2"/>
  <c r="G275" i="2"/>
  <c r="T274" i="2"/>
  <c r="Q274" i="2"/>
  <c r="N274" i="2"/>
  <c r="K274" i="2"/>
  <c r="H274" i="2"/>
  <c r="V273" i="2"/>
  <c r="S273" i="2"/>
  <c r="P273" i="2"/>
  <c r="M273" i="2"/>
  <c r="J273" i="2"/>
  <c r="G273" i="2"/>
  <c r="V272" i="2"/>
  <c r="S272" i="2"/>
  <c r="P272" i="2"/>
  <c r="M272" i="2"/>
  <c r="J272" i="2"/>
  <c r="G272" i="2"/>
  <c r="V271" i="2"/>
  <c r="S271" i="2"/>
  <c r="P271" i="2"/>
  <c r="M271" i="2"/>
  <c r="J271" i="2"/>
  <c r="J270" i="2" s="1"/>
  <c r="G271" i="2"/>
  <c r="T270" i="2"/>
  <c r="Q270" i="2"/>
  <c r="N270" i="2"/>
  <c r="K270" i="2"/>
  <c r="H270" i="2"/>
  <c r="E270" i="2"/>
  <c r="V269" i="2"/>
  <c r="S269" i="2"/>
  <c r="P269" i="2"/>
  <c r="M269" i="2"/>
  <c r="J269" i="2"/>
  <c r="G269" i="2"/>
  <c r="V268" i="2"/>
  <c r="S268" i="2"/>
  <c r="P268" i="2"/>
  <c r="M268" i="2"/>
  <c r="J268" i="2"/>
  <c r="G268" i="2"/>
  <c r="V267" i="2"/>
  <c r="S267" i="2"/>
  <c r="P267" i="2"/>
  <c r="M267" i="2"/>
  <c r="J267" i="2"/>
  <c r="G267" i="2"/>
  <c r="V266" i="2"/>
  <c r="S266" i="2"/>
  <c r="P266" i="2"/>
  <c r="M266" i="2"/>
  <c r="J266" i="2"/>
  <c r="G266" i="2"/>
  <c r="T265" i="2"/>
  <c r="Q265" i="2"/>
  <c r="N265" i="2"/>
  <c r="K265" i="2"/>
  <c r="H265" i="2"/>
  <c r="E265" i="2"/>
  <c r="V264" i="2"/>
  <c r="S264" i="2"/>
  <c r="P264" i="2"/>
  <c r="M264" i="2"/>
  <c r="J264" i="2"/>
  <c r="G264" i="2"/>
  <c r="V263" i="2"/>
  <c r="S263" i="2"/>
  <c r="P263" i="2"/>
  <c r="M263" i="2"/>
  <c r="J263" i="2"/>
  <c r="G263" i="2"/>
  <c r="V262" i="2"/>
  <c r="S262" i="2"/>
  <c r="P262" i="2"/>
  <c r="M262" i="2"/>
  <c r="G262" i="2"/>
  <c r="V261" i="2"/>
  <c r="S261" i="2"/>
  <c r="P261" i="2"/>
  <c r="M261" i="2"/>
  <c r="G261" i="2"/>
  <c r="T260" i="2"/>
  <c r="Q260" i="2"/>
  <c r="N260" i="2"/>
  <c r="K260" i="2"/>
  <c r="H260" i="2"/>
  <c r="E260" i="2"/>
  <c r="T258" i="2"/>
  <c r="Q258" i="2"/>
  <c r="N258" i="2"/>
  <c r="K258" i="2"/>
  <c r="H258" i="2"/>
  <c r="E258" i="2"/>
  <c r="V257" i="2"/>
  <c r="S257" i="2"/>
  <c r="P257" i="2"/>
  <c r="M257" i="2"/>
  <c r="J257" i="2"/>
  <c r="G257" i="2"/>
  <c r="V256" i="2"/>
  <c r="S256" i="2"/>
  <c r="P256" i="2"/>
  <c r="M256" i="2"/>
  <c r="J256" i="2"/>
  <c r="G256" i="2"/>
  <c r="V255" i="2"/>
  <c r="S255" i="2"/>
  <c r="P255" i="2"/>
  <c r="M255" i="2"/>
  <c r="J255" i="2"/>
  <c r="G255" i="2"/>
  <c r="V254" i="2"/>
  <c r="S254" i="2"/>
  <c r="P254" i="2"/>
  <c r="M254" i="2"/>
  <c r="J254" i="2"/>
  <c r="G254" i="2"/>
  <c r="T252" i="2"/>
  <c r="Q252" i="2"/>
  <c r="N252" i="2"/>
  <c r="K252" i="2"/>
  <c r="H252" i="2"/>
  <c r="E252" i="2"/>
  <c r="V251" i="2"/>
  <c r="S251" i="2"/>
  <c r="P251" i="2"/>
  <c r="M251" i="2"/>
  <c r="J251" i="2"/>
  <c r="G251" i="2"/>
  <c r="V250" i="2"/>
  <c r="S250" i="2"/>
  <c r="P250" i="2"/>
  <c r="M250" i="2"/>
  <c r="J250" i="2"/>
  <c r="G250" i="2"/>
  <c r="T248" i="2"/>
  <c r="Q248" i="2"/>
  <c r="N248" i="2"/>
  <c r="K248" i="2"/>
  <c r="H248" i="2"/>
  <c r="E248" i="2"/>
  <c r="V247" i="2"/>
  <c r="S247" i="2"/>
  <c r="P247" i="2"/>
  <c r="M247" i="2"/>
  <c r="J247" i="2"/>
  <c r="G247" i="2"/>
  <c r="V246" i="2"/>
  <c r="S246" i="2"/>
  <c r="P246" i="2"/>
  <c r="M246" i="2"/>
  <c r="J246" i="2"/>
  <c r="G246" i="2"/>
  <c r="V245" i="2"/>
  <c r="S245" i="2"/>
  <c r="P245" i="2"/>
  <c r="M245" i="2"/>
  <c r="J245" i="2"/>
  <c r="G245" i="2"/>
  <c r="V244" i="2"/>
  <c r="S244" i="2"/>
  <c r="P244" i="2"/>
  <c r="M244" i="2"/>
  <c r="J244" i="2"/>
  <c r="G244" i="2"/>
  <c r="V243" i="2"/>
  <c r="S243" i="2"/>
  <c r="P243" i="2"/>
  <c r="M243" i="2"/>
  <c r="J243" i="2"/>
  <c r="G243" i="2"/>
  <c r="T241" i="2"/>
  <c r="Q241" i="2"/>
  <c r="N241" i="2"/>
  <c r="K241" i="2"/>
  <c r="H241" i="2"/>
  <c r="E241" i="2"/>
  <c r="V240" i="2"/>
  <c r="S240" i="2"/>
  <c r="P240" i="2"/>
  <c r="M240" i="2"/>
  <c r="G240" i="2"/>
  <c r="V238" i="2"/>
  <c r="S238" i="2"/>
  <c r="P238" i="2"/>
  <c r="M238" i="2"/>
  <c r="G238" i="2"/>
  <c r="V237" i="2"/>
  <c r="S237" i="2"/>
  <c r="P237" i="2"/>
  <c r="M237" i="2"/>
  <c r="G237" i="2"/>
  <c r="V236" i="2"/>
  <c r="S236" i="2"/>
  <c r="P236" i="2"/>
  <c r="M236" i="2"/>
  <c r="G236" i="2"/>
  <c r="V235" i="2"/>
  <c r="S235" i="2"/>
  <c r="J235" i="2"/>
  <c r="G235" i="2"/>
  <c r="V234" i="2"/>
  <c r="S234" i="2"/>
  <c r="P234" i="2"/>
  <c r="M234" i="2"/>
  <c r="G234" i="2"/>
  <c r="T232" i="2"/>
  <c r="Q232" i="2"/>
  <c r="N232" i="2"/>
  <c r="K232" i="2"/>
  <c r="H232" i="2"/>
  <c r="E232" i="2"/>
  <c r="V231" i="2"/>
  <c r="S231" i="2"/>
  <c r="P231" i="2"/>
  <c r="M231" i="2"/>
  <c r="J231" i="2"/>
  <c r="G231" i="2"/>
  <c r="V230" i="2"/>
  <c r="S230" i="2"/>
  <c r="P230" i="2"/>
  <c r="M230" i="2"/>
  <c r="J230" i="2"/>
  <c r="G230" i="2"/>
  <c r="V229" i="2"/>
  <c r="S229" i="2"/>
  <c r="P229" i="2"/>
  <c r="M229" i="2"/>
  <c r="J229" i="2"/>
  <c r="G229" i="2"/>
  <c r="V228" i="2"/>
  <c r="S228" i="2"/>
  <c r="P228" i="2"/>
  <c r="M228" i="2"/>
  <c r="J228" i="2"/>
  <c r="G228" i="2"/>
  <c r="V227" i="2"/>
  <c r="S227" i="2"/>
  <c r="P227" i="2"/>
  <c r="M227" i="2"/>
  <c r="J227" i="2"/>
  <c r="G227" i="2"/>
  <c r="V226" i="2"/>
  <c r="S226" i="2"/>
  <c r="P226" i="2"/>
  <c r="M226" i="2"/>
  <c r="J226" i="2"/>
  <c r="G226" i="2"/>
  <c r="T224" i="2"/>
  <c r="Q224" i="2"/>
  <c r="N224" i="2"/>
  <c r="K224" i="2"/>
  <c r="H224" i="2"/>
  <c r="E224" i="2"/>
  <c r="V223" i="2"/>
  <c r="S223" i="2"/>
  <c r="P223" i="2"/>
  <c r="M223" i="2"/>
  <c r="J223" i="2"/>
  <c r="G223" i="2"/>
  <c r="V222" i="2"/>
  <c r="S222" i="2"/>
  <c r="P222" i="2"/>
  <c r="M222" i="2"/>
  <c r="J222" i="2"/>
  <c r="G222" i="2"/>
  <c r="V221" i="2"/>
  <c r="S221" i="2"/>
  <c r="P221" i="2"/>
  <c r="M221" i="2"/>
  <c r="J221" i="2"/>
  <c r="G221" i="2"/>
  <c r="V220" i="2"/>
  <c r="S220" i="2"/>
  <c r="P220" i="2"/>
  <c r="M220" i="2"/>
  <c r="G220" i="2"/>
  <c r="V219" i="2"/>
  <c r="S219" i="2"/>
  <c r="P219" i="2"/>
  <c r="M219" i="2"/>
  <c r="G219" i="2"/>
  <c r="V218" i="2"/>
  <c r="S218" i="2"/>
  <c r="P218" i="2"/>
  <c r="M218" i="2"/>
  <c r="G218" i="2"/>
  <c r="V217" i="2"/>
  <c r="S217" i="2"/>
  <c r="P217" i="2"/>
  <c r="M217" i="2"/>
  <c r="G217" i="2"/>
  <c r="V216" i="2"/>
  <c r="S216" i="2"/>
  <c r="P216" i="2"/>
  <c r="M216" i="2"/>
  <c r="G216" i="2"/>
  <c r="V215" i="2"/>
  <c r="S215" i="2"/>
  <c r="P215" i="2"/>
  <c r="M215" i="2"/>
  <c r="G215" i="2"/>
  <c r="V214" i="2"/>
  <c r="S214" i="2"/>
  <c r="P214" i="2"/>
  <c r="M214" i="2"/>
  <c r="J214" i="2"/>
  <c r="G214" i="2"/>
  <c r="V213" i="2"/>
  <c r="S213" i="2"/>
  <c r="P213" i="2"/>
  <c r="M213" i="2"/>
  <c r="J213" i="2"/>
  <c r="G213" i="2"/>
  <c r="V210" i="2"/>
  <c r="S210" i="2"/>
  <c r="P210" i="2"/>
  <c r="M210" i="2"/>
  <c r="V209" i="2"/>
  <c r="S209" i="2"/>
  <c r="M209" i="2"/>
  <c r="V201" i="2"/>
  <c r="S201" i="2"/>
  <c r="P201" i="2"/>
  <c r="M201" i="2"/>
  <c r="G201" i="2"/>
  <c r="T200" i="2"/>
  <c r="Q200" i="2"/>
  <c r="N200" i="2"/>
  <c r="K200" i="2"/>
  <c r="H200" i="2"/>
  <c r="E200" i="2"/>
  <c r="V199" i="2"/>
  <c r="S199" i="2"/>
  <c r="P199" i="2"/>
  <c r="M199" i="2"/>
  <c r="J199" i="2"/>
  <c r="G199" i="2"/>
  <c r="V198" i="2"/>
  <c r="S198" i="2"/>
  <c r="P198" i="2"/>
  <c r="M198" i="2"/>
  <c r="J198" i="2"/>
  <c r="G198" i="2"/>
  <c r="V197" i="2"/>
  <c r="S197" i="2"/>
  <c r="P197" i="2"/>
  <c r="M197" i="2"/>
  <c r="G197" i="2"/>
  <c r="T196" i="2"/>
  <c r="Q196" i="2"/>
  <c r="N196" i="2"/>
  <c r="K196" i="2"/>
  <c r="H196" i="2"/>
  <c r="E196" i="2"/>
  <c r="V195" i="2"/>
  <c r="S195" i="2"/>
  <c r="P195" i="2"/>
  <c r="M195" i="2"/>
  <c r="J195" i="2"/>
  <c r="G195" i="2"/>
  <c r="V194" i="2"/>
  <c r="S194" i="2"/>
  <c r="P194" i="2"/>
  <c r="M194" i="2"/>
  <c r="J194" i="2"/>
  <c r="G194" i="2"/>
  <c r="V193" i="2"/>
  <c r="S193" i="2"/>
  <c r="P193" i="2"/>
  <c r="M193" i="2"/>
  <c r="J193" i="2"/>
  <c r="G193" i="2"/>
  <c r="T192" i="2"/>
  <c r="Q192" i="2"/>
  <c r="N192" i="2"/>
  <c r="N211" i="2" s="1"/>
  <c r="K192" i="2"/>
  <c r="H192" i="2"/>
  <c r="E192" i="2"/>
  <c r="V189" i="2"/>
  <c r="S189" i="2"/>
  <c r="P189" i="2"/>
  <c r="M189" i="2"/>
  <c r="J189" i="2"/>
  <c r="G189" i="2"/>
  <c r="V188" i="2"/>
  <c r="S188" i="2"/>
  <c r="P188" i="2"/>
  <c r="M188" i="2"/>
  <c r="J188" i="2"/>
  <c r="G188" i="2"/>
  <c r="V187" i="2"/>
  <c r="S187" i="2"/>
  <c r="P187" i="2"/>
  <c r="M187" i="2"/>
  <c r="J187" i="2"/>
  <c r="G187" i="2"/>
  <c r="T186" i="2"/>
  <c r="Q186" i="2"/>
  <c r="N186" i="2"/>
  <c r="K186" i="2"/>
  <c r="H186" i="2"/>
  <c r="E186" i="2"/>
  <c r="V185" i="2"/>
  <c r="S185" i="2"/>
  <c r="P185" i="2"/>
  <c r="M185" i="2"/>
  <c r="J185" i="2"/>
  <c r="G185" i="2"/>
  <c r="V184" i="2"/>
  <c r="S184" i="2"/>
  <c r="P184" i="2"/>
  <c r="M184" i="2"/>
  <c r="J184" i="2"/>
  <c r="G184" i="2"/>
  <c r="V183" i="2"/>
  <c r="S183" i="2"/>
  <c r="P183" i="2"/>
  <c r="M183" i="2"/>
  <c r="J183" i="2"/>
  <c r="G183" i="2"/>
  <c r="T182" i="2"/>
  <c r="Q182" i="2"/>
  <c r="N182" i="2"/>
  <c r="K182" i="2"/>
  <c r="H182" i="2"/>
  <c r="E182" i="2"/>
  <c r="V181" i="2"/>
  <c r="S181" i="2"/>
  <c r="P181" i="2"/>
  <c r="M181" i="2"/>
  <c r="J181" i="2"/>
  <c r="G181" i="2"/>
  <c r="V180" i="2"/>
  <c r="S180" i="2"/>
  <c r="P180" i="2"/>
  <c r="M180" i="2"/>
  <c r="J180" i="2"/>
  <c r="G180" i="2"/>
  <c r="V179" i="2"/>
  <c r="S179" i="2"/>
  <c r="P179" i="2"/>
  <c r="M179" i="2"/>
  <c r="G179" i="2"/>
  <c r="T178" i="2"/>
  <c r="Q178" i="2"/>
  <c r="N178" i="2"/>
  <c r="K178" i="2"/>
  <c r="H178" i="2"/>
  <c r="E178" i="2"/>
  <c r="V175" i="2"/>
  <c r="S175" i="2"/>
  <c r="P175" i="2"/>
  <c r="M175" i="2"/>
  <c r="J175" i="2"/>
  <c r="G175" i="2"/>
  <c r="V174" i="2"/>
  <c r="S174" i="2"/>
  <c r="P174" i="2"/>
  <c r="M174" i="2"/>
  <c r="J174" i="2"/>
  <c r="G174" i="2"/>
  <c r="V173" i="2"/>
  <c r="S173" i="2"/>
  <c r="P173" i="2"/>
  <c r="M173" i="2"/>
  <c r="J173" i="2"/>
  <c r="G173" i="2"/>
  <c r="T172" i="2"/>
  <c r="Q172" i="2"/>
  <c r="N172" i="2"/>
  <c r="K172" i="2"/>
  <c r="H172" i="2"/>
  <c r="E172" i="2"/>
  <c r="V171" i="2"/>
  <c r="S171" i="2"/>
  <c r="P171" i="2"/>
  <c r="M171" i="2"/>
  <c r="J171" i="2"/>
  <c r="G171" i="2"/>
  <c r="V170" i="2"/>
  <c r="S170" i="2"/>
  <c r="P170" i="2"/>
  <c r="M170" i="2"/>
  <c r="J170" i="2"/>
  <c r="G170" i="2"/>
  <c r="V169" i="2"/>
  <c r="S169" i="2"/>
  <c r="P169" i="2"/>
  <c r="M169" i="2"/>
  <c r="J169" i="2"/>
  <c r="G169" i="2"/>
  <c r="T168" i="2"/>
  <c r="Q168" i="2"/>
  <c r="N168" i="2"/>
  <c r="K168" i="2"/>
  <c r="H168" i="2"/>
  <c r="E168" i="2"/>
  <c r="V167" i="2"/>
  <c r="S167" i="2"/>
  <c r="P167" i="2"/>
  <c r="M167" i="2"/>
  <c r="G167" i="2"/>
  <c r="V166" i="2"/>
  <c r="S166" i="2"/>
  <c r="P166" i="2"/>
  <c r="M166" i="2"/>
  <c r="G166" i="2"/>
  <c r="V165" i="2"/>
  <c r="S165" i="2"/>
  <c r="P165" i="2"/>
  <c r="M165" i="2"/>
  <c r="J165" i="2"/>
  <c r="G165" i="2"/>
  <c r="T164" i="2"/>
  <c r="Q164" i="2"/>
  <c r="N164" i="2"/>
  <c r="K164" i="2"/>
  <c r="H164" i="2"/>
  <c r="E164" i="2"/>
  <c r="V60" i="2"/>
  <c r="S60" i="2"/>
  <c r="P60" i="2"/>
  <c r="M60" i="2"/>
  <c r="G60" i="2"/>
  <c r="G59" i="2" s="1"/>
  <c r="T59" i="2"/>
  <c r="Q59" i="2"/>
  <c r="N59" i="2"/>
  <c r="K59" i="2"/>
  <c r="V58" i="2"/>
  <c r="S58" i="2"/>
  <c r="P58" i="2"/>
  <c r="M58" i="2"/>
  <c r="J58" i="2"/>
  <c r="G58" i="2"/>
  <c r="V57" i="2"/>
  <c r="S57" i="2"/>
  <c r="P57" i="2"/>
  <c r="M57" i="2"/>
  <c r="J57" i="2"/>
  <c r="G57" i="2"/>
  <c r="V56" i="2"/>
  <c r="S56" i="2"/>
  <c r="P56" i="2"/>
  <c r="M56" i="2"/>
  <c r="J56" i="2"/>
  <c r="G56" i="2"/>
  <c r="T55" i="2"/>
  <c r="Q55" i="2"/>
  <c r="N55" i="2"/>
  <c r="K55" i="2"/>
  <c r="H55" i="2"/>
  <c r="E55" i="2"/>
  <c r="V52" i="2"/>
  <c r="S52" i="2"/>
  <c r="P52" i="2"/>
  <c r="M52" i="2"/>
  <c r="V51" i="2"/>
  <c r="V50" i="2" s="1"/>
  <c r="S51" i="2"/>
  <c r="P51" i="2"/>
  <c r="M51" i="2"/>
  <c r="M50" i="2" s="1"/>
  <c r="T50" i="2"/>
  <c r="Q50" i="2"/>
  <c r="N50" i="2"/>
  <c r="K50" i="2"/>
  <c r="V49" i="2"/>
  <c r="S49" i="2"/>
  <c r="P49" i="2"/>
  <c r="M49" i="2"/>
  <c r="J49" i="2"/>
  <c r="G49" i="2"/>
  <c r="V48" i="2"/>
  <c r="S48" i="2"/>
  <c r="P48" i="2"/>
  <c r="M48" i="2"/>
  <c r="J48" i="2"/>
  <c r="G48" i="2"/>
  <c r="V47" i="2"/>
  <c r="S47" i="2"/>
  <c r="P47" i="2"/>
  <c r="M47" i="2"/>
  <c r="J47" i="2"/>
  <c r="G47" i="2"/>
  <c r="T46" i="2"/>
  <c r="Q46" i="2"/>
  <c r="N46" i="2"/>
  <c r="K46" i="2"/>
  <c r="H46" i="2"/>
  <c r="H53" i="2" s="1"/>
  <c r="E46" i="2"/>
  <c r="E53" i="2" s="1"/>
  <c r="V43" i="2"/>
  <c r="S43" i="2"/>
  <c r="P43" i="2"/>
  <c r="M43" i="2"/>
  <c r="J43" i="2"/>
  <c r="G43" i="2"/>
  <c r="V42" i="2"/>
  <c r="S42" i="2"/>
  <c r="P42" i="2"/>
  <c r="M42" i="2"/>
  <c r="J42" i="2"/>
  <c r="G42" i="2"/>
  <c r="V41" i="2"/>
  <c r="S41" i="2"/>
  <c r="P41" i="2"/>
  <c r="M41" i="2"/>
  <c r="J41" i="2"/>
  <c r="G41" i="2"/>
  <c r="T40" i="2"/>
  <c r="Q40" i="2"/>
  <c r="N40" i="2"/>
  <c r="K40" i="2"/>
  <c r="H40" i="2"/>
  <c r="E40" i="2"/>
  <c r="V39" i="2"/>
  <c r="S39" i="2"/>
  <c r="P39" i="2"/>
  <c r="M39" i="2"/>
  <c r="J39" i="2"/>
  <c r="G39" i="2"/>
  <c r="V38" i="2"/>
  <c r="S38" i="2"/>
  <c r="P38" i="2"/>
  <c r="M38" i="2"/>
  <c r="J38" i="2"/>
  <c r="G38" i="2"/>
  <c r="V37" i="2"/>
  <c r="S37" i="2"/>
  <c r="P37" i="2"/>
  <c r="M37" i="2"/>
  <c r="J37" i="2"/>
  <c r="G37" i="2"/>
  <c r="T36" i="2"/>
  <c r="Q36" i="2"/>
  <c r="N36" i="2"/>
  <c r="K36" i="2"/>
  <c r="H36" i="2"/>
  <c r="E36" i="2"/>
  <c r="V35" i="2"/>
  <c r="S35" i="2"/>
  <c r="P35" i="2"/>
  <c r="M35" i="2"/>
  <c r="J35" i="2"/>
  <c r="G35" i="2"/>
  <c r="V34" i="2"/>
  <c r="S34" i="2"/>
  <c r="P34" i="2"/>
  <c r="M34" i="2"/>
  <c r="J34" i="2"/>
  <c r="G34" i="2"/>
  <c r="V33" i="2"/>
  <c r="S33" i="2"/>
  <c r="P33" i="2"/>
  <c r="M33" i="2"/>
  <c r="J33" i="2"/>
  <c r="G33" i="2"/>
  <c r="T32" i="2"/>
  <c r="Q32" i="2"/>
  <c r="N32" i="2"/>
  <c r="K32" i="2"/>
  <c r="H32" i="2"/>
  <c r="E32" i="2"/>
  <c r="V29" i="2"/>
  <c r="V28" i="2" s="1"/>
  <c r="S29" i="2"/>
  <c r="P29" i="2"/>
  <c r="M29" i="2"/>
  <c r="J29" i="2"/>
  <c r="J28" i="2" s="1"/>
  <c r="G29" i="2"/>
  <c r="T28" i="2"/>
  <c r="Q28" i="2"/>
  <c r="N28" i="2"/>
  <c r="K28" i="2"/>
  <c r="H28" i="2"/>
  <c r="E28" i="2"/>
  <c r="V23" i="2"/>
  <c r="S23" i="2"/>
  <c r="P23" i="2"/>
  <c r="M23" i="2"/>
  <c r="J23" i="2"/>
  <c r="G23" i="2"/>
  <c r="V22" i="2"/>
  <c r="S22" i="2"/>
  <c r="P22" i="2"/>
  <c r="M22" i="2"/>
  <c r="J22" i="2"/>
  <c r="G22" i="2"/>
  <c r="T21" i="2"/>
  <c r="Q21" i="2"/>
  <c r="N21" i="2"/>
  <c r="K21" i="2"/>
  <c r="H21" i="2"/>
  <c r="E21" i="2"/>
  <c r="V20" i="2"/>
  <c r="S20" i="2"/>
  <c r="P20" i="2"/>
  <c r="M20" i="2"/>
  <c r="J20" i="2"/>
  <c r="G20" i="2"/>
  <c r="V19" i="2"/>
  <c r="S19" i="2"/>
  <c r="P19" i="2"/>
  <c r="M19" i="2"/>
  <c r="J19" i="2"/>
  <c r="G19" i="2"/>
  <c r="V18" i="2"/>
  <c r="S18" i="2"/>
  <c r="P18" i="2"/>
  <c r="M18" i="2"/>
  <c r="J18" i="2"/>
  <c r="G18" i="2"/>
  <c r="T17" i="2"/>
  <c r="Q17" i="2"/>
  <c r="N17" i="2"/>
  <c r="K17" i="2"/>
  <c r="H17" i="2"/>
  <c r="E17" i="2"/>
  <c r="V16" i="2"/>
  <c r="S16" i="2"/>
  <c r="P16" i="2"/>
  <c r="M16" i="2"/>
  <c r="J16" i="2"/>
  <c r="G16" i="2"/>
  <c r="V15" i="2"/>
  <c r="S15" i="2"/>
  <c r="P15" i="2"/>
  <c r="M15" i="2"/>
  <c r="J15" i="2"/>
  <c r="G15" i="2"/>
  <c r="V14" i="2"/>
  <c r="S14" i="2"/>
  <c r="P14" i="2"/>
  <c r="M14" i="2"/>
  <c r="J14" i="2"/>
  <c r="G14" i="2"/>
  <c r="T13" i="2"/>
  <c r="Q13" i="2"/>
  <c r="N13" i="2"/>
  <c r="K13" i="2"/>
  <c r="H13" i="2"/>
  <c r="E13" i="2"/>
  <c r="A5" i="2"/>
  <c r="A4" i="2"/>
  <c r="A3" i="2"/>
  <c r="A2" i="2"/>
  <c r="H30" i="1"/>
  <c r="G30" i="1"/>
  <c r="F30" i="1"/>
  <c r="E30" i="1"/>
  <c r="D30" i="1"/>
  <c r="J29" i="1"/>
  <c r="N29" i="1" s="1"/>
  <c r="J28" i="1"/>
  <c r="W277" i="2" l="1"/>
  <c r="W278" i="2"/>
  <c r="W279" i="2"/>
  <c r="W280" i="2"/>
  <c r="J265" i="2"/>
  <c r="V265" i="2"/>
  <c r="X189" i="2"/>
  <c r="X197" i="2"/>
  <c r="X235" i="2"/>
  <c r="M178" i="2"/>
  <c r="M182" i="2"/>
  <c r="W184" i="2"/>
  <c r="X180" i="2"/>
  <c r="V164" i="2"/>
  <c r="V172" i="2"/>
  <c r="S178" i="2"/>
  <c r="P182" i="2"/>
  <c r="W175" i="2"/>
  <c r="M265" i="2"/>
  <c r="X276" i="2"/>
  <c r="X280" i="2"/>
  <c r="X294" i="2"/>
  <c r="P17" i="2"/>
  <c r="N26" i="2" s="1"/>
  <c r="P26" i="2" s="1"/>
  <c r="J17" i="2"/>
  <c r="H26" i="2" s="1"/>
  <c r="J26" i="2" s="1"/>
  <c r="P32" i="2"/>
  <c r="M13" i="2"/>
  <c r="K25" i="2" s="1"/>
  <c r="M17" i="2"/>
  <c r="K26" i="2" s="1"/>
  <c r="M26" i="2" s="1"/>
  <c r="W19" i="2"/>
  <c r="X51" i="2"/>
  <c r="X52" i="2"/>
  <c r="J40" i="2"/>
  <c r="V40" i="2"/>
  <c r="N53" i="2"/>
  <c r="X47" i="2"/>
  <c r="V46" i="2"/>
  <c r="V53" i="2" s="1"/>
  <c r="P46" i="2"/>
  <c r="X49" i="2"/>
  <c r="T53" i="2"/>
  <c r="X165" i="2"/>
  <c r="X167" i="2"/>
  <c r="T176" i="2"/>
  <c r="X198" i="2"/>
  <c r="X213" i="2"/>
  <c r="X230" i="2"/>
  <c r="X231" i="2"/>
  <c r="W238" i="2"/>
  <c r="W240" i="2"/>
  <c r="W243" i="2"/>
  <c r="M258" i="2"/>
  <c r="X267" i="2"/>
  <c r="X268" i="2"/>
  <c r="Q44" i="2"/>
  <c r="J182" i="2"/>
  <c r="V182" i="2"/>
  <c r="V186" i="2"/>
  <c r="W201" i="2"/>
  <c r="S200" i="2"/>
  <c r="M200" i="2"/>
  <c r="W210" i="2"/>
  <c r="W223" i="2"/>
  <c r="W228" i="2"/>
  <c r="W229" i="2"/>
  <c r="W230" i="2"/>
  <c r="X247" i="2"/>
  <c r="V258" i="2"/>
  <c r="X256" i="2"/>
  <c r="X264" i="2"/>
  <c r="V270" i="2"/>
  <c r="X279" i="2"/>
  <c r="Y279" i="2" s="1"/>
  <c r="Z279" i="2" s="1"/>
  <c r="X293" i="2"/>
  <c r="J55" i="2"/>
  <c r="V55" i="2"/>
  <c r="W42" i="2"/>
  <c r="W43" i="2"/>
  <c r="W14" i="2"/>
  <c r="S13" i="2"/>
  <c r="Q25" i="2" s="1"/>
  <c r="G32" i="2"/>
  <c r="S32" i="2"/>
  <c r="K44" i="2"/>
  <c r="M36" i="2"/>
  <c r="W39" i="2"/>
  <c r="W57" i="2"/>
  <c r="W58" i="2"/>
  <c r="P164" i="2"/>
  <c r="G164" i="2"/>
  <c r="S164" i="2"/>
  <c r="S168" i="2"/>
  <c r="W170" i="2"/>
  <c r="W171" i="2"/>
  <c r="P172" i="2"/>
  <c r="X174" i="2"/>
  <c r="X175" i="2"/>
  <c r="V178" i="2"/>
  <c r="X188" i="2"/>
  <c r="X215" i="2"/>
  <c r="X216" i="2"/>
  <c r="X219" i="2"/>
  <c r="X222" i="2"/>
  <c r="X223" i="2"/>
  <c r="X227" i="2"/>
  <c r="W246" i="2"/>
  <c r="W247" i="2"/>
  <c r="W262" i="2"/>
  <c r="W263" i="2"/>
  <c r="M274" i="2"/>
  <c r="X278" i="2"/>
  <c r="Y278" i="2" s="1"/>
  <c r="Z278" i="2" s="1"/>
  <c r="P260" i="2"/>
  <c r="J32" i="2"/>
  <c r="V32" i="2"/>
  <c r="X37" i="2"/>
  <c r="V36" i="2"/>
  <c r="P36" i="2"/>
  <c r="X39" i="2"/>
  <c r="S46" i="2"/>
  <c r="M46" i="2"/>
  <c r="M53" i="2" s="1"/>
  <c r="W49" i="2"/>
  <c r="P50" i="2"/>
  <c r="X57" i="2"/>
  <c r="X58" i="2"/>
  <c r="W185" i="2"/>
  <c r="W188" i="2"/>
  <c r="W189" i="2"/>
  <c r="P192" i="2"/>
  <c r="E211" i="2"/>
  <c r="G224" i="2"/>
  <c r="X237" i="2"/>
  <c r="X238" i="2"/>
  <c r="X240" i="2"/>
  <c r="Y240" i="2" s="1"/>
  <c r="Z240" i="2" s="1"/>
  <c r="P248" i="2"/>
  <c r="J248" i="2"/>
  <c r="X246" i="2"/>
  <c r="X250" i="2"/>
  <c r="V252" i="2"/>
  <c r="X261" i="2"/>
  <c r="H295" i="2"/>
  <c r="H211" i="2"/>
  <c r="J186" i="2"/>
  <c r="X187" i="2"/>
  <c r="I29" i="1"/>
  <c r="K29" i="1"/>
  <c r="B29" i="1"/>
  <c r="P178" i="2"/>
  <c r="V260" i="2"/>
  <c r="X56" i="2"/>
  <c r="P55" i="2"/>
  <c r="W197" i="2"/>
  <c r="M196" i="2"/>
  <c r="S260" i="2"/>
  <c r="V13" i="2"/>
  <c r="T25" i="2" s="1"/>
  <c r="V25" i="2" s="1"/>
  <c r="P13" i="2"/>
  <c r="N25" i="2" s="1"/>
  <c r="X16" i="2"/>
  <c r="X18" i="2"/>
  <c r="X19" i="2"/>
  <c r="V17" i="2"/>
  <c r="T26" i="2" s="1"/>
  <c r="X20" i="2"/>
  <c r="P28" i="2"/>
  <c r="X41" i="2"/>
  <c r="P40" i="2"/>
  <c r="X42" i="2"/>
  <c r="X43" i="2"/>
  <c r="W166" i="2"/>
  <c r="W167" i="2"/>
  <c r="E176" i="2"/>
  <c r="M168" i="2"/>
  <c r="W174" i="2"/>
  <c r="W180" i="2"/>
  <c r="X181" i="2"/>
  <c r="V192" i="2"/>
  <c r="X194" i="2"/>
  <c r="W199" i="2"/>
  <c r="Q211" i="2"/>
  <c r="X214" i="2"/>
  <c r="V224" i="2"/>
  <c r="W215" i="2"/>
  <c r="Y215" i="2" s="1"/>
  <c r="Z215" i="2" s="1"/>
  <c r="W216" i="2"/>
  <c r="M224" i="2"/>
  <c r="W218" i="2"/>
  <c r="W219" i="2"/>
  <c r="W220" i="2"/>
  <c r="W221" i="2"/>
  <c r="W222" i="2"/>
  <c r="S232" i="2"/>
  <c r="W227" i="2"/>
  <c r="W236" i="2"/>
  <c r="W264" i="2"/>
  <c r="M32" i="2"/>
  <c r="W34" i="2"/>
  <c r="W35" i="2"/>
  <c r="X60" i="2"/>
  <c r="V59" i="2"/>
  <c r="P59" i="2"/>
  <c r="X166" i="2"/>
  <c r="J164" i="2"/>
  <c r="X173" i="2"/>
  <c r="J172" i="2"/>
  <c r="G182" i="2"/>
  <c r="S182" i="2"/>
  <c r="X185" i="2"/>
  <c r="S224" i="2"/>
  <c r="X226" i="2"/>
  <c r="X244" i="2"/>
  <c r="X245" i="2"/>
  <c r="W251" i="2"/>
  <c r="P252" i="2"/>
  <c r="S258" i="2"/>
  <c r="W255" i="2"/>
  <c r="W256" i="2"/>
  <c r="X257" i="2"/>
  <c r="M260" i="2"/>
  <c r="X263" i="2"/>
  <c r="T295" i="2"/>
  <c r="S265" i="2"/>
  <c r="W267" i="2"/>
  <c r="W268" i="2"/>
  <c r="X269" i="2"/>
  <c r="X272" i="2"/>
  <c r="X273" i="2"/>
  <c r="E295" i="2"/>
  <c r="N295" i="2"/>
  <c r="V274" i="2"/>
  <c r="P274" i="2"/>
  <c r="W293" i="2"/>
  <c r="W294" i="2"/>
  <c r="S274" i="2"/>
  <c r="W15" i="2"/>
  <c r="W16" i="2"/>
  <c r="W20" i="2"/>
  <c r="S21" i="2"/>
  <c r="Q27" i="2" s="1"/>
  <c r="S27" i="2" s="1"/>
  <c r="E44" i="2"/>
  <c r="X33" i="2"/>
  <c r="X34" i="2"/>
  <c r="X35" i="2"/>
  <c r="H44" i="2"/>
  <c r="S59" i="2"/>
  <c r="M59" i="2"/>
  <c r="X169" i="2"/>
  <c r="V168" i="2"/>
  <c r="P168" i="2"/>
  <c r="X171" i="2"/>
  <c r="W181" i="2"/>
  <c r="X183" i="2"/>
  <c r="X184" i="2"/>
  <c r="M186" i="2"/>
  <c r="P186" i="2"/>
  <c r="W193" i="2"/>
  <c r="S192" i="2"/>
  <c r="M192" i="2"/>
  <c r="W195" i="2"/>
  <c r="T211" i="2"/>
  <c r="S196" i="2"/>
  <c r="X209" i="2"/>
  <c r="X210" i="2"/>
  <c r="Y210" i="2" s="1"/>
  <c r="Z210" i="2" s="1"/>
  <c r="W213" i="2"/>
  <c r="W214" i="2"/>
  <c r="X217" i="2"/>
  <c r="X221" i="2"/>
  <c r="X228" i="2"/>
  <c r="X229" i="2"/>
  <c r="M232" i="2"/>
  <c r="M241" i="2"/>
  <c r="W235" i="2"/>
  <c r="X236" i="2"/>
  <c r="W237" i="2"/>
  <c r="X243" i="2"/>
  <c r="V248" i="2"/>
  <c r="W244" i="2"/>
  <c r="W245" i="2"/>
  <c r="W257" i="2"/>
  <c r="W269" i="2"/>
  <c r="S270" i="2"/>
  <c r="M270" i="2"/>
  <c r="W273" i="2"/>
  <c r="W275" i="2"/>
  <c r="X277" i="2"/>
  <c r="Y277" i="2" s="1"/>
  <c r="Z277" i="2" s="1"/>
  <c r="P21" i="2"/>
  <c r="N27" i="2" s="1"/>
  <c r="P27" i="2" s="1"/>
  <c r="W23" i="2"/>
  <c r="G21" i="2"/>
  <c r="E27" i="2" s="1"/>
  <c r="G27" i="2" s="1"/>
  <c r="W22" i="2"/>
  <c r="X15" i="2"/>
  <c r="W217" i="2"/>
  <c r="G13" i="2"/>
  <c r="X14" i="2"/>
  <c r="J13" i="2"/>
  <c r="W18" i="2"/>
  <c r="G28" i="2"/>
  <c r="S28" i="2"/>
  <c r="G40" i="2"/>
  <c r="S40" i="2"/>
  <c r="W47" i="2"/>
  <c r="G46" i="2"/>
  <c r="G53" i="2" s="1"/>
  <c r="Q53" i="2"/>
  <c r="G55" i="2"/>
  <c r="S55" i="2"/>
  <c r="W60" i="2"/>
  <c r="W59" i="2" s="1"/>
  <c r="Q176" i="2"/>
  <c r="N176" i="2"/>
  <c r="W226" i="2"/>
  <c r="G232" i="2"/>
  <c r="X29" i="2"/>
  <c r="K176" i="2"/>
  <c r="M21" i="2"/>
  <c r="K27" i="2" s="1"/>
  <c r="M27" i="2" s="1"/>
  <c r="X23" i="2"/>
  <c r="W33" i="2"/>
  <c r="W37" i="2"/>
  <c r="G36" i="2"/>
  <c r="S36" i="2"/>
  <c r="T44" i="2"/>
  <c r="W48" i="2"/>
  <c r="K53" i="2"/>
  <c r="W52" i="2"/>
  <c r="M164" i="2"/>
  <c r="W165" i="2"/>
  <c r="H176" i="2"/>
  <c r="W169" i="2"/>
  <c r="G168" i="2"/>
  <c r="W179" i="2"/>
  <c r="G178" i="2"/>
  <c r="J192" i="2"/>
  <c r="X193" i="2"/>
  <c r="J30" i="1"/>
  <c r="G17" i="2"/>
  <c r="E26" i="2" s="1"/>
  <c r="G26" i="2" s="1"/>
  <c r="S17" i="2"/>
  <c r="Q26" i="2" s="1"/>
  <c r="S26" i="2" s="1"/>
  <c r="X22" i="2"/>
  <c r="J21" i="2"/>
  <c r="H27" i="2" s="1"/>
  <c r="J27" i="2" s="1"/>
  <c r="V21" i="2"/>
  <c r="T27" i="2" s="1"/>
  <c r="V27" i="2" s="1"/>
  <c r="M28" i="2"/>
  <c r="W29" i="2"/>
  <c r="W38" i="2"/>
  <c r="N44" i="2"/>
  <c r="M40" i="2"/>
  <c r="W41" i="2"/>
  <c r="S50" i="2"/>
  <c r="M55" i="2"/>
  <c r="W56" i="2"/>
  <c r="W194" i="2"/>
  <c r="X199" i="2"/>
  <c r="Y213" i="2"/>
  <c r="Z213" i="2" s="1"/>
  <c r="P224" i="2"/>
  <c r="X38" i="2"/>
  <c r="X48" i="2"/>
  <c r="X170" i="2"/>
  <c r="G172" i="2"/>
  <c r="S172" i="2"/>
  <c r="X179" i="2"/>
  <c r="J178" i="2"/>
  <c r="W187" i="2"/>
  <c r="G186" i="2"/>
  <c r="S186" i="2"/>
  <c r="P196" i="2"/>
  <c r="W198" i="2"/>
  <c r="G196" i="2"/>
  <c r="J200" i="2"/>
  <c r="X201" i="2"/>
  <c r="V200" i="2"/>
  <c r="W209" i="2"/>
  <c r="W234" i="2"/>
  <c r="M252" i="2"/>
  <c r="W250" i="2"/>
  <c r="X266" i="2"/>
  <c r="P265" i="2"/>
  <c r="W51" i="2"/>
  <c r="K211" i="2"/>
  <c r="X220" i="2"/>
  <c r="J224" i="2"/>
  <c r="W231" i="2"/>
  <c r="W254" i="2"/>
  <c r="G258" i="2"/>
  <c r="X255" i="2"/>
  <c r="J258" i="2"/>
  <c r="W271" i="2"/>
  <c r="G270" i="2"/>
  <c r="X275" i="2"/>
  <c r="J274" i="2"/>
  <c r="J36" i="2"/>
  <c r="J46" i="2"/>
  <c r="J53" i="2" s="1"/>
  <c r="J168" i="2"/>
  <c r="M172" i="2"/>
  <c r="W173" i="2"/>
  <c r="W183" i="2"/>
  <c r="X195" i="2"/>
  <c r="J196" i="2"/>
  <c r="V196" i="2"/>
  <c r="P200" i="2"/>
  <c r="X218" i="2"/>
  <c r="G241" i="2"/>
  <c r="S241" i="2"/>
  <c r="X262" i="2"/>
  <c r="J260" i="2"/>
  <c r="G192" i="2"/>
  <c r="G200" i="2"/>
  <c r="J232" i="2"/>
  <c r="V232" i="2"/>
  <c r="J241" i="2"/>
  <c r="X234" i="2"/>
  <c r="V241" i="2"/>
  <c r="M248" i="2"/>
  <c r="X251" i="2"/>
  <c r="J252" i="2"/>
  <c r="X254" i="2"/>
  <c r="P258" i="2"/>
  <c r="X271" i="2"/>
  <c r="P270" i="2"/>
  <c r="K295" i="2"/>
  <c r="W276" i="2"/>
  <c r="G274" i="2"/>
  <c r="P232" i="2"/>
  <c r="G248" i="2"/>
  <c r="S248" i="2"/>
  <c r="W266" i="2"/>
  <c r="G265" i="2"/>
  <c r="P241" i="2"/>
  <c r="G252" i="2"/>
  <c r="S252" i="2"/>
  <c r="W261" i="2"/>
  <c r="G260" i="2"/>
  <c r="W272" i="2"/>
  <c r="Q295" i="2"/>
  <c r="Y227" i="2" l="1"/>
  <c r="Z227" i="2" s="1"/>
  <c r="Y216" i="2"/>
  <c r="Z216" i="2" s="1"/>
  <c r="Y170" i="2"/>
  <c r="Z170" i="2" s="1"/>
  <c r="Y280" i="2"/>
  <c r="Z280" i="2" s="1"/>
  <c r="Y237" i="2"/>
  <c r="Z237" i="2" s="1"/>
  <c r="Y264" i="2"/>
  <c r="Z264" i="2" s="1"/>
  <c r="X252" i="2"/>
  <c r="Y246" i="2"/>
  <c r="Z246" i="2" s="1"/>
  <c r="Y263" i="2"/>
  <c r="Z263" i="2" s="1"/>
  <c r="Y195" i="2"/>
  <c r="Z195" i="2" s="1"/>
  <c r="Y189" i="2"/>
  <c r="Z189" i="2" s="1"/>
  <c r="Y247" i="2"/>
  <c r="Z247" i="2" s="1"/>
  <c r="Y238" i="2"/>
  <c r="Z238" i="2" s="1"/>
  <c r="Y276" i="2"/>
  <c r="Z276" i="2" s="1"/>
  <c r="Y243" i="2"/>
  <c r="Z243" i="2" s="1"/>
  <c r="M190" i="2"/>
  <c r="Y255" i="2"/>
  <c r="Z255" i="2" s="1"/>
  <c r="Y244" i="2"/>
  <c r="Z244" i="2" s="1"/>
  <c r="Y184" i="2"/>
  <c r="Z184" i="2" s="1"/>
  <c r="Y268" i="2"/>
  <c r="Z268" i="2" s="1"/>
  <c r="Y257" i="2"/>
  <c r="Z257" i="2" s="1"/>
  <c r="Y221" i="2"/>
  <c r="Z221" i="2" s="1"/>
  <c r="Y228" i="2"/>
  <c r="Z228" i="2" s="1"/>
  <c r="Y229" i="2"/>
  <c r="Z229" i="2" s="1"/>
  <c r="Y235" i="2"/>
  <c r="Z235" i="2" s="1"/>
  <c r="Y42" i="2"/>
  <c r="Z42" i="2" s="1"/>
  <c r="Y49" i="2"/>
  <c r="Z49" i="2" s="1"/>
  <c r="Y175" i="2"/>
  <c r="Z175" i="2" s="1"/>
  <c r="Y231" i="2"/>
  <c r="Z231" i="2" s="1"/>
  <c r="X196" i="2"/>
  <c r="Y219" i="2"/>
  <c r="Z219" i="2" s="1"/>
  <c r="Y180" i="2"/>
  <c r="Z180" i="2" s="1"/>
  <c r="Y197" i="2"/>
  <c r="Z197" i="2" s="1"/>
  <c r="Y223" i="2"/>
  <c r="Z223" i="2" s="1"/>
  <c r="Y230" i="2"/>
  <c r="Z230" i="2" s="1"/>
  <c r="Y218" i="2"/>
  <c r="Z218" i="2" s="1"/>
  <c r="Y188" i="2"/>
  <c r="Z188" i="2" s="1"/>
  <c r="X172" i="2"/>
  <c r="Y167" i="2"/>
  <c r="Z167" i="2" s="1"/>
  <c r="Y185" i="2"/>
  <c r="Z185" i="2" s="1"/>
  <c r="Y171" i="2"/>
  <c r="Z171" i="2" s="1"/>
  <c r="Y166" i="2"/>
  <c r="Z166" i="2" s="1"/>
  <c r="V190" i="2"/>
  <c r="P190" i="2"/>
  <c r="Y294" i="2"/>
  <c r="Z294" i="2" s="1"/>
  <c r="S53" i="2"/>
  <c r="Y15" i="2"/>
  <c r="X55" i="2"/>
  <c r="P53" i="2"/>
  <c r="V44" i="2"/>
  <c r="P176" i="2"/>
  <c r="Y57" i="2"/>
  <c r="Z57" i="2" s="1"/>
  <c r="X46" i="2"/>
  <c r="Y52" i="2"/>
  <c r="Z52" i="2" s="1"/>
  <c r="X50" i="2"/>
  <c r="Y20" i="2"/>
  <c r="P44" i="2"/>
  <c r="J44" i="2"/>
  <c r="Y19" i="2"/>
  <c r="S211" i="2"/>
  <c r="Y198" i="2"/>
  <c r="Z198" i="2" s="1"/>
  <c r="X182" i="2"/>
  <c r="Y16" i="2"/>
  <c r="Y293" i="2"/>
  <c r="Z293" i="2" s="1"/>
  <c r="V176" i="2"/>
  <c r="X260" i="2"/>
  <c r="Y220" i="2"/>
  <c r="Z220" i="2" s="1"/>
  <c r="X265" i="2"/>
  <c r="X13" i="2"/>
  <c r="Y267" i="2"/>
  <c r="Z267" i="2" s="1"/>
  <c r="Y256" i="2"/>
  <c r="Z256" i="2" s="1"/>
  <c r="Y174" i="2"/>
  <c r="Z174" i="2" s="1"/>
  <c r="M295" i="2"/>
  <c r="M211" i="2"/>
  <c r="V295" i="2"/>
  <c r="X248" i="2"/>
  <c r="M44" i="2"/>
  <c r="W13" i="2"/>
  <c r="X36" i="2"/>
  <c r="Y43" i="2"/>
  <c r="Z43" i="2" s="1"/>
  <c r="Y23" i="2"/>
  <c r="Z23" i="2" s="1"/>
  <c r="X27" i="2"/>
  <c r="J176" i="2"/>
  <c r="P211" i="2"/>
  <c r="Y269" i="2"/>
  <c r="Z269" i="2" s="1"/>
  <c r="X186" i="2"/>
  <c r="Y39" i="2"/>
  <c r="Z39" i="2" s="1"/>
  <c r="Y236" i="2"/>
  <c r="Z236" i="2" s="1"/>
  <c r="Y199" i="2"/>
  <c r="Z199" i="2" s="1"/>
  <c r="S176" i="2"/>
  <c r="X164" i="2"/>
  <c r="P295" i="2"/>
  <c r="X232" i="2"/>
  <c r="N24" i="2"/>
  <c r="Y245" i="2"/>
  <c r="Z245" i="2" s="1"/>
  <c r="S295" i="2"/>
  <c r="Y222" i="2"/>
  <c r="Z222" i="2" s="1"/>
  <c r="Y58" i="2"/>
  <c r="Z58" i="2" s="1"/>
  <c r="Y251" i="2"/>
  <c r="Z251" i="2" s="1"/>
  <c r="W248" i="2"/>
  <c r="X28" i="2"/>
  <c r="Y217" i="2"/>
  <c r="Z217" i="2" s="1"/>
  <c r="Y214" i="2"/>
  <c r="Z214" i="2" s="1"/>
  <c r="Y34" i="2"/>
  <c r="Z34" i="2" s="1"/>
  <c r="X258" i="2"/>
  <c r="X274" i="2"/>
  <c r="G44" i="2"/>
  <c r="P25" i="2"/>
  <c r="P24" i="2" s="1"/>
  <c r="P30" i="2" s="1"/>
  <c r="X32" i="2"/>
  <c r="X17" i="2"/>
  <c r="Y272" i="2"/>
  <c r="Z272" i="2" s="1"/>
  <c r="X270" i="2"/>
  <c r="X241" i="2"/>
  <c r="S190" i="2"/>
  <c r="X178" i="2"/>
  <c r="X168" i="2"/>
  <c r="Y273" i="2"/>
  <c r="Z273" i="2" s="1"/>
  <c r="Y181" i="2"/>
  <c r="Z181" i="2" s="1"/>
  <c r="X40" i="2"/>
  <c r="Y35" i="2"/>
  <c r="Z35" i="2" s="1"/>
  <c r="G176" i="2"/>
  <c r="W224" i="2"/>
  <c r="J190" i="2"/>
  <c r="W21" i="2"/>
  <c r="W27" i="2"/>
  <c r="Y261" i="2"/>
  <c r="Z261" i="2" s="1"/>
  <c r="W260" i="2"/>
  <c r="W168" i="2"/>
  <c r="Y169" i="2"/>
  <c r="Z169" i="2" s="1"/>
  <c r="Y60" i="2"/>
  <c r="Z60" i="2" s="1"/>
  <c r="Y18" i="2"/>
  <c r="W17" i="2"/>
  <c r="W274" i="2"/>
  <c r="W182" i="2"/>
  <c r="Y183" i="2"/>
  <c r="Z183" i="2" s="1"/>
  <c r="W50" i="2"/>
  <c r="Y51" i="2"/>
  <c r="Z51" i="2" s="1"/>
  <c r="W241" i="2"/>
  <c r="Y234" i="2"/>
  <c r="Z234" i="2" s="1"/>
  <c r="V211" i="2"/>
  <c r="Y187" i="2"/>
  <c r="Z187" i="2" s="1"/>
  <c r="W186" i="2"/>
  <c r="W28" i="2"/>
  <c r="Y28" i="2" s="1"/>
  <c r="Z28" i="2" s="1"/>
  <c r="Y29" i="2"/>
  <c r="Z29" i="2" s="1"/>
  <c r="X21" i="2"/>
  <c r="Y262" i="2"/>
  <c r="Z262" i="2" s="1"/>
  <c r="Y179" i="2"/>
  <c r="Z179" i="2" s="1"/>
  <c r="W178" i="2"/>
  <c r="Y48" i="2"/>
  <c r="Z48" i="2" s="1"/>
  <c r="W196" i="2"/>
  <c r="H25" i="2"/>
  <c r="T24" i="2"/>
  <c r="V26" i="2"/>
  <c r="Y226" i="2"/>
  <c r="Z226" i="2" s="1"/>
  <c r="W232" i="2"/>
  <c r="S25" i="2"/>
  <c r="S24" i="2" s="1"/>
  <c r="S30" i="2" s="1"/>
  <c r="Q24" i="2"/>
  <c r="Y275" i="2"/>
  <c r="Z275" i="2" s="1"/>
  <c r="W172" i="2"/>
  <c r="Y173" i="2"/>
  <c r="Z173" i="2" s="1"/>
  <c r="W270" i="2"/>
  <c r="Y271" i="2"/>
  <c r="Z271" i="2" s="1"/>
  <c r="W258" i="2"/>
  <c r="Y254" i="2"/>
  <c r="Z254" i="2" s="1"/>
  <c r="X200" i="2"/>
  <c r="Y201" i="2"/>
  <c r="Z201" i="2" s="1"/>
  <c r="X192" i="2"/>
  <c r="Y193" i="2"/>
  <c r="Z193" i="2" s="1"/>
  <c r="Y165" i="2"/>
  <c r="Z165" i="2" s="1"/>
  <c r="W164" i="2"/>
  <c r="W36" i="2"/>
  <c r="Y37" i="2"/>
  <c r="Z37" i="2" s="1"/>
  <c r="Y47" i="2"/>
  <c r="Z47" i="2" s="1"/>
  <c r="W46" i="2"/>
  <c r="M25" i="2"/>
  <c r="M24" i="2" s="1"/>
  <c r="M30" i="2" s="1"/>
  <c r="K24" i="2"/>
  <c r="Y22" i="2"/>
  <c r="Z22" i="2" s="1"/>
  <c r="Y14" i="2"/>
  <c r="Y194" i="2"/>
  <c r="Z194" i="2" s="1"/>
  <c r="W192" i="2"/>
  <c r="G190" i="2"/>
  <c r="G211" i="2"/>
  <c r="W265" i="2"/>
  <c r="Y266" i="2"/>
  <c r="Z266" i="2" s="1"/>
  <c r="G295" i="2"/>
  <c r="M176" i="2"/>
  <c r="J295" i="2"/>
  <c r="Y250" i="2"/>
  <c r="Z250" i="2" s="1"/>
  <c r="W252" i="2"/>
  <c r="Y252" i="2" s="1"/>
  <c r="Z252" i="2" s="1"/>
  <c r="Y209" i="2"/>
  <c r="Z209" i="2" s="1"/>
  <c r="W200" i="2"/>
  <c r="J211" i="2"/>
  <c r="Y56" i="2"/>
  <c r="Z56" i="2" s="1"/>
  <c r="W55" i="2"/>
  <c r="Y41" i="2"/>
  <c r="Z41" i="2" s="1"/>
  <c r="W40" i="2"/>
  <c r="Y38" i="2"/>
  <c r="Z38" i="2" s="1"/>
  <c r="W26" i="2"/>
  <c r="X224" i="2"/>
  <c r="Y33" i="2"/>
  <c r="Z33" i="2" s="1"/>
  <c r="W32" i="2"/>
  <c r="S44" i="2"/>
  <c r="E25" i="2"/>
  <c r="Y13" i="2" l="1"/>
  <c r="Y17" i="2"/>
  <c r="Y270" i="2"/>
  <c r="Z270" i="2" s="1"/>
  <c r="Y265" i="2"/>
  <c r="Z265" i="2" s="1"/>
  <c r="Y248" i="2"/>
  <c r="Z248" i="2" s="1"/>
  <c r="Y196" i="2"/>
  <c r="Z196" i="2" s="1"/>
  <c r="Y168" i="2"/>
  <c r="Z168" i="2" s="1"/>
  <c r="Y182" i="2"/>
  <c r="Z182" i="2" s="1"/>
  <c r="Y260" i="2"/>
  <c r="Z260" i="2" s="1"/>
  <c r="X295" i="2"/>
  <c r="Y46" i="2"/>
  <c r="Z46" i="2" s="1"/>
  <c r="P296" i="2"/>
  <c r="P298" i="2" s="1"/>
  <c r="Z55" i="2"/>
  <c r="X53" i="2"/>
  <c r="X176" i="2"/>
  <c r="Y36" i="2"/>
  <c r="Z36" i="2" s="1"/>
  <c r="Y59" i="2"/>
  <c r="Z59" i="2" s="1"/>
  <c r="Y164" i="2"/>
  <c r="Z164" i="2" s="1"/>
  <c r="X190" i="2"/>
  <c r="Y21" i="2"/>
  <c r="Z21" i="2" s="1"/>
  <c r="X44" i="2"/>
  <c r="Y186" i="2"/>
  <c r="Z186" i="2" s="1"/>
  <c r="Y27" i="2"/>
  <c r="Z27" i="2" s="1"/>
  <c r="Y232" i="2"/>
  <c r="Z232" i="2" s="1"/>
  <c r="Y32" i="2"/>
  <c r="Z32" i="2" s="1"/>
  <c r="S296" i="2"/>
  <c r="L27" i="1" s="1"/>
  <c r="S298" i="2" s="1"/>
  <c r="Y241" i="2"/>
  <c r="Z241" i="2" s="1"/>
  <c r="Y258" i="2"/>
  <c r="Z258" i="2" s="1"/>
  <c r="Y224" i="2"/>
  <c r="Z224" i="2" s="1"/>
  <c r="Y192" i="2"/>
  <c r="Z192" i="2" s="1"/>
  <c r="G25" i="2"/>
  <c r="E24" i="2"/>
  <c r="Y172" i="2"/>
  <c r="Z172" i="2" s="1"/>
  <c r="W176" i="2"/>
  <c r="W190" i="2"/>
  <c r="Y178" i="2"/>
  <c r="Z178" i="2" s="1"/>
  <c r="W295" i="2"/>
  <c r="Y274" i="2"/>
  <c r="Z274" i="2" s="1"/>
  <c r="W44" i="2"/>
  <c r="Y40" i="2"/>
  <c r="Z40" i="2" s="1"/>
  <c r="W211" i="2"/>
  <c r="Y200" i="2"/>
  <c r="Z200" i="2" s="1"/>
  <c r="J25" i="2"/>
  <c r="H24" i="2"/>
  <c r="W53" i="2"/>
  <c r="Z53" i="2" s="1"/>
  <c r="Y50" i="2"/>
  <c r="Z50" i="2" s="1"/>
  <c r="M296" i="2"/>
  <c r="X211" i="2"/>
  <c r="V24" i="2"/>
  <c r="V30" i="2" s="1"/>
  <c r="V296" i="2" s="1"/>
  <c r="L28" i="1" s="1"/>
  <c r="X26" i="2"/>
  <c r="Y26" i="2" s="1"/>
  <c r="Z26" i="2" s="1"/>
  <c r="G27" i="1" l="1"/>
  <c r="J27" i="1" s="1"/>
  <c r="M298" i="2" s="1"/>
  <c r="Y211" i="2"/>
  <c r="Z211" i="2" s="1"/>
  <c r="Y295" i="2"/>
  <c r="Z295" i="2" s="1"/>
  <c r="Y176" i="2"/>
  <c r="Z176" i="2" s="1"/>
  <c r="Z190" i="2"/>
  <c r="Y44" i="2"/>
  <c r="Z44" i="2" s="1"/>
  <c r="X25" i="2"/>
  <c r="X24" i="2" s="1"/>
  <c r="X30" i="2" s="1"/>
  <c r="X296" i="2" s="1"/>
  <c r="J24" i="2"/>
  <c r="J30" i="2" s="1"/>
  <c r="J296" i="2" s="1"/>
  <c r="C28" i="1" s="1"/>
  <c r="G24" i="2"/>
  <c r="G30" i="2" s="1"/>
  <c r="G296" i="2" s="1"/>
  <c r="C27" i="1" s="1"/>
  <c r="W25" i="2"/>
  <c r="V298" i="2"/>
  <c r="L30" i="1"/>
  <c r="Y25" i="2" l="1"/>
  <c r="Z25" i="2" s="1"/>
  <c r="W24" i="2"/>
  <c r="G298" i="2"/>
  <c r="N27" i="1"/>
  <c r="B27" i="1" s="1"/>
  <c r="J298" i="2"/>
  <c r="N28" i="1"/>
  <c r="B28" i="1" s="1"/>
  <c r="B30" i="1" s="1"/>
  <c r="C30" i="1"/>
  <c r="Y24" i="2" l="1"/>
  <c r="Z24" i="2" s="1"/>
  <c r="W30" i="2"/>
  <c r="X298" i="2"/>
  <c r="N30" i="1"/>
  <c r="I28" i="1"/>
  <c r="I30" i="1" s="1"/>
  <c r="M29" i="1"/>
  <c r="M30" i="1" s="1"/>
  <c r="K28" i="1"/>
  <c r="K30" i="1" s="1"/>
  <c r="I27" i="1"/>
  <c r="K27" i="1"/>
  <c r="W296" i="2" l="1"/>
  <c r="W298" i="2" s="1"/>
  <c r="Y30" i="2"/>
  <c r="Y296" i="2" l="1"/>
  <c r="Z296" i="2" s="1"/>
  <c r="Z30" i="2"/>
</calcChain>
</file>

<file path=xl/sharedStrings.xml><?xml version="1.0" encoding="utf-8"?>
<sst xmlns="http://schemas.openxmlformats.org/spreadsheetml/2006/main" count="2067" uniqueCount="837">
  <si>
    <t xml:space="preserve">
</t>
  </si>
  <si>
    <t>Додаток № 4</t>
  </si>
  <si>
    <t>Назва конкурсної програми:</t>
  </si>
  <si>
    <t>Назва ЛОТ-у:</t>
  </si>
  <si>
    <t>Назва Грантоотримувача:</t>
  </si>
  <si>
    <t>Назва проєкту:</t>
  </si>
  <si>
    <t>Дата початку проєкту:</t>
  </si>
  <si>
    <t>Дата завершення проєкту: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</si>
  <si>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</si>
  <si>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</si>
  <si>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</si>
  <si>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</si>
  <si>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</si>
  <si>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</si>
  <si>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</si>
  <si>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</si>
  <si>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</si>
  <si>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</si>
  <si>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</si>
  <si>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</si>
  <si>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</si>
  <si>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</si>
  <si>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</si>
  <si>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</si>
  <si>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</si>
  <si>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</si>
  <si>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</si>
  <si>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</si>
  <si>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</si>
  <si>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</si>
  <si>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</si>
  <si>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</si>
  <si>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</si>
  <si>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</si>
  <si>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</si>
  <si>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</si>
  <si>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</si>
  <si>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</si>
  <si>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</si>
  <si>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</si>
  <si>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</si>
  <si>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</si>
  <si>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</si>
  <si>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</si>
  <si>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</si>
  <si>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</si>
  <si>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</si>
  <si>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</si>
  <si>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</si>
  <si>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</si>
  <si>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</si>
  <si>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</si>
  <si>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</si>
  <si>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</si>
  <si>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</si>
  <si>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</si>
  <si>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</si>
  <si>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</si>
  <si>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</si>
  <si>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</si>
  <si>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</si>
  <si>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</si>
  <si>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</si>
  <si>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</si>
  <si>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</si>
  <si>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</si>
  <si>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</si>
  <si>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</si>
  <si>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</si>
  <si>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</si>
  <si>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</si>
  <si>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</si>
  <si>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</si>
  <si>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</si>
  <si>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</si>
  <si>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</si>
  <si>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</si>
  <si>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</si>
  <si>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</si>
  <si>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</si>
  <si>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</si>
  <si>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</si>
  <si>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</si>
  <si>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</si>
  <si>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</si>
  <si>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</si>
  <si>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</si>
  <si>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</si>
  <si>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</si>
  <si>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</si>
  <si>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</si>
  <si>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>1.3.2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</si>
  <si>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</si>
  <si>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</si>
  <si>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</si>
  <si>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</si>
  <si>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</si>
  <si>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</si>
  <si>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</si>
  <si>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</si>
  <si>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</si>
  <si>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</si>
  <si>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</si>
  <si>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</si>
  <si>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</si>
  <si>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</si>
  <si>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</si>
  <si>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</si>
  <si>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</si>
  <si>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</si>
  <si>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</si>
  <si>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</si>
  <si>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</si>
  <si>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</si>
  <si>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</si>
  <si>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</si>
  <si>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</si>
  <si>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</si>
  <si>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</si>
  <si>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</si>
  <si>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</si>
  <si>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</si>
  <si>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</si>
  <si>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</si>
  <si>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</si>
  <si>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</si>
  <si>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</si>
  <si>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</si>
  <si>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</si>
  <si>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</si>
  <si>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</si>
  <si>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</si>
  <si>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</si>
  <si>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</si>
  <si>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</si>
  <si>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</si>
  <si>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</si>
  <si>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</si>
  <si>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</si>
  <si>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</si>
  <si>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</si>
  <si>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</si>
  <si>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</si>
  <si>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</si>
  <si>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</si>
  <si>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</si>
  <si>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</si>
  <si>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</si>
  <si>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</si>
  <si>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</si>
  <si>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</si>
  <si>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</si>
  <si>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</si>
  <si>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</si>
  <si>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</si>
  <si>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</si>
  <si>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</si>
  <si>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</si>
  <si>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</si>
  <si>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</si>
  <si>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</si>
  <si>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</si>
  <si>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</si>
  <si>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4.3.3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</si>
  <si>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</si>
  <si>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</si>
  <si>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</si>
  <si>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</si>
  <si>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</si>
  <si>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</si>
  <si>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</si>
  <si>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</si>
  <si>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</si>
  <si>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</si>
  <si>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</si>
  <si>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</si>
  <si>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</si>
  <si>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</si>
  <si>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</si>
  <si>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</si>
  <si>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</si>
  <si>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</si>
  <si>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</si>
  <si>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</si>
  <si>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</si>
  <si>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</si>
  <si>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</si>
  <si>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</si>
  <si>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</si>
  <si>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</si>
  <si>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</si>
  <si>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</si>
  <si>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</si>
  <si>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</si>
  <si>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</si>
  <si>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</si>
  <si>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</si>
  <si>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</si>
  <si>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</si>
  <si>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</si>
  <si>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</si>
  <si>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</si>
  <si>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</si>
  <si>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</si>
  <si>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</si>
  <si>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</si>
  <si>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</si>
  <si>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</si>
  <si>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</si>
  <si>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</si>
  <si>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</si>
  <si>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</si>
  <si>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</si>
  <si>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</si>
  <si>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</si>
  <si>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</si>
  <si>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</si>
  <si>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</si>
  <si>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</si>
  <si>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</si>
  <si>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7.4</t>
  </si>
  <si>
    <t>Друк буклетів</t>
  </si>
  <si>
    <t>7.5</t>
  </si>
  <si>
    <t>Друк листівок</t>
  </si>
  <si>
    <t>7.6</t>
  </si>
  <si>
    <t>7.7</t>
  </si>
  <si>
    <t>7.8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</si>
  <si>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</si>
  <si>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</si>
  <si>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</si>
  <si>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</si>
  <si>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</si>
  <si>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</si>
  <si>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</si>
  <si>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</si>
  <si>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</si>
  <si>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</si>
  <si>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</si>
  <si>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</si>
  <si>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</si>
  <si>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</si>
  <si>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</si>
  <si>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</si>
  <si>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</si>
  <si>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</si>
  <si>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</si>
  <si>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</si>
  <si>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</si>
  <si>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</si>
  <si>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</si>
  <si>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</si>
  <si>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</si>
  <si>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Відеофіксація</t>
  </si>
  <si>
    <t>Інші послуги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</si>
  <si>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</si>
  <si>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</si>
  <si>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</si>
  <si>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</si>
  <si>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</si>
  <si>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</si>
  <si>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</si>
  <si>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</si>
  <si>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</si>
  <si>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</si>
  <si>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</si>
  <si>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</si>
  <si>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</si>
  <si>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</si>
  <si>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</si>
  <si>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</si>
  <si>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</si>
  <si>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</si>
  <si>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</si>
  <si>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</si>
  <si>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</si>
  <si>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</si>
  <si>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</si>
  <si>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</si>
  <si>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</si>
  <si>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</si>
  <si>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</si>
  <si>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</si>
  <si>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</si>
  <si>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</si>
  <si>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</si>
  <si>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</si>
  <si>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</si>
  <si>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</si>
  <si>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</si>
  <si>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</si>
  <si>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</si>
  <si>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</si>
  <si>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</si>
  <si>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</si>
  <si>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</si>
  <si>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</si>
  <si>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</si>
  <si>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</si>
  <si>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</si>
  <si>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</si>
  <si>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13.4.3</t>
  </si>
  <si>
    <t>Розрахунково-касове обслуговування (відповідно до тарифів обслуговуючого банку)</t>
  </si>
  <si>
    <t>13.4.4</t>
  </si>
  <si>
    <t>13.4.5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</si>
  <si>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</si>
  <si>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</si>
  <si>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</si>
  <si>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</si>
  <si>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</si>
  <si>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</si>
  <si>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</si>
  <si>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</si>
  <si>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</si>
  <si>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</si>
  <si>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</si>
  <si>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</si>
  <si>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</si>
  <si>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</si>
  <si>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</si>
  <si>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</si>
  <si>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</si>
  <si>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</si>
  <si>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</si>
  <si>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</si>
  <si>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</si>
  <si>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</si>
  <si>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</si>
  <si>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ЗАГАЛЬНА СУМА:</t>
  </si>
  <si>
    <t>Витрати за даними звіту за рахунок співфінансування</t>
  </si>
  <si>
    <t>Витрати за даними звіту за рахунок реінвестицій</t>
  </si>
  <si>
    <t>*Примітка: Заповнюється незалежним аудитором.</t>
  </si>
  <si>
    <t>до Договору про надання гранту № 7RCA11-03425</t>
  </si>
  <si>
    <t>від "15" липня 2024 року</t>
  </si>
  <si>
    <t>Відновлення культурно-мистецької діяльності</t>
  </si>
  <si>
    <t>Громадська організація "Всеукраїнська громадська організація "Молодий Народний Рух"</t>
  </si>
  <si>
    <t>Арт-марафон Вінграновський</t>
  </si>
  <si>
    <t>15 липня 2024 року</t>
  </si>
  <si>
    <t>31 жовтня 2024 року</t>
  </si>
  <si>
    <t>за період з 15 липня 2024 року по 31 жовтня 2024 року</t>
  </si>
  <si>
    <t>Зубенко Костянтин Володимирович, технічний директор</t>
  </si>
  <si>
    <t>Висоцький Олександр Анатолійович, керівник проєкту</t>
  </si>
  <si>
    <t>4.2.4</t>
  </si>
  <si>
    <t>4.2.5</t>
  </si>
  <si>
    <t>4.2.6</t>
  </si>
  <si>
    <t>4.2.7</t>
  </si>
  <si>
    <t>4.2.8</t>
  </si>
  <si>
    <t>4.2.9</t>
  </si>
  <si>
    <t>4.2.10</t>
  </si>
  <si>
    <t>4.2.11</t>
  </si>
  <si>
    <t>4.2.12</t>
  </si>
  <si>
    <t>4.2.13</t>
  </si>
  <si>
    <t>4.2.14</t>
  </si>
  <si>
    <t>4.2.15</t>
  </si>
  <si>
    <t>4.2.16</t>
  </si>
  <si>
    <t>4.2.17</t>
  </si>
  <si>
    <t>4.2.18</t>
  </si>
  <si>
    <t>4.2.19</t>
  </si>
  <si>
    <t>4.2.20</t>
  </si>
  <si>
    <t>4.2.21</t>
  </si>
  <si>
    <t>4.2.22</t>
  </si>
  <si>
    <t>4.2.23</t>
  </si>
  <si>
    <t>4.2.24</t>
  </si>
  <si>
    <t>4.2.25</t>
  </si>
  <si>
    <t>4.2.26</t>
  </si>
  <si>
    <t>4.2.27</t>
  </si>
  <si>
    <t>4.2.28</t>
  </si>
  <si>
    <t>4.2.29</t>
  </si>
  <si>
    <t>4.2.30</t>
  </si>
  <si>
    <t>4.2.31</t>
  </si>
  <si>
    <t>4.2.32</t>
  </si>
  <si>
    <t>4.2.33</t>
  </si>
  <si>
    <t>4.2.34</t>
  </si>
  <si>
    <t>4.2.35</t>
  </si>
  <si>
    <t>4.2.36</t>
  </si>
  <si>
    <t>4.2.37</t>
  </si>
  <si>
    <t>4.2.38</t>
  </si>
  <si>
    <t>4.2.39</t>
  </si>
  <si>
    <t>4.2.40</t>
  </si>
  <si>
    <t>4.2.41</t>
  </si>
  <si>
    <t>4.2.42</t>
  </si>
  <si>
    <t>4.2.43</t>
  </si>
  <si>
    <t>4.2.44</t>
  </si>
  <si>
    <t>4.2.45</t>
  </si>
  <si>
    <t>4.2.46</t>
  </si>
  <si>
    <t>4.2.47</t>
  </si>
  <si>
    <t>4.2.48</t>
  </si>
  <si>
    <t>4.2.49</t>
  </si>
  <si>
    <t>4.2.50</t>
  </si>
  <si>
    <t>4.2.51</t>
  </si>
  <si>
    <t>4.2.52</t>
  </si>
  <si>
    <t>4.2.53</t>
  </si>
  <si>
    <t>4.2.54</t>
  </si>
  <si>
    <t>4.2.55</t>
  </si>
  <si>
    <t>4.2.56</t>
  </si>
  <si>
    <t>4.2.57</t>
  </si>
  <si>
    <t>4.2.58</t>
  </si>
  <si>
    <t>4.2.59</t>
  </si>
  <si>
    <t>4.2.60</t>
  </si>
  <si>
    <t>4.2.61</t>
  </si>
  <si>
    <t>4.2.62</t>
  </si>
  <si>
    <t>4.2.63</t>
  </si>
  <si>
    <t>4.2.64</t>
  </si>
  <si>
    <t>4.2.65</t>
  </si>
  <si>
    <t>4.2.66</t>
  </si>
  <si>
    <t>4.2.67</t>
  </si>
  <si>
    <t>4.2.68</t>
  </si>
  <si>
    <t>4.2.69</t>
  </si>
  <si>
    <t>4.2.70</t>
  </si>
  <si>
    <t>4.2.71</t>
  </si>
  <si>
    <t>4.2.72</t>
  </si>
  <si>
    <t>4.2.73</t>
  </si>
  <si>
    <t>4.2.74</t>
  </si>
  <si>
    <t>4.2.75</t>
  </si>
  <si>
    <t>4.2.76</t>
  </si>
  <si>
    <t>4.2.77</t>
  </si>
  <si>
    <t>4.2.78</t>
  </si>
  <si>
    <t>4.2.79</t>
  </si>
  <si>
    <t>4.2.80</t>
  </si>
  <si>
    <t>4.2.81</t>
  </si>
  <si>
    <t>4.2.82</t>
  </si>
  <si>
    <t>4.2.83</t>
  </si>
  <si>
    <t>4.2.84</t>
  </si>
  <si>
    <t>4.2.85</t>
  </si>
  <si>
    <t>4.2.86</t>
  </si>
  <si>
    <t>4.2.87</t>
  </si>
  <si>
    <t>4.2.88</t>
  </si>
  <si>
    <t>4.2.89</t>
  </si>
  <si>
    <t>4.2.90</t>
  </si>
  <si>
    <t>4.2.91</t>
  </si>
  <si>
    <t>4.2.92</t>
  </si>
  <si>
    <t>4.2.93</t>
  </si>
  <si>
    <t>4.2.94</t>
  </si>
  <si>
    <t>4.2.95</t>
  </si>
  <si>
    <t>4.2.96</t>
  </si>
  <si>
    <t>4.2.97</t>
  </si>
  <si>
    <t>4.2.98</t>
  </si>
  <si>
    <t>4.2.99</t>
  </si>
  <si>
    <t>4.2.100</t>
  </si>
  <si>
    <t>4.2.101</t>
  </si>
  <si>
    <t>4.2.102</t>
  </si>
  <si>
    <t>4.2.103</t>
  </si>
  <si>
    <t>Трьохсмугова активна акустична система (елемент лінійного масиву) Low: 1х12", Mid: 2x6.5", High: 3x1". Потужність RMS: 1500W db Technologies, DVA T12</t>
  </si>
  <si>
    <t>Трьохсмугова активна акустична система (елемент лінійного масиву) Low: 1х8", Mid: 1x6.5", High: 2x1". Потужність RMS: 420W db Technologies, DVA T4</t>
  </si>
  <si>
    <t>Рама для лінійного масиву db Technologies, DRK10</t>
  </si>
  <si>
    <t>Ручна лебідка</t>
  </si>
  <si>
    <t>Стропа довжиною 2м, навантаження - 2т Spancet</t>
  </si>
  <si>
    <t>Пасивна низькочастотна акустична система 2х15", 4 Ohm, 2000W Limmer Hornbass 215</t>
  </si>
  <si>
    <t>Підсилювач потужності 2х5000W - 2 Ohm, 2x3000W - 4 Ohm, 2x1500W - 8 Ohm JTL (PRO ST) Z 10.0</t>
  </si>
  <si>
    <t>Системний процесор dbx DriveRack 260</t>
  </si>
  <si>
    <t>Цифровий мікшерний пульт, 32 канали, 16 mix Behringer X32</t>
  </si>
  <si>
    <t>Цифровий стейджбокс, 32 канали, 16 aux Behringer S32 32-channel Stage Box</t>
  </si>
  <si>
    <t>Мережевий кабель Pro Co 150' Shielded Cat 5e Ethercon Cable</t>
  </si>
  <si>
    <t>Роутер та I-PAD</t>
  </si>
  <si>
    <t>Ноутбук HP ProBook 450 G1</t>
  </si>
  <si>
    <t>Радіомікрофон Sennheiser EW-100 G3</t>
  </si>
  <si>
    <t>Вушні монітори (радіо) Sennheiser EW 300 ІЕМ G3</t>
  </si>
  <si>
    <t>Радіосистема з ручним динамічним мікрофоном (4 шт), ASA - 1 сплітер, U1031 - антена (2 шт), АВ3 - бустер (2 шт) Sennheiser Wireless Rack: ew345 g3</t>
  </si>
  <si>
    <t>Подвійна UHF радіосистема з ручним мікрофоном SM58/87 Beta Shure UHF UR4D + &amp; U4R SM58/87 Beta (2 шт)</t>
  </si>
  <si>
    <t>Активна двосмугова акустична система 1х12" + 1x1,4", 750W db Technologies DVX DM12</t>
  </si>
  <si>
    <t>Комплект барабанів Tama StarClassic (22", 14", 10", 12", 16")</t>
  </si>
  <si>
    <t>Стілець для барабанщика гвинтовий MAXTONE TFL831B</t>
  </si>
  <si>
    <t>Стійка для малого барабану YAMAHA SS850</t>
  </si>
  <si>
    <t>Хет-машина YAMAHA НS950</t>
  </si>
  <si>
    <t>Педаль YAMAHA FP7210A</t>
  </si>
  <si>
    <t>Стійка під тарілку YAMAHA СS665А</t>
  </si>
  <si>
    <t>Килим, на який встановлюються барабани</t>
  </si>
  <si>
    <t>Інструментальний динамічний мікрофон Shure Beta 52A</t>
  </si>
  <si>
    <t>Інструментальний динамічний мікрофон Shure Beta 91</t>
  </si>
  <si>
    <t>Інструментальний динамічний мікрофон Shure SM 57</t>
  </si>
  <si>
    <t>Інструментальний динамічний мікрофон Shure SM 58</t>
  </si>
  <si>
    <t>Інструментальний конденсаторний мікрофон AKG C 451</t>
  </si>
  <si>
    <t>Гітарний підсилювач - голова Marshall 900</t>
  </si>
  <si>
    <t>Гітарний кабінет Marshall 1960А 4х12</t>
  </si>
  <si>
    <t>Лампова голова (підсилювач) Ampeg SVT4PRO</t>
  </si>
  <si>
    <t>Басовий кабінет 8х10" Ampeg SVT810HE</t>
  </si>
  <si>
    <t>Одноканальний активний дірект-бокс Klark-Teknik DN100</t>
  </si>
  <si>
    <t>Двоканальний активний дірект-бокс Klark-Teknik DN200</t>
  </si>
  <si>
    <t>Мікрофонна стійка "журавель" Konig &amp; Meyer 21020-300-55</t>
  </si>
  <si>
    <t xml:space="preserve">Мікрофонна стійка "пряма" Konig &amp; Meyer </t>
  </si>
  <si>
    <t>Клавішна стійка, двоярусна QuikLok T22</t>
  </si>
  <si>
    <t>Стійка для гітари Soundking SKDG 011</t>
  </si>
  <si>
    <t>DMX спліттер Halo DMX Splitter 6</t>
  </si>
  <si>
    <t>Голова рисуюча, вузький луч (BEAM) Лампа - 5R HALO Hybryd B280</t>
  </si>
  <si>
    <t>Світлодіодний заливний динамічний прилад LED RGBWA прилад, 91х3W світлодіод HALO MX-GAMMA PLUS</t>
  </si>
  <si>
    <t>Статичний заливний прилад LED 3W RGBW-UV з ультрафіолетом HALO Club Par 18 RGBW-UV</t>
  </si>
  <si>
    <t>Статичний заливний прилад LED 6х25W RGBW HALOLed Bar</t>
  </si>
  <si>
    <t>Бліндер LED 4x100W Blinder Halo Strike</t>
  </si>
  <si>
    <t>Стробоскопт 455W SGM Q 7 W</t>
  </si>
  <si>
    <t>Світлова гармата лампа HMI 1200 W Eurolite SL 1200</t>
  </si>
  <si>
    <t>Хейзер (генератор туману) HALO HS 600</t>
  </si>
  <si>
    <t>Сценічний вентилятор WildWind WWCt3505</t>
  </si>
  <si>
    <t>Світлодіодний екран 4х3, пітч 4</t>
  </si>
  <si>
    <t xml:space="preserve">Медіасервер </t>
  </si>
  <si>
    <t>Відеопульт</t>
  </si>
  <si>
    <t>Ноутбук</t>
  </si>
  <si>
    <t>Активна двосмугова акустична система 1х15" + 1x1,5", 1000W JBL PRX 615M</t>
  </si>
  <si>
    <t>Активна низькочастотна акустична система 1х18", 1000W JBL PRX 618XLF</t>
  </si>
  <si>
    <t>Стійка Саб-Топ Soundking SKDB 023</t>
  </si>
  <si>
    <t>Цифровий мікшерний пульт, 24 канали, 16 mix lexicon 4 fx Soundcraft SI Expression 2</t>
  </si>
  <si>
    <t>Мультикор, довжина 30 м StageLine STB-200 16/4</t>
  </si>
  <si>
    <t>Радіомікрофон Sennheiser EW-100 G2</t>
  </si>
  <si>
    <t>Вокальний динамічний мікрофон Shure SM 58</t>
  </si>
  <si>
    <t>Гітарний комбопідсилювач VOX AC30CC2X</t>
  </si>
  <si>
    <t>Басовий комбопідсилювач Ampeg BA 115</t>
  </si>
  <si>
    <t>Пульт керування Chamsys MQ40 Lighting Control System</t>
  </si>
  <si>
    <t>Пульт керування SGM Pilot 3000</t>
  </si>
  <si>
    <t>4.2.104</t>
  </si>
  <si>
    <t>Оренда вантажного автомобіля (м. Київ - м. Первомайськ - м. Київ) (642 в обидва боки * 2 поїздки)</t>
  </si>
  <si>
    <t>Оренда автобуса (м. Київ - Первомайськ - м. Київ) (642 в обидва боки * 3 поїздки)</t>
  </si>
  <si>
    <t>Накопичувач зовнішній на 2ТБ</t>
  </si>
  <si>
    <t>Батарейка Alcaline типу АА</t>
  </si>
  <si>
    <t>6.3.4</t>
  </si>
  <si>
    <t>6.3.5</t>
  </si>
  <si>
    <t>6.3.6</t>
  </si>
  <si>
    <t>6.3.7</t>
  </si>
  <si>
    <t>6.3.8</t>
  </si>
  <si>
    <t>6.3.9</t>
  </si>
  <si>
    <t>6.3.10</t>
  </si>
  <si>
    <t>Скотч Gaffer Tape</t>
  </si>
  <si>
    <t>Папір</t>
  </si>
  <si>
    <t>Вода 0,5 л</t>
  </si>
  <si>
    <t>Антисептик для обробки поверхонь з розпилювачем</t>
  </si>
  <si>
    <t>Антисептик 75% спирту, для рук 1 л з дозатором</t>
  </si>
  <si>
    <t>Рукавички латексні, 100 шт в пачці</t>
  </si>
  <si>
    <t>Рідке мило, 300 мл з дозатором</t>
  </si>
  <si>
    <t>Паперові рушники</t>
  </si>
  <si>
    <t>Туалетний папір</t>
  </si>
  <si>
    <t>Друк афіш</t>
  </si>
  <si>
    <t>Друк програмок</t>
  </si>
  <si>
    <t>Друк банерів (4,5 * 2,5 м)</t>
  </si>
  <si>
    <t>Футболки з нанесеним принтом</t>
  </si>
  <si>
    <t>Рекламні витрати в соціальних мережах з таргетування</t>
  </si>
  <si>
    <t>SMM - менеджер</t>
  </si>
  <si>
    <t>Піар-менеджер</t>
  </si>
  <si>
    <t>Банківська комісія за переказ (відповідно до тарифів обслуговуючого банку кожна платіжка оплачується окремо)</t>
  </si>
  <si>
    <t>Щомісячне обслуговування, абонплата за пакет (відповідно до тарифів обслуговуючого банку)</t>
  </si>
  <si>
    <t>13.4.9</t>
  </si>
  <si>
    <t>13.4.10</t>
  </si>
  <si>
    <t>13.4.11</t>
  </si>
  <si>
    <t>13.4.12</t>
  </si>
  <si>
    <t>13.4.13</t>
  </si>
  <si>
    <t>13.4.14</t>
  </si>
  <si>
    <t>13.4.15</t>
  </si>
  <si>
    <t>13.4.16</t>
  </si>
  <si>
    <t>13.4.17</t>
  </si>
  <si>
    <t>13.4.18</t>
  </si>
  <si>
    <t>13.4.19</t>
  </si>
  <si>
    <t>Заправка картриджів</t>
  </si>
  <si>
    <t>Поштові витрати</t>
  </si>
  <si>
    <t>Оплата послуг дизайнера</t>
  </si>
  <si>
    <t>Оплата послуг ведучому № 1</t>
  </si>
  <si>
    <t>Оплата послуг ведучому № 2</t>
  </si>
  <si>
    <t>Оплата послуг за творчу зустріч та лекцію Віталію Капранову</t>
  </si>
  <si>
    <t>Оплата послуг за творчу зустріч Сашку Лірнику</t>
  </si>
  <si>
    <t>Гонорар за творчу зустріч з Ларисою Ніцой</t>
  </si>
  <si>
    <t>Гонорар письменнику Василю Герасим'юку за творчу зустріч</t>
  </si>
  <si>
    <t>Гонорар поету Анатолію Кичинському за творчу зустріч</t>
  </si>
  <si>
    <t>Куратор 2-х конкурсів</t>
  </si>
  <si>
    <t xml:space="preserve">Голова </t>
  </si>
  <si>
    <t>Ференчак Ярослав Іванович</t>
  </si>
  <si>
    <t>Голова</t>
  </si>
  <si>
    <t>за проектом "Арт-марафон Вінграновський"</t>
  </si>
  <si>
    <t>у період з 15 липня 2024 року по 31 жовтня 2024 року</t>
  </si>
  <si>
    <t>ІІ/1/1.3/1.3.1</t>
  </si>
  <si>
    <t>ФО Зубенко Костянтин Володимирович, 2870209354</t>
  </si>
  <si>
    <t>Акти приймання-передачі наданих робіт/ послуг: № 01 від 30.08.2024, № 02 від 30.09.2024, № 03 від 31.10.2024. Бухгалтерські довідки: № 01-бд від 30.09.2024, № 02-бд від 30.09.2024, № 06-бд від 31.10.2024</t>
  </si>
  <si>
    <t>ІІ/1/1.3/1.3.2</t>
  </si>
  <si>
    <t>ІІ/1/1.4/1.4.3</t>
  </si>
  <si>
    <t>Красюк Юліка Юр'ївна, адміністратор проєкту</t>
  </si>
  <si>
    <t>Цивільно-правовий договір № 08-В від 01.08.2024. Протоколи погодження договірної ціни на виконання робіт послуг: № 01 від 01.08.2024, № 02 від 30.08.2024, № 03 від 01.10.2024.</t>
  </si>
  <si>
    <t xml:space="preserve">№ 516 від 30.09.2024, № 517 від 30.09.2024, № 517 від 30.09.2024,  № 519 від 30.09.2024, № 521 від 30.09.2024, № 520 від 30.09.2024, </t>
  </si>
  <si>
    <t>№ 523 від 30.09.2024, № 528 від 30.09.2024, № 527 від 30.09.2024, № 524 від 30.09.2024, № 529 від 30.09.2024, № 528 від 30.09.2024, № 525 від 30.09.2024, № 530 від 30.09.2024, № 529 від 30.09.2024</t>
  </si>
  <si>
    <t>№ 518 від 30.09.2024, № 522 від 30.09.2024, № 526 від 30.09.2024, № 527 від 30.09.2024, № 528 від 30.09.2024</t>
  </si>
  <si>
    <t>Цивільно-правовий договір № 01-В від 15.07.2024. Протоколи погодження договірної ціни на виконання робіт послуг: № 01 від 15.07.2024, № 02 від 01.08.2024, № 03 від 30.08.2024, № 04 від 01.10.2024.</t>
  </si>
  <si>
    <t>Акти приймання-передачі наданих робіт/ послуг: № 01 від 31.07.2024, № 02 від 30.08.2024, № 03 від 30.09.2024, № 04 від 31.10.2024. Бухгалтерські довідки: № 03-бд від 30.09.2024, № 04-бд від 30.09.2024, № 05-бд від 30.09.2024, № 07-бд від 31.10.2024</t>
  </si>
  <si>
    <t>Бухгалтерські довідки: № 01-бд від 30.09.2024, № 02-бд від 30.09.2024, № 06-бд від 31.10.2024, № 03-бд від 30.09.2024, № 04-бд від 30.09.2024, № 05-бд від 30.09.2024, № 07-бд від 31.10.2024</t>
  </si>
  <si>
    <t>ІІ/4/4.2/4.2.1</t>
  </si>
  <si>
    <t>ІІ/4/4.2/4.2.2</t>
  </si>
  <si>
    <t>ІІ/4/4.2/4.2.3</t>
  </si>
  <si>
    <t>ІІ/4/4.2/4.2.4</t>
  </si>
  <si>
    <t>ІІ/4/4.2/4.2.5</t>
  </si>
  <si>
    <t>ІІ/4/4.2/4.2.6</t>
  </si>
  <si>
    <t>ІІ/4/4.2/4.2.7</t>
  </si>
  <si>
    <t>ІІ/4/4.2/4.2.8</t>
  </si>
  <si>
    <t>ІІ/4/4.2/4.2.9</t>
  </si>
  <si>
    <t>ІІ/4/4.2/4.2.10</t>
  </si>
  <si>
    <t>ІІ/4/4.2/4.2.11</t>
  </si>
  <si>
    <t>ІІ/4/4.2/4.2.12</t>
  </si>
  <si>
    <t>ІІ/4/4.2/4.2.13</t>
  </si>
  <si>
    <t>ІІ/4/4.2/4.2.14</t>
  </si>
  <si>
    <t>ІІ/4/4.2/4.2.15</t>
  </si>
  <si>
    <t>ІІ/4/4.2/4.2.16</t>
  </si>
  <si>
    <t>ІІ/4/4.2/4.2.17</t>
  </si>
  <si>
    <t>ІІ/4/4.2/4.2.18</t>
  </si>
  <si>
    <t>ІІ/4/4.2/4.2.19</t>
  </si>
  <si>
    <t>ІІ/4/4.2/4.2.20</t>
  </si>
  <si>
    <t>ІІ/4/4.2/4.2.21</t>
  </si>
  <si>
    <t>ІІ/4/4.2/4.2.22</t>
  </si>
  <si>
    <t>ІІ/4/4.2/4.2.23</t>
  </si>
  <si>
    <t>ІІ/4/4.2/4.2.24</t>
  </si>
  <si>
    <t>ІІ/4/4.2/4.2.25</t>
  </si>
  <si>
    <t>ІІ/4/4.2/4.2.26</t>
  </si>
  <si>
    <t>ІІ/4/4.2/4.2.27</t>
  </si>
  <si>
    <t>ІІ/4/4.2/4.2.28</t>
  </si>
  <si>
    <t>ІІ/4/4.2/4.2.29</t>
  </si>
  <si>
    <t>ІІ/4/4.2/4.2.30</t>
  </si>
  <si>
    <t>ІІ/4/4.2/4.2.31</t>
  </si>
  <si>
    <t>ІІ/4/4.2/4.2.32</t>
  </si>
  <si>
    <t>ІІ/4/4.2/4.2.33</t>
  </si>
  <si>
    <t>ІІ/4/4.2/4.2.34</t>
  </si>
  <si>
    <t>ІІ/4/4.2/4.2.35</t>
  </si>
  <si>
    <t>ІІ/4/4.2/4.2.36</t>
  </si>
  <si>
    <t>ІІ/4/4.2/4.2.37</t>
  </si>
  <si>
    <t>ІІ/4/4.2/4.2.38</t>
  </si>
  <si>
    <t>ІІ/4/4.2/4.2.39</t>
  </si>
  <si>
    <t>ІІ/4/4.2/4.2.40</t>
  </si>
  <si>
    <t>ІІ/4/4.2/4.2.41</t>
  </si>
  <si>
    <t>ІІ/4/4.2/4.2.42</t>
  </si>
  <si>
    <t>ІІ/4/4.2/4.2.43</t>
  </si>
  <si>
    <t>ІІ/4/4.2/4.2.44</t>
  </si>
  <si>
    <t>ІІ/4/4.2/4.2.45</t>
  </si>
  <si>
    <t>ІІ/4/4.2/4.2.46</t>
  </si>
  <si>
    <t>ІІ/4/4.2/4.2.47</t>
  </si>
  <si>
    <t>ІІ/4/4.2/4.2.48</t>
  </si>
  <si>
    <t>ІІ/4/4.2/4.2.49</t>
  </si>
  <si>
    <t>ІІ/4/4.2/4.2.50</t>
  </si>
  <si>
    <t>ІІ/4/4.2/4.2.51</t>
  </si>
  <si>
    <t>ІІ/4/4.2/4.2.52</t>
  </si>
  <si>
    <t>ІІ/4/4.2/4.2.53</t>
  </si>
  <si>
    <t>ІІ/4/4.2/4.2.54</t>
  </si>
  <si>
    <t>ІІ/4/4.2/4.2.55</t>
  </si>
  <si>
    <t>ІІ/4/4.2/4.2.56</t>
  </si>
  <si>
    <t>ІІ/4/4.2/4.2.57</t>
  </si>
  <si>
    <t>ІІ/4/4.2/4.2.58</t>
  </si>
  <si>
    <t>ІІ/4/4.2/4.2.59</t>
  </si>
  <si>
    <t>ІІ/4/4.2/4.2.60</t>
  </si>
  <si>
    <t>ІІ/4/4.2/4.2.61</t>
  </si>
  <si>
    <t>ІІ/4/4.2/4.2.62</t>
  </si>
  <si>
    <t>ІІ/4/4.2/4.2.63</t>
  </si>
  <si>
    <t>ІІ/4/4.2/4.2.64</t>
  </si>
  <si>
    <t>ІІ/4/4.2/4.2.65</t>
  </si>
  <si>
    <t>ІІ/4/4.2/4.2.66</t>
  </si>
  <si>
    <t>ІІ/4/4.2/4.2.67</t>
  </si>
  <si>
    <t>ІІ/4/4.2/4.2.68</t>
  </si>
  <si>
    <t>ІІ/4/4.2/4.2.69</t>
  </si>
  <si>
    <t>ІІ/4/4.2/4.2.70</t>
  </si>
  <si>
    <t>ІІ/4/4.2/4.2.71</t>
  </si>
  <si>
    <t>ІІ/4/4.2/4.2.72</t>
  </si>
  <si>
    <t>ІІ/4/4.2/4.2.73</t>
  </si>
  <si>
    <t>ІІ/4/4.2/4.2.74</t>
  </si>
  <si>
    <t>ІІ/4/4.2/4.2.75</t>
  </si>
  <si>
    <t>ІІ/4/4.2/4.2.76</t>
  </si>
  <si>
    <t>ІІ/4/4.2/4.2.77</t>
  </si>
  <si>
    <t>ІІ/4/4.2/4.2.78</t>
  </si>
  <si>
    <t>ІІ/4/4.2/4.2.79</t>
  </si>
  <si>
    <t>ІІ/4/4.2/4.2.80</t>
  </si>
  <si>
    <t>ІІ/4/4.2/4.2.81</t>
  </si>
  <si>
    <t>ІІ/4/4.2/4.2.82</t>
  </si>
  <si>
    <t>ІІ/4/4.2/4.2.83</t>
  </si>
  <si>
    <t>ІІ/4/4.2/4.2.84</t>
  </si>
  <si>
    <t>ІІ/4/4.2/4.2.85</t>
  </si>
  <si>
    <t>ІІ/4/4.2/4.2.86</t>
  </si>
  <si>
    <t>ІІ/4/4.2/4.2.87</t>
  </si>
  <si>
    <t>ІІ/4/4.2/4.2.88</t>
  </si>
  <si>
    <t>ІІ/4/4.2/4.2.89</t>
  </si>
  <si>
    <t>ІІ/4/4.2/4.2.90</t>
  </si>
  <si>
    <t>ІІ/4/4.2/4.2.91</t>
  </si>
  <si>
    <t>ІІ/4/4.2/4.2.92</t>
  </si>
  <si>
    <t>ІІ/4/4.2/4.2.93</t>
  </si>
  <si>
    <t>ІІ/4/4.2/4.2.94</t>
  </si>
  <si>
    <t>ІІ/4/4.2/4.2.95</t>
  </si>
  <si>
    <t>ІІ/4/4.2/4.2.96</t>
  </si>
  <si>
    <t>ІІ/4/4.2/4.2.97</t>
  </si>
  <si>
    <t>ІІ/4/4.2/4.2.98</t>
  </si>
  <si>
    <t>ІІ/4/4.2/4.2.99</t>
  </si>
  <si>
    <t>ІІ/4/4.2/4.2.100</t>
  </si>
  <si>
    <t>ІІ/4/4.2/4.2.101</t>
  </si>
  <si>
    <t>ІІ/4/4.2/4.2.102</t>
  </si>
  <si>
    <t>ІІ/4/4.2/4.2.103</t>
  </si>
  <si>
    <t>ІІ/4/4.2/4.2.104</t>
  </si>
  <si>
    <t>ФО Красюк Юліка Юр'ївна,  2278317008</t>
  </si>
  <si>
    <t>ФОП Акімова Наталія Юріївна, 3480104007</t>
  </si>
  <si>
    <t>№ 543 від 01.10.2024, № 594 від 31.10.2024</t>
  </si>
  <si>
    <t>Договір № 09-В про надання послуг від 01.08.2024, Додаток № 01 від 01.08.2024, Акт приймання-передачі № 01 від 01.10.2024, Акт приймання-передачі № 02 від 31.10.2024</t>
  </si>
  <si>
    <t xml:space="preserve">Акт приймання-передачі наданих послуг № 03 від 31.10.2024, Бухгалтерська довідка: № 08-бд від 31.10.2024 </t>
  </si>
  <si>
    <t>ІІ/4/4.3/4.3.2</t>
  </si>
  <si>
    <t>ІІ/4/4.3/4.3.3</t>
  </si>
  <si>
    <t>ФОП Стельмах Володимир Володимирович, 2503905594</t>
  </si>
  <si>
    <t>Договір № 11-В про надання послуг від 01.08.2024</t>
  </si>
  <si>
    <t>№ 563 від 31.10.2024</t>
  </si>
  <si>
    <t>Акт приймання-передачі наданих послуг № 01 від 14.10.2024</t>
  </si>
  <si>
    <t>№ 547 від 11.10.2024, № 562 від 31.10.2024</t>
  </si>
  <si>
    <t>Акт приймання-передачі наданих послуг № 02 від 14.10.2024</t>
  </si>
  <si>
    <t>ІІ/5/5.1/5.1.1</t>
  </si>
  <si>
    <t>ФОП Мурза Олексій Іванович, 3231418434</t>
  </si>
  <si>
    <t>Рахунок на оплату № 14 від 14.09.2024</t>
  </si>
  <si>
    <t>№ 567 від 31.10.2024</t>
  </si>
  <si>
    <t>Акт надання послуг № 14 від 14.10.2024</t>
  </si>
  <si>
    <t>ІІ/6/6.2/6.2.1</t>
  </si>
  <si>
    <t>ФОП Оласюк Валерія Василівна, 3691610382</t>
  </si>
  <si>
    <t>Договір № 22-В про надання послуг від 01.08.2024, Рахунок на оплату № 01 від 10.09.2024</t>
  </si>
  <si>
    <t>№ 589 від 31.10.2024</t>
  </si>
  <si>
    <t>Акт надання послуг № 01 від 10.09.2024</t>
  </si>
  <si>
    <t>ІІ/6/6.3/6.3.1</t>
  </si>
  <si>
    <t>ІІ/6/6.3/6.3.2</t>
  </si>
  <si>
    <t>ІІ/6/6.3/6.3.3</t>
  </si>
  <si>
    <t>ІІ/6/6.3/6.3.4</t>
  </si>
  <si>
    <t>ІІ/6/6.3/6.3.5</t>
  </si>
  <si>
    <t>ІІ/6/6.3/6.3.6</t>
  </si>
  <si>
    <t>ІІ/6/6.3/6.3.7</t>
  </si>
  <si>
    <t>ІІ/6/6.3/6.3.8</t>
  </si>
  <si>
    <t>ІІ/6/6.3/6.3.9</t>
  </si>
  <si>
    <t>ІІ/6/6.3/6.3.10</t>
  </si>
  <si>
    <t>ФОП Бондар Андрій Сергійович, 2987419472</t>
  </si>
  <si>
    <t>Рахунок на оплату № 03/10/2024 від 03.10.2024</t>
  </si>
  <si>
    <t>№ 544 від 03.10.2024</t>
  </si>
  <si>
    <t>Акт надання послуг № 03/10/2024 від 03.10.2024</t>
  </si>
  <si>
    <t>Договір № 22-В про надання послуг від 01.08.2024, Рахунок на оплату № 02 від 10.09.2024</t>
  </si>
  <si>
    <t>Акт надання послуг № 02 від 10.09.2024</t>
  </si>
  <si>
    <t>№ 590 від 31.10.2024</t>
  </si>
  <si>
    <t>ІІ/1/1.5/1.5.1</t>
  </si>
  <si>
    <t>ФОП Висоцький Олександр Анатолійович, 3233418231</t>
  </si>
  <si>
    <t>Договір № 02-В про надання послуг від 15.07.2024</t>
  </si>
  <si>
    <t>№ 529 від 30.09.2024, № 530 від 30.09.2024, № 531 від 30.09.2024</t>
  </si>
  <si>
    <t>Акти приймання-передачі наданих послуг: № 01 від 31.07.2024, № 02 від 30.08.2024, № 03 від 30.09.2024, № 04 від 31.10.2024. Бухгалтерські довідки: № 09-бд від 31.10.2024, № 10-бд від 31.10.2024</t>
  </si>
  <si>
    <t>ІІ/7/7.3</t>
  </si>
  <si>
    <t>ІІ/7/7.6</t>
  </si>
  <si>
    <t>ІІ/7/7.7</t>
  </si>
  <si>
    <t>ІІ/7/7.8</t>
  </si>
  <si>
    <t>Друк банерів</t>
  </si>
  <si>
    <t>ФОП Єна Євген Іванович, 2911311133</t>
  </si>
  <si>
    <t>Рахунки-фактури: № ЄЄ-30-09.2024 від 30.09.2024, № ЄЄ-29-09.24 від 29.09.2024</t>
  </si>
  <si>
    <t>№ 515 від 30.09.2024, № 514 від 30.09.2024</t>
  </si>
  <si>
    <t>Акти виконаних робіт: № ЄЄ-30-09.24 від 30.09.2024, № ЄЄ-29-09.24 від 29.09.2024</t>
  </si>
  <si>
    <t>ФОП Ляшук Андрій Володимирович, 2525618876</t>
  </si>
  <si>
    <t>Договір № 21-В про надання послуг від 01.08.2024, Рахунок на оплату № 01 від 02.09.2024</t>
  </si>
  <si>
    <t>№ 568 від 31.10.2024</t>
  </si>
  <si>
    <t>Акт надання послуг № 01 від 02.09.2024</t>
  </si>
  <si>
    <t>Договір № 21-В про надання послуг від 01.08.2024, Рахунок на оплату № 02 від 02.09.2024</t>
  </si>
  <si>
    <t>№ 569 від 31.10.2024</t>
  </si>
  <si>
    <t>Акт надання послуг № 02 від 02.09.2024</t>
  </si>
  <si>
    <t>Договір № 21-В про надання послуг від 01.08.2024, Рахунок на оплату № 03 від 02.09.2024</t>
  </si>
  <si>
    <t>№ 570 від 31.10.2024</t>
  </si>
  <si>
    <t>Акт надання послуг № 03 від 02.09.2024, Бухгалтерська довідка № 11-бд від 31.10.2024</t>
  </si>
  <si>
    <t>Договір № 21-В про надання послуг від 01.08.2024, Рахунок на оплату № 04 від 02.09.2024</t>
  </si>
  <si>
    <t>№ 571 від 31.10.2024</t>
  </si>
  <si>
    <t>Акт надання послуг № 04 від 02.09.2024</t>
  </si>
  <si>
    <t>ІІ/9/9.1</t>
  </si>
  <si>
    <t>Договір № 13-В про надання послуг від 01.08.2024</t>
  </si>
  <si>
    <t>ФОП Савченко Сергій Олександрович, 3168318853</t>
  </si>
  <si>
    <t>№ 572 від 31.10.2024</t>
  </si>
  <si>
    <t>Акт приймання-передачі наданих послуг № 01 від 31.10.2024</t>
  </si>
  <si>
    <t>ІІ/9/9.2</t>
  </si>
  <si>
    <t>ІІ/9/9.3</t>
  </si>
  <si>
    <t>ІІ/9/9.4</t>
  </si>
  <si>
    <t>ІІ/9/9.5</t>
  </si>
  <si>
    <t>ФОП Плотніцька Яна Валерівна, 3573408007</t>
  </si>
  <si>
    <t>Договір № 03-В про надання послуг від 15.07.2024</t>
  </si>
  <si>
    <t>№ 532 від 30.09.2024, № 533 від 30.09.2024, № 534 від 30.09.2024</t>
  </si>
  <si>
    <t>Договір № 04-В про надання послуг від 15.07.2024</t>
  </si>
  <si>
    <t>№ 535 від 30.09.2024, № 537 від 30.09.2024, № 536 від 30.09.2024</t>
  </si>
  <si>
    <t>Акти приймання-передачі наданих послуг: № 01 від 31.07.2024, № 02 від 31.08.2024, № 03 від 30.09.2024, № 04 від 31.10.2024. Бухгалтерська довідка № 12-бд від 31.10.2024</t>
  </si>
  <si>
    <t>Акти приймання-передачі наданих послуг: № 01 від 31.07.2024, № 02 від 31.08.2024, № 03 від 30.09.2024, № 04 від 31.10.2024. Бухгалтерська довідка № 13-бд від 31.10.2024</t>
  </si>
  <si>
    <t>ФОП Панкевич Юлія Валеріївна, 3417701881</t>
  </si>
  <si>
    <t>Договір № 05-В про надання послуг від 15.07.2024</t>
  </si>
  <si>
    <t>Акти приймання-передачі наданих послуг: № 01 від 31.07.2024, № 02 від 31.08.2024, № 03 від 30.09.2024, № 04 від 31.10.2024. Бухгалтерська довідка № 14-бд від 31.10.2024</t>
  </si>
  <si>
    <t>№ 538 від 30.09.2024, № 539 від 30.09.2024, № 561 від 31.10.2024</t>
  </si>
  <si>
    <t>ІІ/13/13.1/13.1.1</t>
  </si>
  <si>
    <t>ФОП Другова Надія Валеріївна, 3462508246</t>
  </si>
  <si>
    <t>Договір № 06-В про надання послуг від 15.07.2024</t>
  </si>
  <si>
    <t>Акти приймання-передачі наданих послуг: № 01 від 31.07.2024, № 02 від 31.08.2024, № 03 від 30.09.2024, № 04 від 31.10.2024. Бухгалтерська довідка № 15-бд від 31.10.2024</t>
  </si>
  <si>
    <t>№ 540 від 30.09.2024, № 541 від 30.09.2024, № 576 від 31.10.2024</t>
  </si>
  <si>
    <t>ІІ/13/13.1/13.1.2</t>
  </si>
  <si>
    <t>ФОП Рощенко Олександр Валерійович, 3176403412</t>
  </si>
  <si>
    <t>Договір № 07-В про надання послуг від 15.07.2024</t>
  </si>
  <si>
    <t>№ 542 від 30.09.2024</t>
  </si>
  <si>
    <t>ІІ/13/13.4/13.4.2</t>
  </si>
  <si>
    <t>АТ КБ "ПРИВАТБАНК", 14360570</t>
  </si>
  <si>
    <t>Бухгалтерська довідка № 02 від 31.10.2024</t>
  </si>
  <si>
    <t>№ 592 від 31.10.2024</t>
  </si>
  <si>
    <t>ІІ/13/13.4/13.4.4</t>
  </si>
  <si>
    <t>Бухгалтерська довідка № 03 від 31.10.2024</t>
  </si>
  <si>
    <t>№ 593 від 31.10.2024</t>
  </si>
  <si>
    <t>ІІ/13/13.4/13.4.5</t>
  </si>
  <si>
    <t>Договір № 21-В про надання послуг від 01.08.2024, Рахунок на оплату № 05 від 09.09.2024</t>
  </si>
  <si>
    <t>Акт надання послуг № 05 від 09.09.2024</t>
  </si>
  <si>
    <t>№ 573 від 31.10.2024</t>
  </si>
  <si>
    <t>ІІ/13/13.4/13.4.6</t>
  </si>
  <si>
    <t>Договір № 22-В про надання послуг від 01.08.2024, Рахунок на оплату № 03 від 10.09.2024</t>
  </si>
  <si>
    <t>Акт надання послуг № 03 від 10.09.2024</t>
  </si>
  <si>
    <t>№ 591 від 31.10.2024</t>
  </si>
  <si>
    <t>ІІ/13/13.4/13.4.7</t>
  </si>
  <si>
    <t>ІІ/13/13.4/13.4.8</t>
  </si>
  <si>
    <t>ФОП Доник Юрій Анатолійович, 3344206158</t>
  </si>
  <si>
    <t>№ 565 від 31.10.2024</t>
  </si>
  <si>
    <t>Договір № 14-В про надання послуг від 01.08.2024</t>
  </si>
  <si>
    <t>ФОП Фодор Тетяна Андріївна, 3728411568</t>
  </si>
  <si>
    <t>Договір № 20-В про надання послуг від 01.08.2024</t>
  </si>
  <si>
    <t>№ 564 від 31.10.2024</t>
  </si>
  <si>
    <t>Оплата за договором з МАХДТ за моно виставу "Бо я і є Україна"</t>
  </si>
  <si>
    <t>ІІ/13/13.4/13.4.17</t>
  </si>
  <si>
    <t>Миколаївський академічний художній драматичний театр, 02225625</t>
  </si>
  <si>
    <t>Договір № 07-02/24 про надання послуг на виїзді від 02.10.2024</t>
  </si>
  <si>
    <t>№ 566 від 31.10.2024</t>
  </si>
  <si>
    <t>Акт виконаних робіт від 12.10.2024</t>
  </si>
  <si>
    <t>ІІ/13/13.4/13.4.18</t>
  </si>
  <si>
    <t>ФО Баранюк Катерина Григорівна, 3012515806</t>
  </si>
  <si>
    <t>Цивільно-правовий договір № 01/1-В від 15.07.2024. Протоколи погодження договірної ціни на виконання робіт послуг: № 01 від 15.07.2024, № 02 від 01.08.2024, № 03 від 30.08.2024, № 04 від 01.10.2024</t>
  </si>
  <si>
    <t>Акти приймання-передачі наданих робіт/ послуг: № 01 від 31.07.2024, № 02 від 30.08.2024, № 03 від 30.09.2024, № 04 від 31.10.2024. Бухгалтерські довідки: № 16-бд від 31.10.2024, № 17-бд від 31.10.2024, № 18-бд від 31.10.2024, № 19-бд від 31.10.2024</t>
  </si>
  <si>
    <t>№ 580 від 31.10.2024, № 579 від 31.10.2024, № 577 від 31.10.2024, № 584 від 31.10.2024, № 582 від 31.10.2024, № 583 від 31.10.2024, № 585 від 31.10.2024, № 587 від 31.10.2024, № 588 від 31.10.2024</t>
  </si>
  <si>
    <t>№ 578 від 31.10.2024, № 581 від 31.10.2024, № 586 від 31.10.2024</t>
  </si>
  <si>
    <t>Бухгалтерські довідки: № 16-бд від 31.10.2024, № 17-бд від 31.10.2024, № 18-бд від 31.10.2024, № 19-бд від 31.10.2024</t>
  </si>
  <si>
    <t>ІІ/13/13.4/13.4.19</t>
  </si>
  <si>
    <t>Договір № 12-В про надання послуг від 01.08.2024</t>
  </si>
  <si>
    <t>№ 548 від 11.10.2024</t>
  </si>
  <si>
    <t>Договір № 19-В про надання послуг від 01.08.2024</t>
  </si>
  <si>
    <t>№ 559 від 31.10.2024</t>
  </si>
  <si>
    <t>ІІ/13/13.4/13.4.10</t>
  </si>
  <si>
    <t>ФОП Власюк Олександр Іванович, 3691610383</t>
  </si>
  <si>
    <t>Договір № 10-В про надання послуг від 01.08.2025</t>
  </si>
  <si>
    <t>№ 546 від 07.10.2024</t>
  </si>
  <si>
    <t>ІІ/13/13.4/13.4.11</t>
  </si>
  <si>
    <t>Оплата послуг за виступ гурту Тельнюк: Сестри</t>
  </si>
  <si>
    <t>Договір № 16-В про надання послуг від 01.08.2026</t>
  </si>
  <si>
    <t>№ 550 від 22.10.2024</t>
  </si>
  <si>
    <t>ІІ/13/13.4/13.4.12</t>
  </si>
  <si>
    <t>Гонорар за виступ гурту GG Гуляйгород</t>
  </si>
  <si>
    <t>Договір № 17-В про надання послуг від 01.08.2027</t>
  </si>
  <si>
    <t>№ 551 від 22.10.2024</t>
  </si>
  <si>
    <t>Гонорар за виступ гурту Жоржини</t>
  </si>
  <si>
    <t>ІІ/13/13.4/13.4.14</t>
  </si>
  <si>
    <t>ФОП Мельник Олександр Гнатович, 2145800974</t>
  </si>
  <si>
    <t>ФОП Антоненко Андрій Юрійович, 2920813350</t>
  </si>
  <si>
    <t>ФОП Клименко Катерина Олександрівна, 3631000880</t>
  </si>
  <si>
    <t>Договір № 18-В про надання послуг від 01.08.2028</t>
  </si>
  <si>
    <t>№ 552 від 22.10.2024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</si>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</sst>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"/>
    <numFmt numFmtId="165" formatCode="_-* #,##0.00\ _₴_-;\-* #,##0.00\ _₴_-;_-* &quot;-&quot;??\ _₴_-;_-@"/>
    <numFmt numFmtId="166" formatCode="d\.m"/>
  </numFmts>
  <fonts count="4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1"/>
      <color theme="1"/>
      <name val="Arial"/>
    </font>
    <font>
      <sz val="10"/>
      <color rgb="FF000000"/>
      <name val="Arial"/>
    </font>
    <font>
      <sz val="12"/>
      <color theme="1"/>
      <name val="Times New Roman"/>
    </font>
    <font>
      <b/>
      <sz val="12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11"/>
      <name val="Calibri"/>
    </font>
    <font>
      <sz val="12"/>
      <color theme="1"/>
      <name val="Calibri"/>
    </font>
    <font>
      <b/>
      <sz val="11"/>
      <color rgb="FFFF0000"/>
      <name val="Calibri"/>
    </font>
    <font>
      <b/>
      <sz val="12"/>
      <color rgb="FF000000"/>
      <name val="Arial"/>
    </font>
    <font>
      <b/>
      <sz val="10"/>
      <color rgb="FFFF0000"/>
      <name val="Arial"/>
    </font>
    <font>
      <b/>
      <sz val="10"/>
      <color theme="0"/>
      <name val="Arial"/>
    </font>
    <font>
      <b/>
      <i/>
      <sz val="10"/>
      <color rgb="FFFF0000"/>
      <name val="Arial"/>
    </font>
    <font>
      <b/>
      <sz val="11"/>
      <color theme="1"/>
      <name val="Arial"/>
    </font>
    <font>
      <b/>
      <sz val="11"/>
      <color rgb="FFFF0000"/>
      <name val="Arial"/>
    </font>
    <font>
      <b/>
      <i/>
      <sz val="10"/>
      <color rgb="FF000000"/>
      <name val="Arial"/>
    </font>
    <font>
      <b/>
      <i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sz val="10"/>
      <color theme="1"/>
      <name val="Arial"/>
    </font>
    <font>
      <i/>
      <vertAlign val="superscript"/>
      <sz val="10"/>
      <color theme="1"/>
      <name val="Arial"/>
    </font>
    <font>
      <sz val="10"/>
      <color rgb="FFFF0000"/>
      <name val="Arial"/>
    </font>
    <font>
      <i/>
      <sz val="11"/>
      <color theme="1"/>
      <name val="Calibri"/>
    </font>
    <font>
      <b/>
      <sz val="14"/>
      <color theme="1"/>
      <name val="Calibri"/>
    </font>
    <font>
      <i/>
      <sz val="10"/>
      <color theme="1"/>
      <name val="Calibri"/>
    </font>
    <font>
      <sz val="11"/>
      <color theme="1"/>
      <name val="Calibri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</fills>
  <borders count="1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6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/>
    <xf numFmtId="10" fontId="8" fillId="0" borderId="0" xfId="0" applyNumberFormat="1" applyFont="1"/>
    <xf numFmtId="4" fontId="8" fillId="0" borderId="0" xfId="0" applyNumberFormat="1" applyFont="1"/>
    <xf numFmtId="10" fontId="3" fillId="0" borderId="0" xfId="0" applyNumberFormat="1" applyFont="1"/>
    <xf numFmtId="4" fontId="3" fillId="0" borderId="0" xfId="0" applyNumberFormat="1" applyFont="1"/>
    <xf numFmtId="10" fontId="10" fillId="0" borderId="0" xfId="0" applyNumberFormat="1" applyFont="1"/>
    <xf numFmtId="4" fontId="10" fillId="0" borderId="0" xfId="0" applyNumberFormat="1" applyFont="1"/>
    <xf numFmtId="0" fontId="11" fillId="0" borderId="0" xfId="0" applyFont="1" applyAlignment="1">
      <alignment horizontal="center" vertical="center" wrapText="1"/>
    </xf>
    <xf numFmtId="10" fontId="10" fillId="0" borderId="10" xfId="0" applyNumberFormat="1" applyFont="1" applyBorder="1" applyAlignment="1">
      <alignment horizontal="center" vertical="center" wrapText="1"/>
    </xf>
    <xf numFmtId="10" fontId="10" fillId="0" borderId="11" xfId="0" applyNumberFormat="1" applyFont="1" applyBorder="1" applyAlignment="1">
      <alignment horizontal="center" vertical="center" wrapText="1"/>
    </xf>
    <xf numFmtId="14" fontId="6" fillId="0" borderId="0" xfId="0" applyNumberFormat="1" applyFont="1"/>
    <xf numFmtId="10" fontId="10" fillId="0" borderId="10" xfId="0" applyNumberFormat="1" applyFont="1" applyBorder="1" applyAlignment="1">
      <alignment horizontal="center" vertical="center"/>
    </xf>
    <xf numFmtId="4" fontId="10" fillId="0" borderId="14" xfId="0" applyNumberFormat="1" applyFont="1" applyBorder="1" applyAlignment="1">
      <alignment horizontal="center" vertical="center"/>
    </xf>
    <xf numFmtId="10" fontId="10" fillId="0" borderId="11" xfId="0" applyNumberFormat="1" applyFont="1" applyBorder="1" applyAlignment="1">
      <alignment horizontal="center" vertical="center"/>
    </xf>
    <xf numFmtId="4" fontId="10" fillId="0" borderId="14" xfId="0" applyNumberFormat="1" applyFont="1" applyBorder="1" applyAlignment="1">
      <alignment horizontal="center" vertical="center" wrapText="1"/>
    </xf>
    <xf numFmtId="10" fontId="11" fillId="0" borderId="10" xfId="0" applyNumberFormat="1" applyFont="1" applyBorder="1" applyAlignment="1">
      <alignment horizontal="center" vertical="center"/>
    </xf>
    <xf numFmtId="4" fontId="11" fillId="0" borderId="14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 wrapText="1"/>
    </xf>
    <xf numFmtId="49" fontId="10" fillId="0" borderId="16" xfId="0" applyNumberFormat="1" applyFont="1" applyBorder="1" applyAlignment="1">
      <alignment horizontal="center" vertical="center"/>
    </xf>
    <xf numFmtId="49" fontId="10" fillId="0" borderId="17" xfId="0" applyNumberFormat="1" applyFont="1" applyBorder="1" applyAlignment="1">
      <alignment horizontal="center" vertical="center"/>
    </xf>
    <xf numFmtId="49" fontId="10" fillId="0" borderId="18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10" fontId="10" fillId="0" borderId="20" xfId="0" applyNumberFormat="1" applyFont="1" applyBorder="1" applyAlignment="1">
      <alignment horizontal="center" vertical="center"/>
    </xf>
    <xf numFmtId="4" fontId="10" fillId="0" borderId="21" xfId="0" applyNumberFormat="1" applyFont="1" applyBorder="1" applyAlignment="1">
      <alignment horizontal="center" vertical="center"/>
    </xf>
    <xf numFmtId="4" fontId="10" fillId="0" borderId="20" xfId="0" applyNumberFormat="1" applyFont="1" applyBorder="1" applyAlignment="1">
      <alignment horizontal="center" vertical="center"/>
    </xf>
    <xf numFmtId="4" fontId="10" fillId="0" borderId="22" xfId="0" applyNumberFormat="1" applyFont="1" applyBorder="1" applyAlignment="1">
      <alignment horizontal="center" vertical="center"/>
    </xf>
    <xf numFmtId="10" fontId="10" fillId="0" borderId="22" xfId="0" applyNumberFormat="1" applyFont="1" applyBorder="1" applyAlignment="1">
      <alignment horizontal="center" vertical="center"/>
    </xf>
    <xf numFmtId="10" fontId="11" fillId="0" borderId="20" xfId="0" applyNumberFormat="1" applyFont="1" applyBorder="1" applyAlignment="1">
      <alignment horizontal="center" vertical="center"/>
    </xf>
    <xf numFmtId="4" fontId="11" fillId="0" borderId="21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wrapText="1"/>
    </xf>
    <xf numFmtId="10" fontId="10" fillId="0" borderId="24" xfId="0" applyNumberFormat="1" applyFont="1" applyBorder="1" applyAlignment="1">
      <alignment horizontal="center" vertical="center"/>
    </xf>
    <xf numFmtId="4" fontId="10" fillId="0" borderId="25" xfId="0" applyNumberFormat="1" applyFont="1" applyBorder="1" applyAlignment="1">
      <alignment horizontal="center" vertical="center"/>
    </xf>
    <xf numFmtId="4" fontId="10" fillId="0" borderId="24" xfId="0" applyNumberFormat="1" applyFont="1" applyBorder="1" applyAlignment="1">
      <alignment horizontal="center" vertical="center"/>
    </xf>
    <xf numFmtId="4" fontId="10" fillId="0" borderId="26" xfId="0" applyNumberFormat="1" applyFont="1" applyBorder="1" applyAlignment="1">
      <alignment horizontal="center" vertical="center"/>
    </xf>
    <xf numFmtId="10" fontId="10" fillId="0" borderId="26" xfId="0" applyNumberFormat="1" applyFont="1" applyBorder="1" applyAlignment="1">
      <alignment horizontal="center" vertical="center"/>
    </xf>
    <xf numFmtId="10" fontId="15" fillId="0" borderId="24" xfId="0" applyNumberFormat="1" applyFont="1" applyBorder="1" applyAlignment="1">
      <alignment horizontal="center" vertical="center"/>
    </xf>
    <xf numFmtId="4" fontId="11" fillId="0" borderId="25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10" fontId="10" fillId="0" borderId="28" xfId="0" applyNumberFormat="1" applyFont="1" applyBorder="1" applyAlignment="1">
      <alignment horizontal="center" vertical="center"/>
    </xf>
    <xf numFmtId="4" fontId="10" fillId="0" borderId="29" xfId="0" applyNumberFormat="1" applyFont="1" applyBorder="1" applyAlignment="1">
      <alignment horizontal="center" vertical="center"/>
    </xf>
    <xf numFmtId="4" fontId="10" fillId="0" borderId="28" xfId="0" applyNumberFormat="1" applyFont="1" applyBorder="1" applyAlignment="1">
      <alignment horizontal="center" vertical="center"/>
    </xf>
    <xf numFmtId="4" fontId="10" fillId="0" borderId="30" xfId="0" applyNumberFormat="1" applyFont="1" applyBorder="1" applyAlignment="1">
      <alignment horizontal="center" vertical="center"/>
    </xf>
    <xf numFmtId="10" fontId="10" fillId="0" borderId="30" xfId="0" applyNumberFormat="1" applyFont="1" applyBorder="1" applyAlignment="1">
      <alignment horizontal="center" vertical="center"/>
    </xf>
    <xf numFmtId="10" fontId="15" fillId="0" borderId="28" xfId="0" applyNumberFormat="1" applyFont="1" applyBorder="1" applyAlignment="1">
      <alignment horizontal="center" vertical="center"/>
    </xf>
    <xf numFmtId="4" fontId="11" fillId="0" borderId="29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10" fontId="10" fillId="0" borderId="31" xfId="0" applyNumberFormat="1" applyFont="1" applyBorder="1" applyAlignment="1">
      <alignment horizontal="center" vertical="center"/>
    </xf>
    <xf numFmtId="4" fontId="10" fillId="0" borderId="17" xfId="0" applyNumberFormat="1" applyFont="1" applyBorder="1" applyAlignment="1">
      <alignment horizontal="center" vertical="center"/>
    </xf>
    <xf numFmtId="4" fontId="10" fillId="0" borderId="16" xfId="0" applyNumberFormat="1" applyFont="1" applyBorder="1" applyAlignment="1">
      <alignment horizontal="center" vertical="center"/>
    </xf>
    <xf numFmtId="4" fontId="10" fillId="0" borderId="18" xfId="0" applyNumberFormat="1" applyFont="1" applyBorder="1" applyAlignment="1">
      <alignment horizontal="center" vertical="center"/>
    </xf>
    <xf numFmtId="10" fontId="10" fillId="0" borderId="18" xfId="0" applyNumberFormat="1" applyFont="1" applyBorder="1" applyAlignment="1">
      <alignment horizontal="center" vertical="center"/>
    </xf>
    <xf numFmtId="10" fontId="10" fillId="0" borderId="16" xfId="0" applyNumberFormat="1" applyFont="1" applyBorder="1" applyAlignment="1">
      <alignment horizontal="center" vertical="center"/>
    </xf>
    <xf numFmtId="10" fontId="15" fillId="0" borderId="16" xfId="0" applyNumberFormat="1" applyFont="1" applyBorder="1" applyAlignment="1">
      <alignment horizontal="center" vertical="center"/>
    </xf>
    <xf numFmtId="4" fontId="11" fillId="0" borderId="17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32" xfId="0" applyFont="1" applyBorder="1"/>
    <xf numFmtId="10" fontId="14" fillId="0" borderId="0" xfId="0" applyNumberFormat="1" applyFont="1"/>
    <xf numFmtId="0" fontId="10" fillId="0" borderId="0" xfId="0" applyFont="1" applyAlignment="1">
      <alignment horizontal="right"/>
    </xf>
    <xf numFmtId="0" fontId="10" fillId="0" borderId="0" xfId="0" applyFont="1"/>
    <xf numFmtId="4" fontId="3" fillId="0" borderId="0" xfId="0" applyNumberFormat="1" applyFont="1" applyAlignment="1">
      <alignment horizontal="right"/>
    </xf>
    <xf numFmtId="4" fontId="17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right" vertical="center"/>
    </xf>
    <xf numFmtId="0" fontId="4" fillId="0" borderId="0" xfId="0" applyFont="1" applyAlignment="1">
      <alignment vertical="center" wrapText="1"/>
    </xf>
    <xf numFmtId="4" fontId="3" fillId="0" borderId="0" xfId="0" applyNumberFormat="1" applyFont="1" applyAlignment="1">
      <alignment horizontal="right" vertical="center"/>
    </xf>
    <xf numFmtId="4" fontId="18" fillId="0" borderId="0" xfId="0" applyNumberFormat="1" applyFont="1" applyAlignment="1">
      <alignment horizontal="right" wrapText="1"/>
    </xf>
    <xf numFmtId="4" fontId="19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4" fontId="4" fillId="2" borderId="38" xfId="0" applyNumberFormat="1" applyFont="1" applyFill="1" applyBorder="1" applyAlignment="1">
      <alignment horizontal="center" vertical="center" wrapText="1"/>
    </xf>
    <xf numFmtId="4" fontId="4" fillId="2" borderId="39" xfId="0" applyNumberFormat="1" applyFont="1" applyFill="1" applyBorder="1" applyAlignment="1">
      <alignment horizontal="center" vertical="center" wrapText="1"/>
    </xf>
    <xf numFmtId="4" fontId="4" fillId="2" borderId="40" xfId="0" applyNumberFormat="1" applyFont="1" applyFill="1" applyBorder="1" applyAlignment="1">
      <alignment horizontal="center" vertical="center" wrapText="1"/>
    </xf>
    <xf numFmtId="164" fontId="4" fillId="2" borderId="41" xfId="0" applyNumberFormat="1" applyFont="1" applyFill="1" applyBorder="1" applyAlignment="1">
      <alignment horizontal="center" vertical="center" wrapText="1"/>
    </xf>
    <xf numFmtId="164" fontId="4" fillId="2" borderId="42" xfId="0" applyNumberFormat="1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 wrapText="1"/>
    </xf>
    <xf numFmtId="3" fontId="4" fillId="3" borderId="38" xfId="0" applyNumberFormat="1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20" fillId="4" borderId="43" xfId="0" applyFont="1" applyFill="1" applyBorder="1" applyAlignment="1">
      <alignment vertical="center"/>
    </xf>
    <xf numFmtId="0" fontId="20" fillId="4" borderId="44" xfId="0" applyFont="1" applyFill="1" applyBorder="1" applyAlignment="1">
      <alignment horizontal="center" vertical="center"/>
    </xf>
    <xf numFmtId="0" fontId="20" fillId="4" borderId="45" xfId="0" applyFont="1" applyFill="1" applyBorder="1" applyAlignment="1">
      <alignment vertical="center" wrapText="1"/>
    </xf>
    <xf numFmtId="0" fontId="6" fillId="4" borderId="45" xfId="0" applyFont="1" applyFill="1" applyBorder="1" applyAlignment="1">
      <alignment horizontal="center" vertical="center"/>
    </xf>
    <xf numFmtId="4" fontId="6" fillId="4" borderId="45" xfId="0" applyNumberFormat="1" applyFont="1" applyFill="1" applyBorder="1" applyAlignment="1">
      <alignment horizontal="right" vertical="center"/>
    </xf>
    <xf numFmtId="4" fontId="21" fillId="4" borderId="45" xfId="0" applyNumberFormat="1" applyFont="1" applyFill="1" applyBorder="1" applyAlignment="1">
      <alignment horizontal="right" vertical="center"/>
    </xf>
    <xf numFmtId="0" fontId="6" fillId="4" borderId="40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4" fillId="5" borderId="46" xfId="0" applyFont="1" applyFill="1" applyBorder="1" applyAlignment="1">
      <alignment vertical="center"/>
    </xf>
    <xf numFmtId="0" fontId="4" fillId="5" borderId="39" xfId="0" applyFont="1" applyFill="1" applyBorder="1" applyAlignment="1">
      <alignment horizontal="center" vertical="center"/>
    </xf>
    <xf numFmtId="0" fontId="5" fillId="5" borderId="44" xfId="0" applyFont="1" applyFill="1" applyBorder="1" applyAlignment="1">
      <alignment vertical="center"/>
    </xf>
    <xf numFmtId="0" fontId="3" fillId="5" borderId="44" xfId="0" applyFont="1" applyFill="1" applyBorder="1" applyAlignment="1">
      <alignment horizontal="center" vertical="center"/>
    </xf>
    <xf numFmtId="4" fontId="3" fillId="5" borderId="44" xfId="0" applyNumberFormat="1" applyFont="1" applyFill="1" applyBorder="1" applyAlignment="1">
      <alignment horizontal="right" vertical="center"/>
    </xf>
    <xf numFmtId="4" fontId="17" fillId="5" borderId="44" xfId="0" applyNumberFormat="1" applyFont="1" applyFill="1" applyBorder="1" applyAlignment="1">
      <alignment horizontal="right" vertical="center"/>
    </xf>
    <xf numFmtId="0" fontId="3" fillId="5" borderId="47" xfId="0" applyFont="1" applyFill="1" applyBorder="1" applyAlignment="1">
      <alignment vertical="center"/>
    </xf>
    <xf numFmtId="165" fontId="4" fillId="6" borderId="48" xfId="0" applyNumberFormat="1" applyFont="1" applyFill="1" applyBorder="1" applyAlignment="1">
      <alignment vertical="top"/>
    </xf>
    <xf numFmtId="49" fontId="4" fillId="6" borderId="49" xfId="0" applyNumberFormat="1" applyFont="1" applyFill="1" applyBorder="1" applyAlignment="1">
      <alignment horizontal="center" vertical="top"/>
    </xf>
    <xf numFmtId="0" fontId="22" fillId="6" borderId="50" xfId="0" applyFont="1" applyFill="1" applyBorder="1" applyAlignment="1">
      <alignment vertical="top" wrapText="1"/>
    </xf>
    <xf numFmtId="0" fontId="4" fillId="6" borderId="51" xfId="0" applyFont="1" applyFill="1" applyBorder="1" applyAlignment="1">
      <alignment horizontal="center" vertical="top"/>
    </xf>
    <xf numFmtId="4" fontId="4" fillId="6" borderId="52" xfId="0" applyNumberFormat="1" applyFont="1" applyFill="1" applyBorder="1" applyAlignment="1">
      <alignment horizontal="right" vertical="top"/>
    </xf>
    <xf numFmtId="4" fontId="4" fillId="6" borderId="53" xfId="0" applyNumberFormat="1" applyFont="1" applyFill="1" applyBorder="1" applyAlignment="1">
      <alignment horizontal="right" vertical="top"/>
    </xf>
    <xf numFmtId="4" fontId="4" fillId="6" borderId="54" xfId="0" applyNumberFormat="1" applyFont="1" applyFill="1" applyBorder="1" applyAlignment="1">
      <alignment horizontal="right" vertical="top"/>
    </xf>
    <xf numFmtId="4" fontId="17" fillId="6" borderId="55" xfId="0" applyNumberFormat="1" applyFont="1" applyFill="1" applyBorder="1" applyAlignment="1">
      <alignment horizontal="right" vertical="top"/>
    </xf>
    <xf numFmtId="10" fontId="17" fillId="6" borderId="55" xfId="0" applyNumberFormat="1" applyFont="1" applyFill="1" applyBorder="1" applyAlignment="1">
      <alignment horizontal="right" vertical="top"/>
    </xf>
    <xf numFmtId="0" fontId="4" fillId="6" borderId="54" xfId="0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165" fontId="4" fillId="0" borderId="56" xfId="0" applyNumberFormat="1" applyFont="1" applyBorder="1" applyAlignment="1">
      <alignment vertical="top"/>
    </xf>
    <xf numFmtId="49" fontId="5" fillId="0" borderId="23" xfId="0" applyNumberFormat="1" applyFont="1" applyBorder="1" applyAlignment="1">
      <alignment horizontal="center" vertical="top"/>
    </xf>
    <xf numFmtId="0" fontId="7" fillId="0" borderId="57" xfId="0" applyFont="1" applyBorder="1" applyAlignment="1">
      <alignment vertical="top" wrapText="1"/>
    </xf>
    <xf numFmtId="0" fontId="3" fillId="0" borderId="56" xfId="0" applyFont="1" applyBorder="1" applyAlignment="1">
      <alignment horizontal="center" vertical="top"/>
    </xf>
    <xf numFmtId="4" fontId="3" fillId="0" borderId="24" xfId="0" applyNumberFormat="1" applyFont="1" applyBorder="1" applyAlignment="1">
      <alignment horizontal="right" vertical="top"/>
    </xf>
    <xf numFmtId="4" fontId="3" fillId="0" borderId="26" xfId="0" applyNumberFormat="1" applyFont="1" applyBorder="1" applyAlignment="1">
      <alignment horizontal="right" vertical="top"/>
    </xf>
    <xf numFmtId="4" fontId="3" fillId="0" borderId="25" xfId="0" applyNumberFormat="1" applyFont="1" applyBorder="1" applyAlignment="1">
      <alignment horizontal="right" vertical="top"/>
    </xf>
    <xf numFmtId="4" fontId="17" fillId="0" borderId="58" xfId="0" applyNumberFormat="1" applyFont="1" applyBorder="1" applyAlignment="1">
      <alignment horizontal="right" vertical="top"/>
    </xf>
    <xf numFmtId="4" fontId="17" fillId="0" borderId="59" xfId="0" applyNumberFormat="1" applyFont="1" applyBorder="1" applyAlignment="1">
      <alignment horizontal="right" vertical="top"/>
    </xf>
    <xf numFmtId="10" fontId="17" fillId="0" borderId="59" xfId="0" applyNumberFormat="1" applyFont="1" applyBorder="1" applyAlignment="1">
      <alignment horizontal="right" vertical="top"/>
    </xf>
    <xf numFmtId="0" fontId="3" fillId="0" borderId="25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0" xfId="0" applyFont="1" applyAlignment="1">
      <alignment vertical="top"/>
    </xf>
    <xf numFmtId="165" fontId="4" fillId="0" borderId="60" xfId="0" applyNumberFormat="1" applyFont="1" applyBorder="1" applyAlignment="1">
      <alignment vertical="top"/>
    </xf>
    <xf numFmtId="49" fontId="5" fillId="0" borderId="27" xfId="0" applyNumberFormat="1" applyFont="1" applyBorder="1" applyAlignment="1">
      <alignment horizontal="center" vertical="top"/>
    </xf>
    <xf numFmtId="0" fontId="3" fillId="0" borderId="60" xfId="0" applyFont="1" applyBorder="1" applyAlignment="1">
      <alignment horizontal="center" vertical="top"/>
    </xf>
    <xf numFmtId="4" fontId="3" fillId="0" borderId="61" xfId="0" applyNumberFormat="1" applyFont="1" applyBorder="1" applyAlignment="1">
      <alignment horizontal="right" vertical="top"/>
    </xf>
    <xf numFmtId="4" fontId="3" fillId="0" borderId="62" xfId="0" applyNumberFormat="1" applyFont="1" applyBorder="1" applyAlignment="1">
      <alignment horizontal="right" vertical="top"/>
    </xf>
    <xf numFmtId="4" fontId="3" fillId="0" borderId="63" xfId="0" applyNumberFormat="1" applyFont="1" applyBorder="1" applyAlignment="1">
      <alignment horizontal="right" vertical="top"/>
    </xf>
    <xf numFmtId="4" fontId="17" fillId="0" borderId="64" xfId="0" applyNumberFormat="1" applyFont="1" applyBorder="1" applyAlignment="1">
      <alignment horizontal="right" vertical="top"/>
    </xf>
    <xf numFmtId="0" fontId="3" fillId="0" borderId="63" xfId="0" applyFont="1" applyBorder="1" applyAlignment="1">
      <alignment vertical="top" wrapText="1"/>
    </xf>
    <xf numFmtId="0" fontId="22" fillId="6" borderId="65" xfId="0" applyFont="1" applyFill="1" applyBorder="1" applyAlignment="1">
      <alignment vertical="top" wrapText="1"/>
    </xf>
    <xf numFmtId="0" fontId="4" fillId="6" borderId="48" xfId="0" applyFont="1" applyFill="1" applyBorder="1" applyAlignment="1">
      <alignment horizontal="center" vertical="top"/>
    </xf>
    <xf numFmtId="4" fontId="4" fillId="6" borderId="66" xfId="0" applyNumberFormat="1" applyFont="1" applyFill="1" applyBorder="1" applyAlignment="1">
      <alignment horizontal="right" vertical="top"/>
    </xf>
    <xf numFmtId="4" fontId="4" fillId="6" borderId="67" xfId="0" applyNumberFormat="1" applyFont="1" applyFill="1" applyBorder="1" applyAlignment="1">
      <alignment horizontal="right" vertical="top"/>
    </xf>
    <xf numFmtId="4" fontId="4" fillId="6" borderId="68" xfId="0" applyNumberFormat="1" applyFont="1" applyFill="1" applyBorder="1" applyAlignment="1">
      <alignment horizontal="right" vertical="top"/>
    </xf>
    <xf numFmtId="0" fontId="4" fillId="6" borderId="68" xfId="0" applyFont="1" applyFill="1" applyBorder="1" applyAlignment="1">
      <alignment vertical="top" wrapText="1"/>
    </xf>
    <xf numFmtId="165" fontId="4" fillId="0" borderId="69" xfId="0" applyNumberFormat="1" applyFont="1" applyBorder="1" applyAlignment="1">
      <alignment vertical="top"/>
    </xf>
    <xf numFmtId="0" fontId="3" fillId="0" borderId="69" xfId="0" applyFont="1" applyBorder="1" applyAlignment="1">
      <alignment horizontal="center" vertical="top"/>
    </xf>
    <xf numFmtId="4" fontId="3" fillId="0" borderId="28" xfId="0" applyNumberFormat="1" applyFont="1" applyBorder="1" applyAlignment="1">
      <alignment horizontal="right" vertical="top"/>
    </xf>
    <xf numFmtId="4" fontId="3" fillId="0" borderId="30" xfId="0" applyNumberFormat="1" applyFont="1" applyBorder="1" applyAlignment="1">
      <alignment horizontal="right" vertical="top"/>
    </xf>
    <xf numFmtId="4" fontId="3" fillId="0" borderId="29" xfId="0" applyNumberFormat="1" applyFont="1" applyBorder="1" applyAlignment="1">
      <alignment horizontal="right" vertical="top"/>
    </xf>
    <xf numFmtId="0" fontId="3" fillId="0" borderId="29" xfId="0" applyFont="1" applyBorder="1" applyAlignment="1">
      <alignment vertical="top" wrapText="1"/>
    </xf>
    <xf numFmtId="0" fontId="23" fillId="6" borderId="65" xfId="0" applyFont="1" applyFill="1" applyBorder="1" applyAlignment="1">
      <alignment vertical="top" wrapText="1"/>
    </xf>
    <xf numFmtId="49" fontId="5" fillId="0" borderId="70" xfId="0" applyNumberFormat="1" applyFont="1" applyBorder="1" applyAlignment="1">
      <alignment horizontal="center" vertical="top"/>
    </xf>
    <xf numFmtId="49" fontId="5" fillId="6" borderId="49" xfId="0" applyNumberFormat="1" applyFont="1" applyFill="1" applyBorder="1" applyAlignment="1">
      <alignment horizontal="center" vertical="top"/>
    </xf>
    <xf numFmtId="165" fontId="4" fillId="0" borderId="71" xfId="0" applyNumberFormat="1" applyFont="1" applyBorder="1" applyAlignment="1">
      <alignment vertical="top"/>
    </xf>
    <xf numFmtId="49" fontId="5" fillId="0" borderId="19" xfId="0" applyNumberFormat="1" applyFont="1" applyBorder="1" applyAlignment="1">
      <alignment horizontal="center" vertical="top"/>
    </xf>
    <xf numFmtId="0" fontId="3" fillId="0" borderId="71" xfId="0" applyFont="1" applyBorder="1" applyAlignment="1">
      <alignment horizontal="center" vertical="top"/>
    </xf>
    <xf numFmtId="4" fontId="3" fillId="0" borderId="20" xfId="0" applyNumberFormat="1" applyFont="1" applyBorder="1" applyAlignment="1">
      <alignment horizontal="right" vertical="top"/>
    </xf>
    <xf numFmtId="4" fontId="3" fillId="0" borderId="22" xfId="0" applyNumberFormat="1" applyFont="1" applyBorder="1" applyAlignment="1">
      <alignment horizontal="right" vertical="top"/>
    </xf>
    <xf numFmtId="4" fontId="3" fillId="0" borderId="21" xfId="0" applyNumberFormat="1" applyFont="1" applyBorder="1" applyAlignment="1">
      <alignment horizontal="right" vertical="top"/>
    </xf>
    <xf numFmtId="0" fontId="3" fillId="0" borderId="21" xfId="0" applyFont="1" applyBorder="1" applyAlignment="1">
      <alignment vertical="top" wrapText="1"/>
    </xf>
    <xf numFmtId="0" fontId="3" fillId="0" borderId="72" xfId="0" applyFont="1" applyBorder="1" applyAlignment="1">
      <alignment vertical="top" wrapText="1"/>
    </xf>
    <xf numFmtId="0" fontId="7" fillId="0" borderId="72" xfId="0" applyFont="1" applyBorder="1" applyAlignment="1">
      <alignment vertical="top" wrapText="1"/>
    </xf>
    <xf numFmtId="4" fontId="17" fillId="0" borderId="73" xfId="0" applyNumberFormat="1" applyFont="1" applyBorder="1" applyAlignment="1">
      <alignment horizontal="right" vertical="top"/>
    </xf>
    <xf numFmtId="165" fontId="22" fillId="7" borderId="43" xfId="0" applyNumberFormat="1" applyFont="1" applyFill="1" applyBorder="1" applyAlignment="1">
      <alignment vertical="center"/>
    </xf>
    <xf numFmtId="165" fontId="4" fillId="7" borderId="44" xfId="0" applyNumberFormat="1" applyFont="1" applyFill="1" applyBorder="1" applyAlignment="1">
      <alignment horizontal="center" vertical="center"/>
    </xf>
    <xf numFmtId="0" fontId="4" fillId="7" borderId="44" xfId="0" applyFont="1" applyFill="1" applyBorder="1" applyAlignment="1">
      <alignment vertical="center" wrapText="1"/>
    </xf>
    <xf numFmtId="0" fontId="4" fillId="7" borderId="47" xfId="0" applyFont="1" applyFill="1" applyBorder="1" applyAlignment="1">
      <alignment horizontal="center" vertical="center"/>
    </xf>
    <xf numFmtId="4" fontId="4" fillId="2" borderId="45" xfId="0" applyNumberFormat="1" applyFont="1" applyFill="1" applyBorder="1" applyAlignment="1">
      <alignment horizontal="right" vertical="center"/>
    </xf>
    <xf numFmtId="4" fontId="4" fillId="7" borderId="18" xfId="0" applyNumberFormat="1" applyFont="1" applyFill="1" applyBorder="1" applyAlignment="1">
      <alignment horizontal="right" vertical="center"/>
    </xf>
    <xf numFmtId="4" fontId="4" fillId="7" borderId="74" xfId="0" applyNumberFormat="1" applyFont="1" applyFill="1" applyBorder="1" applyAlignment="1">
      <alignment horizontal="right" vertical="center"/>
    </xf>
    <xf numFmtId="4" fontId="4" fillId="7" borderId="75" xfId="0" applyNumberFormat="1" applyFont="1" applyFill="1" applyBorder="1" applyAlignment="1">
      <alignment horizontal="right" vertical="center"/>
    </xf>
    <xf numFmtId="4" fontId="4" fillId="7" borderId="76" xfId="0" applyNumberFormat="1" applyFont="1" applyFill="1" applyBorder="1" applyAlignment="1">
      <alignment horizontal="right" vertical="center"/>
    </xf>
    <xf numFmtId="4" fontId="4" fillId="7" borderId="15" xfId="0" applyNumberFormat="1" applyFont="1" applyFill="1" applyBorder="1" applyAlignment="1">
      <alignment horizontal="right" vertical="center"/>
    </xf>
    <xf numFmtId="4" fontId="4" fillId="7" borderId="40" xfId="0" applyNumberFormat="1" applyFont="1" applyFill="1" applyBorder="1" applyAlignment="1">
      <alignment horizontal="right" vertical="center"/>
    </xf>
    <xf numFmtId="0" fontId="4" fillId="7" borderId="39" xfId="0" applyFont="1" applyFill="1" applyBorder="1" applyAlignment="1">
      <alignment vertical="center" wrapText="1"/>
    </xf>
    <xf numFmtId="0" fontId="4" fillId="5" borderId="77" xfId="0" applyFont="1" applyFill="1" applyBorder="1" applyAlignment="1">
      <alignment vertical="center"/>
    </xf>
    <xf numFmtId="0" fontId="5" fillId="5" borderId="78" xfId="0" applyFont="1" applyFill="1" applyBorder="1" applyAlignment="1">
      <alignment horizontal="center" vertical="center"/>
    </xf>
    <xf numFmtId="0" fontId="4" fillId="5" borderId="79" xfId="0" applyFont="1" applyFill="1" applyBorder="1" applyAlignment="1">
      <alignment vertical="center"/>
    </xf>
    <xf numFmtId="0" fontId="3" fillId="5" borderId="79" xfId="0" applyFont="1" applyFill="1" applyBorder="1" applyAlignment="1">
      <alignment horizontal="center" vertical="center"/>
    </xf>
    <xf numFmtId="4" fontId="17" fillId="5" borderId="80" xfId="0" applyNumberFormat="1" applyFont="1" applyFill="1" applyBorder="1" applyAlignment="1">
      <alignment horizontal="right" vertical="top"/>
    </xf>
    <xf numFmtId="4" fontId="4" fillId="6" borderId="81" xfId="0" applyNumberFormat="1" applyFont="1" applyFill="1" applyBorder="1" applyAlignment="1">
      <alignment horizontal="right" vertical="top"/>
    </xf>
    <xf numFmtId="4" fontId="4" fillId="6" borderId="82" xfId="0" applyNumberFormat="1" applyFont="1" applyFill="1" applyBorder="1" applyAlignment="1">
      <alignment horizontal="right" vertical="top"/>
    </xf>
    <xf numFmtId="0" fontId="5" fillId="0" borderId="0" xfId="0" applyFont="1" applyAlignment="1">
      <alignment vertical="top"/>
    </xf>
    <xf numFmtId="4" fontId="17" fillId="6" borderId="67" xfId="0" applyNumberFormat="1" applyFont="1" applyFill="1" applyBorder="1" applyAlignment="1">
      <alignment horizontal="right" vertical="top"/>
    </xf>
    <xf numFmtId="0" fontId="3" fillId="0" borderId="57" xfId="0" applyFont="1" applyBorder="1" applyAlignment="1">
      <alignment vertical="top" wrapText="1"/>
    </xf>
    <xf numFmtId="0" fontId="7" fillId="0" borderId="83" xfId="0" applyFont="1" applyBorder="1" applyAlignment="1">
      <alignment vertical="top" wrapText="1"/>
    </xf>
    <xf numFmtId="4" fontId="4" fillId="7" borderId="84" xfId="0" applyNumberFormat="1" applyFont="1" applyFill="1" applyBorder="1" applyAlignment="1">
      <alignment horizontal="right" vertical="center"/>
    </xf>
    <xf numFmtId="4" fontId="4" fillId="7" borderId="85" xfId="0" applyNumberFormat="1" applyFont="1" applyFill="1" applyBorder="1" applyAlignment="1">
      <alignment horizontal="right" vertical="center"/>
    </xf>
    <xf numFmtId="4" fontId="17" fillId="7" borderId="40" xfId="0" applyNumberFormat="1" applyFont="1" applyFill="1" applyBorder="1" applyAlignment="1">
      <alignment horizontal="right" vertical="center"/>
    </xf>
    <xf numFmtId="0" fontId="23" fillId="6" borderId="50" xfId="0" applyFont="1" applyFill="1" applyBorder="1" applyAlignment="1">
      <alignment vertical="top" wrapText="1"/>
    </xf>
    <xf numFmtId="0" fontId="7" fillId="0" borderId="56" xfId="0" applyFont="1" applyBorder="1" applyAlignment="1">
      <alignment horizontal="center" vertical="top" wrapText="1"/>
    </xf>
    <xf numFmtId="4" fontId="3" fillId="0" borderId="24" xfId="0" applyNumberFormat="1" applyFont="1" applyBorder="1" applyAlignment="1">
      <alignment horizontal="right" vertical="top" wrapText="1"/>
    </xf>
    <xf numFmtId="4" fontId="3" fillId="0" borderId="26" xfId="0" applyNumberFormat="1" applyFont="1" applyBorder="1" applyAlignment="1">
      <alignment horizontal="right" vertical="top" wrapText="1"/>
    </xf>
    <xf numFmtId="4" fontId="3" fillId="0" borderId="25" xfId="0" applyNumberFormat="1" applyFont="1" applyBorder="1" applyAlignment="1">
      <alignment horizontal="right" vertical="top" wrapText="1"/>
    </xf>
    <xf numFmtId="4" fontId="3" fillId="0" borderId="61" xfId="0" applyNumberFormat="1" applyFont="1" applyBorder="1" applyAlignment="1">
      <alignment horizontal="right" vertical="top" wrapText="1"/>
    </xf>
    <xf numFmtId="4" fontId="3" fillId="0" borderId="62" xfId="0" applyNumberFormat="1" applyFont="1" applyBorder="1" applyAlignment="1">
      <alignment horizontal="right" vertical="top" wrapText="1"/>
    </xf>
    <xf numFmtId="4" fontId="3" fillId="0" borderId="63" xfId="0" applyNumberFormat="1" applyFont="1" applyBorder="1" applyAlignment="1">
      <alignment horizontal="right" vertical="top" wrapText="1"/>
    </xf>
    <xf numFmtId="0" fontId="3" fillId="0" borderId="57" xfId="0" applyFont="1" applyBorder="1" applyAlignment="1">
      <alignment horizontal="left" vertical="top" wrapText="1"/>
    </xf>
    <xf numFmtId="0" fontId="7" fillId="0" borderId="56" xfId="0" applyFont="1" applyBorder="1" applyAlignment="1">
      <alignment horizontal="center" vertical="top"/>
    </xf>
    <xf numFmtId="0" fontId="3" fillId="0" borderId="72" xfId="0" applyFont="1" applyBorder="1" applyAlignment="1">
      <alignment horizontal="left" vertical="top" wrapText="1"/>
    </xf>
    <xf numFmtId="0" fontId="7" fillId="0" borderId="60" xfId="0" applyFont="1" applyBorder="1" applyAlignment="1">
      <alignment horizontal="center" vertical="top"/>
    </xf>
    <xf numFmtId="0" fontId="4" fillId="5" borderId="43" xfId="0" applyFont="1" applyFill="1" applyBorder="1" applyAlignment="1">
      <alignment vertical="center"/>
    </xf>
    <xf numFmtId="0" fontId="5" fillId="5" borderId="15" xfId="0" applyFont="1" applyFill="1" applyBorder="1" applyAlignment="1">
      <alignment horizontal="center" vertical="center"/>
    </xf>
    <xf numFmtId="0" fontId="4" fillId="5" borderId="44" xfId="0" applyFont="1" applyFill="1" applyBorder="1" applyAlignment="1">
      <alignment vertical="center"/>
    </xf>
    <xf numFmtId="4" fontId="17" fillId="5" borderId="55" xfId="0" applyNumberFormat="1" applyFont="1" applyFill="1" applyBorder="1" applyAlignment="1">
      <alignment horizontal="right" vertical="top"/>
    </xf>
    <xf numFmtId="0" fontId="7" fillId="0" borderId="89" xfId="0" applyFont="1" applyBorder="1" applyAlignment="1">
      <alignment vertical="top" wrapText="1"/>
    </xf>
    <xf numFmtId="0" fontId="4" fillId="6" borderId="15" xfId="0" applyFont="1" applyFill="1" applyBorder="1" applyAlignment="1">
      <alignment horizontal="center" vertical="top"/>
    </xf>
    <xf numFmtId="4" fontId="4" fillId="6" borderId="88" xfId="0" applyNumberFormat="1" applyFont="1" applyFill="1" applyBorder="1" applyAlignment="1">
      <alignment horizontal="right" vertical="top"/>
    </xf>
    <xf numFmtId="0" fontId="7" fillId="0" borderId="71" xfId="0" applyFont="1" applyBorder="1" applyAlignment="1">
      <alignment horizontal="center" vertical="top"/>
    </xf>
    <xf numFmtId="0" fontId="22" fillId="6" borderId="49" xfId="0" applyFont="1" applyFill="1" applyBorder="1" applyAlignment="1">
      <alignment vertical="top" wrapText="1"/>
    </xf>
    <xf numFmtId="0" fontId="4" fillId="6" borderId="65" xfId="0" applyFont="1" applyFill="1" applyBorder="1" applyAlignment="1">
      <alignment horizontal="center" vertical="top"/>
    </xf>
    <xf numFmtId="0" fontId="3" fillId="0" borderId="23" xfId="0" applyFont="1" applyBorder="1" applyAlignment="1">
      <alignment vertical="top" wrapText="1"/>
    </xf>
    <xf numFmtId="0" fontId="7" fillId="0" borderId="57" xfId="0" applyFont="1" applyBorder="1" applyAlignment="1">
      <alignment horizontal="center" vertical="top"/>
    </xf>
    <xf numFmtId="0" fontId="3" fillId="0" borderId="27" xfId="0" applyFont="1" applyBorder="1" applyAlignment="1">
      <alignment vertical="top" wrapText="1"/>
    </xf>
    <xf numFmtId="0" fontId="23" fillId="6" borderId="50" xfId="0" applyFont="1" applyFill="1" applyBorder="1" applyAlignment="1">
      <alignment horizontal="left" vertical="top" wrapText="1"/>
    </xf>
    <xf numFmtId="0" fontId="23" fillId="6" borderId="65" xfId="0" applyFont="1" applyFill="1" applyBorder="1" applyAlignment="1">
      <alignment horizontal="left" vertical="top" wrapText="1"/>
    </xf>
    <xf numFmtId="10" fontId="17" fillId="0" borderId="73" xfId="0" applyNumberFormat="1" applyFont="1" applyBorder="1" applyAlignment="1">
      <alignment horizontal="right" vertical="top"/>
    </xf>
    <xf numFmtId="0" fontId="4" fillId="7" borderId="15" xfId="0" applyFont="1" applyFill="1" applyBorder="1" applyAlignment="1">
      <alignment vertical="center" wrapText="1"/>
    </xf>
    <xf numFmtId="4" fontId="17" fillId="5" borderId="42" xfId="0" applyNumberFormat="1" applyFont="1" applyFill="1" applyBorder="1" applyAlignment="1">
      <alignment horizontal="right" vertical="center"/>
    </xf>
    <xf numFmtId="0" fontId="3" fillId="5" borderId="41" xfId="0" applyFont="1" applyFill="1" applyBorder="1" applyAlignment="1">
      <alignment vertical="center"/>
    </xf>
    <xf numFmtId="4" fontId="3" fillId="0" borderId="89" xfId="0" applyNumberFormat="1" applyFont="1" applyBorder="1" applyAlignment="1">
      <alignment horizontal="right" vertical="top"/>
    </xf>
    <xf numFmtId="4" fontId="17" fillId="0" borderId="66" xfId="0" applyNumberFormat="1" applyFont="1" applyBorder="1" applyAlignment="1">
      <alignment horizontal="right" vertical="top"/>
    </xf>
    <xf numFmtId="4" fontId="17" fillId="0" borderId="90" xfId="0" applyNumberFormat="1" applyFont="1" applyBorder="1" applyAlignment="1">
      <alignment horizontal="right" vertical="top"/>
    </xf>
    <xf numFmtId="10" fontId="17" fillId="0" borderId="90" xfId="0" applyNumberFormat="1" applyFont="1" applyBorder="1" applyAlignment="1">
      <alignment horizontal="right" vertical="top"/>
    </xf>
    <xf numFmtId="0" fontId="3" fillId="0" borderId="68" xfId="0" applyFont="1" applyBorder="1" applyAlignment="1">
      <alignment vertical="top" wrapText="1"/>
    </xf>
    <xf numFmtId="4" fontId="17" fillId="0" borderId="24" xfId="0" applyNumberFormat="1" applyFont="1" applyBorder="1" applyAlignment="1">
      <alignment horizontal="right" vertical="top"/>
    </xf>
    <xf numFmtId="0" fontId="7" fillId="0" borderId="91" xfId="0" applyFont="1" applyBorder="1" applyAlignment="1">
      <alignment vertical="top" wrapText="1"/>
    </xf>
    <xf numFmtId="4" fontId="3" fillId="0" borderId="92" xfId="0" applyNumberFormat="1" applyFont="1" applyBorder="1" applyAlignment="1">
      <alignment horizontal="right" vertical="top"/>
    </xf>
    <xf numFmtId="4" fontId="17" fillId="0" borderId="28" xfId="0" applyNumberFormat="1" applyFont="1" applyBorder="1" applyAlignment="1">
      <alignment horizontal="right" vertical="top"/>
    </xf>
    <xf numFmtId="4" fontId="17" fillId="0" borderId="93" xfId="0" applyNumberFormat="1" applyFont="1" applyBorder="1" applyAlignment="1">
      <alignment horizontal="right" vertical="top"/>
    </xf>
    <xf numFmtId="10" fontId="17" fillId="0" borderId="93" xfId="0" applyNumberFormat="1" applyFont="1" applyBorder="1" applyAlignment="1">
      <alignment horizontal="right" vertical="top"/>
    </xf>
    <xf numFmtId="165" fontId="4" fillId="7" borderId="94" xfId="0" applyNumberFormat="1" applyFont="1" applyFill="1" applyBorder="1" applyAlignment="1">
      <alignment horizontal="center" vertical="center"/>
    </xf>
    <xf numFmtId="0" fontId="4" fillId="5" borderId="95" xfId="0" applyFont="1" applyFill="1" applyBorder="1" applyAlignment="1">
      <alignment vertical="center"/>
    </xf>
    <xf numFmtId="0" fontId="5" fillId="5" borderId="96" xfId="0" applyFont="1" applyFill="1" applyBorder="1" applyAlignment="1">
      <alignment vertical="center"/>
    </xf>
    <xf numFmtId="4" fontId="7" fillId="0" borderId="24" xfId="0" applyNumberFormat="1" applyFont="1" applyBorder="1" applyAlignment="1">
      <alignment horizontal="right" vertical="top"/>
    </xf>
    <xf numFmtId="4" fontId="7" fillId="0" borderId="26" xfId="0" applyNumberFormat="1" applyFont="1" applyBorder="1" applyAlignment="1">
      <alignment horizontal="right" vertical="top"/>
    </xf>
    <xf numFmtId="4" fontId="17" fillId="0" borderId="61" xfId="0" applyNumberFormat="1" applyFont="1" applyBorder="1" applyAlignment="1">
      <alignment horizontal="right" vertical="top"/>
    </xf>
    <xf numFmtId="165" fontId="4" fillId="7" borderId="97" xfId="0" applyNumberFormat="1" applyFont="1" applyFill="1" applyBorder="1" applyAlignment="1">
      <alignment horizontal="center" vertical="center"/>
    </xf>
    <xf numFmtId="4" fontId="4" fillId="7" borderId="45" xfId="0" applyNumberFormat="1" applyFont="1" applyFill="1" applyBorder="1" applyAlignment="1">
      <alignment horizontal="right" vertical="center"/>
    </xf>
    <xf numFmtId="4" fontId="17" fillId="5" borderId="79" xfId="0" applyNumberFormat="1" applyFont="1" applyFill="1" applyBorder="1" applyAlignment="1">
      <alignment horizontal="right" vertical="center"/>
    </xf>
    <xf numFmtId="0" fontId="3" fillId="5" borderId="98" xfId="0" applyFont="1" applyFill="1" applyBorder="1" applyAlignment="1">
      <alignment vertical="center"/>
    </xf>
    <xf numFmtId="165" fontId="4" fillId="0" borderId="99" xfId="0" applyNumberFormat="1" applyFont="1" applyBorder="1" applyAlignment="1">
      <alignment vertical="top"/>
    </xf>
    <xf numFmtId="166" fontId="5" fillId="0" borderId="49" xfId="0" applyNumberFormat="1" applyFont="1" applyBorder="1" applyAlignment="1">
      <alignment horizontal="center" vertical="top"/>
    </xf>
    <xf numFmtId="0" fontId="3" fillId="0" borderId="100" xfId="0" applyFont="1" applyBorder="1" applyAlignment="1">
      <alignment vertical="top" wrapText="1"/>
    </xf>
    <xf numFmtId="0" fontId="3" fillId="0" borderId="49" xfId="0" applyFont="1" applyBorder="1" applyAlignment="1">
      <alignment horizontal="center" vertical="top"/>
    </xf>
    <xf numFmtId="4" fontId="3" fillId="0" borderId="90" xfId="0" applyNumberFormat="1" applyFont="1" applyBorder="1" applyAlignment="1">
      <alignment horizontal="right" vertical="top"/>
    </xf>
    <xf numFmtId="4" fontId="3" fillId="0" borderId="67" xfId="0" applyNumberFormat="1" applyFont="1" applyBorder="1" applyAlignment="1">
      <alignment horizontal="right" vertical="top"/>
    </xf>
    <xf numFmtId="4" fontId="3" fillId="0" borderId="68" xfId="0" applyNumberFormat="1" applyFont="1" applyBorder="1" applyAlignment="1">
      <alignment horizontal="right" vertical="top"/>
    </xf>
    <xf numFmtId="4" fontId="3" fillId="0" borderId="66" xfId="0" applyNumberFormat="1" applyFont="1" applyBorder="1" applyAlignment="1">
      <alignment horizontal="right" vertical="top"/>
    </xf>
    <xf numFmtId="166" fontId="5" fillId="0" borderId="23" xfId="0" applyNumberFormat="1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4" fontId="3" fillId="0" borderId="58" xfId="0" applyNumberFormat="1" applyFont="1" applyBorder="1" applyAlignment="1">
      <alignment horizontal="right" vertical="top"/>
    </xf>
    <xf numFmtId="0" fontId="3" fillId="0" borderId="27" xfId="0" applyFont="1" applyBorder="1" applyAlignment="1">
      <alignment horizontal="center" vertical="top"/>
    </xf>
    <xf numFmtId="4" fontId="3" fillId="0" borderId="64" xfId="0" applyNumberFormat="1" applyFont="1" applyBorder="1" applyAlignment="1">
      <alignment horizontal="right" vertical="top"/>
    </xf>
    <xf numFmtId="0" fontId="5" fillId="5" borderId="79" xfId="0" applyFont="1" applyFill="1" applyBorder="1" applyAlignment="1">
      <alignment vertical="center"/>
    </xf>
    <xf numFmtId="0" fontId="3" fillId="0" borderId="32" xfId="0" applyFont="1" applyBorder="1" applyAlignment="1">
      <alignment vertical="top" wrapText="1"/>
    </xf>
    <xf numFmtId="4" fontId="3" fillId="0" borderId="59" xfId="0" applyNumberFormat="1" applyFont="1" applyBorder="1" applyAlignment="1">
      <alignment horizontal="right" vertical="top"/>
    </xf>
    <xf numFmtId="4" fontId="3" fillId="0" borderId="101" xfId="0" applyNumberFormat="1" applyFont="1" applyBorder="1" applyAlignment="1">
      <alignment horizontal="right" vertical="top"/>
    </xf>
    <xf numFmtId="4" fontId="17" fillId="0" borderId="49" xfId="0" applyNumberFormat="1" applyFont="1" applyBorder="1" applyAlignment="1">
      <alignment horizontal="right" vertical="top"/>
    </xf>
    <xf numFmtId="0" fontId="3" fillId="0" borderId="49" xfId="0" applyFont="1" applyBorder="1" applyAlignment="1">
      <alignment vertical="top" wrapText="1"/>
    </xf>
    <xf numFmtId="166" fontId="5" fillId="0" borderId="27" xfId="0" applyNumberFormat="1" applyFont="1" applyBorder="1" applyAlignment="1">
      <alignment horizontal="center" vertical="top"/>
    </xf>
    <xf numFmtId="4" fontId="17" fillId="0" borderId="27" xfId="0" applyNumberFormat="1" applyFont="1" applyBorder="1" applyAlignment="1">
      <alignment horizontal="right" vertical="top"/>
    </xf>
    <xf numFmtId="166" fontId="5" fillId="0" borderId="70" xfId="0" applyNumberFormat="1" applyFont="1" applyBorder="1" applyAlignment="1">
      <alignment horizontal="center" vertical="top"/>
    </xf>
    <xf numFmtId="0" fontId="3" fillId="0" borderId="70" xfId="0" applyFont="1" applyBorder="1" applyAlignment="1">
      <alignment horizontal="center" vertical="top"/>
    </xf>
    <xf numFmtId="0" fontId="3" fillId="0" borderId="70" xfId="0" applyFont="1" applyBorder="1" applyAlignment="1">
      <alignment vertical="top" wrapText="1"/>
    </xf>
    <xf numFmtId="165" fontId="4" fillId="0" borderId="23" xfId="0" applyNumberFormat="1" applyFont="1" applyBorder="1" applyAlignment="1">
      <alignment vertical="top"/>
    </xf>
    <xf numFmtId="165" fontId="4" fillId="0" borderId="27" xfId="0" applyNumberFormat="1" applyFont="1" applyBorder="1" applyAlignment="1">
      <alignment vertical="top"/>
    </xf>
    <xf numFmtId="4" fontId="17" fillId="0" borderId="70" xfId="0" applyNumberFormat="1" applyFont="1" applyBorder="1" applyAlignment="1">
      <alignment horizontal="right" vertical="top"/>
    </xf>
    <xf numFmtId="0" fontId="3" fillId="5" borderId="45" xfId="0" applyFont="1" applyFill="1" applyBorder="1" applyAlignment="1">
      <alignment horizontal="center" vertical="center"/>
    </xf>
    <xf numFmtId="166" fontId="5" fillId="0" borderId="19" xfId="0" applyNumberFormat="1" applyFont="1" applyBorder="1" applyAlignment="1">
      <alignment horizontal="center" vertical="top"/>
    </xf>
    <xf numFmtId="0" fontId="3" fillId="0" borderId="99" xfId="0" applyFont="1" applyBorder="1" applyAlignment="1">
      <alignment vertical="top" wrapText="1"/>
    </xf>
    <xf numFmtId="0" fontId="3" fillId="0" borderId="105" xfId="0" applyFont="1" applyBorder="1" applyAlignment="1">
      <alignment vertical="top" wrapText="1"/>
    </xf>
    <xf numFmtId="4" fontId="17" fillId="0" borderId="23" xfId="0" applyNumberFormat="1" applyFont="1" applyBorder="1" applyAlignment="1">
      <alignment horizontal="right" vertical="top"/>
    </xf>
    <xf numFmtId="0" fontId="3" fillId="0" borderId="106" xfId="0" applyFont="1" applyBorder="1" applyAlignment="1">
      <alignment vertical="top" wrapText="1"/>
    </xf>
    <xf numFmtId="0" fontId="3" fillId="0" borderId="86" xfId="0" applyFont="1" applyBorder="1" applyAlignment="1">
      <alignment vertical="top" wrapText="1"/>
    </xf>
    <xf numFmtId="0" fontId="4" fillId="7" borderId="98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23" fillId="6" borderId="107" xfId="0" applyFont="1" applyFill="1" applyBorder="1" applyAlignment="1">
      <alignment horizontal="left" vertical="top" wrapText="1"/>
    </xf>
    <xf numFmtId="4" fontId="4" fillId="6" borderId="108" xfId="0" applyNumberFormat="1" applyFont="1" applyFill="1" applyBorder="1" applyAlignment="1">
      <alignment horizontal="right" vertical="top"/>
    </xf>
    <xf numFmtId="4" fontId="4" fillId="6" borderId="49" xfId="0" applyNumberFormat="1" applyFont="1" applyFill="1" applyBorder="1" applyAlignment="1">
      <alignment horizontal="right" vertical="top"/>
    </xf>
    <xf numFmtId="0" fontId="3" fillId="0" borderId="59" xfId="0" applyFont="1" applyBorder="1" applyAlignment="1">
      <alignment vertical="top" wrapText="1"/>
    </xf>
    <xf numFmtId="0" fontId="3" fillId="0" borderId="58" xfId="0" applyFont="1" applyBorder="1" applyAlignment="1">
      <alignment vertical="top" wrapText="1"/>
    </xf>
    <xf numFmtId="4" fontId="3" fillId="0" borderId="91" xfId="0" applyNumberFormat="1" applyFont="1" applyBorder="1" applyAlignment="1">
      <alignment horizontal="right" vertical="top"/>
    </xf>
    <xf numFmtId="165" fontId="4" fillId="6" borderId="51" xfId="0" applyNumberFormat="1" applyFont="1" applyFill="1" applyBorder="1" applyAlignment="1">
      <alignment vertical="top"/>
    </xf>
    <xf numFmtId="49" fontId="5" fillId="6" borderId="109" xfId="0" applyNumberFormat="1" applyFont="1" applyFill="1" applyBorder="1" applyAlignment="1">
      <alignment horizontal="center" vertical="top"/>
    </xf>
    <xf numFmtId="0" fontId="4" fillId="6" borderId="107" xfId="0" applyFont="1" applyFill="1" applyBorder="1" applyAlignment="1">
      <alignment vertical="top" wrapText="1"/>
    </xf>
    <xf numFmtId="0" fontId="22" fillId="6" borderId="65" xfId="0" applyFont="1" applyFill="1" applyBorder="1" applyAlignment="1">
      <alignment horizontal="left" vertical="top" wrapText="1"/>
    </xf>
    <xf numFmtId="165" fontId="22" fillId="7" borderId="38" xfId="0" applyNumberFormat="1" applyFont="1" applyFill="1" applyBorder="1" applyAlignment="1">
      <alignment vertical="center"/>
    </xf>
    <xf numFmtId="165" fontId="4" fillId="7" borderId="42" xfId="0" applyNumberFormat="1" applyFont="1" applyFill="1" applyBorder="1" applyAlignment="1">
      <alignment horizontal="center" vertical="center"/>
    </xf>
    <xf numFmtId="0" fontId="4" fillId="7" borderId="45" xfId="0" applyFont="1" applyFill="1" applyBorder="1" applyAlignment="1">
      <alignment vertical="center" wrapText="1"/>
    </xf>
    <xf numFmtId="0" fontId="4" fillId="7" borderId="40" xfId="0" applyFont="1" applyFill="1" applyBorder="1" applyAlignment="1">
      <alignment horizontal="center" vertical="center"/>
    </xf>
    <xf numFmtId="4" fontId="4" fillId="7" borderId="17" xfId="0" applyNumberFormat="1" applyFont="1" applyFill="1" applyBorder="1" applyAlignment="1">
      <alignment horizontal="right" vertical="center"/>
    </xf>
    <xf numFmtId="165" fontId="4" fillId="4" borderId="43" xfId="0" applyNumberFormat="1" applyFont="1" applyFill="1" applyBorder="1" applyAlignment="1">
      <alignment vertical="center"/>
    </xf>
    <xf numFmtId="165" fontId="4" fillId="4" borderId="44" xfId="0" applyNumberFormat="1" applyFont="1" applyFill="1" applyBorder="1" applyAlignment="1">
      <alignment horizontal="center" vertical="center"/>
    </xf>
    <xf numFmtId="0" fontId="4" fillId="4" borderId="44" xfId="0" applyFont="1" applyFill="1" applyBorder="1" applyAlignment="1">
      <alignment vertical="center" wrapText="1"/>
    </xf>
    <xf numFmtId="0" fontId="4" fillId="4" borderId="44" xfId="0" applyFont="1" applyFill="1" applyBorder="1" applyAlignment="1">
      <alignment horizontal="center" vertical="center"/>
    </xf>
    <xf numFmtId="4" fontId="4" fillId="4" borderId="43" xfId="0" applyNumberFormat="1" applyFont="1" applyFill="1" applyBorder="1" applyAlignment="1">
      <alignment horizontal="right" vertical="center"/>
    </xf>
    <xf numFmtId="4" fontId="4" fillId="4" borderId="47" xfId="0" applyNumberFormat="1" applyFont="1" applyFill="1" applyBorder="1" applyAlignment="1">
      <alignment horizontal="right" vertical="center"/>
    </xf>
    <xf numFmtId="4" fontId="4" fillId="4" borderId="98" xfId="0" applyNumberFormat="1" applyFont="1" applyFill="1" applyBorder="1" applyAlignment="1">
      <alignment horizontal="right" vertical="center"/>
    </xf>
    <xf numFmtId="0" fontId="4" fillId="4" borderId="78" xfId="0" applyFont="1" applyFill="1" applyBorder="1" applyAlignment="1">
      <alignment vertical="center" wrapText="1"/>
    </xf>
    <xf numFmtId="4" fontId="17" fillId="0" borderId="0" xfId="0" applyNumberFormat="1" applyFont="1" applyAlignment="1">
      <alignment horizontal="right" vertical="center"/>
    </xf>
    <xf numFmtId="0" fontId="4" fillId="4" borderId="47" xfId="0" applyFont="1" applyFill="1" applyBorder="1" applyAlignment="1">
      <alignment horizontal="center" vertical="center"/>
    </xf>
    <xf numFmtId="4" fontId="4" fillId="4" borderId="16" xfId="0" applyNumberFormat="1" applyFont="1" applyFill="1" applyBorder="1" applyAlignment="1">
      <alignment horizontal="right" vertical="center"/>
    </xf>
    <xf numFmtId="4" fontId="17" fillId="4" borderId="16" xfId="0" applyNumberFormat="1" applyFont="1" applyFill="1" applyBorder="1" applyAlignment="1">
      <alignment horizontal="right" vertical="center"/>
    </xf>
    <xf numFmtId="0" fontId="4" fillId="4" borderId="15" xfId="0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32" xfId="0" applyFont="1" applyBorder="1" applyAlignment="1">
      <alignment wrapText="1"/>
    </xf>
    <xf numFmtId="0" fontId="4" fillId="0" borderId="32" xfId="0" applyFont="1" applyBorder="1" applyAlignment="1">
      <alignment horizontal="center"/>
    </xf>
    <xf numFmtId="0" fontId="3" fillId="0" borderId="32" xfId="0" applyFont="1" applyBorder="1"/>
    <xf numFmtId="4" fontId="3" fillId="0" borderId="32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0" fontId="24" fillId="0" borderId="0" xfId="0" applyFont="1" applyAlignment="1">
      <alignment wrapText="1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left" wrapText="1"/>
    </xf>
    <xf numFmtId="0" fontId="27" fillId="0" borderId="0" xfId="0" applyFont="1" applyAlignment="1">
      <alignment horizontal="center"/>
    </xf>
    <xf numFmtId="4" fontId="28" fillId="0" borderId="0" xfId="0" applyNumberFormat="1" applyFont="1" applyAlignment="1">
      <alignment horizontal="left"/>
    </xf>
    <xf numFmtId="4" fontId="29" fillId="0" borderId="0" xfId="0" applyNumberFormat="1" applyFont="1" applyAlignment="1">
      <alignment horizontal="right"/>
    </xf>
    <xf numFmtId="4" fontId="30" fillId="0" borderId="0" xfId="0" applyNumberFormat="1" applyFont="1" applyAlignment="1">
      <alignment horizontal="right"/>
    </xf>
    <xf numFmtId="0" fontId="31" fillId="0" borderId="0" xfId="0" applyFont="1" applyAlignment="1">
      <alignment horizontal="center" wrapText="1"/>
    </xf>
    <xf numFmtId="4" fontId="19" fillId="0" borderId="0" xfId="0" applyNumberFormat="1" applyFont="1" applyAlignment="1">
      <alignment horizontal="right"/>
    </xf>
    <xf numFmtId="0" fontId="32" fillId="0" borderId="0" xfId="0" applyFont="1" applyAlignment="1">
      <alignment wrapText="1"/>
    </xf>
    <xf numFmtId="0" fontId="33" fillId="0" borderId="0" xfId="0" applyFont="1"/>
    <xf numFmtId="4" fontId="34" fillId="0" borderId="0" xfId="0" applyNumberFormat="1" applyFont="1" applyAlignment="1">
      <alignment horizontal="right"/>
    </xf>
    <xf numFmtId="0" fontId="6" fillId="0" borderId="0" xfId="0" applyFont="1" applyAlignment="1">
      <alignment wrapText="1"/>
    </xf>
    <xf numFmtId="4" fontId="6" fillId="0" borderId="0" xfId="0" applyNumberFormat="1" applyFont="1"/>
    <xf numFmtId="0" fontId="35" fillId="0" borderId="0" xfId="0" applyFont="1" applyAlignment="1">
      <alignment horizontal="right"/>
    </xf>
    <xf numFmtId="0" fontId="11" fillId="0" borderId="26" xfId="0" applyFont="1" applyBorder="1" applyAlignment="1">
      <alignment horizontal="center" vertical="center" wrapText="1"/>
    </xf>
    <xf numFmtId="4" fontId="11" fillId="0" borderId="26" xfId="0" applyNumberFormat="1" applyFont="1" applyBorder="1" applyAlignment="1">
      <alignment horizontal="center" vertical="center" wrapText="1"/>
    </xf>
    <xf numFmtId="49" fontId="6" fillId="0" borderId="26" xfId="0" applyNumberFormat="1" applyFont="1" applyBorder="1" applyAlignment="1">
      <alignment horizontal="right" wrapText="1"/>
    </xf>
    <xf numFmtId="0" fontId="6" fillId="0" borderId="26" xfId="0" applyFont="1" applyBorder="1" applyAlignment="1">
      <alignment wrapText="1"/>
    </xf>
    <xf numFmtId="4" fontId="6" fillId="0" borderId="26" xfId="0" applyNumberFormat="1" applyFont="1" applyBorder="1"/>
    <xf numFmtId="0" fontId="11" fillId="0" borderId="0" xfId="0" applyFont="1" applyAlignment="1">
      <alignment wrapText="1"/>
    </xf>
    <xf numFmtId="4" fontId="11" fillId="0" borderId="26" xfId="0" applyNumberFormat="1" applyFont="1" applyBorder="1" applyAlignment="1">
      <alignment wrapText="1"/>
    </xf>
    <xf numFmtId="0" fontId="11" fillId="0" borderId="26" xfId="0" applyFont="1" applyBorder="1" applyAlignment="1">
      <alignment wrapText="1"/>
    </xf>
    <xf numFmtId="0" fontId="11" fillId="0" borderId="0" xfId="0" applyFont="1"/>
    <xf numFmtId="0" fontId="37" fillId="0" borderId="0" xfId="0" applyFont="1"/>
    <xf numFmtId="4" fontId="37" fillId="0" borderId="0" xfId="0" applyNumberFormat="1" applyFont="1"/>
    <xf numFmtId="0" fontId="0" fillId="0" borderId="0" xfId="0"/>
    <xf numFmtId="14" fontId="3" fillId="0" borderId="0" xfId="0" applyNumberFormat="1" applyFont="1"/>
    <xf numFmtId="0" fontId="3" fillId="0" borderId="50" xfId="0" applyFont="1" applyBorder="1" applyAlignment="1">
      <alignment horizontal="left" vertical="top" wrapText="1"/>
    </xf>
    <xf numFmtId="4" fontId="3" fillId="0" borderId="52" xfId="0" applyNumberFormat="1" applyFont="1" applyBorder="1" applyAlignment="1">
      <alignment horizontal="right" vertical="top"/>
    </xf>
    <xf numFmtId="4" fontId="3" fillId="0" borderId="53" xfId="0" applyNumberFormat="1" applyFont="1" applyBorder="1" applyAlignment="1">
      <alignment horizontal="right" vertical="top"/>
    </xf>
    <xf numFmtId="4" fontId="3" fillId="0" borderId="54" xfId="0" applyNumberFormat="1" applyFont="1" applyBorder="1" applyAlignment="1">
      <alignment horizontal="right" vertical="top"/>
    </xf>
    <xf numFmtId="0" fontId="3" fillId="0" borderId="54" xfId="0" applyFont="1" applyBorder="1" applyAlignment="1">
      <alignment vertical="top" wrapText="1"/>
    </xf>
    <xf numFmtId="4" fontId="17" fillId="0" borderId="80" xfId="0" applyNumberFormat="1" applyFont="1" applyBorder="1" applyAlignment="1">
      <alignment horizontal="right" vertical="top"/>
    </xf>
    <xf numFmtId="10" fontId="17" fillId="0" borderId="80" xfId="0" applyNumberFormat="1" applyFont="1" applyBorder="1" applyAlignment="1">
      <alignment horizontal="right" vertical="top"/>
    </xf>
    <xf numFmtId="4" fontId="39" fillId="7" borderId="40" xfId="0" applyNumberFormat="1" applyFont="1" applyFill="1" applyBorder="1" applyAlignment="1">
      <alignment horizontal="right" vertical="center"/>
    </xf>
    <xf numFmtId="4" fontId="39" fillId="7" borderId="45" xfId="0" applyNumberFormat="1" applyFont="1" applyFill="1" applyBorder="1" applyAlignment="1">
      <alignment horizontal="right" vertical="center"/>
    </xf>
    <xf numFmtId="4" fontId="39" fillId="7" borderId="15" xfId="0" applyNumberFormat="1" applyFont="1" applyFill="1" applyBorder="1" applyAlignment="1">
      <alignment horizontal="right" vertical="top"/>
    </xf>
    <xf numFmtId="4" fontId="39" fillId="6" borderId="88" xfId="0" applyNumberFormat="1" applyFont="1" applyFill="1" applyBorder="1" applyAlignment="1">
      <alignment horizontal="right" vertical="top"/>
    </xf>
    <xf numFmtId="10" fontId="39" fillId="6" borderId="55" xfId="0" applyNumberFormat="1" applyFont="1" applyFill="1" applyBorder="1" applyAlignment="1">
      <alignment horizontal="right" vertical="top"/>
    </xf>
    <xf numFmtId="4" fontId="39" fillId="7" borderId="15" xfId="0" applyNumberFormat="1" applyFont="1" applyFill="1" applyBorder="1" applyAlignment="1">
      <alignment horizontal="right" vertical="center"/>
    </xf>
    <xf numFmtId="4" fontId="39" fillId="7" borderId="47" xfId="0" applyNumberFormat="1" applyFont="1" applyFill="1" applyBorder="1" applyAlignment="1">
      <alignment horizontal="right" vertical="center"/>
    </xf>
    <xf numFmtId="4" fontId="39" fillId="6" borderId="54" xfId="0" applyNumberFormat="1" applyFont="1" applyFill="1" applyBorder="1" applyAlignment="1">
      <alignment horizontal="right" vertical="top"/>
    </xf>
    <xf numFmtId="4" fontId="39" fillId="6" borderId="55" xfId="0" applyNumberFormat="1" applyFont="1" applyFill="1" applyBorder="1" applyAlignment="1">
      <alignment horizontal="right" vertical="top"/>
    </xf>
    <xf numFmtId="4" fontId="39" fillId="6" borderId="68" xfId="0" applyNumberFormat="1" applyFont="1" applyFill="1" applyBorder="1" applyAlignment="1">
      <alignment horizontal="right" vertical="top"/>
    </xf>
    <xf numFmtId="0" fontId="40" fillId="0" borderId="72" xfId="0" applyFont="1" applyBorder="1" applyAlignment="1">
      <alignment vertical="top" wrapText="1"/>
    </xf>
    <xf numFmtId="10" fontId="39" fillId="4" borderId="55" xfId="0" applyNumberFormat="1" applyFont="1" applyFill="1" applyBorder="1" applyAlignment="1">
      <alignment horizontal="right" vertical="center"/>
    </xf>
    <xf numFmtId="0" fontId="43" fillId="0" borderId="57" xfId="0" applyFont="1" applyBorder="1" applyAlignment="1">
      <alignment vertical="top" wrapText="1"/>
    </xf>
    <xf numFmtId="0" fontId="38" fillId="0" borderId="62" xfId="0" applyFont="1" applyBorder="1" applyAlignment="1">
      <alignment horizontal="left" vertical="top" wrapText="1"/>
    </xf>
    <xf numFmtId="0" fontId="38" fillId="0" borderId="26" xfId="0" applyFont="1" applyBorder="1" applyAlignment="1">
      <alignment horizontal="left" vertical="top" wrapText="1"/>
    </xf>
    <xf numFmtId="0" fontId="38" fillId="0" borderId="26" xfId="0" applyFont="1" applyBorder="1" applyAlignment="1">
      <alignment horizontal="center" vertical="top" wrapText="1"/>
    </xf>
    <xf numFmtId="4" fontId="38" fillId="0" borderId="26" xfId="0" applyNumberFormat="1" applyFont="1" applyBorder="1" applyAlignment="1">
      <alignment horizontal="center" vertical="top"/>
    </xf>
    <xf numFmtId="49" fontId="42" fillId="0" borderId="26" xfId="0" applyNumberFormat="1" applyFont="1" applyBorder="1" applyAlignment="1">
      <alignment horizontal="left" vertical="top" wrapText="1"/>
    </xf>
    <xf numFmtId="0" fontId="4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6" fillId="0" borderId="0" xfId="0" applyFont="1" applyAlignment="1">
      <alignment horizontal="center" wrapText="1"/>
    </xf>
    <xf numFmtId="49" fontId="6" fillId="0" borderId="26" xfId="0" applyNumberFormat="1" applyFont="1" applyBorder="1" applyAlignment="1">
      <alignment horizontal="center" wrapText="1"/>
    </xf>
    <xf numFmtId="0" fontId="3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8" fillId="0" borderId="0" xfId="0" applyFont="1" applyAlignment="1">
      <alignment wrapText="1"/>
    </xf>
    <xf numFmtId="0" fontId="44" fillId="0" borderId="26" xfId="0" applyFont="1" applyBorder="1" applyAlignment="1">
      <alignment horizontal="center" vertical="center" wrapText="1"/>
    </xf>
    <xf numFmtId="0" fontId="38" fillId="0" borderId="26" xfId="0" applyFont="1" applyBorder="1" applyAlignment="1">
      <alignment wrapText="1"/>
    </xf>
    <xf numFmtId="0" fontId="38" fillId="0" borderId="0" xfId="0" applyFont="1"/>
    <xf numFmtId="0" fontId="38" fillId="0" borderId="57" xfId="0" applyFont="1" applyBorder="1" applyAlignment="1">
      <alignment horizontal="left" vertical="top" wrapText="1"/>
    </xf>
    <xf numFmtId="0" fontId="38" fillId="0" borderId="50" xfId="0" applyFont="1" applyBorder="1" applyAlignment="1">
      <alignment horizontal="left" vertical="top" wrapText="1"/>
    </xf>
    <xf numFmtId="0" fontId="45" fillId="0" borderId="0" xfId="0" applyFont="1"/>
    <xf numFmtId="0" fontId="43" fillId="0" borderId="89" xfId="0" applyFont="1" applyBorder="1" applyAlignment="1">
      <alignment vertical="top" wrapText="1"/>
    </xf>
    <xf numFmtId="0" fontId="40" fillId="0" borderId="57" xfId="0" applyFont="1" applyBorder="1" applyAlignment="1">
      <alignment vertical="top" wrapText="1"/>
    </xf>
    <xf numFmtId="0" fontId="1" fillId="0" borderId="57" xfId="0" applyFont="1" applyBorder="1" applyAlignment="1">
      <alignment vertical="top" wrapText="1"/>
    </xf>
    <xf numFmtId="0" fontId="1" fillId="0" borderId="72" xfId="0" applyFont="1" applyBorder="1" applyAlignment="1">
      <alignment vertical="top" wrapText="1"/>
    </xf>
    <xf numFmtId="4" fontId="11" fillId="0" borderId="26" xfId="0" applyNumberFormat="1" applyFont="1" applyBorder="1" applyAlignment="1">
      <alignment horizontal="center" wrapText="1"/>
    </xf>
    <xf numFmtId="0" fontId="11" fillId="0" borderId="26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0" fillId="0" borderId="0" xfId="0"/>
    <xf numFmtId="0" fontId="12" fillId="0" borderId="2" xfId="0" applyFont="1" applyBorder="1" applyAlignment="1">
      <alignment horizontal="center" vertical="center" wrapText="1"/>
    </xf>
    <xf numFmtId="0" fontId="13" fillId="0" borderId="3" xfId="0" applyFont="1" applyBorder="1"/>
    <xf numFmtId="0" fontId="13" fillId="0" borderId="8" xfId="0" applyFont="1" applyBorder="1"/>
    <xf numFmtId="0" fontId="13" fillId="0" borderId="9" xfId="0" applyFont="1" applyBorder="1"/>
    <xf numFmtId="0" fontId="3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3" fillId="0" borderId="7" xfId="0" applyFont="1" applyBorder="1"/>
    <xf numFmtId="0" fontId="13" fillId="0" borderId="13" xfId="0" applyFont="1" applyBorder="1"/>
    <xf numFmtId="0" fontId="12" fillId="0" borderId="4" xfId="0" applyFont="1" applyBorder="1" applyAlignment="1">
      <alignment horizontal="center" vertical="center" wrapText="1"/>
    </xf>
    <xf numFmtId="0" fontId="13" fillId="0" borderId="5" xfId="0" applyFont="1" applyBorder="1"/>
    <xf numFmtId="0" fontId="13" fillId="0" borderId="6" xfId="0" applyFont="1" applyBorder="1"/>
    <xf numFmtId="10" fontId="14" fillId="0" borderId="12" xfId="0" applyNumberFormat="1" applyFont="1" applyBorder="1" applyAlignment="1">
      <alignment horizontal="center" vertical="center"/>
    </xf>
    <xf numFmtId="0" fontId="14" fillId="0" borderId="32" xfId="0" applyFont="1" applyBorder="1" applyAlignment="1">
      <alignment horizontal="center"/>
    </xf>
    <xf numFmtId="0" fontId="13" fillId="0" borderId="32" xfId="0" applyFont="1" applyBorder="1"/>
    <xf numFmtId="0" fontId="16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/>
    </xf>
    <xf numFmtId="0" fontId="13" fillId="0" borderId="35" xfId="0" applyFont="1" applyBorder="1"/>
    <xf numFmtId="0" fontId="4" fillId="2" borderId="34" xfId="0" applyFont="1" applyFill="1" applyBorder="1" applyAlignment="1">
      <alignment horizontal="center" vertical="center" wrapText="1"/>
    </xf>
    <xf numFmtId="0" fontId="13" fillId="0" borderId="36" xfId="0" applyFont="1" applyBorder="1"/>
    <xf numFmtId="0" fontId="4" fillId="2" borderId="2" xfId="0" applyFont="1" applyFill="1" applyBorder="1" applyAlignment="1">
      <alignment horizontal="center" vertical="center" wrapText="1"/>
    </xf>
    <xf numFmtId="0" fontId="13" fillId="0" borderId="37" xfId="0" applyFont="1" applyBorder="1"/>
    <xf numFmtId="4" fontId="4" fillId="2" borderId="4" xfId="0" applyNumberFormat="1" applyFont="1" applyFill="1" applyBorder="1" applyAlignment="1">
      <alignment horizontal="center" vertical="center"/>
    </xf>
    <xf numFmtId="165" fontId="22" fillId="7" borderId="102" xfId="0" applyNumberFormat="1" applyFont="1" applyFill="1" applyBorder="1" applyAlignment="1">
      <alignment horizontal="left" vertical="center" wrapText="1"/>
    </xf>
    <xf numFmtId="0" fontId="13" fillId="0" borderId="103" xfId="0" applyFont="1" applyBorder="1"/>
    <xf numFmtId="0" fontId="13" fillId="0" borderId="104" xfId="0" applyFont="1" applyBorder="1"/>
    <xf numFmtId="165" fontId="3" fillId="0" borderId="0" xfId="0" applyNumberFormat="1" applyFont="1" applyAlignment="1">
      <alignment horizontal="center" vertical="center"/>
    </xf>
    <xf numFmtId="165" fontId="5" fillId="4" borderId="4" xfId="0" applyNumberFormat="1" applyFont="1" applyFill="1" applyBorder="1" applyAlignment="1">
      <alignment horizontal="left" vertical="center"/>
    </xf>
    <xf numFmtId="4" fontId="4" fillId="2" borderId="4" xfId="0" applyNumberFormat="1" applyFont="1" applyFill="1" applyBorder="1" applyAlignment="1">
      <alignment horizontal="center" vertical="center" wrapText="1"/>
    </xf>
    <xf numFmtId="4" fontId="7" fillId="0" borderId="60" xfId="0" applyNumberFormat="1" applyFont="1" applyBorder="1" applyAlignment="1">
      <alignment horizontal="right" vertical="center"/>
    </xf>
    <xf numFmtId="0" fontId="13" fillId="0" borderId="72" xfId="0" applyFont="1" applyBorder="1"/>
    <xf numFmtId="0" fontId="13" fillId="0" borderId="86" xfId="0" applyFont="1" applyBorder="1"/>
    <xf numFmtId="0" fontId="13" fillId="0" borderId="87" xfId="0" applyFont="1" applyBorder="1"/>
    <xf numFmtId="165" fontId="22" fillId="7" borderId="4" xfId="0" applyNumberFormat="1" applyFont="1" applyFill="1" applyBorder="1" applyAlignment="1">
      <alignment horizontal="left" vertical="center" wrapText="1"/>
    </xf>
    <xf numFmtId="4" fontId="40" fillId="0" borderId="50" xfId="0" applyNumberFormat="1" applyFont="1" applyBorder="1" applyAlignment="1">
      <alignment horizontal="center"/>
    </xf>
    <xf numFmtId="164" fontId="4" fillId="2" borderId="4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11" fillId="0" borderId="89" xfId="0" applyFont="1" applyBorder="1" applyAlignment="1">
      <alignment horizontal="right" wrapText="1"/>
    </xf>
    <xf numFmtId="0" fontId="13" fillId="0" borderId="57" xfId="0" applyFont="1" applyBorder="1"/>
    <xf numFmtId="0" fontId="35" fillId="0" borderId="0" xfId="0" applyFont="1" applyAlignment="1">
      <alignment horizontal="right" wrapText="1"/>
    </xf>
    <xf numFmtId="0" fontId="36" fillId="0" borderId="0" xfId="0" applyFont="1" applyAlignment="1">
      <alignment horizontal="center" wrapText="1"/>
    </xf>
    <xf numFmtId="0" fontId="11" fillId="5" borderId="89" xfId="0" applyFont="1" applyFill="1" applyBorder="1" applyAlignment="1">
      <alignment horizontal="center" vertical="center" wrapText="1"/>
    </xf>
    <xf numFmtId="0" fontId="13" fillId="0" borderId="58" xfId="0" applyFont="1" applyBorder="1"/>
    <xf numFmtId="4" fontId="11" fillId="5" borderId="89" xfId="0" applyNumberFormat="1" applyFont="1" applyFill="1" applyBorder="1" applyAlignment="1">
      <alignment horizontal="center" vertical="center" wrapText="1"/>
    </xf>
    <xf numFmtId="0" fontId="38" fillId="0" borderId="2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E1000"/>
  <sheetViews>
    <sheetView tabSelected="1" workbookViewId="0">
      <selection activeCell="D23" sqref="D23:J23"/>
    </sheetView>
  </sheetViews>
  <sheetFormatPr defaultColWidth="14.44140625" defaultRowHeight="15" customHeight="1" x14ac:dyDescent="0.3"/>
  <cols>
    <col min="1" max="1" width="16" customWidth="1"/>
    <col min="2" max="2" width="16.44140625" customWidth="1"/>
    <col min="3" max="8" width="20.44140625" customWidth="1"/>
    <col min="9" max="9" width="12.5546875" customWidth="1"/>
    <col min="10" max="10" width="20.44140625" customWidth="1"/>
    <col min="11" max="11" width="12.5546875" customWidth="1"/>
    <col min="12" max="12" width="20.44140625" customWidth="1"/>
    <col min="13" max="13" width="12.5546875" customWidth="1"/>
    <col min="14" max="14" width="20.44140625" customWidth="1"/>
    <col min="15" max="23" width="4.88671875" customWidth="1"/>
    <col min="24" max="26" width="9.5546875" customWidth="1"/>
    <col min="27" max="31" width="11" customWidth="1"/>
  </cols>
  <sheetData>
    <row r="1" spans="1:31" ht="15" customHeight="1" x14ac:dyDescent="0.3">
      <c r="A1" s="392" t="s">
        <v>0</v>
      </c>
      <c r="B1" s="387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3">
      <c r="A2" s="3"/>
      <c r="B2" s="1"/>
      <c r="C2" s="1"/>
      <c r="D2" s="2"/>
      <c r="E2" s="1"/>
      <c r="F2" s="1"/>
      <c r="G2" s="1"/>
      <c r="H2" s="392" t="s">
        <v>331</v>
      </c>
      <c r="I2" s="387"/>
      <c r="J2" s="387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3">
      <c r="A3" s="3"/>
      <c r="B3" s="1"/>
      <c r="C3" s="1"/>
      <c r="D3" s="2"/>
      <c r="E3" s="1"/>
      <c r="F3" s="1"/>
      <c r="G3" s="1"/>
      <c r="H3" s="392" t="s">
        <v>332</v>
      </c>
      <c r="I3" s="387"/>
      <c r="J3" s="387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3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3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3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ht="14.4" x14ac:dyDescent="0.3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ht="14.4" x14ac:dyDescent="0.3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ht="14.4" x14ac:dyDescent="0.3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3">
      <c r="A10" s="4" t="s">
        <v>2</v>
      </c>
      <c r="B10" s="1"/>
      <c r="C10" s="1" t="s">
        <v>333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4.25" customHeight="1" x14ac:dyDescent="0.3">
      <c r="A11" s="3" t="s">
        <v>3</v>
      </c>
      <c r="B11" s="1"/>
      <c r="C11" s="1" t="s">
        <v>333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14.25" customHeight="1" x14ac:dyDescent="0.3">
      <c r="A12" s="3" t="s">
        <v>4</v>
      </c>
      <c r="B12" s="1"/>
      <c r="C12" s="1" t="s">
        <v>334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4.25" customHeight="1" x14ac:dyDescent="0.3">
      <c r="A13" s="3" t="s">
        <v>5</v>
      </c>
      <c r="B13" s="1"/>
      <c r="C13" s="1" t="s">
        <v>335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4.25" customHeight="1" x14ac:dyDescent="0.3">
      <c r="A14" s="3" t="s">
        <v>6</v>
      </c>
      <c r="B14" s="1"/>
      <c r="C14" s="341" t="s">
        <v>336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4.25" customHeight="1" x14ac:dyDescent="0.3">
      <c r="A15" s="3" t="s">
        <v>7</v>
      </c>
      <c r="B15" s="1"/>
      <c r="C15" s="341" t="s">
        <v>337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5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3"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31" ht="15.6" x14ac:dyDescent="0.3">
      <c r="A18" s="8"/>
      <c r="B18" s="393" t="s">
        <v>8</v>
      </c>
      <c r="C18" s="387"/>
      <c r="D18" s="387"/>
      <c r="E18" s="387"/>
      <c r="F18" s="387"/>
      <c r="G18" s="387"/>
      <c r="H18" s="387"/>
      <c r="I18" s="387"/>
      <c r="J18" s="387"/>
      <c r="K18" s="387"/>
      <c r="L18" s="387"/>
      <c r="M18" s="387"/>
      <c r="N18" s="387"/>
      <c r="O18" s="9"/>
      <c r="P18" s="10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5.6" x14ac:dyDescent="0.3">
      <c r="A19" s="8"/>
      <c r="B19" s="394" t="s">
        <v>9</v>
      </c>
      <c r="C19" s="387"/>
      <c r="D19" s="387"/>
      <c r="E19" s="387"/>
      <c r="F19" s="387"/>
      <c r="G19" s="387"/>
      <c r="H19" s="387"/>
      <c r="I19" s="387"/>
      <c r="J19" s="387"/>
      <c r="K19" s="387"/>
      <c r="L19" s="387"/>
      <c r="M19" s="387"/>
      <c r="N19" s="387"/>
      <c r="O19" s="9"/>
      <c r="P19" s="10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5.6" x14ac:dyDescent="0.3">
      <c r="A20" s="8"/>
      <c r="B20" s="395" t="s">
        <v>338</v>
      </c>
      <c r="C20" s="387"/>
      <c r="D20" s="387"/>
      <c r="E20" s="387"/>
      <c r="F20" s="387"/>
      <c r="G20" s="387"/>
      <c r="H20" s="387"/>
      <c r="I20" s="387"/>
      <c r="J20" s="387"/>
      <c r="K20" s="387"/>
      <c r="L20" s="387"/>
      <c r="M20" s="387"/>
      <c r="N20" s="387"/>
      <c r="O20" s="9"/>
      <c r="P20" s="10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5.75" customHeight="1" x14ac:dyDescent="0.3">
      <c r="A21" s="8"/>
      <c r="B21" s="3"/>
      <c r="C21" s="1"/>
      <c r="D21" s="11"/>
      <c r="E21" s="11"/>
      <c r="F21" s="11"/>
      <c r="G21" s="11"/>
      <c r="H21" s="11"/>
      <c r="I21" s="11"/>
      <c r="J21" s="12"/>
      <c r="K21" s="11"/>
      <c r="L21" s="12"/>
      <c r="M21" s="11"/>
      <c r="N21" s="12"/>
      <c r="O21" s="9"/>
      <c r="P21" s="10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5.75" customHeight="1" x14ac:dyDescent="0.3">
      <c r="A22" s="5"/>
      <c r="B22" s="5"/>
      <c r="C22" s="5"/>
      <c r="D22" s="13"/>
      <c r="E22" s="13"/>
      <c r="F22" s="13"/>
      <c r="G22" s="13"/>
      <c r="H22" s="13"/>
      <c r="I22" s="13"/>
      <c r="J22" s="14"/>
      <c r="K22" s="13"/>
      <c r="L22" s="14"/>
      <c r="M22" s="13"/>
      <c r="N22" s="14"/>
      <c r="O22" s="13"/>
      <c r="P22" s="14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30" customHeight="1" x14ac:dyDescent="0.3">
      <c r="A23" s="396"/>
      <c r="B23" s="388" t="s">
        <v>10</v>
      </c>
      <c r="C23" s="389"/>
      <c r="D23" s="399" t="s">
        <v>11</v>
      </c>
      <c r="E23" s="400"/>
      <c r="F23" s="400"/>
      <c r="G23" s="400"/>
      <c r="H23" s="400"/>
      <c r="I23" s="400"/>
      <c r="J23" s="401"/>
      <c r="K23" s="388" t="s">
        <v>12</v>
      </c>
      <c r="L23" s="389"/>
      <c r="M23" s="388" t="s">
        <v>13</v>
      </c>
      <c r="N23" s="389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ht="135" customHeight="1" x14ac:dyDescent="0.3">
      <c r="A24" s="397"/>
      <c r="B24" s="390"/>
      <c r="C24" s="391"/>
      <c r="D24" s="16" t="s">
        <v>14</v>
      </c>
      <c r="E24" s="17" t="s">
        <v>15</v>
      </c>
      <c r="F24" s="17" t="s">
        <v>16</v>
      </c>
      <c r="G24" s="17" t="s">
        <v>17</v>
      </c>
      <c r="H24" s="17" t="s">
        <v>18</v>
      </c>
      <c r="I24" s="402" t="s">
        <v>19</v>
      </c>
      <c r="J24" s="391"/>
      <c r="K24" s="390"/>
      <c r="L24" s="391"/>
      <c r="M24" s="390"/>
      <c r="N24" s="391"/>
      <c r="O24" s="5"/>
      <c r="P24" s="5"/>
      <c r="Q24" s="18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37.5" customHeight="1" x14ac:dyDescent="0.3">
      <c r="A25" s="398"/>
      <c r="B25" s="19" t="s">
        <v>20</v>
      </c>
      <c r="C25" s="20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20</v>
      </c>
      <c r="J25" s="22" t="s">
        <v>22</v>
      </c>
      <c r="K25" s="19" t="s">
        <v>20</v>
      </c>
      <c r="L25" s="20" t="s">
        <v>21</v>
      </c>
      <c r="M25" s="23" t="s">
        <v>20</v>
      </c>
      <c r="N25" s="24" t="s">
        <v>21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ht="30" customHeight="1" x14ac:dyDescent="0.3">
      <c r="A26" s="26" t="s">
        <v>23</v>
      </c>
      <c r="B26" s="27" t="s">
        <v>24</v>
      </c>
      <c r="C26" s="28" t="s">
        <v>25</v>
      </c>
      <c r="D26" s="27" t="s">
        <v>26</v>
      </c>
      <c r="E26" s="29" t="s">
        <v>27</v>
      </c>
      <c r="F26" s="29" t="s">
        <v>28</v>
      </c>
      <c r="G26" s="29" t="s">
        <v>29</v>
      </c>
      <c r="H26" s="29" t="s">
        <v>30</v>
      </c>
      <c r="I26" s="29" t="s">
        <v>31</v>
      </c>
      <c r="J26" s="28" t="s">
        <v>32</v>
      </c>
      <c r="K26" s="27" t="s">
        <v>33</v>
      </c>
      <c r="L26" s="28" t="s">
        <v>34</v>
      </c>
      <c r="M26" s="27" t="s">
        <v>35</v>
      </c>
      <c r="N26" s="28" t="s">
        <v>36</v>
      </c>
      <c r="O26" s="30"/>
      <c r="P26" s="30"/>
      <c r="Q26" s="31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ht="30" customHeight="1" x14ac:dyDescent="0.3">
      <c r="A27" s="32" t="s">
        <v>37</v>
      </c>
      <c r="B27" s="33">
        <f t="shared" ref="B27:B29" si="0">C27/N27</f>
        <v>0.89459946245725852</v>
      </c>
      <c r="C27" s="34">
        <f>'Кошторис  витрат'!G296</f>
        <v>865737</v>
      </c>
      <c r="D27" s="35">
        <v>0</v>
      </c>
      <c r="E27" s="36">
        <v>0</v>
      </c>
      <c r="F27" s="36">
        <v>0</v>
      </c>
      <c r="G27" s="36">
        <f>'Кошторис  витрат'!M296</f>
        <v>102000</v>
      </c>
      <c r="H27" s="36">
        <v>0</v>
      </c>
      <c r="I27" s="37">
        <f t="shared" ref="I27:I29" si="1">J27/N27</f>
        <v>0.10540053754274147</v>
      </c>
      <c r="J27" s="34">
        <f t="shared" ref="J27:J29" si="2">D27+E27+F27+G27+H27</f>
        <v>102000</v>
      </c>
      <c r="K27" s="33">
        <f t="shared" ref="K27:K29" si="3">L27/N27</f>
        <v>0</v>
      </c>
      <c r="L27" s="34">
        <f>'Кошторис  витрат'!S296</f>
        <v>0</v>
      </c>
      <c r="M27" s="38">
        <v>1</v>
      </c>
      <c r="N27" s="39">
        <f t="shared" ref="N27:N29" si="4">C27+J27+L27</f>
        <v>967737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1" ht="30" customHeight="1" x14ac:dyDescent="0.3">
      <c r="A28" s="40" t="s">
        <v>38</v>
      </c>
      <c r="B28" s="41">
        <f t="shared" si="0"/>
        <v>0.89459946245725852</v>
      </c>
      <c r="C28" s="42">
        <f>'Кошторис  витрат'!J296</f>
        <v>865737</v>
      </c>
      <c r="D28" s="43">
        <v>0</v>
      </c>
      <c r="E28" s="44">
        <v>0</v>
      </c>
      <c r="F28" s="44">
        <v>0</v>
      </c>
      <c r="G28" s="44">
        <v>102000</v>
      </c>
      <c r="H28" s="44">
        <v>0</v>
      </c>
      <c r="I28" s="45">
        <f t="shared" si="1"/>
        <v>0.10540053754274147</v>
      </c>
      <c r="J28" s="42">
        <f t="shared" si="2"/>
        <v>102000</v>
      </c>
      <c r="K28" s="41">
        <f t="shared" si="3"/>
        <v>0</v>
      </c>
      <c r="L28" s="42">
        <f>'Кошторис  витрат'!V296</f>
        <v>0</v>
      </c>
      <c r="M28" s="46">
        <v>1</v>
      </c>
      <c r="N28" s="47">
        <f t="shared" si="4"/>
        <v>967737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ht="30" customHeight="1" x14ac:dyDescent="0.3">
      <c r="A29" s="48" t="s">
        <v>39</v>
      </c>
      <c r="B29" s="49">
        <f t="shared" si="0"/>
        <v>0.87163184617568612</v>
      </c>
      <c r="C29" s="50">
        <f>259721.1+432868.5</f>
        <v>692589.6</v>
      </c>
      <c r="D29" s="51">
        <v>0</v>
      </c>
      <c r="E29" s="52">
        <v>0</v>
      </c>
      <c r="F29" s="52">
        <v>0</v>
      </c>
      <c r="G29" s="52">
        <v>102000</v>
      </c>
      <c r="H29" s="52">
        <v>0</v>
      </c>
      <c r="I29" s="53">
        <f t="shared" si="1"/>
        <v>0.12836815382431385</v>
      </c>
      <c r="J29" s="50">
        <f t="shared" si="2"/>
        <v>102000</v>
      </c>
      <c r="K29" s="49">
        <f t="shared" si="3"/>
        <v>0</v>
      </c>
      <c r="L29" s="50">
        <v>0</v>
      </c>
      <c r="M29" s="54">
        <f>(N29*M28)/N28</f>
        <v>0.82108010750854832</v>
      </c>
      <c r="N29" s="55">
        <f t="shared" si="4"/>
        <v>794589.6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ht="30" customHeight="1" x14ac:dyDescent="0.3">
      <c r="A30" s="56" t="s">
        <v>40</v>
      </c>
      <c r="B30" s="57">
        <f t="shared" ref="B30:N30" si="5">B28-B29</f>
        <v>2.2967616281572401E-2</v>
      </c>
      <c r="C30" s="58">
        <f t="shared" si="5"/>
        <v>173147.40000000002</v>
      </c>
      <c r="D30" s="59">
        <f t="shared" si="5"/>
        <v>0</v>
      </c>
      <c r="E30" s="60">
        <f t="shared" si="5"/>
        <v>0</v>
      </c>
      <c r="F30" s="60">
        <f t="shared" si="5"/>
        <v>0</v>
      </c>
      <c r="G30" s="60">
        <f t="shared" si="5"/>
        <v>0</v>
      </c>
      <c r="H30" s="60">
        <f t="shared" si="5"/>
        <v>0</v>
      </c>
      <c r="I30" s="61">
        <f t="shared" si="5"/>
        <v>-2.2967616281572387E-2</v>
      </c>
      <c r="J30" s="58">
        <f t="shared" si="5"/>
        <v>0</v>
      </c>
      <c r="K30" s="62">
        <f t="shared" si="5"/>
        <v>0</v>
      </c>
      <c r="L30" s="58">
        <f t="shared" si="5"/>
        <v>0</v>
      </c>
      <c r="M30" s="63">
        <f t="shared" si="5"/>
        <v>0.17891989249145168</v>
      </c>
      <c r="N30" s="64">
        <f t="shared" si="5"/>
        <v>173147.40000000002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ht="15.75" customHeight="1" x14ac:dyDescent="0.3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3">
      <c r="A32" s="65"/>
      <c r="B32" s="65" t="s">
        <v>41</v>
      </c>
      <c r="C32" s="403" t="s">
        <v>558</v>
      </c>
      <c r="D32" s="404"/>
      <c r="E32" s="404"/>
      <c r="F32" s="65"/>
      <c r="G32" s="66"/>
      <c r="H32" s="66"/>
      <c r="I32" s="67"/>
      <c r="J32" s="403" t="s">
        <v>559</v>
      </c>
      <c r="K32" s="404"/>
      <c r="L32" s="404"/>
      <c r="M32" s="404"/>
      <c r="N32" s="404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</row>
    <row r="33" spans="1:31" ht="15.75" customHeight="1" x14ac:dyDescent="0.3">
      <c r="A33" s="5"/>
      <c r="B33" s="5"/>
      <c r="C33" s="5"/>
      <c r="D33" s="68" t="s">
        <v>42</v>
      </c>
      <c r="E33" s="5"/>
      <c r="F33" s="69"/>
      <c r="G33" s="386" t="s">
        <v>43</v>
      </c>
      <c r="H33" s="387"/>
      <c r="I33" s="13"/>
      <c r="J33" s="386" t="s">
        <v>44</v>
      </c>
      <c r="K33" s="387"/>
      <c r="L33" s="387"/>
      <c r="M33" s="387"/>
      <c r="N33" s="387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/>
    <row r="235" spans="1:26" ht="15.75" customHeight="1" x14ac:dyDescent="0.3"/>
    <row r="236" spans="1:26" ht="15.75" customHeight="1" x14ac:dyDescent="0.3"/>
    <row r="237" spans="1:26" ht="15.75" customHeight="1" x14ac:dyDescent="0.3"/>
    <row r="238" spans="1:26" ht="15.75" customHeight="1" x14ac:dyDescent="0.3"/>
    <row r="239" spans="1:26" ht="15.75" customHeight="1" x14ac:dyDescent="0.3"/>
    <row r="240" spans="1:26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6"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32:E32"/>
    <mergeCell ref="J32:N32"/>
  </mergeCells>
  <pageMargins left="1.0900000000000001" right="0.70866141732283472" top="0.74803149606299213" bottom="0.57999999999999996" header="0" footer="0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G1118"/>
  <sheetViews>
    <sheetView view="pageLayout" topLeftCell="A295" zoomScale="70" zoomScaleNormal="100" zoomScalePageLayoutView="70" workbookViewId="0">
      <selection activeCell="H218" sqref="H218"/>
    </sheetView>
  </sheetViews>
  <sheetFormatPr defaultColWidth="14.44140625" defaultRowHeight="15" customHeight="1" outlineLevelCol="1" x14ac:dyDescent="0.3"/>
  <cols>
    <col min="1" max="1" width="13.33203125" customWidth="1"/>
    <col min="2" max="2" width="7.109375" bestFit="1" customWidth="1"/>
    <col min="3" max="3" width="49" customWidth="1"/>
    <col min="4" max="4" width="12.6640625" customWidth="1"/>
    <col min="5" max="7" width="12.33203125" customWidth="1"/>
    <col min="8" max="10" width="12.21875" customWidth="1"/>
    <col min="11" max="15" width="12.21875" customWidth="1" outlineLevel="1"/>
    <col min="16" max="22" width="12.5546875" customWidth="1" outlineLevel="1"/>
    <col min="23" max="26" width="12.5546875" customWidth="1"/>
    <col min="27" max="27" width="16.6640625" customWidth="1"/>
    <col min="28" max="28" width="14" customWidth="1"/>
    <col min="29" max="33" width="5.109375" customWidth="1"/>
  </cols>
  <sheetData>
    <row r="1" spans="1:33" ht="18" customHeight="1" x14ac:dyDescent="0.3">
      <c r="A1" s="405" t="s">
        <v>45</v>
      </c>
      <c r="B1" s="387"/>
      <c r="C1" s="387"/>
      <c r="D1" s="387"/>
      <c r="E1" s="387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1"/>
      <c r="X1" s="71"/>
      <c r="Y1" s="71"/>
      <c r="Z1" s="71"/>
      <c r="AA1" s="2"/>
      <c r="AB1" s="1"/>
      <c r="AC1" s="1"/>
      <c r="AD1" s="1"/>
      <c r="AE1" s="1"/>
      <c r="AF1" s="1"/>
      <c r="AG1" s="1"/>
    </row>
    <row r="2" spans="1:33" ht="18" customHeight="1" x14ac:dyDescent="0.3">
      <c r="A2" s="72" t="str">
        <f>Фінансування!A12</f>
        <v>Назва Грантоотримувача:</v>
      </c>
      <c r="B2" s="73"/>
      <c r="C2" s="1" t="s">
        <v>334</v>
      </c>
      <c r="D2" s="74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6"/>
      <c r="X2" s="76"/>
      <c r="Y2" s="76"/>
      <c r="Z2" s="76"/>
      <c r="AA2" s="7"/>
      <c r="AB2" s="1"/>
      <c r="AC2" s="1"/>
      <c r="AD2" s="1"/>
      <c r="AE2" s="1"/>
      <c r="AF2" s="1"/>
      <c r="AG2" s="1"/>
    </row>
    <row r="3" spans="1:33" ht="18" customHeight="1" x14ac:dyDescent="0.3">
      <c r="A3" s="3" t="str">
        <f>Фінансування!A13</f>
        <v>Назва проєкту:</v>
      </c>
      <c r="B3" s="73"/>
      <c r="C3" s="1" t="s">
        <v>335</v>
      </c>
      <c r="D3" s="74"/>
      <c r="E3" s="75"/>
      <c r="F3" s="75"/>
      <c r="G3" s="75"/>
      <c r="H3" s="75"/>
      <c r="I3" s="75"/>
      <c r="J3" s="75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78"/>
      <c r="Y3" s="78"/>
      <c r="Z3" s="78"/>
      <c r="AA3" s="7"/>
      <c r="AB3" s="1"/>
      <c r="AC3" s="1"/>
      <c r="AD3" s="1"/>
      <c r="AE3" s="1"/>
      <c r="AF3" s="1"/>
      <c r="AG3" s="1"/>
    </row>
    <row r="4" spans="1:33" ht="18" customHeight="1" x14ac:dyDescent="0.3">
      <c r="A4" s="3" t="str">
        <f>Фінансування!A14</f>
        <v>Дата початку проєкту:</v>
      </c>
      <c r="B4" s="1"/>
      <c r="C4" s="341" t="s">
        <v>336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3">
      <c r="A5" s="3" t="str">
        <f>Фінансування!A15</f>
        <v>Дата завершення проєкту:</v>
      </c>
      <c r="B5" s="1"/>
      <c r="C5" s="341" t="s">
        <v>337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4.4" x14ac:dyDescent="0.3">
      <c r="A6" s="3"/>
      <c r="B6" s="73"/>
      <c r="C6" s="79"/>
      <c r="D6" s="74"/>
      <c r="E6" s="80"/>
      <c r="F6" s="80"/>
      <c r="G6" s="80"/>
      <c r="H6" s="80"/>
      <c r="I6" s="80"/>
      <c r="J6" s="80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2"/>
      <c r="X6" s="82"/>
      <c r="Y6" s="82"/>
      <c r="Z6" s="82"/>
      <c r="AA6" s="83"/>
      <c r="AB6" s="1"/>
      <c r="AC6" s="1"/>
      <c r="AD6" s="1"/>
      <c r="AE6" s="1"/>
      <c r="AF6" s="1"/>
      <c r="AG6" s="1"/>
    </row>
    <row r="7" spans="1:33" ht="14.4" x14ac:dyDescent="0.3">
      <c r="A7" s="406" t="s">
        <v>46</v>
      </c>
      <c r="B7" s="407" t="s">
        <v>47</v>
      </c>
      <c r="C7" s="409" t="s">
        <v>48</v>
      </c>
      <c r="D7" s="411" t="s">
        <v>49</v>
      </c>
      <c r="E7" s="413" t="s">
        <v>50</v>
      </c>
      <c r="F7" s="400"/>
      <c r="G7" s="400"/>
      <c r="H7" s="400"/>
      <c r="I7" s="400"/>
      <c r="J7" s="401"/>
      <c r="K7" s="413" t="s">
        <v>51</v>
      </c>
      <c r="L7" s="400"/>
      <c r="M7" s="400"/>
      <c r="N7" s="400"/>
      <c r="O7" s="400"/>
      <c r="P7" s="401"/>
      <c r="Q7" s="413" t="s">
        <v>52</v>
      </c>
      <c r="R7" s="400"/>
      <c r="S7" s="400"/>
      <c r="T7" s="400"/>
      <c r="U7" s="400"/>
      <c r="V7" s="401"/>
      <c r="W7" s="426" t="s">
        <v>53</v>
      </c>
      <c r="X7" s="400"/>
      <c r="Y7" s="400"/>
      <c r="Z7" s="401"/>
      <c r="AA7" s="427" t="s">
        <v>54</v>
      </c>
      <c r="AB7" s="1"/>
      <c r="AC7" s="1"/>
      <c r="AD7" s="1"/>
      <c r="AE7" s="1"/>
      <c r="AF7" s="1"/>
      <c r="AG7" s="1"/>
    </row>
    <row r="8" spans="1:33" ht="14.4" x14ac:dyDescent="0.3">
      <c r="A8" s="397"/>
      <c r="B8" s="408"/>
      <c r="C8" s="410"/>
      <c r="D8" s="412"/>
      <c r="E8" s="419" t="s">
        <v>55</v>
      </c>
      <c r="F8" s="400"/>
      <c r="G8" s="401"/>
      <c r="H8" s="419" t="s">
        <v>56</v>
      </c>
      <c r="I8" s="400"/>
      <c r="J8" s="401"/>
      <c r="K8" s="419" t="s">
        <v>55</v>
      </c>
      <c r="L8" s="400"/>
      <c r="M8" s="401"/>
      <c r="N8" s="419" t="s">
        <v>56</v>
      </c>
      <c r="O8" s="400"/>
      <c r="P8" s="401"/>
      <c r="Q8" s="419" t="s">
        <v>55</v>
      </c>
      <c r="R8" s="400"/>
      <c r="S8" s="401"/>
      <c r="T8" s="419" t="s">
        <v>56</v>
      </c>
      <c r="U8" s="400"/>
      <c r="V8" s="401"/>
      <c r="W8" s="427" t="s">
        <v>57</v>
      </c>
      <c r="X8" s="427" t="s">
        <v>58</v>
      </c>
      <c r="Y8" s="426" t="s">
        <v>59</v>
      </c>
      <c r="Z8" s="401"/>
      <c r="AA8" s="397"/>
      <c r="AB8" s="1"/>
      <c r="AC8" s="1"/>
      <c r="AD8" s="1"/>
      <c r="AE8" s="1"/>
      <c r="AF8" s="1"/>
      <c r="AG8" s="1"/>
    </row>
    <row r="9" spans="1:33" ht="39.6" x14ac:dyDescent="0.3">
      <c r="A9" s="397"/>
      <c r="B9" s="408"/>
      <c r="C9" s="410"/>
      <c r="D9" s="412"/>
      <c r="E9" s="84" t="s">
        <v>60</v>
      </c>
      <c r="F9" s="85" t="s">
        <v>61</v>
      </c>
      <c r="G9" s="86" t="s">
        <v>62</v>
      </c>
      <c r="H9" s="84" t="s">
        <v>60</v>
      </c>
      <c r="I9" s="85" t="s">
        <v>61</v>
      </c>
      <c r="J9" s="86" t="s">
        <v>63</v>
      </c>
      <c r="K9" s="84" t="s">
        <v>60</v>
      </c>
      <c r="L9" s="85" t="s">
        <v>64</v>
      </c>
      <c r="M9" s="86" t="s">
        <v>65</v>
      </c>
      <c r="N9" s="84" t="s">
        <v>60</v>
      </c>
      <c r="O9" s="85" t="s">
        <v>64</v>
      </c>
      <c r="P9" s="86" t="s">
        <v>66</v>
      </c>
      <c r="Q9" s="84" t="s">
        <v>60</v>
      </c>
      <c r="R9" s="85" t="s">
        <v>64</v>
      </c>
      <c r="S9" s="86" t="s">
        <v>67</v>
      </c>
      <c r="T9" s="84" t="s">
        <v>60</v>
      </c>
      <c r="U9" s="85" t="s">
        <v>64</v>
      </c>
      <c r="V9" s="86" t="s">
        <v>68</v>
      </c>
      <c r="W9" s="398"/>
      <c r="X9" s="398"/>
      <c r="Y9" s="87" t="s">
        <v>69</v>
      </c>
      <c r="Z9" s="88" t="s">
        <v>20</v>
      </c>
      <c r="AA9" s="398"/>
      <c r="AB9" s="1"/>
      <c r="AC9" s="1"/>
      <c r="AD9" s="1"/>
      <c r="AE9" s="1"/>
      <c r="AF9" s="1"/>
      <c r="AG9" s="1"/>
    </row>
    <row r="10" spans="1:33" ht="14.4" x14ac:dyDescent="0.3">
      <c r="A10" s="89">
        <v>1</v>
      </c>
      <c r="B10" s="89">
        <v>2</v>
      </c>
      <c r="C10" s="90">
        <v>3</v>
      </c>
      <c r="D10" s="90">
        <v>4</v>
      </c>
      <c r="E10" s="91">
        <v>5</v>
      </c>
      <c r="F10" s="91">
        <v>6</v>
      </c>
      <c r="G10" s="91">
        <v>7</v>
      </c>
      <c r="H10" s="91">
        <v>8</v>
      </c>
      <c r="I10" s="91">
        <v>9</v>
      </c>
      <c r="J10" s="91">
        <v>10</v>
      </c>
      <c r="K10" s="91">
        <v>11</v>
      </c>
      <c r="L10" s="91">
        <v>12</v>
      </c>
      <c r="M10" s="91">
        <v>13</v>
      </c>
      <c r="N10" s="91">
        <v>14</v>
      </c>
      <c r="O10" s="91">
        <v>15</v>
      </c>
      <c r="P10" s="91">
        <v>16</v>
      </c>
      <c r="Q10" s="91">
        <v>17</v>
      </c>
      <c r="R10" s="91">
        <v>18</v>
      </c>
      <c r="S10" s="91">
        <v>19</v>
      </c>
      <c r="T10" s="91">
        <v>20</v>
      </c>
      <c r="U10" s="91">
        <v>21</v>
      </c>
      <c r="V10" s="91">
        <v>22</v>
      </c>
      <c r="W10" s="91">
        <v>23</v>
      </c>
      <c r="X10" s="91">
        <v>24</v>
      </c>
      <c r="Y10" s="91">
        <v>25</v>
      </c>
      <c r="Z10" s="91">
        <v>26</v>
      </c>
      <c r="AA10" s="92">
        <v>27</v>
      </c>
      <c r="AB10" s="1"/>
      <c r="AC10" s="1"/>
      <c r="AD10" s="1"/>
      <c r="AE10" s="1"/>
      <c r="AF10" s="1"/>
      <c r="AG10" s="1"/>
    </row>
    <row r="11" spans="1:33" ht="14.4" x14ac:dyDescent="0.3">
      <c r="A11" s="93" t="s">
        <v>70</v>
      </c>
      <c r="B11" s="94"/>
      <c r="C11" s="95" t="s">
        <v>71</v>
      </c>
      <c r="D11" s="96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8"/>
      <c r="X11" s="98"/>
      <c r="Y11" s="98"/>
      <c r="Z11" s="98"/>
      <c r="AA11" s="99"/>
      <c r="AB11" s="100"/>
      <c r="AC11" s="100"/>
      <c r="AD11" s="100"/>
      <c r="AE11" s="100"/>
      <c r="AF11" s="100"/>
      <c r="AG11" s="100"/>
    </row>
    <row r="12" spans="1:33" ht="14.4" x14ac:dyDescent="0.3">
      <c r="A12" s="101" t="s">
        <v>72</v>
      </c>
      <c r="B12" s="102">
        <v>1</v>
      </c>
      <c r="C12" s="103" t="s">
        <v>73</v>
      </c>
      <c r="D12" s="104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6"/>
      <c r="X12" s="106"/>
      <c r="Y12" s="106"/>
      <c r="Z12" s="106"/>
      <c r="AA12" s="107"/>
      <c r="AB12" s="6"/>
      <c r="AC12" s="7"/>
      <c r="AD12" s="7"/>
      <c r="AE12" s="7"/>
      <c r="AF12" s="7"/>
      <c r="AG12" s="7"/>
    </row>
    <row r="13" spans="1:33" ht="26.4" x14ac:dyDescent="0.3">
      <c r="A13" s="108" t="s">
        <v>74</v>
      </c>
      <c r="B13" s="109" t="s">
        <v>75</v>
      </c>
      <c r="C13" s="110" t="s">
        <v>76</v>
      </c>
      <c r="D13" s="111"/>
      <c r="E13" s="112">
        <f>SUM(E14:E16)</f>
        <v>0</v>
      </c>
      <c r="F13" s="113"/>
      <c r="G13" s="114">
        <f t="shared" ref="G13:H13" si="0">SUM(G14:G16)</f>
        <v>0</v>
      </c>
      <c r="H13" s="112">
        <f t="shared" si="0"/>
        <v>0</v>
      </c>
      <c r="I13" s="113"/>
      <c r="J13" s="114">
        <f t="shared" ref="J13:K13" si="1">SUM(J14:J16)</f>
        <v>0</v>
      </c>
      <c r="K13" s="112">
        <f t="shared" si="1"/>
        <v>0</v>
      </c>
      <c r="L13" s="113"/>
      <c r="M13" s="114">
        <f t="shared" ref="M13:N13" si="2">SUM(M14:M16)</f>
        <v>0</v>
      </c>
      <c r="N13" s="112">
        <f t="shared" si="2"/>
        <v>0</v>
      </c>
      <c r="O13" s="113"/>
      <c r="P13" s="114">
        <f t="shared" ref="P13:Q13" si="3">SUM(P14:P16)</f>
        <v>0</v>
      </c>
      <c r="Q13" s="112">
        <f t="shared" si="3"/>
        <v>0</v>
      </c>
      <c r="R13" s="113"/>
      <c r="S13" s="114">
        <f t="shared" ref="S13:T13" si="4">SUM(S14:S16)</f>
        <v>0</v>
      </c>
      <c r="T13" s="112">
        <f t="shared" si="4"/>
        <v>0</v>
      </c>
      <c r="U13" s="113"/>
      <c r="V13" s="114">
        <f t="shared" ref="V13:X13" si="5">SUM(V14:V16)</f>
        <v>0</v>
      </c>
      <c r="W13" s="356">
        <f t="shared" si="5"/>
        <v>0</v>
      </c>
      <c r="X13" s="356">
        <f t="shared" si="5"/>
        <v>0</v>
      </c>
      <c r="Y13" s="357">
        <f t="shared" ref="Y13:Y30" si="6">W13-X13</f>
        <v>0</v>
      </c>
      <c r="Z13" s="353">
        <v>0</v>
      </c>
      <c r="AA13" s="117"/>
      <c r="AB13" s="118"/>
      <c r="AC13" s="118"/>
      <c r="AD13" s="118"/>
      <c r="AE13" s="118"/>
      <c r="AF13" s="118"/>
      <c r="AG13" s="118"/>
    </row>
    <row r="14" spans="1:33" ht="14.4" x14ac:dyDescent="0.3">
      <c r="A14" s="119" t="s">
        <v>77</v>
      </c>
      <c r="B14" s="120" t="s">
        <v>78</v>
      </c>
      <c r="C14" s="121" t="s">
        <v>79</v>
      </c>
      <c r="D14" s="122" t="s">
        <v>80</v>
      </c>
      <c r="E14" s="123"/>
      <c r="F14" s="124"/>
      <c r="G14" s="125">
        <f t="shared" ref="G14:G16" si="7">E14*F14</f>
        <v>0</v>
      </c>
      <c r="H14" s="123"/>
      <c r="I14" s="124"/>
      <c r="J14" s="125">
        <f t="shared" ref="J14:J16" si="8">H14*I14</f>
        <v>0</v>
      </c>
      <c r="K14" s="123"/>
      <c r="L14" s="124"/>
      <c r="M14" s="125">
        <f t="shared" ref="M14:M16" si="9">K14*L14</f>
        <v>0</v>
      </c>
      <c r="N14" s="123"/>
      <c r="O14" s="124"/>
      <c r="P14" s="125">
        <f t="shared" ref="P14:P16" si="10">N14*O14</f>
        <v>0</v>
      </c>
      <c r="Q14" s="123"/>
      <c r="R14" s="124"/>
      <c r="S14" s="125">
        <f t="shared" ref="S14:S16" si="11">Q14*R14</f>
        <v>0</v>
      </c>
      <c r="T14" s="123"/>
      <c r="U14" s="124"/>
      <c r="V14" s="125">
        <f t="shared" ref="V14:V16" si="12">T14*U14</f>
        <v>0</v>
      </c>
      <c r="W14" s="126">
        <f t="shared" ref="W14:W16" si="13">G14+M14+S14</f>
        <v>0</v>
      </c>
      <c r="X14" s="127">
        <f t="shared" ref="X14:X16" si="14">J14+P14+V14</f>
        <v>0</v>
      </c>
      <c r="Y14" s="127">
        <f t="shared" si="6"/>
        <v>0</v>
      </c>
      <c r="Z14" s="128">
        <v>0</v>
      </c>
      <c r="AA14" s="129"/>
      <c r="AB14" s="130"/>
      <c r="AC14" s="131"/>
      <c r="AD14" s="131"/>
      <c r="AE14" s="131"/>
      <c r="AF14" s="131"/>
      <c r="AG14" s="131"/>
    </row>
    <row r="15" spans="1:33" ht="14.4" x14ac:dyDescent="0.3">
      <c r="A15" s="119" t="s">
        <v>77</v>
      </c>
      <c r="B15" s="120" t="s">
        <v>81</v>
      </c>
      <c r="C15" s="121" t="s">
        <v>79</v>
      </c>
      <c r="D15" s="122" t="s">
        <v>80</v>
      </c>
      <c r="E15" s="123"/>
      <c r="F15" s="124"/>
      <c r="G15" s="125">
        <f t="shared" si="7"/>
        <v>0</v>
      </c>
      <c r="H15" s="123"/>
      <c r="I15" s="124"/>
      <c r="J15" s="125">
        <f t="shared" si="8"/>
        <v>0</v>
      </c>
      <c r="K15" s="123"/>
      <c r="L15" s="124"/>
      <c r="M15" s="125">
        <f t="shared" si="9"/>
        <v>0</v>
      </c>
      <c r="N15" s="123"/>
      <c r="O15" s="124"/>
      <c r="P15" s="125">
        <f t="shared" si="10"/>
        <v>0</v>
      </c>
      <c r="Q15" s="123"/>
      <c r="R15" s="124"/>
      <c r="S15" s="125">
        <f t="shared" si="11"/>
        <v>0</v>
      </c>
      <c r="T15" s="123"/>
      <c r="U15" s="124"/>
      <c r="V15" s="125">
        <f t="shared" si="12"/>
        <v>0</v>
      </c>
      <c r="W15" s="126">
        <f t="shared" si="13"/>
        <v>0</v>
      </c>
      <c r="X15" s="127">
        <f t="shared" si="14"/>
        <v>0</v>
      </c>
      <c r="Y15" s="127">
        <f t="shared" si="6"/>
        <v>0</v>
      </c>
      <c r="Z15" s="128">
        <v>0</v>
      </c>
      <c r="AA15" s="129"/>
      <c r="AB15" s="131"/>
      <c r="AC15" s="131"/>
      <c r="AD15" s="131"/>
      <c r="AE15" s="131"/>
      <c r="AF15" s="131"/>
      <c r="AG15" s="131"/>
    </row>
    <row r="16" spans="1:33" thickBot="1" x14ac:dyDescent="0.35">
      <c r="A16" s="132" t="s">
        <v>77</v>
      </c>
      <c r="B16" s="133" t="s">
        <v>82</v>
      </c>
      <c r="C16" s="121" t="s">
        <v>79</v>
      </c>
      <c r="D16" s="134" t="s">
        <v>80</v>
      </c>
      <c r="E16" s="135"/>
      <c r="F16" s="136"/>
      <c r="G16" s="137">
        <f t="shared" si="7"/>
        <v>0</v>
      </c>
      <c r="H16" s="135"/>
      <c r="I16" s="136"/>
      <c r="J16" s="137">
        <f t="shared" si="8"/>
        <v>0</v>
      </c>
      <c r="K16" s="135"/>
      <c r="L16" s="136"/>
      <c r="M16" s="137">
        <f t="shared" si="9"/>
        <v>0</v>
      </c>
      <c r="N16" s="135"/>
      <c r="O16" s="136"/>
      <c r="P16" s="137">
        <f t="shared" si="10"/>
        <v>0</v>
      </c>
      <c r="Q16" s="135"/>
      <c r="R16" s="124"/>
      <c r="S16" s="137">
        <f t="shared" si="11"/>
        <v>0</v>
      </c>
      <c r="T16" s="135"/>
      <c r="U16" s="124"/>
      <c r="V16" s="137">
        <f t="shared" si="12"/>
        <v>0</v>
      </c>
      <c r="W16" s="138">
        <f t="shared" si="13"/>
        <v>0</v>
      </c>
      <c r="X16" s="127">
        <f t="shared" si="14"/>
        <v>0</v>
      </c>
      <c r="Y16" s="127">
        <f t="shared" si="6"/>
        <v>0</v>
      </c>
      <c r="Z16" s="128">
        <v>0</v>
      </c>
      <c r="AA16" s="139"/>
      <c r="AB16" s="131"/>
      <c r="AC16" s="131"/>
      <c r="AD16" s="131"/>
      <c r="AE16" s="131"/>
      <c r="AF16" s="131"/>
      <c r="AG16" s="131"/>
    </row>
    <row r="17" spans="1:33" ht="14.4" x14ac:dyDescent="0.3">
      <c r="A17" s="108" t="s">
        <v>74</v>
      </c>
      <c r="B17" s="109" t="s">
        <v>83</v>
      </c>
      <c r="C17" s="140" t="s">
        <v>84</v>
      </c>
      <c r="D17" s="141"/>
      <c r="E17" s="142">
        <f>SUM(E18:E20)</f>
        <v>0</v>
      </c>
      <c r="F17" s="143"/>
      <c r="G17" s="144">
        <f t="shared" ref="G17:H17" si="15">SUM(G18:G20)</f>
        <v>0</v>
      </c>
      <c r="H17" s="142">
        <f t="shared" si="15"/>
        <v>0</v>
      </c>
      <c r="I17" s="143"/>
      <c r="J17" s="144">
        <f t="shared" ref="J17:K17" si="16">SUM(J18:J20)</f>
        <v>0</v>
      </c>
      <c r="K17" s="142">
        <f t="shared" si="16"/>
        <v>0</v>
      </c>
      <c r="L17" s="143"/>
      <c r="M17" s="144">
        <f t="shared" ref="M17:N17" si="17">SUM(M18:M20)</f>
        <v>0</v>
      </c>
      <c r="N17" s="142">
        <f t="shared" si="17"/>
        <v>0</v>
      </c>
      <c r="O17" s="143"/>
      <c r="P17" s="144">
        <f t="shared" ref="P17:Q17" si="18">SUM(P18:P20)</f>
        <v>0</v>
      </c>
      <c r="Q17" s="142">
        <f t="shared" si="18"/>
        <v>0</v>
      </c>
      <c r="R17" s="143"/>
      <c r="S17" s="144">
        <f t="shared" ref="S17:T17" si="19">SUM(S18:S20)</f>
        <v>0</v>
      </c>
      <c r="T17" s="142">
        <f t="shared" si="19"/>
        <v>0</v>
      </c>
      <c r="U17" s="143"/>
      <c r="V17" s="144">
        <f t="shared" ref="V17:X17" si="20">SUM(V18:V20)</f>
        <v>0</v>
      </c>
      <c r="W17" s="144">
        <f t="shared" si="20"/>
        <v>0</v>
      </c>
      <c r="X17" s="358">
        <f t="shared" si="20"/>
        <v>0</v>
      </c>
      <c r="Y17" s="357">
        <f t="shared" ref="Y17" si="21">W17-X17</f>
        <v>0</v>
      </c>
      <c r="Z17" s="353">
        <v>0</v>
      </c>
      <c r="AA17" s="145"/>
      <c r="AB17" s="118"/>
      <c r="AC17" s="118"/>
      <c r="AD17" s="118"/>
      <c r="AE17" s="118"/>
      <c r="AF17" s="118"/>
      <c r="AG17" s="118"/>
    </row>
    <row r="18" spans="1:33" ht="14.4" x14ac:dyDescent="0.3">
      <c r="A18" s="119" t="s">
        <v>77</v>
      </c>
      <c r="B18" s="120" t="s">
        <v>85</v>
      </c>
      <c r="C18" s="121" t="s">
        <v>79</v>
      </c>
      <c r="D18" s="122" t="s">
        <v>80</v>
      </c>
      <c r="E18" s="123"/>
      <c r="F18" s="124"/>
      <c r="G18" s="125">
        <f t="shared" ref="G18:G20" si="22">E18*F18</f>
        <v>0</v>
      </c>
      <c r="H18" s="123"/>
      <c r="I18" s="124"/>
      <c r="J18" s="125">
        <f t="shared" ref="J18:J20" si="23">H18*I18</f>
        <v>0</v>
      </c>
      <c r="K18" s="123"/>
      <c r="L18" s="124"/>
      <c r="M18" s="125">
        <f t="shared" ref="M18:M20" si="24">K18*L18</f>
        <v>0</v>
      </c>
      <c r="N18" s="123"/>
      <c r="O18" s="124"/>
      <c r="P18" s="125">
        <f t="shared" ref="P18:P20" si="25">N18*O18</f>
        <v>0</v>
      </c>
      <c r="Q18" s="123"/>
      <c r="R18" s="124"/>
      <c r="S18" s="125">
        <f t="shared" ref="S18:S20" si="26">Q18*R18</f>
        <v>0</v>
      </c>
      <c r="T18" s="123"/>
      <c r="U18" s="124"/>
      <c r="V18" s="125">
        <f t="shared" ref="V18:V20" si="27">T18*U18</f>
        <v>0</v>
      </c>
      <c r="W18" s="126">
        <f t="shared" ref="W18:W20" si="28">G18+M18+S18</f>
        <v>0</v>
      </c>
      <c r="X18" s="127">
        <f t="shared" ref="X18:X20" si="29">J18+P18+V18</f>
        <v>0</v>
      </c>
      <c r="Y18" s="127">
        <f t="shared" si="6"/>
        <v>0</v>
      </c>
      <c r="Z18" s="128">
        <v>0</v>
      </c>
      <c r="AA18" s="129"/>
      <c r="AB18" s="131"/>
      <c r="AC18" s="131"/>
      <c r="AD18" s="131"/>
      <c r="AE18" s="131"/>
      <c r="AF18" s="131"/>
      <c r="AG18" s="131"/>
    </row>
    <row r="19" spans="1:33" ht="14.4" x14ac:dyDescent="0.3">
      <c r="A19" s="119" t="s">
        <v>77</v>
      </c>
      <c r="B19" s="120" t="s">
        <v>86</v>
      </c>
      <c r="C19" s="121" t="s">
        <v>79</v>
      </c>
      <c r="D19" s="122" t="s">
        <v>80</v>
      </c>
      <c r="E19" s="123"/>
      <c r="F19" s="124"/>
      <c r="G19" s="125">
        <f t="shared" si="22"/>
        <v>0</v>
      </c>
      <c r="H19" s="123"/>
      <c r="I19" s="124"/>
      <c r="J19" s="125">
        <f t="shared" si="23"/>
        <v>0</v>
      </c>
      <c r="K19" s="123"/>
      <c r="L19" s="124"/>
      <c r="M19" s="125">
        <f t="shared" si="24"/>
        <v>0</v>
      </c>
      <c r="N19" s="123"/>
      <c r="O19" s="124"/>
      <c r="P19" s="125">
        <f t="shared" si="25"/>
        <v>0</v>
      </c>
      <c r="Q19" s="123"/>
      <c r="R19" s="124"/>
      <c r="S19" s="125">
        <f t="shared" si="26"/>
        <v>0</v>
      </c>
      <c r="T19" s="123"/>
      <c r="U19" s="124"/>
      <c r="V19" s="125">
        <f t="shared" si="27"/>
        <v>0</v>
      </c>
      <c r="W19" s="126">
        <f t="shared" si="28"/>
        <v>0</v>
      </c>
      <c r="X19" s="127">
        <f t="shared" si="29"/>
        <v>0</v>
      </c>
      <c r="Y19" s="127">
        <f t="shared" si="6"/>
        <v>0</v>
      </c>
      <c r="Z19" s="128">
        <v>0</v>
      </c>
      <c r="AA19" s="129"/>
      <c r="AB19" s="131"/>
      <c r="AC19" s="131"/>
      <c r="AD19" s="131"/>
      <c r="AE19" s="131"/>
      <c r="AF19" s="131"/>
      <c r="AG19" s="131"/>
    </row>
    <row r="20" spans="1:33" thickBot="1" x14ac:dyDescent="0.35">
      <c r="A20" s="146" t="s">
        <v>77</v>
      </c>
      <c r="B20" s="133" t="s">
        <v>87</v>
      </c>
      <c r="C20" s="121" t="s">
        <v>79</v>
      </c>
      <c r="D20" s="147" t="s">
        <v>80</v>
      </c>
      <c r="E20" s="148"/>
      <c r="F20" s="149"/>
      <c r="G20" s="150">
        <f t="shared" si="22"/>
        <v>0</v>
      </c>
      <c r="H20" s="148"/>
      <c r="I20" s="149"/>
      <c r="J20" s="150">
        <f t="shared" si="23"/>
        <v>0</v>
      </c>
      <c r="K20" s="148"/>
      <c r="L20" s="149"/>
      <c r="M20" s="150">
        <f t="shared" si="24"/>
        <v>0</v>
      </c>
      <c r="N20" s="148"/>
      <c r="O20" s="149"/>
      <c r="P20" s="150">
        <f t="shared" si="25"/>
        <v>0</v>
      </c>
      <c r="Q20" s="148"/>
      <c r="R20" s="149"/>
      <c r="S20" s="150">
        <f t="shared" si="26"/>
        <v>0</v>
      </c>
      <c r="T20" s="148"/>
      <c r="U20" s="149"/>
      <c r="V20" s="150">
        <f t="shared" si="27"/>
        <v>0</v>
      </c>
      <c r="W20" s="138">
        <f t="shared" si="28"/>
        <v>0</v>
      </c>
      <c r="X20" s="127">
        <f t="shared" si="29"/>
        <v>0</v>
      </c>
      <c r="Y20" s="127">
        <f t="shared" si="6"/>
        <v>0</v>
      </c>
      <c r="Z20" s="128">
        <v>0</v>
      </c>
      <c r="AA20" s="151"/>
      <c r="AB20" s="131"/>
      <c r="AC20" s="131"/>
      <c r="AD20" s="131"/>
      <c r="AE20" s="131"/>
      <c r="AF20" s="131"/>
      <c r="AG20" s="131"/>
    </row>
    <row r="21" spans="1:33" ht="14.4" x14ac:dyDescent="0.3">
      <c r="A21" s="108" t="s">
        <v>74</v>
      </c>
      <c r="B21" s="109" t="s">
        <v>88</v>
      </c>
      <c r="C21" s="152" t="s">
        <v>89</v>
      </c>
      <c r="D21" s="141"/>
      <c r="E21" s="142">
        <f>SUM(E22:E23)</f>
        <v>6.5</v>
      </c>
      <c r="F21" s="143"/>
      <c r="G21" s="144">
        <f>SUM(G22:G23)</f>
        <v>76000</v>
      </c>
      <c r="H21" s="142">
        <f>SUM(H22:H23)</f>
        <v>6.5</v>
      </c>
      <c r="I21" s="143"/>
      <c r="J21" s="144">
        <f>SUM(J22:J23)</f>
        <v>76000</v>
      </c>
      <c r="K21" s="142">
        <f>SUM(K22:K23)</f>
        <v>0</v>
      </c>
      <c r="L21" s="143"/>
      <c r="M21" s="144">
        <f>SUM(M22:M23)</f>
        <v>0</v>
      </c>
      <c r="N21" s="142">
        <f>SUM(N22:N23)</f>
        <v>0</v>
      </c>
      <c r="O21" s="143"/>
      <c r="P21" s="144">
        <f>SUM(P22:P23)</f>
        <v>0</v>
      </c>
      <c r="Q21" s="142">
        <f>SUM(Q22:Q23)</f>
        <v>0</v>
      </c>
      <c r="R21" s="143"/>
      <c r="S21" s="144">
        <f>SUM(S22:S23)</f>
        <v>0</v>
      </c>
      <c r="T21" s="142">
        <f>SUM(T22:T23)</f>
        <v>0</v>
      </c>
      <c r="U21" s="143"/>
      <c r="V21" s="144">
        <f>SUM(V22:V23)</f>
        <v>0</v>
      </c>
      <c r="W21" s="358">
        <f>SUM(W22:W23)</f>
        <v>76000</v>
      </c>
      <c r="X21" s="358">
        <f>SUM(X22:X23)</f>
        <v>76000</v>
      </c>
      <c r="Y21" s="357">
        <f t="shared" si="6"/>
        <v>0</v>
      </c>
      <c r="Z21" s="353">
        <f t="shared" ref="Z21:Z30" si="30">Y21/W21</f>
        <v>0</v>
      </c>
      <c r="AA21" s="145"/>
      <c r="AB21" s="118"/>
      <c r="AC21" s="118"/>
      <c r="AD21" s="118"/>
      <c r="AE21" s="118"/>
      <c r="AF21" s="118"/>
      <c r="AG21" s="118"/>
    </row>
    <row r="22" spans="1:33" ht="26.4" x14ac:dyDescent="0.3">
      <c r="A22" s="119" t="s">
        <v>77</v>
      </c>
      <c r="B22" s="120" t="s">
        <v>90</v>
      </c>
      <c r="C22" s="361" t="s">
        <v>339</v>
      </c>
      <c r="D22" s="122" t="s">
        <v>80</v>
      </c>
      <c r="E22" s="123">
        <v>3</v>
      </c>
      <c r="F22" s="124">
        <v>9000</v>
      </c>
      <c r="G22" s="125">
        <f t="shared" ref="G22:G23" si="31">E22*F22</f>
        <v>27000</v>
      </c>
      <c r="H22" s="123">
        <v>3</v>
      </c>
      <c r="I22" s="124">
        <v>9000</v>
      </c>
      <c r="J22" s="125">
        <f t="shared" ref="J22:J23" si="32">H22*I22</f>
        <v>27000</v>
      </c>
      <c r="K22" s="123"/>
      <c r="L22" s="124"/>
      <c r="M22" s="125">
        <f t="shared" ref="M22:M23" si="33">K22*L22</f>
        <v>0</v>
      </c>
      <c r="N22" s="123"/>
      <c r="O22" s="124"/>
      <c r="P22" s="125">
        <f t="shared" ref="P22:P23" si="34">N22*O22</f>
        <v>0</v>
      </c>
      <c r="Q22" s="123"/>
      <c r="R22" s="124"/>
      <c r="S22" s="125">
        <f t="shared" ref="S22:S23" si="35">Q22*R22</f>
        <v>0</v>
      </c>
      <c r="T22" s="123"/>
      <c r="U22" s="124"/>
      <c r="V22" s="125">
        <f t="shared" ref="V22:V23" si="36">T22*U22</f>
        <v>0</v>
      </c>
      <c r="W22" s="126">
        <f t="shared" ref="W22:W23" si="37">G22+M22+S22</f>
        <v>27000</v>
      </c>
      <c r="X22" s="127">
        <f t="shared" ref="X22:X23" si="38">J22+P22+V22</f>
        <v>27000</v>
      </c>
      <c r="Y22" s="127">
        <f t="shared" si="6"/>
        <v>0</v>
      </c>
      <c r="Z22" s="128">
        <f t="shared" si="30"/>
        <v>0</v>
      </c>
      <c r="AA22" s="129"/>
      <c r="AB22" s="131"/>
      <c r="AC22" s="131"/>
      <c r="AD22" s="131"/>
      <c r="AE22" s="131"/>
      <c r="AF22" s="131"/>
      <c r="AG22" s="131"/>
    </row>
    <row r="23" spans="1:33" ht="14.4" x14ac:dyDescent="0.3">
      <c r="A23" s="119" t="s">
        <v>77</v>
      </c>
      <c r="B23" s="120" t="s">
        <v>91</v>
      </c>
      <c r="C23" s="361" t="s">
        <v>568</v>
      </c>
      <c r="D23" s="122" t="s">
        <v>80</v>
      </c>
      <c r="E23" s="123">
        <v>3.5</v>
      </c>
      <c r="F23" s="124">
        <v>14000</v>
      </c>
      <c r="G23" s="125">
        <f t="shared" si="31"/>
        <v>49000</v>
      </c>
      <c r="H23" s="123">
        <v>3.5</v>
      </c>
      <c r="I23" s="124">
        <v>14000</v>
      </c>
      <c r="J23" s="125">
        <f t="shared" si="32"/>
        <v>49000</v>
      </c>
      <c r="K23" s="123"/>
      <c r="L23" s="124"/>
      <c r="M23" s="125">
        <f t="shared" si="33"/>
        <v>0</v>
      </c>
      <c r="N23" s="123"/>
      <c r="O23" s="124"/>
      <c r="P23" s="125">
        <f t="shared" si="34"/>
        <v>0</v>
      </c>
      <c r="Q23" s="123"/>
      <c r="R23" s="124"/>
      <c r="S23" s="125">
        <f t="shared" si="35"/>
        <v>0</v>
      </c>
      <c r="T23" s="123"/>
      <c r="U23" s="124"/>
      <c r="V23" s="125">
        <f t="shared" si="36"/>
        <v>0</v>
      </c>
      <c r="W23" s="126">
        <f t="shared" si="37"/>
        <v>49000</v>
      </c>
      <c r="X23" s="127">
        <f t="shared" si="38"/>
        <v>49000</v>
      </c>
      <c r="Y23" s="127">
        <f t="shared" si="6"/>
        <v>0</v>
      </c>
      <c r="Z23" s="128">
        <f t="shared" si="30"/>
        <v>0</v>
      </c>
      <c r="AA23" s="129"/>
      <c r="AB23" s="131"/>
      <c r="AC23" s="131"/>
      <c r="AD23" s="131"/>
      <c r="AE23" s="131"/>
      <c r="AF23" s="131"/>
      <c r="AG23" s="131"/>
    </row>
    <row r="24" spans="1:33" ht="30" customHeight="1" x14ac:dyDescent="0.3">
      <c r="A24" s="108" t="s">
        <v>72</v>
      </c>
      <c r="B24" s="154" t="s">
        <v>92</v>
      </c>
      <c r="C24" s="140" t="s">
        <v>93</v>
      </c>
      <c r="D24" s="141"/>
      <c r="E24" s="142">
        <f>SUM(E25:E27)</f>
        <v>76000</v>
      </c>
      <c r="F24" s="143"/>
      <c r="G24" s="144">
        <f t="shared" ref="G24:H24" si="39">SUM(G25:G27)</f>
        <v>16720</v>
      </c>
      <c r="H24" s="142">
        <f t="shared" si="39"/>
        <v>76000</v>
      </c>
      <c r="I24" s="143"/>
      <c r="J24" s="144">
        <f t="shared" ref="J24:K24" si="40">SUM(J25:J27)</f>
        <v>16720</v>
      </c>
      <c r="K24" s="142">
        <f t="shared" si="40"/>
        <v>0</v>
      </c>
      <c r="L24" s="143"/>
      <c r="M24" s="144">
        <f t="shared" ref="M24:N24" si="41">SUM(M25:M27)</f>
        <v>0</v>
      </c>
      <c r="N24" s="142">
        <f t="shared" si="41"/>
        <v>0</v>
      </c>
      <c r="O24" s="143"/>
      <c r="P24" s="144">
        <f t="shared" ref="P24:Q24" si="42">SUM(P25:P27)</f>
        <v>0</v>
      </c>
      <c r="Q24" s="142">
        <f t="shared" si="42"/>
        <v>0</v>
      </c>
      <c r="R24" s="143"/>
      <c r="S24" s="144">
        <f t="shared" ref="S24:T24" si="43">SUM(S25:S27)</f>
        <v>0</v>
      </c>
      <c r="T24" s="142">
        <f t="shared" si="43"/>
        <v>0</v>
      </c>
      <c r="U24" s="143"/>
      <c r="V24" s="144">
        <f t="shared" ref="V24:X24" si="44">SUM(V25:V27)</f>
        <v>0</v>
      </c>
      <c r="W24" s="144">
        <f t="shared" si="44"/>
        <v>16720</v>
      </c>
      <c r="X24" s="144">
        <f t="shared" si="44"/>
        <v>16720</v>
      </c>
      <c r="Y24" s="115">
        <f t="shared" si="6"/>
        <v>0</v>
      </c>
      <c r="Z24" s="116">
        <f t="shared" si="30"/>
        <v>0</v>
      </c>
      <c r="AA24" s="145"/>
      <c r="AB24" s="7"/>
      <c r="AC24" s="7"/>
      <c r="AD24" s="7"/>
      <c r="AE24" s="7"/>
      <c r="AF24" s="7"/>
      <c r="AG24" s="7"/>
    </row>
    <row r="25" spans="1:33" ht="14.4" x14ac:dyDescent="0.3">
      <c r="A25" s="155" t="s">
        <v>77</v>
      </c>
      <c r="B25" s="156" t="s">
        <v>94</v>
      </c>
      <c r="C25" s="121" t="s">
        <v>95</v>
      </c>
      <c r="D25" s="157"/>
      <c r="E25" s="158">
        <f>G13</f>
        <v>0</v>
      </c>
      <c r="F25" s="159">
        <v>0.22</v>
      </c>
      <c r="G25" s="160">
        <f t="shared" ref="G25:G27" si="45">E25*F25</f>
        <v>0</v>
      </c>
      <c r="H25" s="158">
        <f>J13</f>
        <v>0</v>
      </c>
      <c r="I25" s="159">
        <v>0.22</v>
      </c>
      <c r="J25" s="160">
        <f t="shared" ref="J25:J27" si="46">H25*I25</f>
        <v>0</v>
      </c>
      <c r="K25" s="158">
        <f>M13</f>
        <v>0</v>
      </c>
      <c r="L25" s="159">
        <v>0.22</v>
      </c>
      <c r="M25" s="160">
        <f t="shared" ref="M25:M27" si="47">K25*L25</f>
        <v>0</v>
      </c>
      <c r="N25" s="158">
        <f>P13</f>
        <v>0</v>
      </c>
      <c r="O25" s="159">
        <v>0.22</v>
      </c>
      <c r="P25" s="160">
        <f t="shared" ref="P25:P27" si="48">N25*O25</f>
        <v>0</v>
      </c>
      <c r="Q25" s="158">
        <f>S13</f>
        <v>0</v>
      </c>
      <c r="R25" s="159">
        <v>0.22</v>
      </c>
      <c r="S25" s="160">
        <f t="shared" ref="S25:S27" si="49">Q25*R25</f>
        <v>0</v>
      </c>
      <c r="T25" s="158">
        <f>V13</f>
        <v>0</v>
      </c>
      <c r="U25" s="159">
        <v>0.22</v>
      </c>
      <c r="V25" s="160">
        <f t="shared" ref="V25:V27" si="50">T25*U25</f>
        <v>0</v>
      </c>
      <c r="W25" s="127">
        <f t="shared" ref="W25:W27" si="51">G25+M25+S25</f>
        <v>0</v>
      </c>
      <c r="X25" s="127">
        <f t="shared" ref="X25:X27" si="52">J25+P25+V25</f>
        <v>0</v>
      </c>
      <c r="Y25" s="127">
        <f t="shared" si="6"/>
        <v>0</v>
      </c>
      <c r="Z25" s="128" t="e">
        <f t="shared" si="30"/>
        <v>#DIV/0!</v>
      </c>
      <c r="AA25" s="161"/>
      <c r="AB25" s="130"/>
      <c r="AC25" s="131"/>
      <c r="AD25" s="131"/>
      <c r="AE25" s="131"/>
      <c r="AF25" s="131"/>
      <c r="AG25" s="131"/>
    </row>
    <row r="26" spans="1:33" ht="14.4" x14ac:dyDescent="0.3">
      <c r="A26" s="119" t="s">
        <v>77</v>
      </c>
      <c r="B26" s="120" t="s">
        <v>96</v>
      </c>
      <c r="C26" s="121" t="s">
        <v>97</v>
      </c>
      <c r="D26" s="122"/>
      <c r="E26" s="123">
        <f>G17</f>
        <v>0</v>
      </c>
      <c r="F26" s="124">
        <v>0.22</v>
      </c>
      <c r="G26" s="125">
        <f t="shared" si="45"/>
        <v>0</v>
      </c>
      <c r="H26" s="123">
        <f>J17</f>
        <v>0</v>
      </c>
      <c r="I26" s="124">
        <v>0.22</v>
      </c>
      <c r="J26" s="125">
        <f t="shared" si="46"/>
        <v>0</v>
      </c>
      <c r="K26" s="123">
        <f>M17</f>
        <v>0</v>
      </c>
      <c r="L26" s="124">
        <v>0.22</v>
      </c>
      <c r="M26" s="125">
        <f t="shared" si="47"/>
        <v>0</v>
      </c>
      <c r="N26" s="123">
        <f>P17</f>
        <v>0</v>
      </c>
      <c r="O26" s="124">
        <v>0.22</v>
      </c>
      <c r="P26" s="125">
        <f t="shared" si="48"/>
        <v>0</v>
      </c>
      <c r="Q26" s="123">
        <f>S17</f>
        <v>0</v>
      </c>
      <c r="R26" s="124">
        <v>0.22</v>
      </c>
      <c r="S26" s="125">
        <f t="shared" si="49"/>
        <v>0</v>
      </c>
      <c r="T26" s="123">
        <f>V17</f>
        <v>0</v>
      </c>
      <c r="U26" s="124">
        <v>0.22</v>
      </c>
      <c r="V26" s="125">
        <f t="shared" si="50"/>
        <v>0</v>
      </c>
      <c r="W26" s="126">
        <f t="shared" si="51"/>
        <v>0</v>
      </c>
      <c r="X26" s="127">
        <f t="shared" si="52"/>
        <v>0</v>
      </c>
      <c r="Y26" s="127">
        <f t="shared" si="6"/>
        <v>0</v>
      </c>
      <c r="Z26" s="128" t="e">
        <f t="shared" si="30"/>
        <v>#DIV/0!</v>
      </c>
      <c r="AA26" s="129"/>
      <c r="AB26" s="131"/>
      <c r="AC26" s="131"/>
      <c r="AD26" s="131"/>
      <c r="AE26" s="131"/>
      <c r="AF26" s="131"/>
      <c r="AG26" s="131"/>
    </row>
    <row r="27" spans="1:33" ht="14.4" x14ac:dyDescent="0.3">
      <c r="A27" s="132" t="s">
        <v>77</v>
      </c>
      <c r="B27" s="153" t="s">
        <v>98</v>
      </c>
      <c r="C27" s="162" t="s">
        <v>89</v>
      </c>
      <c r="D27" s="134"/>
      <c r="E27" s="135">
        <f>G21</f>
        <v>76000</v>
      </c>
      <c r="F27" s="136">
        <v>0.22</v>
      </c>
      <c r="G27" s="137">
        <f t="shared" si="45"/>
        <v>16720</v>
      </c>
      <c r="H27" s="135">
        <f>J21</f>
        <v>76000</v>
      </c>
      <c r="I27" s="136">
        <v>0.22</v>
      </c>
      <c r="J27" s="137">
        <f t="shared" si="46"/>
        <v>16720</v>
      </c>
      <c r="K27" s="135">
        <f>M21</f>
        <v>0</v>
      </c>
      <c r="L27" s="136">
        <v>0.22</v>
      </c>
      <c r="M27" s="137">
        <f t="shared" si="47"/>
        <v>0</v>
      </c>
      <c r="N27" s="135">
        <f>P21</f>
        <v>0</v>
      </c>
      <c r="O27" s="136">
        <v>0.22</v>
      </c>
      <c r="P27" s="137">
        <f t="shared" si="48"/>
        <v>0</v>
      </c>
      <c r="Q27" s="135">
        <f>S21</f>
        <v>0</v>
      </c>
      <c r="R27" s="136">
        <v>0.22</v>
      </c>
      <c r="S27" s="137">
        <f t="shared" si="49"/>
        <v>0</v>
      </c>
      <c r="T27" s="135">
        <f>V21</f>
        <v>0</v>
      </c>
      <c r="U27" s="136">
        <v>0.22</v>
      </c>
      <c r="V27" s="137">
        <f t="shared" si="50"/>
        <v>0</v>
      </c>
      <c r="W27" s="138">
        <f t="shared" si="51"/>
        <v>16720</v>
      </c>
      <c r="X27" s="127">
        <f t="shared" si="52"/>
        <v>16720</v>
      </c>
      <c r="Y27" s="127">
        <f t="shared" si="6"/>
        <v>0</v>
      </c>
      <c r="Z27" s="128">
        <f t="shared" si="30"/>
        <v>0</v>
      </c>
      <c r="AA27" s="139"/>
      <c r="AB27" s="131"/>
      <c r="AC27" s="131"/>
      <c r="AD27" s="131"/>
      <c r="AE27" s="131"/>
      <c r="AF27" s="131"/>
      <c r="AG27" s="131"/>
    </row>
    <row r="28" spans="1:33" ht="30" customHeight="1" x14ac:dyDescent="0.3">
      <c r="A28" s="108" t="s">
        <v>74</v>
      </c>
      <c r="B28" s="154" t="s">
        <v>99</v>
      </c>
      <c r="C28" s="140" t="s">
        <v>100</v>
      </c>
      <c r="D28" s="141"/>
      <c r="E28" s="142">
        <f>SUM(E29:E29)</f>
        <v>3.5</v>
      </c>
      <c r="F28" s="143"/>
      <c r="G28" s="144">
        <f>SUM(G29:G29)</f>
        <v>59500</v>
      </c>
      <c r="H28" s="142">
        <f>SUM(H29:H29)</f>
        <v>3.5</v>
      </c>
      <c r="I28" s="143"/>
      <c r="J28" s="144">
        <f>SUM(J29:J29)</f>
        <v>59500</v>
      </c>
      <c r="K28" s="142">
        <f>SUM(K29:K29)</f>
        <v>0</v>
      </c>
      <c r="L28" s="143"/>
      <c r="M28" s="144">
        <f>SUM(M29:M29)</f>
        <v>0</v>
      </c>
      <c r="N28" s="142">
        <f>SUM(N29:N29)</f>
        <v>0</v>
      </c>
      <c r="O28" s="143"/>
      <c r="P28" s="144">
        <f>SUM(P29:P29)</f>
        <v>0</v>
      </c>
      <c r="Q28" s="142">
        <f>SUM(Q29:Q29)</f>
        <v>0</v>
      </c>
      <c r="R28" s="143"/>
      <c r="S28" s="144">
        <f>SUM(S29:S29)</f>
        <v>0</v>
      </c>
      <c r="T28" s="142">
        <f>SUM(T29:T29)</f>
        <v>0</v>
      </c>
      <c r="U28" s="143"/>
      <c r="V28" s="144">
        <f>SUM(V29:V29)</f>
        <v>0</v>
      </c>
      <c r="W28" s="144">
        <f>SUM(W29:W29)</f>
        <v>59500</v>
      </c>
      <c r="X28" s="144">
        <f>SUM(X29:X29)</f>
        <v>59500</v>
      </c>
      <c r="Y28" s="144">
        <f t="shared" si="6"/>
        <v>0</v>
      </c>
      <c r="Z28" s="144">
        <f t="shared" si="30"/>
        <v>0</v>
      </c>
      <c r="AA28" s="145"/>
      <c r="AB28" s="7"/>
      <c r="AC28" s="7"/>
      <c r="AD28" s="7"/>
      <c r="AE28" s="7"/>
      <c r="AF28" s="7"/>
      <c r="AG28" s="7"/>
    </row>
    <row r="29" spans="1:33" thickBot="1" x14ac:dyDescent="0.35">
      <c r="A29" s="119" t="s">
        <v>77</v>
      </c>
      <c r="B29" s="156" t="s">
        <v>101</v>
      </c>
      <c r="C29" s="361" t="s">
        <v>340</v>
      </c>
      <c r="D29" s="122" t="s">
        <v>80</v>
      </c>
      <c r="E29" s="123">
        <v>3.5</v>
      </c>
      <c r="F29" s="124">
        <v>17000</v>
      </c>
      <c r="G29" s="125">
        <f t="shared" ref="G29" si="53">E29*F29</f>
        <v>59500</v>
      </c>
      <c r="H29" s="123">
        <v>3.5</v>
      </c>
      <c r="I29" s="124">
        <v>17000</v>
      </c>
      <c r="J29" s="125">
        <f t="shared" ref="J29" si="54">H29*I29</f>
        <v>59500</v>
      </c>
      <c r="K29" s="123"/>
      <c r="L29" s="124"/>
      <c r="M29" s="125">
        <f t="shared" ref="M29" si="55">K29*L29</f>
        <v>0</v>
      </c>
      <c r="N29" s="123"/>
      <c r="O29" s="124"/>
      <c r="P29" s="125">
        <f t="shared" ref="P29" si="56">N29*O29</f>
        <v>0</v>
      </c>
      <c r="Q29" s="123"/>
      <c r="R29" s="124"/>
      <c r="S29" s="125">
        <f t="shared" ref="S29" si="57">Q29*R29</f>
        <v>0</v>
      </c>
      <c r="T29" s="123"/>
      <c r="U29" s="124"/>
      <c r="V29" s="125">
        <f t="shared" ref="V29" si="58">T29*U29</f>
        <v>0</v>
      </c>
      <c r="W29" s="126">
        <f t="shared" ref="W29" si="59">G29+M29+S29</f>
        <v>59500</v>
      </c>
      <c r="X29" s="127">
        <f t="shared" ref="X29" si="60">J29+P29+V29</f>
        <v>59500</v>
      </c>
      <c r="Y29" s="127">
        <f t="shared" si="6"/>
        <v>0</v>
      </c>
      <c r="Z29" s="128">
        <f t="shared" si="30"/>
        <v>0</v>
      </c>
      <c r="AA29" s="129"/>
      <c r="AB29" s="7"/>
      <c r="AC29" s="7"/>
      <c r="AD29" s="7"/>
      <c r="AE29" s="7"/>
      <c r="AF29" s="7"/>
      <c r="AG29" s="7"/>
    </row>
    <row r="30" spans="1:33" thickBot="1" x14ac:dyDescent="0.35">
      <c r="A30" s="165" t="s">
        <v>102</v>
      </c>
      <c r="B30" s="166"/>
      <c r="C30" s="167"/>
      <c r="D30" s="168"/>
      <c r="E30" s="169"/>
      <c r="F30" s="170"/>
      <c r="G30" s="171">
        <f>G13+G17+G21+G24+G28</f>
        <v>152220</v>
      </c>
      <c r="H30" s="170"/>
      <c r="I30" s="170"/>
      <c r="J30" s="171">
        <f>J13+J17+J21+J24+J28</f>
        <v>152220</v>
      </c>
      <c r="K30" s="169"/>
      <c r="L30" s="172"/>
      <c r="M30" s="171">
        <f>M13+M17+M21+M24+M28</f>
        <v>0</v>
      </c>
      <c r="N30" s="169"/>
      <c r="O30" s="172"/>
      <c r="P30" s="171">
        <f>P13+P17+P21+P24+P28</f>
        <v>0</v>
      </c>
      <c r="Q30" s="169"/>
      <c r="R30" s="172"/>
      <c r="S30" s="171">
        <f>S13+S17+S21+S24+S28</f>
        <v>0</v>
      </c>
      <c r="T30" s="169"/>
      <c r="U30" s="172"/>
      <c r="V30" s="171">
        <f>V13+V17+V21+V24+V28</f>
        <v>0</v>
      </c>
      <c r="W30" s="171">
        <f>W13+W17+W21+W24+W28</f>
        <v>152220</v>
      </c>
      <c r="X30" s="173">
        <f>X13+X17+X21+X24+X28</f>
        <v>152220</v>
      </c>
      <c r="Y30" s="174">
        <f t="shared" si="6"/>
        <v>0</v>
      </c>
      <c r="Z30" s="175">
        <f t="shared" si="30"/>
        <v>0</v>
      </c>
      <c r="AA30" s="176"/>
      <c r="AB30" s="6"/>
      <c r="AC30" s="7"/>
      <c r="AD30" s="7"/>
      <c r="AE30" s="7"/>
      <c r="AF30" s="7"/>
      <c r="AG30" s="7"/>
    </row>
    <row r="31" spans="1:33" thickBot="1" x14ac:dyDescent="0.35">
      <c r="A31" s="177" t="s">
        <v>72</v>
      </c>
      <c r="B31" s="178">
        <v>2</v>
      </c>
      <c r="C31" s="179" t="s">
        <v>103</v>
      </c>
      <c r="D31" s="180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6"/>
      <c r="X31" s="106"/>
      <c r="Y31" s="181"/>
      <c r="Z31" s="106"/>
      <c r="AA31" s="107"/>
      <c r="AB31" s="7"/>
      <c r="AC31" s="7"/>
      <c r="AD31" s="7"/>
      <c r="AE31" s="7"/>
      <c r="AF31" s="7"/>
      <c r="AG31" s="7"/>
    </row>
    <row r="32" spans="1:33" ht="14.4" x14ac:dyDescent="0.3">
      <c r="A32" s="108" t="s">
        <v>74</v>
      </c>
      <c r="B32" s="154" t="s">
        <v>104</v>
      </c>
      <c r="C32" s="110" t="s">
        <v>105</v>
      </c>
      <c r="D32" s="111"/>
      <c r="E32" s="112">
        <f>SUM(E33:E35)</f>
        <v>0</v>
      </c>
      <c r="F32" s="113"/>
      <c r="G32" s="114">
        <f t="shared" ref="G32:H32" si="61">SUM(G33:G35)</f>
        <v>0</v>
      </c>
      <c r="H32" s="112">
        <f t="shared" si="61"/>
        <v>0</v>
      </c>
      <c r="I32" s="113"/>
      <c r="J32" s="114">
        <f t="shared" ref="J32:K32" si="62">SUM(J33:J35)</f>
        <v>0</v>
      </c>
      <c r="K32" s="112">
        <f t="shared" si="62"/>
        <v>0</v>
      </c>
      <c r="L32" s="113"/>
      <c r="M32" s="114">
        <f t="shared" ref="M32:N32" si="63">SUM(M33:M35)</f>
        <v>0</v>
      </c>
      <c r="N32" s="112">
        <f t="shared" si="63"/>
        <v>0</v>
      </c>
      <c r="O32" s="113"/>
      <c r="P32" s="114">
        <f t="shared" ref="P32:Q32" si="64">SUM(P33:P35)</f>
        <v>0</v>
      </c>
      <c r="Q32" s="112">
        <f t="shared" si="64"/>
        <v>0</v>
      </c>
      <c r="R32" s="113"/>
      <c r="S32" s="114">
        <f t="shared" ref="S32:T32" si="65">SUM(S33:S35)</f>
        <v>0</v>
      </c>
      <c r="T32" s="112">
        <f t="shared" si="65"/>
        <v>0</v>
      </c>
      <c r="U32" s="113"/>
      <c r="V32" s="114">
        <f t="shared" ref="V32:X32" si="66">SUM(V33:V35)</f>
        <v>0</v>
      </c>
      <c r="W32" s="114">
        <f t="shared" si="66"/>
        <v>0</v>
      </c>
      <c r="X32" s="182">
        <f t="shared" si="66"/>
        <v>0</v>
      </c>
      <c r="Y32" s="143">
        <f t="shared" ref="Y32:Y44" si="67">W32-X32</f>
        <v>0</v>
      </c>
      <c r="Z32" s="183" t="e">
        <f t="shared" ref="Z32:Z44" si="68">Y32/W32</f>
        <v>#DIV/0!</v>
      </c>
      <c r="AA32" s="117"/>
      <c r="AB32" s="184"/>
      <c r="AC32" s="118"/>
      <c r="AD32" s="118"/>
      <c r="AE32" s="118"/>
      <c r="AF32" s="118"/>
      <c r="AG32" s="118"/>
    </row>
    <row r="33" spans="1:33" ht="26.4" x14ac:dyDescent="0.3">
      <c r="A33" s="119" t="s">
        <v>77</v>
      </c>
      <c r="B33" s="120" t="s">
        <v>106</v>
      </c>
      <c r="C33" s="121" t="s">
        <v>107</v>
      </c>
      <c r="D33" s="122" t="s">
        <v>108</v>
      </c>
      <c r="E33" s="123"/>
      <c r="F33" s="124"/>
      <c r="G33" s="125">
        <f t="shared" ref="G33:G35" si="69">E33*F33</f>
        <v>0</v>
      </c>
      <c r="H33" s="123"/>
      <c r="I33" s="124"/>
      <c r="J33" s="125">
        <f t="shared" ref="J33:J35" si="70">H33*I33</f>
        <v>0</v>
      </c>
      <c r="K33" s="123"/>
      <c r="L33" s="124"/>
      <c r="M33" s="125">
        <f t="shared" ref="M33:M35" si="71">K33*L33</f>
        <v>0</v>
      </c>
      <c r="N33" s="123"/>
      <c r="O33" s="124"/>
      <c r="P33" s="125">
        <f t="shared" ref="P33:P35" si="72">N33*O33</f>
        <v>0</v>
      </c>
      <c r="Q33" s="123"/>
      <c r="R33" s="124"/>
      <c r="S33" s="125">
        <f t="shared" ref="S33:S35" si="73">Q33*R33</f>
        <v>0</v>
      </c>
      <c r="T33" s="123"/>
      <c r="U33" s="124"/>
      <c r="V33" s="125">
        <f t="shared" ref="V33:V35" si="74">T33*U33</f>
        <v>0</v>
      </c>
      <c r="W33" s="126">
        <f t="shared" ref="W33:W35" si="75">G33+M33+S33</f>
        <v>0</v>
      </c>
      <c r="X33" s="127">
        <f t="shared" ref="X33:X35" si="76">J33+P33+V33</f>
        <v>0</v>
      </c>
      <c r="Y33" s="127">
        <f t="shared" si="67"/>
        <v>0</v>
      </c>
      <c r="Z33" s="128" t="e">
        <f t="shared" si="68"/>
        <v>#DIV/0!</v>
      </c>
      <c r="AA33" s="129"/>
      <c r="AB33" s="131"/>
      <c r="AC33" s="131"/>
      <c r="AD33" s="131"/>
      <c r="AE33" s="131"/>
      <c r="AF33" s="131"/>
      <c r="AG33" s="131"/>
    </row>
    <row r="34" spans="1:33" ht="26.4" x14ac:dyDescent="0.3">
      <c r="A34" s="119" t="s">
        <v>77</v>
      </c>
      <c r="B34" s="120" t="s">
        <v>109</v>
      </c>
      <c r="C34" s="121" t="s">
        <v>107</v>
      </c>
      <c r="D34" s="122" t="s">
        <v>108</v>
      </c>
      <c r="E34" s="123"/>
      <c r="F34" s="124"/>
      <c r="G34" s="125">
        <f t="shared" si="69"/>
        <v>0</v>
      </c>
      <c r="H34" s="123"/>
      <c r="I34" s="124"/>
      <c r="J34" s="125">
        <f t="shared" si="70"/>
        <v>0</v>
      </c>
      <c r="K34" s="123"/>
      <c r="L34" s="124"/>
      <c r="M34" s="125">
        <f t="shared" si="71"/>
        <v>0</v>
      </c>
      <c r="N34" s="123"/>
      <c r="O34" s="124"/>
      <c r="P34" s="125">
        <f t="shared" si="72"/>
        <v>0</v>
      </c>
      <c r="Q34" s="123"/>
      <c r="R34" s="124"/>
      <c r="S34" s="125">
        <f t="shared" si="73"/>
        <v>0</v>
      </c>
      <c r="T34" s="123"/>
      <c r="U34" s="124"/>
      <c r="V34" s="125">
        <f t="shared" si="74"/>
        <v>0</v>
      </c>
      <c r="W34" s="126">
        <f t="shared" si="75"/>
        <v>0</v>
      </c>
      <c r="X34" s="127">
        <f t="shared" si="76"/>
        <v>0</v>
      </c>
      <c r="Y34" s="127">
        <f t="shared" si="67"/>
        <v>0</v>
      </c>
      <c r="Z34" s="128" t="e">
        <f t="shared" si="68"/>
        <v>#DIV/0!</v>
      </c>
      <c r="AA34" s="129"/>
      <c r="AB34" s="131"/>
      <c r="AC34" s="131"/>
      <c r="AD34" s="131"/>
      <c r="AE34" s="131"/>
      <c r="AF34" s="131"/>
      <c r="AG34" s="131"/>
    </row>
    <row r="35" spans="1:33" ht="26.4" x14ac:dyDescent="0.3">
      <c r="A35" s="146" t="s">
        <v>77</v>
      </c>
      <c r="B35" s="153" t="s">
        <v>110</v>
      </c>
      <c r="C35" s="121" t="s">
        <v>107</v>
      </c>
      <c r="D35" s="147" t="s">
        <v>108</v>
      </c>
      <c r="E35" s="148"/>
      <c r="F35" s="149"/>
      <c r="G35" s="150">
        <f t="shared" si="69"/>
        <v>0</v>
      </c>
      <c r="H35" s="148"/>
      <c r="I35" s="149"/>
      <c r="J35" s="150">
        <f t="shared" si="70"/>
        <v>0</v>
      </c>
      <c r="K35" s="148"/>
      <c r="L35" s="149"/>
      <c r="M35" s="150">
        <f t="shared" si="71"/>
        <v>0</v>
      </c>
      <c r="N35" s="148"/>
      <c r="O35" s="149"/>
      <c r="P35" s="150">
        <f t="shared" si="72"/>
        <v>0</v>
      </c>
      <c r="Q35" s="148"/>
      <c r="R35" s="149"/>
      <c r="S35" s="150">
        <f t="shared" si="73"/>
        <v>0</v>
      </c>
      <c r="T35" s="148"/>
      <c r="U35" s="149"/>
      <c r="V35" s="150">
        <f t="shared" si="74"/>
        <v>0</v>
      </c>
      <c r="W35" s="138">
        <f t="shared" si="75"/>
        <v>0</v>
      </c>
      <c r="X35" s="127">
        <f t="shared" si="76"/>
        <v>0</v>
      </c>
      <c r="Y35" s="127">
        <f t="shared" si="67"/>
        <v>0</v>
      </c>
      <c r="Z35" s="128" t="e">
        <f t="shared" si="68"/>
        <v>#DIV/0!</v>
      </c>
      <c r="AA35" s="151"/>
      <c r="AB35" s="131"/>
      <c r="AC35" s="131"/>
      <c r="AD35" s="131"/>
      <c r="AE35" s="131"/>
      <c r="AF35" s="131"/>
      <c r="AG35" s="131"/>
    </row>
    <row r="36" spans="1:33" ht="26.4" x14ac:dyDescent="0.3">
      <c r="A36" s="108" t="s">
        <v>74</v>
      </c>
      <c r="B36" s="154" t="s">
        <v>111</v>
      </c>
      <c r="C36" s="152" t="s">
        <v>112</v>
      </c>
      <c r="D36" s="141"/>
      <c r="E36" s="142">
        <f>SUM(E37:E39)</f>
        <v>0</v>
      </c>
      <c r="F36" s="143"/>
      <c r="G36" s="144">
        <f t="shared" ref="G36:H36" si="77">SUM(G37:G39)</f>
        <v>0</v>
      </c>
      <c r="H36" s="142">
        <f t="shared" si="77"/>
        <v>0</v>
      </c>
      <c r="I36" s="143"/>
      <c r="J36" s="144">
        <f t="shared" ref="J36:K36" si="78">SUM(J37:J39)</f>
        <v>0</v>
      </c>
      <c r="K36" s="142">
        <f t="shared" si="78"/>
        <v>0</v>
      </c>
      <c r="L36" s="143"/>
      <c r="M36" s="144">
        <f t="shared" ref="M36:N36" si="79">SUM(M37:M39)</f>
        <v>0</v>
      </c>
      <c r="N36" s="142">
        <f t="shared" si="79"/>
        <v>0</v>
      </c>
      <c r="O36" s="143"/>
      <c r="P36" s="144">
        <f t="shared" ref="P36:Q36" si="80">SUM(P37:P39)</f>
        <v>0</v>
      </c>
      <c r="Q36" s="142">
        <f t="shared" si="80"/>
        <v>0</v>
      </c>
      <c r="R36" s="143"/>
      <c r="S36" s="144">
        <f t="shared" ref="S36:T36" si="81">SUM(S37:S39)</f>
        <v>0</v>
      </c>
      <c r="T36" s="142">
        <f t="shared" si="81"/>
        <v>0</v>
      </c>
      <c r="U36" s="143"/>
      <c r="V36" s="144">
        <f t="shared" ref="V36:X36" si="82">SUM(V37:V39)</f>
        <v>0</v>
      </c>
      <c r="W36" s="144">
        <f t="shared" si="82"/>
        <v>0</v>
      </c>
      <c r="X36" s="144">
        <f t="shared" si="82"/>
        <v>0</v>
      </c>
      <c r="Y36" s="185">
        <f t="shared" si="67"/>
        <v>0</v>
      </c>
      <c r="Z36" s="185" t="e">
        <f t="shared" si="68"/>
        <v>#DIV/0!</v>
      </c>
      <c r="AA36" s="145"/>
      <c r="AB36" s="118"/>
      <c r="AC36" s="118"/>
      <c r="AD36" s="118"/>
      <c r="AE36" s="118"/>
      <c r="AF36" s="118"/>
      <c r="AG36" s="118"/>
    </row>
    <row r="37" spans="1:33" ht="26.4" x14ac:dyDescent="0.3">
      <c r="A37" s="119" t="s">
        <v>77</v>
      </c>
      <c r="B37" s="120" t="s">
        <v>113</v>
      </c>
      <c r="C37" s="121" t="s">
        <v>114</v>
      </c>
      <c r="D37" s="122" t="s">
        <v>115</v>
      </c>
      <c r="E37" s="123"/>
      <c r="F37" s="124"/>
      <c r="G37" s="125">
        <f t="shared" ref="G37:G39" si="83">E37*F37</f>
        <v>0</v>
      </c>
      <c r="H37" s="123"/>
      <c r="I37" s="124"/>
      <c r="J37" s="125">
        <f t="shared" ref="J37:J39" si="84">H37*I37</f>
        <v>0</v>
      </c>
      <c r="K37" s="123"/>
      <c r="L37" s="124"/>
      <c r="M37" s="125">
        <f t="shared" ref="M37:M39" si="85">K37*L37</f>
        <v>0</v>
      </c>
      <c r="N37" s="123"/>
      <c r="O37" s="124"/>
      <c r="P37" s="125">
        <f t="shared" ref="P37:P39" si="86">N37*O37</f>
        <v>0</v>
      </c>
      <c r="Q37" s="123"/>
      <c r="R37" s="124"/>
      <c r="S37" s="125">
        <f t="shared" ref="S37:S39" si="87">Q37*R37</f>
        <v>0</v>
      </c>
      <c r="T37" s="123"/>
      <c r="U37" s="124"/>
      <c r="V37" s="125">
        <f t="shared" ref="V37:V39" si="88">T37*U37</f>
        <v>0</v>
      </c>
      <c r="W37" s="126">
        <f t="shared" ref="W37:W39" si="89">G37+M37+S37</f>
        <v>0</v>
      </c>
      <c r="X37" s="127">
        <f t="shared" ref="X37:X39" si="90">J37+P37+V37</f>
        <v>0</v>
      </c>
      <c r="Y37" s="127">
        <f t="shared" si="67"/>
        <v>0</v>
      </c>
      <c r="Z37" s="128" t="e">
        <f t="shared" si="68"/>
        <v>#DIV/0!</v>
      </c>
      <c r="AA37" s="129"/>
      <c r="AB37" s="131"/>
      <c r="AC37" s="131"/>
      <c r="AD37" s="131"/>
      <c r="AE37" s="131"/>
      <c r="AF37" s="131"/>
      <c r="AG37" s="131"/>
    </row>
    <row r="38" spans="1:33" ht="26.4" x14ac:dyDescent="0.3">
      <c r="A38" s="119" t="s">
        <v>77</v>
      </c>
      <c r="B38" s="120" t="s">
        <v>116</v>
      </c>
      <c r="C38" s="186" t="s">
        <v>114</v>
      </c>
      <c r="D38" s="122" t="s">
        <v>115</v>
      </c>
      <c r="E38" s="123"/>
      <c r="F38" s="124"/>
      <c r="G38" s="125">
        <f t="shared" si="83"/>
        <v>0</v>
      </c>
      <c r="H38" s="123"/>
      <c r="I38" s="124"/>
      <c r="J38" s="125">
        <f t="shared" si="84"/>
        <v>0</v>
      </c>
      <c r="K38" s="123"/>
      <c r="L38" s="124"/>
      <c r="M38" s="125">
        <f t="shared" si="85"/>
        <v>0</v>
      </c>
      <c r="N38" s="123"/>
      <c r="O38" s="124"/>
      <c r="P38" s="125">
        <f t="shared" si="86"/>
        <v>0</v>
      </c>
      <c r="Q38" s="123"/>
      <c r="R38" s="124"/>
      <c r="S38" s="125">
        <f t="shared" si="87"/>
        <v>0</v>
      </c>
      <c r="T38" s="123"/>
      <c r="U38" s="124"/>
      <c r="V38" s="125">
        <f t="shared" si="88"/>
        <v>0</v>
      </c>
      <c r="W38" s="126">
        <f t="shared" si="89"/>
        <v>0</v>
      </c>
      <c r="X38" s="127">
        <f t="shared" si="90"/>
        <v>0</v>
      </c>
      <c r="Y38" s="127">
        <f t="shared" si="67"/>
        <v>0</v>
      </c>
      <c r="Z38" s="128" t="e">
        <f t="shared" si="68"/>
        <v>#DIV/0!</v>
      </c>
      <c r="AA38" s="129"/>
      <c r="AB38" s="131"/>
      <c r="AC38" s="131"/>
      <c r="AD38" s="131"/>
      <c r="AE38" s="131"/>
      <c r="AF38" s="131"/>
      <c r="AG38" s="131"/>
    </row>
    <row r="39" spans="1:33" ht="26.4" x14ac:dyDescent="0.3">
      <c r="A39" s="146" t="s">
        <v>77</v>
      </c>
      <c r="B39" s="153" t="s">
        <v>117</v>
      </c>
      <c r="C39" s="187" t="s">
        <v>114</v>
      </c>
      <c r="D39" s="147" t="s">
        <v>115</v>
      </c>
      <c r="E39" s="148"/>
      <c r="F39" s="149"/>
      <c r="G39" s="150">
        <f t="shared" si="83"/>
        <v>0</v>
      </c>
      <c r="H39" s="148"/>
      <c r="I39" s="149"/>
      <c r="J39" s="150">
        <f t="shared" si="84"/>
        <v>0</v>
      </c>
      <c r="K39" s="148"/>
      <c r="L39" s="149"/>
      <c r="M39" s="150">
        <f t="shared" si="85"/>
        <v>0</v>
      </c>
      <c r="N39" s="148"/>
      <c r="O39" s="149"/>
      <c r="P39" s="150">
        <f t="shared" si="86"/>
        <v>0</v>
      </c>
      <c r="Q39" s="148"/>
      <c r="R39" s="149"/>
      <c r="S39" s="150">
        <f t="shared" si="87"/>
        <v>0</v>
      </c>
      <c r="T39" s="148"/>
      <c r="U39" s="149"/>
      <c r="V39" s="150">
        <f t="shared" si="88"/>
        <v>0</v>
      </c>
      <c r="W39" s="138">
        <f t="shared" si="89"/>
        <v>0</v>
      </c>
      <c r="X39" s="127">
        <f t="shared" si="90"/>
        <v>0</v>
      </c>
      <c r="Y39" s="127">
        <f t="shared" si="67"/>
        <v>0</v>
      </c>
      <c r="Z39" s="128" t="e">
        <f t="shared" si="68"/>
        <v>#DIV/0!</v>
      </c>
      <c r="AA39" s="151"/>
      <c r="AB39" s="131"/>
      <c r="AC39" s="131"/>
      <c r="AD39" s="131"/>
      <c r="AE39" s="131"/>
      <c r="AF39" s="131"/>
      <c r="AG39" s="131"/>
    </row>
    <row r="40" spans="1:33" ht="14.4" x14ac:dyDescent="0.3">
      <c r="A40" s="108" t="s">
        <v>74</v>
      </c>
      <c r="B40" s="154" t="s">
        <v>118</v>
      </c>
      <c r="C40" s="152" t="s">
        <v>119</v>
      </c>
      <c r="D40" s="141"/>
      <c r="E40" s="142">
        <f>SUM(E41:E43)</f>
        <v>0</v>
      </c>
      <c r="F40" s="143"/>
      <c r="G40" s="144">
        <f t="shared" ref="G40:H40" si="91">SUM(G41:G43)</f>
        <v>0</v>
      </c>
      <c r="H40" s="142">
        <f t="shared" si="91"/>
        <v>0</v>
      </c>
      <c r="I40" s="143"/>
      <c r="J40" s="144">
        <f t="shared" ref="J40:K40" si="92">SUM(J41:J43)</f>
        <v>0</v>
      </c>
      <c r="K40" s="142">
        <f t="shared" si="92"/>
        <v>0</v>
      </c>
      <c r="L40" s="143"/>
      <c r="M40" s="144">
        <f t="shared" ref="M40:N40" si="93">SUM(M41:M43)</f>
        <v>0</v>
      </c>
      <c r="N40" s="142">
        <f t="shared" si="93"/>
        <v>0</v>
      </c>
      <c r="O40" s="143"/>
      <c r="P40" s="144">
        <f t="shared" ref="P40:Q40" si="94">SUM(P41:P43)</f>
        <v>0</v>
      </c>
      <c r="Q40" s="142">
        <f t="shared" si="94"/>
        <v>0</v>
      </c>
      <c r="R40" s="143"/>
      <c r="S40" s="144">
        <f t="shared" ref="S40:T40" si="95">SUM(S41:S43)</f>
        <v>0</v>
      </c>
      <c r="T40" s="142">
        <f t="shared" si="95"/>
        <v>0</v>
      </c>
      <c r="U40" s="143"/>
      <c r="V40" s="144">
        <f t="shared" ref="V40:X40" si="96">SUM(V41:V43)</f>
        <v>0</v>
      </c>
      <c r="W40" s="144">
        <f t="shared" si="96"/>
        <v>0</v>
      </c>
      <c r="X40" s="144">
        <f t="shared" si="96"/>
        <v>0</v>
      </c>
      <c r="Y40" s="143">
        <f t="shared" si="67"/>
        <v>0</v>
      </c>
      <c r="Z40" s="143" t="e">
        <f t="shared" si="68"/>
        <v>#DIV/0!</v>
      </c>
      <c r="AA40" s="145"/>
      <c r="AB40" s="118"/>
      <c r="AC40" s="118"/>
      <c r="AD40" s="118"/>
      <c r="AE40" s="118"/>
      <c r="AF40" s="118"/>
      <c r="AG40" s="118"/>
    </row>
    <row r="41" spans="1:33" ht="26.4" x14ac:dyDescent="0.3">
      <c r="A41" s="119" t="s">
        <v>77</v>
      </c>
      <c r="B41" s="120" t="s">
        <v>120</v>
      </c>
      <c r="C41" s="121" t="s">
        <v>121</v>
      </c>
      <c r="D41" s="122" t="s">
        <v>115</v>
      </c>
      <c r="E41" s="123"/>
      <c r="F41" s="124"/>
      <c r="G41" s="125">
        <f t="shared" ref="G41:G43" si="97">E41*F41</f>
        <v>0</v>
      </c>
      <c r="H41" s="123"/>
      <c r="I41" s="124"/>
      <c r="J41" s="125">
        <f t="shared" ref="J41:J43" si="98">H41*I41</f>
        <v>0</v>
      </c>
      <c r="K41" s="123"/>
      <c r="L41" s="124"/>
      <c r="M41" s="125">
        <f t="shared" ref="M41:M43" si="99">K41*L41</f>
        <v>0</v>
      </c>
      <c r="N41" s="123"/>
      <c r="O41" s="124"/>
      <c r="P41" s="125">
        <f t="shared" ref="P41:P43" si="100">N41*O41</f>
        <v>0</v>
      </c>
      <c r="Q41" s="123"/>
      <c r="R41" s="124"/>
      <c r="S41" s="125">
        <f t="shared" ref="S41:S43" si="101">Q41*R41</f>
        <v>0</v>
      </c>
      <c r="T41" s="123"/>
      <c r="U41" s="124"/>
      <c r="V41" s="125">
        <f t="shared" ref="V41:V43" si="102">T41*U41</f>
        <v>0</v>
      </c>
      <c r="W41" s="126">
        <f t="shared" ref="W41:W43" si="103">G41+M41+S41</f>
        <v>0</v>
      </c>
      <c r="X41" s="127">
        <f t="shared" ref="X41:X43" si="104">J41+P41+V41</f>
        <v>0</v>
      </c>
      <c r="Y41" s="127">
        <f t="shared" si="67"/>
        <v>0</v>
      </c>
      <c r="Z41" s="128" t="e">
        <f t="shared" si="68"/>
        <v>#DIV/0!</v>
      </c>
      <c r="AA41" s="129"/>
      <c r="AB41" s="130"/>
      <c r="AC41" s="131"/>
      <c r="AD41" s="131"/>
      <c r="AE41" s="131"/>
      <c r="AF41" s="131"/>
      <c r="AG41" s="131"/>
    </row>
    <row r="42" spans="1:33" ht="26.4" x14ac:dyDescent="0.3">
      <c r="A42" s="119" t="s">
        <v>77</v>
      </c>
      <c r="B42" s="120" t="s">
        <v>122</v>
      </c>
      <c r="C42" s="121" t="s">
        <v>123</v>
      </c>
      <c r="D42" s="122" t="s">
        <v>115</v>
      </c>
      <c r="E42" s="123"/>
      <c r="F42" s="124"/>
      <c r="G42" s="125">
        <f t="shared" si="97"/>
        <v>0</v>
      </c>
      <c r="H42" s="123"/>
      <c r="I42" s="124"/>
      <c r="J42" s="125">
        <f t="shared" si="98"/>
        <v>0</v>
      </c>
      <c r="K42" s="123"/>
      <c r="L42" s="124"/>
      <c r="M42" s="125">
        <f t="shared" si="99"/>
        <v>0</v>
      </c>
      <c r="N42" s="123"/>
      <c r="O42" s="124"/>
      <c r="P42" s="125">
        <f t="shared" si="100"/>
        <v>0</v>
      </c>
      <c r="Q42" s="123"/>
      <c r="R42" s="124"/>
      <c r="S42" s="125">
        <f t="shared" si="101"/>
        <v>0</v>
      </c>
      <c r="T42" s="123"/>
      <c r="U42" s="124"/>
      <c r="V42" s="125">
        <f t="shared" si="102"/>
        <v>0</v>
      </c>
      <c r="W42" s="126">
        <f t="shared" si="103"/>
        <v>0</v>
      </c>
      <c r="X42" s="127">
        <f t="shared" si="104"/>
        <v>0</v>
      </c>
      <c r="Y42" s="127">
        <f t="shared" si="67"/>
        <v>0</v>
      </c>
      <c r="Z42" s="128" t="e">
        <f t="shared" si="68"/>
        <v>#DIV/0!</v>
      </c>
      <c r="AA42" s="129"/>
      <c r="AB42" s="131"/>
      <c r="AC42" s="131"/>
      <c r="AD42" s="131"/>
      <c r="AE42" s="131"/>
      <c r="AF42" s="131"/>
      <c r="AG42" s="131"/>
    </row>
    <row r="43" spans="1:33" ht="26.4" x14ac:dyDescent="0.3">
      <c r="A43" s="132" t="s">
        <v>77</v>
      </c>
      <c r="B43" s="133" t="s">
        <v>124</v>
      </c>
      <c r="C43" s="163" t="s">
        <v>121</v>
      </c>
      <c r="D43" s="134" t="s">
        <v>115</v>
      </c>
      <c r="E43" s="148"/>
      <c r="F43" s="149"/>
      <c r="G43" s="150">
        <f t="shared" si="97"/>
        <v>0</v>
      </c>
      <c r="H43" s="148"/>
      <c r="I43" s="149"/>
      <c r="J43" s="150">
        <f t="shared" si="98"/>
        <v>0</v>
      </c>
      <c r="K43" s="148"/>
      <c r="L43" s="149"/>
      <c r="M43" s="150">
        <f t="shared" si="99"/>
        <v>0</v>
      </c>
      <c r="N43" s="148"/>
      <c r="O43" s="149"/>
      <c r="P43" s="150">
        <f t="shared" si="100"/>
        <v>0</v>
      </c>
      <c r="Q43" s="148"/>
      <c r="R43" s="149"/>
      <c r="S43" s="150">
        <f t="shared" si="101"/>
        <v>0</v>
      </c>
      <c r="T43" s="148"/>
      <c r="U43" s="149"/>
      <c r="V43" s="150">
        <f t="shared" si="102"/>
        <v>0</v>
      </c>
      <c r="W43" s="138">
        <f t="shared" si="103"/>
        <v>0</v>
      </c>
      <c r="X43" s="127">
        <f t="shared" si="104"/>
        <v>0</v>
      </c>
      <c r="Y43" s="127">
        <f t="shared" si="67"/>
        <v>0</v>
      </c>
      <c r="Z43" s="128" t="e">
        <f t="shared" si="68"/>
        <v>#DIV/0!</v>
      </c>
      <c r="AA43" s="151"/>
      <c r="AB43" s="131"/>
      <c r="AC43" s="131"/>
      <c r="AD43" s="131"/>
      <c r="AE43" s="131"/>
      <c r="AF43" s="131"/>
      <c r="AG43" s="131"/>
    </row>
    <row r="44" spans="1:33" ht="14.4" x14ac:dyDescent="0.3">
      <c r="A44" s="165" t="s">
        <v>125</v>
      </c>
      <c r="B44" s="166"/>
      <c r="C44" s="167"/>
      <c r="D44" s="168"/>
      <c r="E44" s="172">
        <f>E40+E36+E32</f>
        <v>0</v>
      </c>
      <c r="F44" s="188"/>
      <c r="G44" s="171">
        <f t="shared" ref="G44:H44" si="105">G40+G36+G32</f>
        <v>0</v>
      </c>
      <c r="H44" s="172">
        <f t="shared" si="105"/>
        <v>0</v>
      </c>
      <c r="I44" s="188"/>
      <c r="J44" s="171">
        <f t="shared" ref="J44:K44" si="106">J40+J36+J32</f>
        <v>0</v>
      </c>
      <c r="K44" s="189">
        <f t="shared" si="106"/>
        <v>0</v>
      </c>
      <c r="L44" s="188"/>
      <c r="M44" s="171">
        <f t="shared" ref="M44:N44" si="107">M40+M36+M32</f>
        <v>0</v>
      </c>
      <c r="N44" s="189">
        <f t="shared" si="107"/>
        <v>0</v>
      </c>
      <c r="O44" s="188"/>
      <c r="P44" s="171">
        <f t="shared" ref="P44:Q44" si="108">P40+P36+P32</f>
        <v>0</v>
      </c>
      <c r="Q44" s="189">
        <f t="shared" si="108"/>
        <v>0</v>
      </c>
      <c r="R44" s="188"/>
      <c r="S44" s="171">
        <f t="shared" ref="S44:T44" si="109">S40+S36+S32</f>
        <v>0</v>
      </c>
      <c r="T44" s="189">
        <f t="shared" si="109"/>
        <v>0</v>
      </c>
      <c r="U44" s="188"/>
      <c r="V44" s="171">
        <f t="shared" ref="V44:X44" si="110">V40+V36+V32</f>
        <v>0</v>
      </c>
      <c r="W44" s="190">
        <f t="shared" si="110"/>
        <v>0</v>
      </c>
      <c r="X44" s="190">
        <f t="shared" si="110"/>
        <v>0</v>
      </c>
      <c r="Y44" s="190">
        <f t="shared" si="67"/>
        <v>0</v>
      </c>
      <c r="Z44" s="190" t="e">
        <f t="shared" si="68"/>
        <v>#DIV/0!</v>
      </c>
      <c r="AA44" s="176"/>
      <c r="AB44" s="7"/>
      <c r="AC44" s="7"/>
      <c r="AD44" s="7"/>
      <c r="AE44" s="7"/>
      <c r="AF44" s="7"/>
      <c r="AG44" s="7"/>
    </row>
    <row r="45" spans="1:33" ht="14.4" x14ac:dyDescent="0.3">
      <c r="A45" s="177" t="s">
        <v>72</v>
      </c>
      <c r="B45" s="178">
        <v>3</v>
      </c>
      <c r="C45" s="179" t="s">
        <v>126</v>
      </c>
      <c r="D45" s="180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6"/>
      <c r="X45" s="106"/>
      <c r="Y45" s="106"/>
      <c r="Z45" s="106"/>
      <c r="AA45" s="107"/>
      <c r="AB45" s="7"/>
      <c r="AC45" s="7"/>
      <c r="AD45" s="7"/>
      <c r="AE45" s="7"/>
      <c r="AF45" s="7"/>
      <c r="AG45" s="7"/>
    </row>
    <row r="46" spans="1:33" ht="39.6" x14ac:dyDescent="0.3">
      <c r="A46" s="108" t="s">
        <v>74</v>
      </c>
      <c r="B46" s="154" t="s">
        <v>127</v>
      </c>
      <c r="C46" s="110" t="s">
        <v>128</v>
      </c>
      <c r="D46" s="111"/>
      <c r="E46" s="112">
        <f>SUM(E47:E49)</f>
        <v>0</v>
      </c>
      <c r="F46" s="113"/>
      <c r="G46" s="114">
        <f t="shared" ref="G46:H46" si="111">SUM(G47:G49)</f>
        <v>0</v>
      </c>
      <c r="H46" s="112">
        <f t="shared" si="111"/>
        <v>0</v>
      </c>
      <c r="I46" s="113"/>
      <c r="J46" s="114">
        <f t="shared" ref="J46:K46" si="112">SUM(J47:J49)</f>
        <v>0</v>
      </c>
      <c r="K46" s="112">
        <f t="shared" si="112"/>
        <v>0</v>
      </c>
      <c r="L46" s="113"/>
      <c r="M46" s="114">
        <f t="shared" ref="M46:N46" si="113">SUM(M47:M49)</f>
        <v>0</v>
      </c>
      <c r="N46" s="112">
        <f t="shared" si="113"/>
        <v>0</v>
      </c>
      <c r="O46" s="113"/>
      <c r="P46" s="114">
        <f t="shared" ref="P46:Q46" si="114">SUM(P47:P49)</f>
        <v>0</v>
      </c>
      <c r="Q46" s="112">
        <f t="shared" si="114"/>
        <v>0</v>
      </c>
      <c r="R46" s="113"/>
      <c r="S46" s="114">
        <f t="shared" ref="S46:T46" si="115">SUM(S47:S49)</f>
        <v>0</v>
      </c>
      <c r="T46" s="112">
        <f t="shared" si="115"/>
        <v>0</v>
      </c>
      <c r="U46" s="113"/>
      <c r="V46" s="114">
        <f t="shared" ref="V46:X46" si="116">SUM(V47:V49)</f>
        <v>0</v>
      </c>
      <c r="W46" s="114">
        <f t="shared" si="116"/>
        <v>0</v>
      </c>
      <c r="X46" s="114">
        <f t="shared" si="116"/>
        <v>0</v>
      </c>
      <c r="Y46" s="115">
        <f t="shared" ref="Y46:Y52" si="117">W46-X46</f>
        <v>0</v>
      </c>
      <c r="Z46" s="116" t="e">
        <f t="shared" ref="Z46:Z53" si="118">Y46/W46</f>
        <v>#DIV/0!</v>
      </c>
      <c r="AA46" s="117"/>
      <c r="AB46" s="118"/>
      <c r="AC46" s="118"/>
      <c r="AD46" s="118"/>
      <c r="AE46" s="118"/>
      <c r="AF46" s="118"/>
      <c r="AG46" s="118"/>
    </row>
    <row r="47" spans="1:33" ht="26.4" x14ac:dyDescent="0.3">
      <c r="A47" s="119" t="s">
        <v>77</v>
      </c>
      <c r="B47" s="120" t="s">
        <v>129</v>
      </c>
      <c r="C47" s="186" t="s">
        <v>130</v>
      </c>
      <c r="D47" s="122" t="s">
        <v>108</v>
      </c>
      <c r="E47" s="123"/>
      <c r="F47" s="124"/>
      <c r="G47" s="125">
        <f t="shared" ref="G47:G49" si="119">E47*F47</f>
        <v>0</v>
      </c>
      <c r="H47" s="123"/>
      <c r="I47" s="124"/>
      <c r="J47" s="125">
        <f t="shared" ref="J47:J49" si="120">H47*I47</f>
        <v>0</v>
      </c>
      <c r="K47" s="123"/>
      <c r="L47" s="124"/>
      <c r="M47" s="125">
        <f t="shared" ref="M47:M49" si="121">K47*L47</f>
        <v>0</v>
      </c>
      <c r="N47" s="123"/>
      <c r="O47" s="124"/>
      <c r="P47" s="125">
        <f t="shared" ref="P47:P49" si="122">N47*O47</f>
        <v>0</v>
      </c>
      <c r="Q47" s="123"/>
      <c r="R47" s="124"/>
      <c r="S47" s="125">
        <f t="shared" ref="S47:S49" si="123">Q47*R47</f>
        <v>0</v>
      </c>
      <c r="T47" s="123"/>
      <c r="U47" s="124"/>
      <c r="V47" s="125">
        <f t="shared" ref="V47:V49" si="124">T47*U47</f>
        <v>0</v>
      </c>
      <c r="W47" s="126">
        <f t="shared" ref="W47:W49" si="125">G47+M47+S47</f>
        <v>0</v>
      </c>
      <c r="X47" s="127">
        <f t="shared" ref="X47:X49" si="126">J47+P47+V47</f>
        <v>0</v>
      </c>
      <c r="Y47" s="127">
        <f t="shared" si="117"/>
        <v>0</v>
      </c>
      <c r="Z47" s="128" t="e">
        <f t="shared" si="118"/>
        <v>#DIV/0!</v>
      </c>
      <c r="AA47" s="129"/>
      <c r="AB47" s="131"/>
      <c r="AC47" s="131"/>
      <c r="AD47" s="131"/>
      <c r="AE47" s="131"/>
      <c r="AF47" s="131"/>
      <c r="AG47" s="131"/>
    </row>
    <row r="48" spans="1:33" ht="26.4" x14ac:dyDescent="0.3">
      <c r="A48" s="119" t="s">
        <v>77</v>
      </c>
      <c r="B48" s="120" t="s">
        <v>131</v>
      </c>
      <c r="C48" s="186" t="s">
        <v>132</v>
      </c>
      <c r="D48" s="122" t="s">
        <v>108</v>
      </c>
      <c r="E48" s="123"/>
      <c r="F48" s="124"/>
      <c r="G48" s="125">
        <f t="shared" si="119"/>
        <v>0</v>
      </c>
      <c r="H48" s="123"/>
      <c r="I48" s="124"/>
      <c r="J48" s="125">
        <f t="shared" si="120"/>
        <v>0</v>
      </c>
      <c r="K48" s="123"/>
      <c r="L48" s="124"/>
      <c r="M48" s="125">
        <f t="shared" si="121"/>
        <v>0</v>
      </c>
      <c r="N48" s="123"/>
      <c r="O48" s="124"/>
      <c r="P48" s="125">
        <f t="shared" si="122"/>
        <v>0</v>
      </c>
      <c r="Q48" s="123"/>
      <c r="R48" s="124"/>
      <c r="S48" s="125">
        <f t="shared" si="123"/>
        <v>0</v>
      </c>
      <c r="T48" s="123"/>
      <c r="U48" s="124"/>
      <c r="V48" s="125">
        <f t="shared" si="124"/>
        <v>0</v>
      </c>
      <c r="W48" s="126">
        <f t="shared" si="125"/>
        <v>0</v>
      </c>
      <c r="X48" s="127">
        <f t="shared" si="126"/>
        <v>0</v>
      </c>
      <c r="Y48" s="127">
        <f t="shared" si="117"/>
        <v>0</v>
      </c>
      <c r="Z48" s="128" t="e">
        <f t="shared" si="118"/>
        <v>#DIV/0!</v>
      </c>
      <c r="AA48" s="129"/>
      <c r="AB48" s="131"/>
      <c r="AC48" s="131"/>
      <c r="AD48" s="131"/>
      <c r="AE48" s="131"/>
      <c r="AF48" s="131"/>
      <c r="AG48" s="131"/>
    </row>
    <row r="49" spans="1:33" ht="26.4" x14ac:dyDescent="0.3">
      <c r="A49" s="132" t="s">
        <v>77</v>
      </c>
      <c r="B49" s="133" t="s">
        <v>133</v>
      </c>
      <c r="C49" s="162" t="s">
        <v>134</v>
      </c>
      <c r="D49" s="134" t="s">
        <v>108</v>
      </c>
      <c r="E49" s="135"/>
      <c r="F49" s="136"/>
      <c r="G49" s="137">
        <f t="shared" si="119"/>
        <v>0</v>
      </c>
      <c r="H49" s="135"/>
      <c r="I49" s="136"/>
      <c r="J49" s="137">
        <f t="shared" si="120"/>
        <v>0</v>
      </c>
      <c r="K49" s="135"/>
      <c r="L49" s="136"/>
      <c r="M49" s="137">
        <f t="shared" si="121"/>
        <v>0</v>
      </c>
      <c r="N49" s="135"/>
      <c r="O49" s="136"/>
      <c r="P49" s="137">
        <f t="shared" si="122"/>
        <v>0</v>
      </c>
      <c r="Q49" s="135"/>
      <c r="R49" s="136"/>
      <c r="S49" s="137">
        <f t="shared" si="123"/>
        <v>0</v>
      </c>
      <c r="T49" s="135"/>
      <c r="U49" s="136"/>
      <c r="V49" s="137">
        <f t="shared" si="124"/>
        <v>0</v>
      </c>
      <c r="W49" s="138">
        <f t="shared" si="125"/>
        <v>0</v>
      </c>
      <c r="X49" s="127">
        <f t="shared" si="126"/>
        <v>0</v>
      </c>
      <c r="Y49" s="127">
        <f t="shared" si="117"/>
        <v>0</v>
      </c>
      <c r="Z49" s="128" t="e">
        <f t="shared" si="118"/>
        <v>#DIV/0!</v>
      </c>
      <c r="AA49" s="139"/>
      <c r="AB49" s="131"/>
      <c r="AC49" s="131"/>
      <c r="AD49" s="131"/>
      <c r="AE49" s="131"/>
      <c r="AF49" s="131"/>
      <c r="AG49" s="131"/>
    </row>
    <row r="50" spans="1:33" ht="52.8" x14ac:dyDescent="0.3">
      <c r="A50" s="108" t="s">
        <v>74</v>
      </c>
      <c r="B50" s="154" t="s">
        <v>135</v>
      </c>
      <c r="C50" s="140" t="s">
        <v>136</v>
      </c>
      <c r="D50" s="141"/>
      <c r="E50" s="142"/>
      <c r="F50" s="143"/>
      <c r="G50" s="144"/>
      <c r="H50" s="142"/>
      <c r="I50" s="143"/>
      <c r="J50" s="144"/>
      <c r="K50" s="142">
        <f>SUM(K51:K52)</f>
        <v>0</v>
      </c>
      <c r="L50" s="143"/>
      <c r="M50" s="144">
        <f t="shared" ref="M50:N50" si="127">SUM(M51:M52)</f>
        <v>0</v>
      </c>
      <c r="N50" s="142">
        <f t="shared" si="127"/>
        <v>0</v>
      </c>
      <c r="O50" s="143"/>
      <c r="P50" s="144">
        <f t="shared" ref="P50:Q50" si="128">SUM(P51:P52)</f>
        <v>0</v>
      </c>
      <c r="Q50" s="142">
        <f t="shared" si="128"/>
        <v>0</v>
      </c>
      <c r="R50" s="143"/>
      <c r="S50" s="144">
        <f t="shared" ref="S50:T50" si="129">SUM(S51:S52)</f>
        <v>0</v>
      </c>
      <c r="T50" s="142">
        <f t="shared" si="129"/>
        <v>0</v>
      </c>
      <c r="U50" s="143"/>
      <c r="V50" s="144">
        <f t="shared" ref="V50:X50" si="130">SUM(V51:V52)</f>
        <v>0</v>
      </c>
      <c r="W50" s="144">
        <f t="shared" si="130"/>
        <v>0</v>
      </c>
      <c r="X50" s="144">
        <f t="shared" si="130"/>
        <v>0</v>
      </c>
      <c r="Y50" s="144">
        <f t="shared" si="117"/>
        <v>0</v>
      </c>
      <c r="Z50" s="144" t="e">
        <f t="shared" si="118"/>
        <v>#DIV/0!</v>
      </c>
      <c r="AA50" s="145"/>
      <c r="AB50" s="118"/>
      <c r="AC50" s="118"/>
      <c r="AD50" s="118"/>
      <c r="AE50" s="118"/>
      <c r="AF50" s="118"/>
      <c r="AG50" s="118"/>
    </row>
    <row r="51" spans="1:33" ht="26.4" x14ac:dyDescent="0.3">
      <c r="A51" s="119" t="s">
        <v>77</v>
      </c>
      <c r="B51" s="120" t="s">
        <v>137</v>
      </c>
      <c r="C51" s="186" t="s">
        <v>138</v>
      </c>
      <c r="D51" s="122" t="s">
        <v>139</v>
      </c>
      <c r="E51" s="420" t="s">
        <v>140</v>
      </c>
      <c r="F51" s="421"/>
      <c r="G51" s="422"/>
      <c r="H51" s="420" t="s">
        <v>140</v>
      </c>
      <c r="I51" s="421"/>
      <c r="J51" s="422"/>
      <c r="K51" s="123"/>
      <c r="L51" s="124"/>
      <c r="M51" s="125">
        <f t="shared" ref="M51:M52" si="131">K51*L51</f>
        <v>0</v>
      </c>
      <c r="N51" s="123"/>
      <c r="O51" s="124"/>
      <c r="P51" s="125">
        <f t="shared" ref="P51:P52" si="132">N51*O51</f>
        <v>0</v>
      </c>
      <c r="Q51" s="123"/>
      <c r="R51" s="124"/>
      <c r="S51" s="125">
        <f t="shared" ref="S51:S52" si="133">Q51*R51</f>
        <v>0</v>
      </c>
      <c r="T51" s="123"/>
      <c r="U51" s="124"/>
      <c r="V51" s="125">
        <f t="shared" ref="V51:V52" si="134">T51*U51</f>
        <v>0</v>
      </c>
      <c r="W51" s="138">
        <f t="shared" ref="W51:W52" si="135">G51+M51+S51</f>
        <v>0</v>
      </c>
      <c r="X51" s="127">
        <f t="shared" ref="X51:X52" si="136">J51+P51+V51</f>
        <v>0</v>
      </c>
      <c r="Y51" s="127">
        <f t="shared" si="117"/>
        <v>0</v>
      </c>
      <c r="Z51" s="128" t="e">
        <f t="shared" si="118"/>
        <v>#DIV/0!</v>
      </c>
      <c r="AA51" s="129"/>
      <c r="AB51" s="131"/>
      <c r="AC51" s="131"/>
      <c r="AD51" s="131"/>
      <c r="AE51" s="131"/>
      <c r="AF51" s="131"/>
      <c r="AG51" s="131"/>
    </row>
    <row r="52" spans="1:33" ht="14.4" x14ac:dyDescent="0.3">
      <c r="A52" s="132" t="s">
        <v>77</v>
      </c>
      <c r="B52" s="133" t="s">
        <v>141</v>
      </c>
      <c r="C52" s="162" t="s">
        <v>142</v>
      </c>
      <c r="D52" s="134" t="s">
        <v>139</v>
      </c>
      <c r="E52" s="390"/>
      <c r="F52" s="423"/>
      <c r="G52" s="391"/>
      <c r="H52" s="390"/>
      <c r="I52" s="423"/>
      <c r="J52" s="391"/>
      <c r="K52" s="148"/>
      <c r="L52" s="149"/>
      <c r="M52" s="150">
        <f t="shared" si="131"/>
        <v>0</v>
      </c>
      <c r="N52" s="148"/>
      <c r="O52" s="149"/>
      <c r="P52" s="150">
        <f t="shared" si="132"/>
        <v>0</v>
      </c>
      <c r="Q52" s="148"/>
      <c r="R52" s="149"/>
      <c r="S52" s="150">
        <f t="shared" si="133"/>
        <v>0</v>
      </c>
      <c r="T52" s="148"/>
      <c r="U52" s="149"/>
      <c r="V52" s="150">
        <f t="shared" si="134"/>
        <v>0</v>
      </c>
      <c r="W52" s="138">
        <f t="shared" si="135"/>
        <v>0</v>
      </c>
      <c r="X52" s="127">
        <f t="shared" si="136"/>
        <v>0</v>
      </c>
      <c r="Y52" s="164">
        <f t="shared" si="117"/>
        <v>0</v>
      </c>
      <c r="Z52" s="128" t="e">
        <f t="shared" si="118"/>
        <v>#DIV/0!</v>
      </c>
      <c r="AA52" s="151"/>
      <c r="AB52" s="131"/>
      <c r="AC52" s="131"/>
      <c r="AD52" s="131"/>
      <c r="AE52" s="131"/>
      <c r="AF52" s="131"/>
      <c r="AG52" s="131"/>
    </row>
    <row r="53" spans="1:33" ht="14.4" x14ac:dyDescent="0.3">
      <c r="A53" s="165" t="s">
        <v>143</v>
      </c>
      <c r="B53" s="166"/>
      <c r="C53" s="167"/>
      <c r="D53" s="168"/>
      <c r="E53" s="172">
        <f>E46</f>
        <v>0</v>
      </c>
      <c r="F53" s="188"/>
      <c r="G53" s="171">
        <f t="shared" ref="G53:H53" si="137">G46</f>
        <v>0</v>
      </c>
      <c r="H53" s="172">
        <f t="shared" si="137"/>
        <v>0</v>
      </c>
      <c r="I53" s="188"/>
      <c r="J53" s="171">
        <f>J46</f>
        <v>0</v>
      </c>
      <c r="K53" s="189">
        <f>K50+K46</f>
        <v>0</v>
      </c>
      <c r="L53" s="188"/>
      <c r="M53" s="171">
        <f t="shared" ref="M53:N53" si="138">M50+M46</f>
        <v>0</v>
      </c>
      <c r="N53" s="189">
        <f t="shared" si="138"/>
        <v>0</v>
      </c>
      <c r="O53" s="188"/>
      <c r="P53" s="171">
        <f t="shared" ref="P53:Q53" si="139">P50+P46</f>
        <v>0</v>
      </c>
      <c r="Q53" s="189">
        <f t="shared" si="139"/>
        <v>0</v>
      </c>
      <c r="R53" s="188"/>
      <c r="S53" s="171">
        <f t="shared" ref="S53:T53" si="140">S50+S46</f>
        <v>0</v>
      </c>
      <c r="T53" s="189">
        <f t="shared" si="140"/>
        <v>0</v>
      </c>
      <c r="U53" s="188"/>
      <c r="V53" s="171">
        <f t="shared" ref="V53:Y53" si="141">V50+V46</f>
        <v>0</v>
      </c>
      <c r="W53" s="190">
        <f t="shared" si="141"/>
        <v>0</v>
      </c>
      <c r="X53" s="190">
        <f t="shared" si="141"/>
        <v>0</v>
      </c>
      <c r="Y53" s="190">
        <f t="shared" si="141"/>
        <v>0</v>
      </c>
      <c r="Z53" s="190" t="e">
        <f t="shared" si="118"/>
        <v>#DIV/0!</v>
      </c>
      <c r="AA53" s="176"/>
      <c r="AB53" s="131"/>
      <c r="AC53" s="131"/>
      <c r="AD53" s="131"/>
      <c r="AE53" s="7"/>
      <c r="AF53" s="7"/>
      <c r="AG53" s="7"/>
    </row>
    <row r="54" spans="1:33" ht="14.4" x14ac:dyDescent="0.3">
      <c r="A54" s="177" t="s">
        <v>72</v>
      </c>
      <c r="B54" s="178">
        <v>4</v>
      </c>
      <c r="C54" s="179" t="s">
        <v>144</v>
      </c>
      <c r="D54" s="180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5"/>
      <c r="W54" s="106"/>
      <c r="X54" s="106"/>
      <c r="Y54" s="181"/>
      <c r="Z54" s="106"/>
      <c r="AA54" s="107"/>
      <c r="AB54" s="7"/>
      <c r="AC54" s="7"/>
      <c r="AD54" s="7"/>
      <c r="AE54" s="7"/>
      <c r="AF54" s="7"/>
      <c r="AG54" s="7"/>
    </row>
    <row r="55" spans="1:33" ht="14.4" x14ac:dyDescent="0.3">
      <c r="A55" s="108" t="s">
        <v>74</v>
      </c>
      <c r="B55" s="154" t="s">
        <v>145</v>
      </c>
      <c r="C55" s="191" t="s">
        <v>146</v>
      </c>
      <c r="D55" s="111"/>
      <c r="E55" s="112">
        <f>SUM(E56:E58)</f>
        <v>0</v>
      </c>
      <c r="F55" s="113"/>
      <c r="G55" s="114">
        <f t="shared" ref="G55:H55" si="142">SUM(G56:G58)</f>
        <v>0</v>
      </c>
      <c r="H55" s="112">
        <f t="shared" si="142"/>
        <v>0</v>
      </c>
      <c r="I55" s="113"/>
      <c r="J55" s="114">
        <f t="shared" ref="J55:K55" si="143">SUM(J56:J58)</f>
        <v>0</v>
      </c>
      <c r="K55" s="112">
        <f t="shared" si="143"/>
        <v>0</v>
      </c>
      <c r="L55" s="113"/>
      <c r="M55" s="114">
        <f t="shared" ref="M55:N55" si="144">SUM(M56:M58)</f>
        <v>0</v>
      </c>
      <c r="N55" s="112">
        <f t="shared" si="144"/>
        <v>0</v>
      </c>
      <c r="O55" s="113"/>
      <c r="P55" s="114">
        <f t="shared" ref="P55:Q55" si="145">SUM(P56:P58)</f>
        <v>0</v>
      </c>
      <c r="Q55" s="112">
        <f t="shared" si="145"/>
        <v>0</v>
      </c>
      <c r="R55" s="113"/>
      <c r="S55" s="114">
        <f t="shared" ref="S55:T55" si="146">SUM(S56:S58)</f>
        <v>0</v>
      </c>
      <c r="T55" s="112">
        <f t="shared" si="146"/>
        <v>0</v>
      </c>
      <c r="U55" s="113"/>
      <c r="V55" s="114">
        <f t="shared" ref="V55:Y55" si="147">SUM(V56:V58)</f>
        <v>0</v>
      </c>
      <c r="W55" s="114">
        <f t="shared" si="147"/>
        <v>0</v>
      </c>
      <c r="X55" s="114">
        <f t="shared" si="147"/>
        <v>0</v>
      </c>
      <c r="Y55" s="114">
        <f t="shared" si="147"/>
        <v>0</v>
      </c>
      <c r="Z55" s="116" t="e">
        <f t="shared" ref="Z55:Z176" si="148">Y55/W55</f>
        <v>#DIV/0!</v>
      </c>
      <c r="AA55" s="117"/>
      <c r="AB55" s="118"/>
      <c r="AC55" s="118"/>
      <c r="AD55" s="118"/>
      <c r="AE55" s="118"/>
      <c r="AF55" s="118"/>
      <c r="AG55" s="118"/>
    </row>
    <row r="56" spans="1:33" ht="26.4" x14ac:dyDescent="0.3">
      <c r="A56" s="119" t="s">
        <v>77</v>
      </c>
      <c r="B56" s="120" t="s">
        <v>147</v>
      </c>
      <c r="C56" s="186" t="s">
        <v>148</v>
      </c>
      <c r="D56" s="192" t="s">
        <v>149</v>
      </c>
      <c r="E56" s="193"/>
      <c r="F56" s="194"/>
      <c r="G56" s="195">
        <f t="shared" ref="G56:G58" si="149">E56*F56</f>
        <v>0</v>
      </c>
      <c r="H56" s="193"/>
      <c r="I56" s="194"/>
      <c r="J56" s="195">
        <f t="shared" ref="J56:J58" si="150">H56*I56</f>
        <v>0</v>
      </c>
      <c r="K56" s="123"/>
      <c r="L56" s="194"/>
      <c r="M56" s="125">
        <f t="shared" ref="M56:M58" si="151">K56*L56</f>
        <v>0</v>
      </c>
      <c r="N56" s="123"/>
      <c r="O56" s="194"/>
      <c r="P56" s="125">
        <f t="shared" ref="P56:P58" si="152">N56*O56</f>
        <v>0</v>
      </c>
      <c r="Q56" s="123"/>
      <c r="R56" s="194"/>
      <c r="S56" s="125">
        <f t="shared" ref="S56:S58" si="153">Q56*R56</f>
        <v>0</v>
      </c>
      <c r="T56" s="123"/>
      <c r="U56" s="194"/>
      <c r="V56" s="125">
        <f t="shared" ref="V56:V58" si="154">T56*U56</f>
        <v>0</v>
      </c>
      <c r="W56" s="126">
        <f t="shared" ref="W56:W58" si="155">G56+M56+S56</f>
        <v>0</v>
      </c>
      <c r="X56" s="127">
        <f t="shared" ref="X56:X58" si="156">J56+P56+V56</f>
        <v>0</v>
      </c>
      <c r="Y56" s="127">
        <f t="shared" ref="Y56:Y176" si="157">W56-X56</f>
        <v>0</v>
      </c>
      <c r="Z56" s="128" t="e">
        <f t="shared" si="148"/>
        <v>#DIV/0!</v>
      </c>
      <c r="AA56" s="129"/>
      <c r="AB56" s="131"/>
      <c r="AC56" s="131"/>
      <c r="AD56" s="131"/>
      <c r="AE56" s="131"/>
      <c r="AF56" s="131"/>
      <c r="AG56" s="131"/>
    </row>
    <row r="57" spans="1:33" ht="26.4" x14ac:dyDescent="0.3">
      <c r="A57" s="119" t="s">
        <v>77</v>
      </c>
      <c r="B57" s="120" t="s">
        <v>150</v>
      </c>
      <c r="C57" s="186" t="s">
        <v>148</v>
      </c>
      <c r="D57" s="192" t="s">
        <v>149</v>
      </c>
      <c r="E57" s="193"/>
      <c r="F57" s="194"/>
      <c r="G57" s="195">
        <f t="shared" si="149"/>
        <v>0</v>
      </c>
      <c r="H57" s="193"/>
      <c r="I57" s="194"/>
      <c r="J57" s="195">
        <f t="shared" si="150"/>
        <v>0</v>
      </c>
      <c r="K57" s="123"/>
      <c r="L57" s="194"/>
      <c r="M57" s="125">
        <f t="shared" si="151"/>
        <v>0</v>
      </c>
      <c r="N57" s="123"/>
      <c r="O57" s="194"/>
      <c r="P57" s="125">
        <f t="shared" si="152"/>
        <v>0</v>
      </c>
      <c r="Q57" s="123"/>
      <c r="R57" s="194"/>
      <c r="S57" s="125">
        <f t="shared" si="153"/>
        <v>0</v>
      </c>
      <c r="T57" s="123"/>
      <c r="U57" s="194"/>
      <c r="V57" s="125">
        <f t="shared" si="154"/>
        <v>0</v>
      </c>
      <c r="W57" s="126">
        <f t="shared" si="155"/>
        <v>0</v>
      </c>
      <c r="X57" s="127">
        <f t="shared" si="156"/>
        <v>0</v>
      </c>
      <c r="Y57" s="127">
        <f t="shared" si="157"/>
        <v>0</v>
      </c>
      <c r="Z57" s="128" t="e">
        <f t="shared" si="148"/>
        <v>#DIV/0!</v>
      </c>
      <c r="AA57" s="129"/>
      <c r="AB57" s="131"/>
      <c r="AC57" s="131"/>
      <c r="AD57" s="131"/>
      <c r="AE57" s="131"/>
      <c r="AF57" s="131"/>
      <c r="AG57" s="131"/>
    </row>
    <row r="58" spans="1:33" ht="26.4" x14ac:dyDescent="0.3">
      <c r="A58" s="146" t="s">
        <v>77</v>
      </c>
      <c r="B58" s="133" t="s">
        <v>151</v>
      </c>
      <c r="C58" s="162" t="s">
        <v>148</v>
      </c>
      <c r="D58" s="192" t="s">
        <v>149</v>
      </c>
      <c r="E58" s="196"/>
      <c r="F58" s="197"/>
      <c r="G58" s="198">
        <f t="shared" si="149"/>
        <v>0</v>
      </c>
      <c r="H58" s="196"/>
      <c r="I58" s="197"/>
      <c r="J58" s="198">
        <f t="shared" si="150"/>
        <v>0</v>
      </c>
      <c r="K58" s="135"/>
      <c r="L58" s="197"/>
      <c r="M58" s="137">
        <f t="shared" si="151"/>
        <v>0</v>
      </c>
      <c r="N58" s="135"/>
      <c r="O58" s="197"/>
      <c r="P58" s="137">
        <f t="shared" si="152"/>
        <v>0</v>
      </c>
      <c r="Q58" s="135"/>
      <c r="R58" s="197"/>
      <c r="S58" s="137">
        <f t="shared" si="153"/>
        <v>0</v>
      </c>
      <c r="T58" s="135"/>
      <c r="U58" s="197"/>
      <c r="V58" s="137">
        <f t="shared" si="154"/>
        <v>0</v>
      </c>
      <c r="W58" s="138">
        <f t="shared" si="155"/>
        <v>0</v>
      </c>
      <c r="X58" s="127">
        <f t="shared" si="156"/>
        <v>0</v>
      </c>
      <c r="Y58" s="127">
        <f t="shared" si="157"/>
        <v>0</v>
      </c>
      <c r="Z58" s="128" t="e">
        <f t="shared" si="148"/>
        <v>#DIV/0!</v>
      </c>
      <c r="AA58" s="139"/>
      <c r="AB58" s="131"/>
      <c r="AC58" s="131"/>
      <c r="AD58" s="131"/>
      <c r="AE58" s="131"/>
      <c r="AF58" s="131"/>
      <c r="AG58" s="131"/>
    </row>
    <row r="59" spans="1:33" ht="30" customHeight="1" x14ac:dyDescent="0.3">
      <c r="A59" s="108" t="s">
        <v>74</v>
      </c>
      <c r="B59" s="154" t="s">
        <v>152</v>
      </c>
      <c r="C59" s="152" t="s">
        <v>153</v>
      </c>
      <c r="D59" s="141"/>
      <c r="E59" s="142">
        <f>SUM(E60:E163)</f>
        <v>359</v>
      </c>
      <c r="F59" s="143"/>
      <c r="G59" s="144">
        <f>SUM(G60:G163)</f>
        <v>281130</v>
      </c>
      <c r="H59" s="142">
        <f>SUM(H60:H163)</f>
        <v>359</v>
      </c>
      <c r="I59" s="143"/>
      <c r="J59" s="144">
        <f>SUM(J60:J163)</f>
        <v>281130</v>
      </c>
      <c r="K59" s="142">
        <f>SUM(K60:K158)</f>
        <v>0</v>
      </c>
      <c r="L59" s="143"/>
      <c r="M59" s="144">
        <f>SUM(M60:M158)</f>
        <v>0</v>
      </c>
      <c r="N59" s="142">
        <f>SUM(N60:N158)</f>
        <v>0</v>
      </c>
      <c r="O59" s="143"/>
      <c r="P59" s="144">
        <f>SUM(P60:P158)</f>
        <v>0</v>
      </c>
      <c r="Q59" s="142">
        <f>SUM(Q60:Q158)</f>
        <v>0</v>
      </c>
      <c r="R59" s="143"/>
      <c r="S59" s="144">
        <f>SUM(S60:S158)</f>
        <v>0</v>
      </c>
      <c r="T59" s="142">
        <f>SUM(T60:T158)</f>
        <v>0</v>
      </c>
      <c r="U59" s="143"/>
      <c r="V59" s="144">
        <f>SUM(V60:V158)</f>
        <v>0</v>
      </c>
      <c r="W59" s="144">
        <f>SUM(W60:W163)</f>
        <v>281130</v>
      </c>
      <c r="X59" s="144">
        <f>SUM(X60:X163)</f>
        <v>281130</v>
      </c>
      <c r="Y59" s="144">
        <f t="shared" si="157"/>
        <v>0</v>
      </c>
      <c r="Z59" s="144">
        <f t="shared" si="148"/>
        <v>0</v>
      </c>
      <c r="AA59" s="145"/>
      <c r="AB59" s="118"/>
      <c r="AC59" s="118"/>
      <c r="AD59" s="118"/>
      <c r="AE59" s="118"/>
      <c r="AF59" s="118"/>
      <c r="AG59" s="118"/>
    </row>
    <row r="60" spans="1:33" ht="39.6" x14ac:dyDescent="0.3">
      <c r="A60" s="119" t="s">
        <v>77</v>
      </c>
      <c r="B60" s="120" t="s">
        <v>154</v>
      </c>
      <c r="C60" s="199" t="s">
        <v>441</v>
      </c>
      <c r="D60" s="200" t="s">
        <v>108</v>
      </c>
      <c r="E60" s="123">
        <v>6</v>
      </c>
      <c r="F60" s="124">
        <v>2240</v>
      </c>
      <c r="G60" s="125">
        <f t="shared" ref="G60:G123" si="158">E60*F60</f>
        <v>13440</v>
      </c>
      <c r="H60" s="123">
        <v>6</v>
      </c>
      <c r="I60" s="124">
        <v>2240</v>
      </c>
      <c r="J60" s="125">
        <f t="shared" ref="J60:J76" si="159">H60*I60</f>
        <v>13440</v>
      </c>
      <c r="K60" s="123"/>
      <c r="L60" s="124"/>
      <c r="M60" s="125">
        <f t="shared" ref="M60:M123" si="160">K60*L60</f>
        <v>0</v>
      </c>
      <c r="N60" s="123"/>
      <c r="O60" s="124"/>
      <c r="P60" s="125">
        <f t="shared" ref="P60:P124" si="161">N60*O60</f>
        <v>0</v>
      </c>
      <c r="Q60" s="123"/>
      <c r="R60" s="124"/>
      <c r="S60" s="125">
        <f t="shared" ref="S60:S123" si="162">Q60*R60</f>
        <v>0</v>
      </c>
      <c r="T60" s="123"/>
      <c r="U60" s="124"/>
      <c r="V60" s="125">
        <f>T60*U60</f>
        <v>0</v>
      </c>
      <c r="W60" s="126">
        <f t="shared" ref="W60" si="163">G60+M60+S60</f>
        <v>13440</v>
      </c>
      <c r="X60" s="127">
        <f>J60+P60+V60</f>
        <v>13440</v>
      </c>
      <c r="Y60" s="127">
        <f t="shared" si="157"/>
        <v>0</v>
      </c>
      <c r="Z60" s="128">
        <f t="shared" si="148"/>
        <v>0</v>
      </c>
      <c r="AA60" s="129"/>
      <c r="AB60" s="131"/>
      <c r="AC60" s="131"/>
      <c r="AD60" s="131"/>
      <c r="AE60" s="131"/>
      <c r="AF60" s="131"/>
      <c r="AG60" s="131"/>
    </row>
    <row r="61" spans="1:33" s="340" customFormat="1" ht="39.6" x14ac:dyDescent="0.3">
      <c r="A61" s="119" t="s">
        <v>77</v>
      </c>
      <c r="B61" s="120" t="s">
        <v>155</v>
      </c>
      <c r="C61" s="199" t="s">
        <v>442</v>
      </c>
      <c r="D61" s="200" t="s">
        <v>108</v>
      </c>
      <c r="E61" s="123">
        <v>12</v>
      </c>
      <c r="F61" s="124">
        <v>1280</v>
      </c>
      <c r="G61" s="125">
        <f t="shared" si="158"/>
        <v>15360</v>
      </c>
      <c r="H61" s="123">
        <v>12</v>
      </c>
      <c r="I61" s="124">
        <v>1280</v>
      </c>
      <c r="J61" s="125">
        <f t="shared" si="159"/>
        <v>15360</v>
      </c>
      <c r="K61" s="123"/>
      <c r="L61" s="124"/>
      <c r="M61" s="125">
        <f t="shared" si="160"/>
        <v>0</v>
      </c>
      <c r="N61" s="123"/>
      <c r="O61" s="124"/>
      <c r="P61" s="125">
        <f t="shared" si="161"/>
        <v>0</v>
      </c>
      <c r="Q61" s="123"/>
      <c r="R61" s="124"/>
      <c r="S61" s="125">
        <f t="shared" si="162"/>
        <v>0</v>
      </c>
      <c r="T61" s="123"/>
      <c r="U61" s="124"/>
      <c r="V61" s="125">
        <f t="shared" ref="V61:V124" si="164">T61*U61</f>
        <v>0</v>
      </c>
      <c r="W61" s="126">
        <f t="shared" ref="W61:W75" si="165">G61+M61+S61</f>
        <v>15360</v>
      </c>
      <c r="X61" s="127">
        <f>J61+P61+V61</f>
        <v>15360</v>
      </c>
      <c r="Y61" s="127">
        <f t="shared" ref="Y61:Y75" si="166">W61-X61</f>
        <v>0</v>
      </c>
      <c r="Z61" s="128">
        <f t="shared" ref="Z61:Z75" si="167">Y61/W61</f>
        <v>0</v>
      </c>
      <c r="AA61" s="129"/>
      <c r="AB61" s="131"/>
      <c r="AC61" s="131"/>
      <c r="AD61" s="131"/>
      <c r="AE61" s="131"/>
      <c r="AF61" s="131"/>
      <c r="AG61" s="131"/>
    </row>
    <row r="62" spans="1:33" s="340" customFormat="1" ht="14.4" x14ac:dyDescent="0.3">
      <c r="A62" s="119" t="s">
        <v>77</v>
      </c>
      <c r="B62" s="120" t="s">
        <v>156</v>
      </c>
      <c r="C62" s="199" t="s">
        <v>443</v>
      </c>
      <c r="D62" s="200" t="s">
        <v>108</v>
      </c>
      <c r="E62" s="123">
        <v>2</v>
      </c>
      <c r="F62" s="124">
        <v>480</v>
      </c>
      <c r="G62" s="125">
        <f t="shared" si="158"/>
        <v>960</v>
      </c>
      <c r="H62" s="123">
        <v>2</v>
      </c>
      <c r="I62" s="124">
        <v>480</v>
      </c>
      <c r="J62" s="125">
        <f t="shared" si="159"/>
        <v>960</v>
      </c>
      <c r="K62" s="123"/>
      <c r="L62" s="124"/>
      <c r="M62" s="125">
        <f t="shared" si="160"/>
        <v>0</v>
      </c>
      <c r="N62" s="123"/>
      <c r="O62" s="124"/>
      <c r="P62" s="125">
        <f t="shared" si="161"/>
        <v>0</v>
      </c>
      <c r="Q62" s="123"/>
      <c r="R62" s="124"/>
      <c r="S62" s="125">
        <f t="shared" si="162"/>
        <v>0</v>
      </c>
      <c r="T62" s="123"/>
      <c r="U62" s="124"/>
      <c r="V62" s="125">
        <f t="shared" si="164"/>
        <v>0</v>
      </c>
      <c r="W62" s="126">
        <f t="shared" si="165"/>
        <v>960</v>
      </c>
      <c r="X62" s="127">
        <f t="shared" ref="X62:X75" si="168">J62+P62+V62</f>
        <v>960</v>
      </c>
      <c r="Y62" s="127">
        <f t="shared" si="166"/>
        <v>0</v>
      </c>
      <c r="Z62" s="128">
        <f t="shared" si="167"/>
        <v>0</v>
      </c>
      <c r="AA62" s="129"/>
      <c r="AB62" s="131"/>
      <c r="AC62" s="131"/>
      <c r="AD62" s="131"/>
      <c r="AE62" s="131"/>
      <c r="AF62" s="131"/>
      <c r="AG62" s="131"/>
    </row>
    <row r="63" spans="1:33" s="340" customFormat="1" ht="14.4" x14ac:dyDescent="0.3">
      <c r="A63" s="119" t="s">
        <v>77</v>
      </c>
      <c r="B63" s="120" t="s">
        <v>341</v>
      </c>
      <c r="C63" s="199" t="s">
        <v>444</v>
      </c>
      <c r="D63" s="200" t="s">
        <v>108</v>
      </c>
      <c r="E63" s="123">
        <v>2</v>
      </c>
      <c r="F63" s="124">
        <v>640</v>
      </c>
      <c r="G63" s="125">
        <f t="shared" si="158"/>
        <v>1280</v>
      </c>
      <c r="H63" s="123">
        <v>2</v>
      </c>
      <c r="I63" s="124">
        <v>640</v>
      </c>
      <c r="J63" s="125">
        <f t="shared" si="159"/>
        <v>1280</v>
      </c>
      <c r="K63" s="123"/>
      <c r="L63" s="124"/>
      <c r="M63" s="125">
        <f t="shared" si="160"/>
        <v>0</v>
      </c>
      <c r="N63" s="123"/>
      <c r="O63" s="124"/>
      <c r="P63" s="125">
        <f t="shared" si="161"/>
        <v>0</v>
      </c>
      <c r="Q63" s="123"/>
      <c r="R63" s="124"/>
      <c r="S63" s="125">
        <f t="shared" si="162"/>
        <v>0</v>
      </c>
      <c r="T63" s="123"/>
      <c r="U63" s="124"/>
      <c r="V63" s="125">
        <f t="shared" si="164"/>
        <v>0</v>
      </c>
      <c r="W63" s="126">
        <f t="shared" si="165"/>
        <v>1280</v>
      </c>
      <c r="X63" s="127">
        <f t="shared" si="168"/>
        <v>1280</v>
      </c>
      <c r="Y63" s="127">
        <f t="shared" si="166"/>
        <v>0</v>
      </c>
      <c r="Z63" s="128">
        <f t="shared" si="167"/>
        <v>0</v>
      </c>
      <c r="AA63" s="129"/>
      <c r="AB63" s="131"/>
      <c r="AC63" s="131"/>
      <c r="AD63" s="131"/>
      <c r="AE63" s="131"/>
      <c r="AF63" s="131"/>
      <c r="AG63" s="131"/>
    </row>
    <row r="64" spans="1:33" s="340" customFormat="1" ht="14.4" x14ac:dyDescent="0.3">
      <c r="A64" s="119" t="s">
        <v>77</v>
      </c>
      <c r="B64" s="120" t="s">
        <v>342</v>
      </c>
      <c r="C64" s="199" t="s">
        <v>445</v>
      </c>
      <c r="D64" s="200" t="s">
        <v>108</v>
      </c>
      <c r="E64" s="123">
        <v>2</v>
      </c>
      <c r="F64" s="124">
        <v>160</v>
      </c>
      <c r="G64" s="125">
        <f t="shared" si="158"/>
        <v>320</v>
      </c>
      <c r="H64" s="123">
        <v>2</v>
      </c>
      <c r="I64" s="124">
        <v>160</v>
      </c>
      <c r="J64" s="125">
        <f t="shared" si="159"/>
        <v>320</v>
      </c>
      <c r="K64" s="123"/>
      <c r="L64" s="124"/>
      <c r="M64" s="125">
        <f t="shared" si="160"/>
        <v>0</v>
      </c>
      <c r="N64" s="123"/>
      <c r="O64" s="124"/>
      <c r="P64" s="125">
        <f t="shared" si="161"/>
        <v>0</v>
      </c>
      <c r="Q64" s="123"/>
      <c r="R64" s="124"/>
      <c r="S64" s="125">
        <f t="shared" si="162"/>
        <v>0</v>
      </c>
      <c r="T64" s="123"/>
      <c r="U64" s="124"/>
      <c r="V64" s="125">
        <f t="shared" si="164"/>
        <v>0</v>
      </c>
      <c r="W64" s="126">
        <f t="shared" si="165"/>
        <v>320</v>
      </c>
      <c r="X64" s="127">
        <f t="shared" si="168"/>
        <v>320</v>
      </c>
      <c r="Y64" s="127">
        <f t="shared" si="166"/>
        <v>0</v>
      </c>
      <c r="Z64" s="128">
        <f t="shared" si="167"/>
        <v>0</v>
      </c>
      <c r="AA64" s="129"/>
      <c r="AB64" s="131"/>
      <c r="AC64" s="131"/>
      <c r="AD64" s="131"/>
      <c r="AE64" s="131"/>
      <c r="AF64" s="131"/>
      <c r="AG64" s="131"/>
    </row>
    <row r="65" spans="1:33" s="340" customFormat="1" ht="26.4" x14ac:dyDescent="0.3">
      <c r="A65" s="119" t="s">
        <v>77</v>
      </c>
      <c r="B65" s="120" t="s">
        <v>343</v>
      </c>
      <c r="C65" s="199" t="s">
        <v>446</v>
      </c>
      <c r="D65" s="200" t="s">
        <v>108</v>
      </c>
      <c r="E65" s="123">
        <v>8</v>
      </c>
      <c r="F65" s="124">
        <v>1280</v>
      </c>
      <c r="G65" s="125">
        <f t="shared" si="158"/>
        <v>10240</v>
      </c>
      <c r="H65" s="123">
        <v>8</v>
      </c>
      <c r="I65" s="124">
        <v>1280</v>
      </c>
      <c r="J65" s="125">
        <f t="shared" si="159"/>
        <v>10240</v>
      </c>
      <c r="K65" s="123"/>
      <c r="L65" s="124"/>
      <c r="M65" s="125">
        <f t="shared" si="160"/>
        <v>0</v>
      </c>
      <c r="N65" s="123"/>
      <c r="O65" s="124"/>
      <c r="P65" s="125">
        <f t="shared" si="161"/>
        <v>0</v>
      </c>
      <c r="Q65" s="123"/>
      <c r="R65" s="124"/>
      <c r="S65" s="125">
        <f t="shared" si="162"/>
        <v>0</v>
      </c>
      <c r="T65" s="123"/>
      <c r="U65" s="124"/>
      <c r="V65" s="125">
        <f t="shared" si="164"/>
        <v>0</v>
      </c>
      <c r="W65" s="126">
        <f t="shared" si="165"/>
        <v>10240</v>
      </c>
      <c r="X65" s="127">
        <f t="shared" si="168"/>
        <v>10240</v>
      </c>
      <c r="Y65" s="127">
        <f t="shared" si="166"/>
        <v>0</v>
      </c>
      <c r="Z65" s="128">
        <f t="shared" si="167"/>
        <v>0</v>
      </c>
      <c r="AA65" s="129"/>
      <c r="AB65" s="131"/>
      <c r="AC65" s="131"/>
      <c r="AD65" s="131"/>
      <c r="AE65" s="131"/>
      <c r="AF65" s="131"/>
      <c r="AG65" s="131"/>
    </row>
    <row r="66" spans="1:33" s="340" customFormat="1" ht="30" customHeight="1" x14ac:dyDescent="0.3">
      <c r="A66" s="119" t="s">
        <v>77</v>
      </c>
      <c r="B66" s="120" t="s">
        <v>344</v>
      </c>
      <c r="C66" s="199" t="s">
        <v>447</v>
      </c>
      <c r="D66" s="200" t="s">
        <v>108</v>
      </c>
      <c r="E66" s="123">
        <v>2</v>
      </c>
      <c r="F66" s="124">
        <v>800</v>
      </c>
      <c r="G66" s="125">
        <f t="shared" si="158"/>
        <v>1600</v>
      </c>
      <c r="H66" s="123">
        <v>2</v>
      </c>
      <c r="I66" s="124">
        <v>800</v>
      </c>
      <c r="J66" s="125">
        <f t="shared" si="159"/>
        <v>1600</v>
      </c>
      <c r="K66" s="123"/>
      <c r="L66" s="124"/>
      <c r="M66" s="125">
        <f t="shared" si="160"/>
        <v>0</v>
      </c>
      <c r="N66" s="123"/>
      <c r="O66" s="124"/>
      <c r="P66" s="125">
        <f t="shared" si="161"/>
        <v>0</v>
      </c>
      <c r="Q66" s="123"/>
      <c r="R66" s="124"/>
      <c r="S66" s="125">
        <f t="shared" si="162"/>
        <v>0</v>
      </c>
      <c r="T66" s="123"/>
      <c r="U66" s="124"/>
      <c r="V66" s="125">
        <f t="shared" si="164"/>
        <v>0</v>
      </c>
      <c r="W66" s="126">
        <f t="shared" si="165"/>
        <v>1600</v>
      </c>
      <c r="X66" s="127">
        <f t="shared" si="168"/>
        <v>1600</v>
      </c>
      <c r="Y66" s="127">
        <f t="shared" si="166"/>
        <v>0</v>
      </c>
      <c r="Z66" s="128">
        <f t="shared" si="167"/>
        <v>0</v>
      </c>
      <c r="AA66" s="129"/>
      <c r="AB66" s="131"/>
      <c r="AC66" s="131"/>
      <c r="AD66" s="131"/>
      <c r="AE66" s="131"/>
      <c r="AF66" s="131"/>
      <c r="AG66" s="131"/>
    </row>
    <row r="67" spans="1:33" s="340" customFormat="1" ht="14.4" x14ac:dyDescent="0.3">
      <c r="A67" s="119" t="s">
        <v>77</v>
      </c>
      <c r="B67" s="120" t="s">
        <v>345</v>
      </c>
      <c r="C67" s="199" t="s">
        <v>448</v>
      </c>
      <c r="D67" s="200" t="s">
        <v>108</v>
      </c>
      <c r="E67" s="123">
        <v>1</v>
      </c>
      <c r="F67" s="124">
        <v>640</v>
      </c>
      <c r="G67" s="125">
        <f t="shared" si="158"/>
        <v>640</v>
      </c>
      <c r="H67" s="123">
        <v>1</v>
      </c>
      <c r="I67" s="124">
        <v>640</v>
      </c>
      <c r="J67" s="125">
        <f t="shared" si="159"/>
        <v>640</v>
      </c>
      <c r="K67" s="123"/>
      <c r="L67" s="124"/>
      <c r="M67" s="125">
        <f t="shared" si="160"/>
        <v>0</v>
      </c>
      <c r="N67" s="123"/>
      <c r="O67" s="124"/>
      <c r="P67" s="125">
        <f t="shared" si="161"/>
        <v>0</v>
      </c>
      <c r="Q67" s="123"/>
      <c r="R67" s="124"/>
      <c r="S67" s="125">
        <f t="shared" si="162"/>
        <v>0</v>
      </c>
      <c r="T67" s="123"/>
      <c r="U67" s="124"/>
      <c r="V67" s="125">
        <f t="shared" si="164"/>
        <v>0</v>
      </c>
      <c r="W67" s="126">
        <f t="shared" si="165"/>
        <v>640</v>
      </c>
      <c r="X67" s="127">
        <f t="shared" si="168"/>
        <v>640</v>
      </c>
      <c r="Y67" s="127">
        <f t="shared" si="166"/>
        <v>0</v>
      </c>
      <c r="Z67" s="128">
        <f t="shared" si="167"/>
        <v>0</v>
      </c>
      <c r="AA67" s="129"/>
      <c r="AB67" s="131"/>
      <c r="AC67" s="131"/>
      <c r="AD67" s="131"/>
      <c r="AE67" s="131"/>
      <c r="AF67" s="131"/>
      <c r="AG67" s="131"/>
    </row>
    <row r="68" spans="1:33" s="340" customFormat="1" ht="26.4" x14ac:dyDescent="0.3">
      <c r="A68" s="119" t="s">
        <v>77</v>
      </c>
      <c r="B68" s="120" t="s">
        <v>346</v>
      </c>
      <c r="C68" s="199" t="s">
        <v>449</v>
      </c>
      <c r="D68" s="200" t="s">
        <v>108</v>
      </c>
      <c r="E68" s="123">
        <v>1</v>
      </c>
      <c r="F68" s="124">
        <v>3200</v>
      </c>
      <c r="G68" s="125">
        <f t="shared" si="158"/>
        <v>3200</v>
      </c>
      <c r="H68" s="123">
        <v>1</v>
      </c>
      <c r="I68" s="124">
        <v>3200</v>
      </c>
      <c r="J68" s="125">
        <f t="shared" si="159"/>
        <v>3200</v>
      </c>
      <c r="K68" s="123"/>
      <c r="L68" s="124"/>
      <c r="M68" s="125">
        <f t="shared" si="160"/>
        <v>0</v>
      </c>
      <c r="N68" s="123"/>
      <c r="O68" s="124"/>
      <c r="P68" s="125">
        <f t="shared" si="161"/>
        <v>0</v>
      </c>
      <c r="Q68" s="123"/>
      <c r="R68" s="124"/>
      <c r="S68" s="125">
        <f t="shared" si="162"/>
        <v>0</v>
      </c>
      <c r="T68" s="123"/>
      <c r="U68" s="124"/>
      <c r="V68" s="125">
        <f t="shared" si="164"/>
        <v>0</v>
      </c>
      <c r="W68" s="126">
        <f t="shared" si="165"/>
        <v>3200</v>
      </c>
      <c r="X68" s="127">
        <f t="shared" si="168"/>
        <v>3200</v>
      </c>
      <c r="Y68" s="127">
        <f t="shared" si="166"/>
        <v>0</v>
      </c>
      <c r="Z68" s="128">
        <f t="shared" si="167"/>
        <v>0</v>
      </c>
      <c r="AA68" s="129"/>
      <c r="AB68" s="131"/>
      <c r="AC68" s="131"/>
      <c r="AD68" s="131"/>
      <c r="AE68" s="131"/>
      <c r="AF68" s="131"/>
      <c r="AG68" s="131"/>
    </row>
    <row r="69" spans="1:33" s="340" customFormat="1" ht="26.4" x14ac:dyDescent="0.3">
      <c r="A69" s="119" t="s">
        <v>77</v>
      </c>
      <c r="B69" s="120" t="s">
        <v>347</v>
      </c>
      <c r="C69" s="199" t="s">
        <v>450</v>
      </c>
      <c r="D69" s="200" t="s">
        <v>108</v>
      </c>
      <c r="E69" s="123">
        <v>1</v>
      </c>
      <c r="F69" s="124">
        <v>1600</v>
      </c>
      <c r="G69" s="125">
        <f t="shared" si="158"/>
        <v>1600</v>
      </c>
      <c r="H69" s="123">
        <v>1</v>
      </c>
      <c r="I69" s="124">
        <v>1600</v>
      </c>
      <c r="J69" s="125">
        <f t="shared" si="159"/>
        <v>1600</v>
      </c>
      <c r="K69" s="123"/>
      <c r="L69" s="124"/>
      <c r="M69" s="125">
        <f t="shared" si="160"/>
        <v>0</v>
      </c>
      <c r="N69" s="123"/>
      <c r="O69" s="124"/>
      <c r="P69" s="125">
        <f t="shared" si="161"/>
        <v>0</v>
      </c>
      <c r="Q69" s="123"/>
      <c r="R69" s="124"/>
      <c r="S69" s="125">
        <f t="shared" si="162"/>
        <v>0</v>
      </c>
      <c r="T69" s="123"/>
      <c r="U69" s="124"/>
      <c r="V69" s="125">
        <f t="shared" si="164"/>
        <v>0</v>
      </c>
      <c r="W69" s="126">
        <f t="shared" si="165"/>
        <v>1600</v>
      </c>
      <c r="X69" s="127">
        <f t="shared" si="168"/>
        <v>1600</v>
      </c>
      <c r="Y69" s="127">
        <f t="shared" si="166"/>
        <v>0</v>
      </c>
      <c r="Z69" s="128">
        <f t="shared" si="167"/>
        <v>0</v>
      </c>
      <c r="AA69" s="129"/>
      <c r="AB69" s="131"/>
      <c r="AC69" s="131"/>
      <c r="AD69" s="131"/>
      <c r="AE69" s="131"/>
      <c r="AF69" s="131"/>
      <c r="AG69" s="131"/>
    </row>
    <row r="70" spans="1:33" s="340" customFormat="1" ht="26.4" x14ac:dyDescent="0.3">
      <c r="A70" s="119" t="s">
        <v>77</v>
      </c>
      <c r="B70" s="120" t="s">
        <v>348</v>
      </c>
      <c r="C70" s="199" t="s">
        <v>451</v>
      </c>
      <c r="D70" s="200" t="s">
        <v>108</v>
      </c>
      <c r="E70" s="123">
        <v>1</v>
      </c>
      <c r="F70" s="124">
        <v>800</v>
      </c>
      <c r="G70" s="125">
        <f t="shared" si="158"/>
        <v>800</v>
      </c>
      <c r="H70" s="123">
        <v>1</v>
      </c>
      <c r="I70" s="124">
        <v>800</v>
      </c>
      <c r="J70" s="125">
        <f t="shared" si="159"/>
        <v>800</v>
      </c>
      <c r="K70" s="123"/>
      <c r="L70" s="124"/>
      <c r="M70" s="125">
        <f t="shared" si="160"/>
        <v>0</v>
      </c>
      <c r="N70" s="123"/>
      <c r="O70" s="124"/>
      <c r="P70" s="125">
        <f t="shared" si="161"/>
        <v>0</v>
      </c>
      <c r="Q70" s="123"/>
      <c r="R70" s="124"/>
      <c r="S70" s="125">
        <f t="shared" si="162"/>
        <v>0</v>
      </c>
      <c r="T70" s="123"/>
      <c r="U70" s="124"/>
      <c r="V70" s="125">
        <f t="shared" si="164"/>
        <v>0</v>
      </c>
      <c r="W70" s="126">
        <f t="shared" si="165"/>
        <v>800</v>
      </c>
      <c r="X70" s="127">
        <f t="shared" si="168"/>
        <v>800</v>
      </c>
      <c r="Y70" s="127">
        <f t="shared" si="166"/>
        <v>0</v>
      </c>
      <c r="Z70" s="128">
        <f t="shared" si="167"/>
        <v>0</v>
      </c>
      <c r="AA70" s="129"/>
      <c r="AB70" s="131"/>
      <c r="AC70" s="131"/>
      <c r="AD70" s="131"/>
      <c r="AE70" s="131"/>
      <c r="AF70" s="131"/>
      <c r="AG70" s="131"/>
    </row>
    <row r="71" spans="1:33" s="340" customFormat="1" ht="14.4" x14ac:dyDescent="0.3">
      <c r="A71" s="119" t="s">
        <v>77</v>
      </c>
      <c r="B71" s="120" t="s">
        <v>349</v>
      </c>
      <c r="C71" s="199" t="s">
        <v>452</v>
      </c>
      <c r="D71" s="200" t="s">
        <v>108</v>
      </c>
      <c r="E71" s="123">
        <v>1</v>
      </c>
      <c r="F71" s="124">
        <v>800</v>
      </c>
      <c r="G71" s="125">
        <f t="shared" si="158"/>
        <v>800</v>
      </c>
      <c r="H71" s="123">
        <v>1</v>
      </c>
      <c r="I71" s="124">
        <v>800</v>
      </c>
      <c r="J71" s="125">
        <f t="shared" si="159"/>
        <v>800</v>
      </c>
      <c r="K71" s="123"/>
      <c r="L71" s="124"/>
      <c r="M71" s="125">
        <f t="shared" si="160"/>
        <v>0</v>
      </c>
      <c r="N71" s="123"/>
      <c r="O71" s="124"/>
      <c r="P71" s="125">
        <f t="shared" si="161"/>
        <v>0</v>
      </c>
      <c r="Q71" s="123"/>
      <c r="R71" s="124"/>
      <c r="S71" s="125">
        <f t="shared" si="162"/>
        <v>0</v>
      </c>
      <c r="T71" s="123"/>
      <c r="U71" s="124"/>
      <c r="V71" s="125">
        <f t="shared" si="164"/>
        <v>0</v>
      </c>
      <c r="W71" s="126">
        <f t="shared" si="165"/>
        <v>800</v>
      </c>
      <c r="X71" s="127">
        <f t="shared" si="168"/>
        <v>800</v>
      </c>
      <c r="Y71" s="127">
        <f t="shared" si="166"/>
        <v>0</v>
      </c>
      <c r="Z71" s="128">
        <f t="shared" si="167"/>
        <v>0</v>
      </c>
      <c r="AA71" s="129"/>
      <c r="AB71" s="131"/>
      <c r="AC71" s="131"/>
      <c r="AD71" s="131"/>
      <c r="AE71" s="131"/>
      <c r="AF71" s="131"/>
      <c r="AG71" s="131"/>
    </row>
    <row r="72" spans="1:33" s="340" customFormat="1" ht="14.4" x14ac:dyDescent="0.3">
      <c r="A72" s="119" t="s">
        <v>77</v>
      </c>
      <c r="B72" s="120" t="s">
        <v>350</v>
      </c>
      <c r="C72" s="199" t="s">
        <v>453</v>
      </c>
      <c r="D72" s="200" t="s">
        <v>108</v>
      </c>
      <c r="E72" s="123">
        <v>1</v>
      </c>
      <c r="F72" s="124">
        <v>640</v>
      </c>
      <c r="G72" s="125">
        <f t="shared" si="158"/>
        <v>640</v>
      </c>
      <c r="H72" s="123">
        <v>1</v>
      </c>
      <c r="I72" s="124">
        <v>640</v>
      </c>
      <c r="J72" s="125">
        <f t="shared" si="159"/>
        <v>640</v>
      </c>
      <c r="K72" s="123"/>
      <c r="L72" s="124"/>
      <c r="M72" s="125">
        <f t="shared" si="160"/>
        <v>0</v>
      </c>
      <c r="N72" s="123"/>
      <c r="O72" s="124"/>
      <c r="P72" s="125">
        <f t="shared" si="161"/>
        <v>0</v>
      </c>
      <c r="Q72" s="123"/>
      <c r="R72" s="124"/>
      <c r="S72" s="125">
        <f t="shared" si="162"/>
        <v>0</v>
      </c>
      <c r="T72" s="123"/>
      <c r="U72" s="124"/>
      <c r="V72" s="125">
        <f t="shared" si="164"/>
        <v>0</v>
      </c>
      <c r="W72" s="126">
        <f t="shared" si="165"/>
        <v>640</v>
      </c>
      <c r="X72" s="127">
        <f t="shared" si="168"/>
        <v>640</v>
      </c>
      <c r="Y72" s="127">
        <f t="shared" si="166"/>
        <v>0</v>
      </c>
      <c r="Z72" s="128">
        <f t="shared" si="167"/>
        <v>0</v>
      </c>
      <c r="AA72" s="129"/>
      <c r="AB72" s="131"/>
      <c r="AC72" s="131"/>
      <c r="AD72" s="131"/>
      <c r="AE72" s="131"/>
      <c r="AF72" s="131"/>
      <c r="AG72" s="131"/>
    </row>
    <row r="73" spans="1:33" s="340" customFormat="1" ht="14.4" x14ac:dyDescent="0.3">
      <c r="A73" s="119" t="s">
        <v>77</v>
      </c>
      <c r="B73" s="120" t="s">
        <v>351</v>
      </c>
      <c r="C73" s="199" t="s">
        <v>454</v>
      </c>
      <c r="D73" s="200" t="s">
        <v>108</v>
      </c>
      <c r="E73" s="123">
        <v>3</v>
      </c>
      <c r="F73" s="124">
        <v>640</v>
      </c>
      <c r="G73" s="125">
        <f t="shared" si="158"/>
        <v>1920</v>
      </c>
      <c r="H73" s="123">
        <v>3</v>
      </c>
      <c r="I73" s="124">
        <v>640</v>
      </c>
      <c r="J73" s="125">
        <f t="shared" si="159"/>
        <v>1920</v>
      </c>
      <c r="K73" s="123"/>
      <c r="L73" s="124"/>
      <c r="M73" s="125">
        <f t="shared" si="160"/>
        <v>0</v>
      </c>
      <c r="N73" s="123"/>
      <c r="O73" s="124"/>
      <c r="P73" s="125">
        <f t="shared" si="161"/>
        <v>0</v>
      </c>
      <c r="Q73" s="123"/>
      <c r="R73" s="124"/>
      <c r="S73" s="125">
        <f t="shared" si="162"/>
        <v>0</v>
      </c>
      <c r="T73" s="123"/>
      <c r="U73" s="124"/>
      <c r="V73" s="125">
        <f t="shared" si="164"/>
        <v>0</v>
      </c>
      <c r="W73" s="126">
        <f t="shared" si="165"/>
        <v>1920</v>
      </c>
      <c r="X73" s="127">
        <f t="shared" si="168"/>
        <v>1920</v>
      </c>
      <c r="Y73" s="127">
        <f t="shared" si="166"/>
        <v>0</v>
      </c>
      <c r="Z73" s="128">
        <f t="shared" si="167"/>
        <v>0</v>
      </c>
      <c r="AA73" s="129"/>
      <c r="AB73" s="131"/>
      <c r="AC73" s="131"/>
      <c r="AD73" s="131"/>
      <c r="AE73" s="131"/>
      <c r="AF73" s="131"/>
      <c r="AG73" s="131"/>
    </row>
    <row r="74" spans="1:33" s="340" customFormat="1" ht="14.4" x14ac:dyDescent="0.3">
      <c r="A74" s="119" t="s">
        <v>77</v>
      </c>
      <c r="B74" s="120" t="s">
        <v>352</v>
      </c>
      <c r="C74" s="199" t="s">
        <v>455</v>
      </c>
      <c r="D74" s="200" t="s">
        <v>108</v>
      </c>
      <c r="E74" s="123">
        <v>7</v>
      </c>
      <c r="F74" s="124">
        <v>1280</v>
      </c>
      <c r="G74" s="125">
        <f t="shared" si="158"/>
        <v>8960</v>
      </c>
      <c r="H74" s="123">
        <v>7</v>
      </c>
      <c r="I74" s="124">
        <v>1280</v>
      </c>
      <c r="J74" s="125">
        <f t="shared" si="159"/>
        <v>8960</v>
      </c>
      <c r="K74" s="123"/>
      <c r="L74" s="124"/>
      <c r="M74" s="125">
        <f t="shared" si="160"/>
        <v>0</v>
      </c>
      <c r="N74" s="123"/>
      <c r="O74" s="124"/>
      <c r="P74" s="125">
        <f t="shared" si="161"/>
        <v>0</v>
      </c>
      <c r="Q74" s="123"/>
      <c r="R74" s="124"/>
      <c r="S74" s="125">
        <f t="shared" si="162"/>
        <v>0</v>
      </c>
      <c r="T74" s="123"/>
      <c r="U74" s="124"/>
      <c r="V74" s="125">
        <f t="shared" si="164"/>
        <v>0</v>
      </c>
      <c r="W74" s="126">
        <f t="shared" si="165"/>
        <v>8960</v>
      </c>
      <c r="X74" s="127">
        <f t="shared" si="168"/>
        <v>8960</v>
      </c>
      <c r="Y74" s="127">
        <f t="shared" si="166"/>
        <v>0</v>
      </c>
      <c r="Z74" s="128">
        <f t="shared" si="167"/>
        <v>0</v>
      </c>
      <c r="AA74" s="129"/>
      <c r="AB74" s="131"/>
      <c r="AC74" s="131"/>
      <c r="AD74" s="131"/>
      <c r="AE74" s="131"/>
      <c r="AF74" s="131"/>
      <c r="AG74" s="131"/>
    </row>
    <row r="75" spans="1:33" s="340" customFormat="1" ht="39.6" x14ac:dyDescent="0.3">
      <c r="A75" s="119" t="s">
        <v>77</v>
      </c>
      <c r="B75" s="120" t="s">
        <v>353</v>
      </c>
      <c r="C75" s="199" t="s">
        <v>456</v>
      </c>
      <c r="D75" s="200" t="s">
        <v>108</v>
      </c>
      <c r="E75" s="123">
        <v>1</v>
      </c>
      <c r="F75" s="124">
        <v>4800</v>
      </c>
      <c r="G75" s="125">
        <f t="shared" si="158"/>
        <v>4800</v>
      </c>
      <c r="H75" s="123">
        <v>1</v>
      </c>
      <c r="I75" s="124">
        <v>4800</v>
      </c>
      <c r="J75" s="125">
        <f t="shared" si="159"/>
        <v>4800</v>
      </c>
      <c r="K75" s="123"/>
      <c r="L75" s="124"/>
      <c r="M75" s="125">
        <f t="shared" si="160"/>
        <v>0</v>
      </c>
      <c r="N75" s="123"/>
      <c r="O75" s="124"/>
      <c r="P75" s="125">
        <f t="shared" si="161"/>
        <v>0</v>
      </c>
      <c r="Q75" s="123"/>
      <c r="R75" s="124"/>
      <c r="S75" s="125">
        <f t="shared" si="162"/>
        <v>0</v>
      </c>
      <c r="T75" s="123"/>
      <c r="U75" s="124"/>
      <c r="V75" s="125">
        <f t="shared" si="164"/>
        <v>0</v>
      </c>
      <c r="W75" s="126">
        <f t="shared" si="165"/>
        <v>4800</v>
      </c>
      <c r="X75" s="127">
        <f t="shared" si="168"/>
        <v>4800</v>
      </c>
      <c r="Y75" s="127">
        <f t="shared" si="166"/>
        <v>0</v>
      </c>
      <c r="Z75" s="128">
        <f t="shared" si="167"/>
        <v>0</v>
      </c>
      <c r="AA75" s="129"/>
      <c r="AB75" s="131"/>
      <c r="AC75" s="131"/>
      <c r="AD75" s="131"/>
      <c r="AE75" s="131"/>
      <c r="AF75" s="131"/>
      <c r="AG75" s="131"/>
    </row>
    <row r="76" spans="1:33" s="340" customFormat="1" ht="39.6" x14ac:dyDescent="0.3">
      <c r="A76" s="119" t="s">
        <v>77</v>
      </c>
      <c r="B76" s="120" t="s">
        <v>354</v>
      </c>
      <c r="C76" s="199" t="s">
        <v>457</v>
      </c>
      <c r="D76" s="200" t="s">
        <v>108</v>
      </c>
      <c r="E76" s="123">
        <v>1</v>
      </c>
      <c r="F76" s="124">
        <v>3840</v>
      </c>
      <c r="G76" s="125">
        <f t="shared" si="158"/>
        <v>3840</v>
      </c>
      <c r="H76" s="123">
        <v>1</v>
      </c>
      <c r="I76" s="124">
        <v>3840</v>
      </c>
      <c r="J76" s="125">
        <f t="shared" si="159"/>
        <v>3840</v>
      </c>
      <c r="K76" s="123"/>
      <c r="L76" s="124"/>
      <c r="M76" s="125">
        <f t="shared" si="160"/>
        <v>0</v>
      </c>
      <c r="N76" s="123"/>
      <c r="O76" s="124"/>
      <c r="P76" s="125">
        <f t="shared" si="161"/>
        <v>0</v>
      </c>
      <c r="Q76" s="123"/>
      <c r="R76" s="124"/>
      <c r="S76" s="125">
        <f t="shared" si="162"/>
        <v>0</v>
      </c>
      <c r="T76" s="123"/>
      <c r="U76" s="124"/>
      <c r="V76" s="125">
        <f t="shared" si="164"/>
        <v>0</v>
      </c>
      <c r="W76" s="126">
        <f t="shared" ref="W76:W139" si="169">G76+M76+S76</f>
        <v>3840</v>
      </c>
      <c r="X76" s="127">
        <f t="shared" ref="X76:X139" si="170">J76+P76+V76</f>
        <v>3840</v>
      </c>
      <c r="Y76" s="127">
        <f t="shared" ref="Y76:Y139" si="171">W76-X76</f>
        <v>0</v>
      </c>
      <c r="Z76" s="128">
        <f t="shared" ref="Z76:Z139" si="172">Y76/W76</f>
        <v>0</v>
      </c>
      <c r="AA76" s="129"/>
      <c r="AB76" s="131"/>
      <c r="AC76" s="131"/>
      <c r="AD76" s="131"/>
      <c r="AE76" s="131"/>
      <c r="AF76" s="131"/>
      <c r="AG76" s="131"/>
    </row>
    <row r="77" spans="1:33" s="340" customFormat="1" ht="26.4" x14ac:dyDescent="0.3">
      <c r="A77" s="119" t="s">
        <v>77</v>
      </c>
      <c r="B77" s="120" t="s">
        <v>355</v>
      </c>
      <c r="C77" s="199" t="s">
        <v>458</v>
      </c>
      <c r="D77" s="200" t="s">
        <v>108</v>
      </c>
      <c r="E77" s="123">
        <v>8</v>
      </c>
      <c r="F77" s="124">
        <v>1120</v>
      </c>
      <c r="G77" s="125">
        <v>8960</v>
      </c>
      <c r="H77" s="123">
        <v>8</v>
      </c>
      <c r="I77" s="124">
        <v>1120</v>
      </c>
      <c r="J77" s="125">
        <v>8960</v>
      </c>
      <c r="K77" s="123"/>
      <c r="L77" s="124"/>
      <c r="M77" s="125">
        <f t="shared" si="160"/>
        <v>0</v>
      </c>
      <c r="N77" s="123"/>
      <c r="O77" s="124"/>
      <c r="P77" s="125">
        <f t="shared" si="161"/>
        <v>0</v>
      </c>
      <c r="Q77" s="123"/>
      <c r="R77" s="124"/>
      <c r="S77" s="125">
        <f t="shared" si="162"/>
        <v>0</v>
      </c>
      <c r="T77" s="123"/>
      <c r="U77" s="124"/>
      <c r="V77" s="125">
        <f t="shared" si="164"/>
        <v>0</v>
      </c>
      <c r="W77" s="126">
        <f t="shared" si="169"/>
        <v>8960</v>
      </c>
      <c r="X77" s="127">
        <f t="shared" si="170"/>
        <v>8960</v>
      </c>
      <c r="Y77" s="127">
        <f t="shared" si="171"/>
        <v>0</v>
      </c>
      <c r="Z77" s="128">
        <f t="shared" si="172"/>
        <v>0</v>
      </c>
      <c r="AA77" s="129"/>
      <c r="AB77" s="131"/>
      <c r="AC77" s="131"/>
      <c r="AD77" s="131"/>
      <c r="AE77" s="131"/>
      <c r="AF77" s="131"/>
      <c r="AG77" s="131"/>
    </row>
    <row r="78" spans="1:33" s="340" customFormat="1" ht="26.4" x14ac:dyDescent="0.3">
      <c r="A78" s="119" t="s">
        <v>77</v>
      </c>
      <c r="B78" s="120" t="s">
        <v>356</v>
      </c>
      <c r="C78" s="199" t="s">
        <v>459</v>
      </c>
      <c r="D78" s="200" t="s">
        <v>108</v>
      </c>
      <c r="E78" s="123">
        <v>1</v>
      </c>
      <c r="F78" s="124">
        <v>4800</v>
      </c>
      <c r="G78" s="125">
        <f t="shared" si="158"/>
        <v>4800</v>
      </c>
      <c r="H78" s="123">
        <v>1</v>
      </c>
      <c r="I78" s="124">
        <v>4800</v>
      </c>
      <c r="J78" s="125">
        <f t="shared" ref="J78:J141" si="173">H78*I78</f>
        <v>4800</v>
      </c>
      <c r="K78" s="123"/>
      <c r="L78" s="124"/>
      <c r="M78" s="125">
        <f t="shared" si="160"/>
        <v>0</v>
      </c>
      <c r="N78" s="123"/>
      <c r="O78" s="124"/>
      <c r="P78" s="125">
        <f t="shared" si="161"/>
        <v>0</v>
      </c>
      <c r="Q78" s="123"/>
      <c r="R78" s="124"/>
      <c r="S78" s="125">
        <f t="shared" si="162"/>
        <v>0</v>
      </c>
      <c r="T78" s="123"/>
      <c r="U78" s="124"/>
      <c r="V78" s="125">
        <f t="shared" si="164"/>
        <v>0</v>
      </c>
      <c r="W78" s="126">
        <f t="shared" si="169"/>
        <v>4800</v>
      </c>
      <c r="X78" s="127">
        <f t="shared" si="170"/>
        <v>4800</v>
      </c>
      <c r="Y78" s="127">
        <f t="shared" si="171"/>
        <v>0</v>
      </c>
      <c r="Z78" s="128">
        <f t="shared" si="172"/>
        <v>0</v>
      </c>
      <c r="AA78" s="129"/>
      <c r="AB78" s="131"/>
      <c r="AC78" s="131"/>
      <c r="AD78" s="131"/>
      <c r="AE78" s="131"/>
      <c r="AF78" s="131"/>
      <c r="AG78" s="131"/>
    </row>
    <row r="79" spans="1:33" s="340" customFormat="1" ht="26.4" x14ac:dyDescent="0.3">
      <c r="A79" s="119" t="s">
        <v>77</v>
      </c>
      <c r="B79" s="120" t="s">
        <v>357</v>
      </c>
      <c r="C79" s="199" t="s">
        <v>460</v>
      </c>
      <c r="D79" s="200" t="s">
        <v>108</v>
      </c>
      <c r="E79" s="123">
        <v>1</v>
      </c>
      <c r="F79" s="124">
        <v>160</v>
      </c>
      <c r="G79" s="125">
        <f t="shared" si="158"/>
        <v>160</v>
      </c>
      <c r="H79" s="123">
        <v>1</v>
      </c>
      <c r="I79" s="124">
        <v>160</v>
      </c>
      <c r="J79" s="125">
        <f t="shared" si="173"/>
        <v>160</v>
      </c>
      <c r="K79" s="123"/>
      <c r="L79" s="124"/>
      <c r="M79" s="125">
        <f t="shared" si="160"/>
        <v>0</v>
      </c>
      <c r="N79" s="123"/>
      <c r="O79" s="124"/>
      <c r="P79" s="125">
        <f t="shared" si="161"/>
        <v>0</v>
      </c>
      <c r="Q79" s="123"/>
      <c r="R79" s="124"/>
      <c r="S79" s="125">
        <f t="shared" si="162"/>
        <v>0</v>
      </c>
      <c r="T79" s="123"/>
      <c r="U79" s="124"/>
      <c r="V79" s="125">
        <f t="shared" si="164"/>
        <v>0</v>
      </c>
      <c r="W79" s="126">
        <f t="shared" si="169"/>
        <v>160</v>
      </c>
      <c r="X79" s="127">
        <f t="shared" si="170"/>
        <v>160</v>
      </c>
      <c r="Y79" s="127">
        <f t="shared" si="171"/>
        <v>0</v>
      </c>
      <c r="Z79" s="128">
        <f t="shared" si="172"/>
        <v>0</v>
      </c>
      <c r="AA79" s="129"/>
      <c r="AB79" s="131"/>
      <c r="AC79" s="131"/>
      <c r="AD79" s="131"/>
      <c r="AE79" s="131"/>
      <c r="AF79" s="131"/>
      <c r="AG79" s="131"/>
    </row>
    <row r="80" spans="1:33" s="340" customFormat="1" ht="14.4" x14ac:dyDescent="0.3">
      <c r="A80" s="119" t="s">
        <v>77</v>
      </c>
      <c r="B80" s="120" t="s">
        <v>358</v>
      </c>
      <c r="C80" s="199" t="s">
        <v>461</v>
      </c>
      <c r="D80" s="200" t="s">
        <v>108</v>
      </c>
      <c r="E80" s="123">
        <v>1</v>
      </c>
      <c r="F80" s="124">
        <v>160</v>
      </c>
      <c r="G80" s="125">
        <f t="shared" si="158"/>
        <v>160</v>
      </c>
      <c r="H80" s="123">
        <v>1</v>
      </c>
      <c r="I80" s="124">
        <v>160</v>
      </c>
      <c r="J80" s="125">
        <f t="shared" si="173"/>
        <v>160</v>
      </c>
      <c r="K80" s="123"/>
      <c r="L80" s="124"/>
      <c r="M80" s="125">
        <f t="shared" si="160"/>
        <v>0</v>
      </c>
      <c r="N80" s="123"/>
      <c r="O80" s="124"/>
      <c r="P80" s="125">
        <f t="shared" si="161"/>
        <v>0</v>
      </c>
      <c r="Q80" s="123"/>
      <c r="R80" s="124"/>
      <c r="S80" s="125">
        <f t="shared" si="162"/>
        <v>0</v>
      </c>
      <c r="T80" s="123"/>
      <c r="U80" s="124"/>
      <c r="V80" s="125">
        <f t="shared" si="164"/>
        <v>0</v>
      </c>
      <c r="W80" s="126">
        <f t="shared" si="169"/>
        <v>160</v>
      </c>
      <c r="X80" s="127">
        <f t="shared" si="170"/>
        <v>160</v>
      </c>
      <c r="Y80" s="127">
        <f t="shared" si="171"/>
        <v>0</v>
      </c>
      <c r="Z80" s="128">
        <f t="shared" si="172"/>
        <v>0</v>
      </c>
      <c r="AA80" s="129"/>
      <c r="AB80" s="131"/>
      <c r="AC80" s="131"/>
      <c r="AD80" s="131"/>
      <c r="AE80" s="131"/>
      <c r="AF80" s="131"/>
      <c r="AG80" s="131"/>
    </row>
    <row r="81" spans="1:33" s="340" customFormat="1" ht="14.4" x14ac:dyDescent="0.3">
      <c r="A81" s="119" t="s">
        <v>77</v>
      </c>
      <c r="B81" s="120" t="s">
        <v>359</v>
      </c>
      <c r="C81" s="199" t="s">
        <v>462</v>
      </c>
      <c r="D81" s="200" t="s">
        <v>108</v>
      </c>
      <c r="E81" s="123">
        <v>1</v>
      </c>
      <c r="F81" s="124">
        <v>160</v>
      </c>
      <c r="G81" s="125">
        <f t="shared" si="158"/>
        <v>160</v>
      </c>
      <c r="H81" s="123">
        <v>1</v>
      </c>
      <c r="I81" s="124">
        <v>160</v>
      </c>
      <c r="J81" s="125">
        <f t="shared" si="173"/>
        <v>160</v>
      </c>
      <c r="K81" s="123"/>
      <c r="L81" s="124"/>
      <c r="M81" s="125">
        <f t="shared" si="160"/>
        <v>0</v>
      </c>
      <c r="N81" s="123"/>
      <c r="O81" s="124"/>
      <c r="P81" s="125">
        <f t="shared" si="161"/>
        <v>0</v>
      </c>
      <c r="Q81" s="123"/>
      <c r="R81" s="124"/>
      <c r="S81" s="125">
        <f t="shared" si="162"/>
        <v>0</v>
      </c>
      <c r="T81" s="123"/>
      <c r="U81" s="124"/>
      <c r="V81" s="125">
        <f t="shared" si="164"/>
        <v>0</v>
      </c>
      <c r="W81" s="126">
        <f t="shared" si="169"/>
        <v>160</v>
      </c>
      <c r="X81" s="127">
        <f t="shared" si="170"/>
        <v>160</v>
      </c>
      <c r="Y81" s="127">
        <f t="shared" si="171"/>
        <v>0</v>
      </c>
      <c r="Z81" s="128">
        <f t="shared" si="172"/>
        <v>0</v>
      </c>
      <c r="AA81" s="129"/>
      <c r="AB81" s="131"/>
      <c r="AC81" s="131"/>
      <c r="AD81" s="131"/>
      <c r="AE81" s="131"/>
      <c r="AF81" s="131"/>
      <c r="AG81" s="131"/>
    </row>
    <row r="82" spans="1:33" s="340" customFormat="1" ht="14.4" x14ac:dyDescent="0.3">
      <c r="A82" s="119" t="s">
        <v>77</v>
      </c>
      <c r="B82" s="120" t="s">
        <v>360</v>
      </c>
      <c r="C82" s="199" t="s">
        <v>463</v>
      </c>
      <c r="D82" s="200" t="s">
        <v>108</v>
      </c>
      <c r="E82" s="123">
        <v>1</v>
      </c>
      <c r="F82" s="124">
        <v>160</v>
      </c>
      <c r="G82" s="125">
        <f t="shared" si="158"/>
        <v>160</v>
      </c>
      <c r="H82" s="123">
        <v>1</v>
      </c>
      <c r="I82" s="124">
        <v>160</v>
      </c>
      <c r="J82" s="125">
        <f t="shared" si="173"/>
        <v>160</v>
      </c>
      <c r="K82" s="123"/>
      <c r="L82" s="124"/>
      <c r="M82" s="125">
        <f t="shared" si="160"/>
        <v>0</v>
      </c>
      <c r="N82" s="123"/>
      <c r="O82" s="124"/>
      <c r="P82" s="125">
        <f t="shared" si="161"/>
        <v>0</v>
      </c>
      <c r="Q82" s="123"/>
      <c r="R82" s="124"/>
      <c r="S82" s="125">
        <f t="shared" si="162"/>
        <v>0</v>
      </c>
      <c r="T82" s="123"/>
      <c r="U82" s="124"/>
      <c r="V82" s="125">
        <f t="shared" si="164"/>
        <v>0</v>
      </c>
      <c r="W82" s="126">
        <f t="shared" si="169"/>
        <v>160</v>
      </c>
      <c r="X82" s="127">
        <f t="shared" si="170"/>
        <v>160</v>
      </c>
      <c r="Y82" s="127">
        <f t="shared" si="171"/>
        <v>0</v>
      </c>
      <c r="Z82" s="128">
        <f t="shared" si="172"/>
        <v>0</v>
      </c>
      <c r="AA82" s="129"/>
      <c r="AB82" s="131"/>
      <c r="AC82" s="131"/>
      <c r="AD82" s="131"/>
      <c r="AE82" s="131"/>
      <c r="AF82" s="131"/>
      <c r="AG82" s="131"/>
    </row>
    <row r="83" spans="1:33" s="340" customFormat="1" ht="14.4" x14ac:dyDescent="0.3">
      <c r="A83" s="119" t="s">
        <v>77</v>
      </c>
      <c r="B83" s="120" t="s">
        <v>361</v>
      </c>
      <c r="C83" s="199" t="s">
        <v>464</v>
      </c>
      <c r="D83" s="200" t="s">
        <v>108</v>
      </c>
      <c r="E83" s="123">
        <v>5</v>
      </c>
      <c r="F83" s="124">
        <v>160</v>
      </c>
      <c r="G83" s="125">
        <f t="shared" si="158"/>
        <v>800</v>
      </c>
      <c r="H83" s="123">
        <v>5</v>
      </c>
      <c r="I83" s="124">
        <v>160</v>
      </c>
      <c r="J83" s="125">
        <f t="shared" si="173"/>
        <v>800</v>
      </c>
      <c r="K83" s="123"/>
      <c r="L83" s="124"/>
      <c r="M83" s="125">
        <f t="shared" si="160"/>
        <v>0</v>
      </c>
      <c r="N83" s="123"/>
      <c r="O83" s="124"/>
      <c r="P83" s="125">
        <f t="shared" si="161"/>
        <v>0</v>
      </c>
      <c r="Q83" s="123"/>
      <c r="R83" s="124"/>
      <c r="S83" s="125">
        <f t="shared" si="162"/>
        <v>0</v>
      </c>
      <c r="T83" s="123"/>
      <c r="U83" s="124"/>
      <c r="V83" s="125">
        <f t="shared" si="164"/>
        <v>0</v>
      </c>
      <c r="W83" s="126">
        <f t="shared" si="169"/>
        <v>800</v>
      </c>
      <c r="X83" s="127">
        <f t="shared" si="170"/>
        <v>800</v>
      </c>
      <c r="Y83" s="127">
        <f t="shared" si="171"/>
        <v>0</v>
      </c>
      <c r="Z83" s="128">
        <f t="shared" si="172"/>
        <v>0</v>
      </c>
      <c r="AA83" s="129"/>
      <c r="AB83" s="131"/>
      <c r="AC83" s="131"/>
      <c r="AD83" s="131"/>
      <c r="AE83" s="131"/>
      <c r="AF83" s="131"/>
      <c r="AG83" s="131"/>
    </row>
    <row r="84" spans="1:33" s="340" customFormat="1" ht="14.4" x14ac:dyDescent="0.3">
      <c r="A84" s="119" t="s">
        <v>77</v>
      </c>
      <c r="B84" s="120" t="s">
        <v>362</v>
      </c>
      <c r="C84" s="199" t="s">
        <v>465</v>
      </c>
      <c r="D84" s="200" t="s">
        <v>108</v>
      </c>
      <c r="E84" s="123">
        <v>1</v>
      </c>
      <c r="F84" s="124">
        <v>160</v>
      </c>
      <c r="G84" s="125">
        <f t="shared" si="158"/>
        <v>160</v>
      </c>
      <c r="H84" s="123">
        <v>1</v>
      </c>
      <c r="I84" s="124">
        <v>160</v>
      </c>
      <c r="J84" s="125">
        <f t="shared" si="173"/>
        <v>160</v>
      </c>
      <c r="K84" s="123"/>
      <c r="L84" s="124"/>
      <c r="M84" s="125">
        <f t="shared" si="160"/>
        <v>0</v>
      </c>
      <c r="N84" s="123"/>
      <c r="O84" s="124"/>
      <c r="P84" s="125">
        <f t="shared" si="161"/>
        <v>0</v>
      </c>
      <c r="Q84" s="123"/>
      <c r="R84" s="124"/>
      <c r="S84" s="125">
        <f t="shared" si="162"/>
        <v>0</v>
      </c>
      <c r="T84" s="123"/>
      <c r="U84" s="124"/>
      <c r="V84" s="125">
        <f t="shared" si="164"/>
        <v>0</v>
      </c>
      <c r="W84" s="126">
        <f t="shared" si="169"/>
        <v>160</v>
      </c>
      <c r="X84" s="127">
        <f t="shared" si="170"/>
        <v>160</v>
      </c>
      <c r="Y84" s="127">
        <f t="shared" si="171"/>
        <v>0</v>
      </c>
      <c r="Z84" s="128">
        <f t="shared" si="172"/>
        <v>0</v>
      </c>
      <c r="AA84" s="129"/>
      <c r="AB84" s="131"/>
      <c r="AC84" s="131"/>
      <c r="AD84" s="131"/>
      <c r="AE84" s="131"/>
      <c r="AF84" s="131"/>
      <c r="AG84" s="131"/>
    </row>
    <row r="85" spans="1:33" s="340" customFormat="1" ht="26.4" x14ac:dyDescent="0.3">
      <c r="A85" s="119" t="s">
        <v>77</v>
      </c>
      <c r="B85" s="120" t="s">
        <v>363</v>
      </c>
      <c r="C85" s="199" t="s">
        <v>466</v>
      </c>
      <c r="D85" s="200" t="s">
        <v>108</v>
      </c>
      <c r="E85" s="123">
        <v>1</v>
      </c>
      <c r="F85" s="124">
        <v>320</v>
      </c>
      <c r="G85" s="125">
        <f t="shared" si="158"/>
        <v>320</v>
      </c>
      <c r="H85" s="123">
        <v>1</v>
      </c>
      <c r="I85" s="124">
        <v>320</v>
      </c>
      <c r="J85" s="125">
        <f t="shared" si="173"/>
        <v>320</v>
      </c>
      <c r="K85" s="123"/>
      <c r="L85" s="124"/>
      <c r="M85" s="125">
        <f t="shared" si="160"/>
        <v>0</v>
      </c>
      <c r="N85" s="123"/>
      <c r="O85" s="124"/>
      <c r="P85" s="125">
        <f t="shared" si="161"/>
        <v>0</v>
      </c>
      <c r="Q85" s="123"/>
      <c r="R85" s="124"/>
      <c r="S85" s="125">
        <f t="shared" si="162"/>
        <v>0</v>
      </c>
      <c r="T85" s="123"/>
      <c r="U85" s="124"/>
      <c r="V85" s="125">
        <f t="shared" si="164"/>
        <v>0</v>
      </c>
      <c r="W85" s="126">
        <f t="shared" si="169"/>
        <v>320</v>
      </c>
      <c r="X85" s="127">
        <f t="shared" si="170"/>
        <v>320</v>
      </c>
      <c r="Y85" s="127">
        <f t="shared" si="171"/>
        <v>0</v>
      </c>
      <c r="Z85" s="128">
        <f t="shared" si="172"/>
        <v>0</v>
      </c>
      <c r="AA85" s="129"/>
      <c r="AB85" s="131"/>
      <c r="AC85" s="131"/>
      <c r="AD85" s="131"/>
      <c r="AE85" s="131"/>
      <c r="AF85" s="131"/>
      <c r="AG85" s="131"/>
    </row>
    <row r="86" spans="1:33" s="340" customFormat="1" ht="14.4" x14ac:dyDescent="0.3">
      <c r="A86" s="119" t="s">
        <v>77</v>
      </c>
      <c r="B86" s="120" t="s">
        <v>364</v>
      </c>
      <c r="C86" s="199" t="s">
        <v>467</v>
      </c>
      <c r="D86" s="200" t="s">
        <v>108</v>
      </c>
      <c r="E86" s="123">
        <v>1</v>
      </c>
      <c r="F86" s="124">
        <v>400</v>
      </c>
      <c r="G86" s="125">
        <f t="shared" si="158"/>
        <v>400</v>
      </c>
      <c r="H86" s="123">
        <v>1</v>
      </c>
      <c r="I86" s="124">
        <v>400</v>
      </c>
      <c r="J86" s="125">
        <f t="shared" si="173"/>
        <v>400</v>
      </c>
      <c r="K86" s="123"/>
      <c r="L86" s="124"/>
      <c r="M86" s="125">
        <f t="shared" si="160"/>
        <v>0</v>
      </c>
      <c r="N86" s="123"/>
      <c r="O86" s="124"/>
      <c r="P86" s="125">
        <f t="shared" si="161"/>
        <v>0</v>
      </c>
      <c r="Q86" s="123"/>
      <c r="R86" s="124"/>
      <c r="S86" s="125">
        <f t="shared" si="162"/>
        <v>0</v>
      </c>
      <c r="T86" s="123"/>
      <c r="U86" s="124"/>
      <c r="V86" s="125">
        <f t="shared" si="164"/>
        <v>0</v>
      </c>
      <c r="W86" s="126">
        <f t="shared" si="169"/>
        <v>400</v>
      </c>
      <c r="X86" s="127">
        <f t="shared" si="170"/>
        <v>400</v>
      </c>
      <c r="Y86" s="127">
        <f t="shared" si="171"/>
        <v>0</v>
      </c>
      <c r="Z86" s="128">
        <f t="shared" si="172"/>
        <v>0</v>
      </c>
      <c r="AA86" s="129"/>
      <c r="AB86" s="131"/>
      <c r="AC86" s="131"/>
      <c r="AD86" s="131"/>
      <c r="AE86" s="131"/>
      <c r="AF86" s="131"/>
      <c r="AG86" s="131"/>
    </row>
    <row r="87" spans="1:33" s="340" customFormat="1" ht="14.4" x14ac:dyDescent="0.3">
      <c r="A87" s="119" t="s">
        <v>77</v>
      </c>
      <c r="B87" s="120" t="s">
        <v>365</v>
      </c>
      <c r="C87" s="199" t="s">
        <v>468</v>
      </c>
      <c r="D87" s="200" t="s">
        <v>108</v>
      </c>
      <c r="E87" s="123">
        <v>10</v>
      </c>
      <c r="F87" s="124">
        <v>160</v>
      </c>
      <c r="G87" s="125">
        <f t="shared" si="158"/>
        <v>1600</v>
      </c>
      <c r="H87" s="123">
        <v>10</v>
      </c>
      <c r="I87" s="124">
        <v>160</v>
      </c>
      <c r="J87" s="125">
        <f t="shared" si="173"/>
        <v>1600</v>
      </c>
      <c r="K87" s="123"/>
      <c r="L87" s="124"/>
      <c r="M87" s="125">
        <f t="shared" si="160"/>
        <v>0</v>
      </c>
      <c r="N87" s="123"/>
      <c r="O87" s="124"/>
      <c r="P87" s="125">
        <f t="shared" si="161"/>
        <v>0</v>
      </c>
      <c r="Q87" s="123"/>
      <c r="R87" s="124"/>
      <c r="S87" s="125">
        <f t="shared" si="162"/>
        <v>0</v>
      </c>
      <c r="T87" s="123"/>
      <c r="U87" s="124"/>
      <c r="V87" s="125">
        <f t="shared" si="164"/>
        <v>0</v>
      </c>
      <c r="W87" s="126">
        <f t="shared" si="169"/>
        <v>1600</v>
      </c>
      <c r="X87" s="127">
        <f t="shared" si="170"/>
        <v>1600</v>
      </c>
      <c r="Y87" s="127">
        <f t="shared" si="171"/>
        <v>0</v>
      </c>
      <c r="Z87" s="128">
        <f t="shared" si="172"/>
        <v>0</v>
      </c>
      <c r="AA87" s="129"/>
      <c r="AB87" s="131"/>
      <c r="AC87" s="131"/>
      <c r="AD87" s="131"/>
      <c r="AE87" s="131"/>
      <c r="AF87" s="131"/>
      <c r="AG87" s="131"/>
    </row>
    <row r="88" spans="1:33" s="340" customFormat="1" ht="14.4" x14ac:dyDescent="0.3">
      <c r="A88" s="119" t="s">
        <v>77</v>
      </c>
      <c r="B88" s="120" t="s">
        <v>366</v>
      </c>
      <c r="C88" s="199" t="s">
        <v>469</v>
      </c>
      <c r="D88" s="200" t="s">
        <v>108</v>
      </c>
      <c r="E88" s="123">
        <v>6</v>
      </c>
      <c r="F88" s="124">
        <v>160</v>
      </c>
      <c r="G88" s="125">
        <f t="shared" si="158"/>
        <v>960</v>
      </c>
      <c r="H88" s="123">
        <v>6</v>
      </c>
      <c r="I88" s="124">
        <v>160</v>
      </c>
      <c r="J88" s="125">
        <f t="shared" si="173"/>
        <v>960</v>
      </c>
      <c r="K88" s="123"/>
      <c r="L88" s="124"/>
      <c r="M88" s="125">
        <f t="shared" si="160"/>
        <v>0</v>
      </c>
      <c r="N88" s="123"/>
      <c r="O88" s="124"/>
      <c r="P88" s="125">
        <f t="shared" si="161"/>
        <v>0</v>
      </c>
      <c r="Q88" s="123"/>
      <c r="R88" s="124"/>
      <c r="S88" s="125">
        <f t="shared" si="162"/>
        <v>0</v>
      </c>
      <c r="T88" s="123"/>
      <c r="U88" s="124"/>
      <c r="V88" s="125">
        <f t="shared" si="164"/>
        <v>0</v>
      </c>
      <c r="W88" s="126">
        <f t="shared" si="169"/>
        <v>960</v>
      </c>
      <c r="X88" s="127">
        <f t="shared" si="170"/>
        <v>960</v>
      </c>
      <c r="Y88" s="127">
        <f t="shared" si="171"/>
        <v>0</v>
      </c>
      <c r="Z88" s="128">
        <f t="shared" si="172"/>
        <v>0</v>
      </c>
      <c r="AA88" s="129"/>
      <c r="AB88" s="131"/>
      <c r="AC88" s="131"/>
      <c r="AD88" s="131"/>
      <c r="AE88" s="131"/>
      <c r="AF88" s="131"/>
      <c r="AG88" s="131"/>
    </row>
    <row r="89" spans="1:33" s="340" customFormat="1" ht="26.4" x14ac:dyDescent="0.3">
      <c r="A89" s="119" t="s">
        <v>77</v>
      </c>
      <c r="B89" s="120" t="s">
        <v>367</v>
      </c>
      <c r="C89" s="199" t="s">
        <v>470</v>
      </c>
      <c r="D89" s="200" t="s">
        <v>108</v>
      </c>
      <c r="E89" s="123">
        <v>3</v>
      </c>
      <c r="F89" s="124">
        <v>320</v>
      </c>
      <c r="G89" s="125">
        <f t="shared" si="158"/>
        <v>960</v>
      </c>
      <c r="H89" s="123">
        <v>3</v>
      </c>
      <c r="I89" s="124">
        <v>320</v>
      </c>
      <c r="J89" s="125">
        <f t="shared" si="173"/>
        <v>960</v>
      </c>
      <c r="K89" s="123"/>
      <c r="L89" s="124"/>
      <c r="M89" s="125">
        <f t="shared" si="160"/>
        <v>0</v>
      </c>
      <c r="N89" s="123"/>
      <c r="O89" s="124"/>
      <c r="P89" s="125">
        <f t="shared" si="161"/>
        <v>0</v>
      </c>
      <c r="Q89" s="123"/>
      <c r="R89" s="124"/>
      <c r="S89" s="125">
        <f t="shared" si="162"/>
        <v>0</v>
      </c>
      <c r="T89" s="123"/>
      <c r="U89" s="124"/>
      <c r="V89" s="125">
        <f t="shared" si="164"/>
        <v>0</v>
      </c>
      <c r="W89" s="126">
        <f t="shared" si="169"/>
        <v>960</v>
      </c>
      <c r="X89" s="127">
        <f t="shared" si="170"/>
        <v>960</v>
      </c>
      <c r="Y89" s="127">
        <f t="shared" si="171"/>
        <v>0</v>
      </c>
      <c r="Z89" s="128">
        <f t="shared" si="172"/>
        <v>0</v>
      </c>
      <c r="AA89" s="129"/>
      <c r="AB89" s="131"/>
      <c r="AC89" s="131"/>
      <c r="AD89" s="131"/>
      <c r="AE89" s="131"/>
      <c r="AF89" s="131"/>
      <c r="AG89" s="131"/>
    </row>
    <row r="90" spans="1:33" s="340" customFormat="1" ht="14.4" x14ac:dyDescent="0.3">
      <c r="A90" s="119" t="s">
        <v>77</v>
      </c>
      <c r="B90" s="120" t="s">
        <v>368</v>
      </c>
      <c r="C90" s="199" t="s">
        <v>471</v>
      </c>
      <c r="D90" s="200" t="s">
        <v>108</v>
      </c>
      <c r="E90" s="123">
        <v>2</v>
      </c>
      <c r="F90" s="124">
        <v>2400</v>
      </c>
      <c r="G90" s="125">
        <f t="shared" si="158"/>
        <v>4800</v>
      </c>
      <c r="H90" s="123">
        <v>2</v>
      </c>
      <c r="I90" s="124">
        <v>2400</v>
      </c>
      <c r="J90" s="125">
        <f t="shared" si="173"/>
        <v>4800</v>
      </c>
      <c r="K90" s="123"/>
      <c r="L90" s="124"/>
      <c r="M90" s="125">
        <f t="shared" si="160"/>
        <v>0</v>
      </c>
      <c r="N90" s="123"/>
      <c r="O90" s="124"/>
      <c r="P90" s="125">
        <f t="shared" si="161"/>
        <v>0</v>
      </c>
      <c r="Q90" s="123"/>
      <c r="R90" s="124"/>
      <c r="S90" s="125">
        <f t="shared" si="162"/>
        <v>0</v>
      </c>
      <c r="T90" s="123"/>
      <c r="U90" s="124"/>
      <c r="V90" s="125">
        <f t="shared" si="164"/>
        <v>0</v>
      </c>
      <c r="W90" s="126">
        <f t="shared" si="169"/>
        <v>4800</v>
      </c>
      <c r="X90" s="127">
        <f t="shared" si="170"/>
        <v>4800</v>
      </c>
      <c r="Y90" s="127">
        <f t="shared" si="171"/>
        <v>0</v>
      </c>
      <c r="Z90" s="128">
        <f t="shared" si="172"/>
        <v>0</v>
      </c>
      <c r="AA90" s="129"/>
      <c r="AB90" s="131"/>
      <c r="AC90" s="131"/>
      <c r="AD90" s="131"/>
      <c r="AE90" s="131"/>
      <c r="AF90" s="131"/>
      <c r="AG90" s="131"/>
    </row>
    <row r="91" spans="1:33" s="340" customFormat="1" ht="14.4" x14ac:dyDescent="0.3">
      <c r="A91" s="119" t="s">
        <v>77</v>
      </c>
      <c r="B91" s="120" t="s">
        <v>369</v>
      </c>
      <c r="C91" s="199" t="s">
        <v>472</v>
      </c>
      <c r="D91" s="200" t="s">
        <v>108</v>
      </c>
      <c r="E91" s="123">
        <v>2</v>
      </c>
      <c r="F91" s="124">
        <v>1600</v>
      </c>
      <c r="G91" s="125">
        <f t="shared" si="158"/>
        <v>3200</v>
      </c>
      <c r="H91" s="123">
        <v>2</v>
      </c>
      <c r="I91" s="124">
        <v>1600</v>
      </c>
      <c r="J91" s="125">
        <f t="shared" si="173"/>
        <v>3200</v>
      </c>
      <c r="K91" s="123"/>
      <c r="L91" s="124"/>
      <c r="M91" s="125">
        <f t="shared" si="160"/>
        <v>0</v>
      </c>
      <c r="N91" s="123"/>
      <c r="O91" s="124"/>
      <c r="P91" s="125">
        <f t="shared" si="161"/>
        <v>0</v>
      </c>
      <c r="Q91" s="123"/>
      <c r="R91" s="124"/>
      <c r="S91" s="125">
        <f t="shared" si="162"/>
        <v>0</v>
      </c>
      <c r="T91" s="123"/>
      <c r="U91" s="124"/>
      <c r="V91" s="125">
        <f t="shared" si="164"/>
        <v>0</v>
      </c>
      <c r="W91" s="126">
        <f t="shared" si="169"/>
        <v>3200</v>
      </c>
      <c r="X91" s="127">
        <f t="shared" si="170"/>
        <v>3200</v>
      </c>
      <c r="Y91" s="127">
        <f t="shared" si="171"/>
        <v>0</v>
      </c>
      <c r="Z91" s="128">
        <f t="shared" si="172"/>
        <v>0</v>
      </c>
      <c r="AA91" s="129"/>
      <c r="AB91" s="131"/>
      <c r="AC91" s="131"/>
      <c r="AD91" s="131"/>
      <c r="AE91" s="131"/>
      <c r="AF91" s="131"/>
      <c r="AG91" s="131"/>
    </row>
    <row r="92" spans="1:33" s="340" customFormat="1" ht="14.4" x14ac:dyDescent="0.3">
      <c r="A92" s="119" t="s">
        <v>77</v>
      </c>
      <c r="B92" s="120" t="s">
        <v>370</v>
      </c>
      <c r="C92" s="199" t="s">
        <v>473</v>
      </c>
      <c r="D92" s="200" t="s">
        <v>108</v>
      </c>
      <c r="E92" s="123">
        <v>1</v>
      </c>
      <c r="F92" s="124">
        <v>1920</v>
      </c>
      <c r="G92" s="125">
        <f t="shared" si="158"/>
        <v>1920</v>
      </c>
      <c r="H92" s="123">
        <v>1</v>
      </c>
      <c r="I92" s="124">
        <v>1920</v>
      </c>
      <c r="J92" s="125">
        <f t="shared" si="173"/>
        <v>1920</v>
      </c>
      <c r="K92" s="123"/>
      <c r="L92" s="124"/>
      <c r="M92" s="125">
        <f t="shared" si="160"/>
        <v>0</v>
      </c>
      <c r="N92" s="123"/>
      <c r="O92" s="124"/>
      <c r="P92" s="125">
        <f t="shared" si="161"/>
        <v>0</v>
      </c>
      <c r="Q92" s="123"/>
      <c r="R92" s="124"/>
      <c r="S92" s="125">
        <f t="shared" si="162"/>
        <v>0</v>
      </c>
      <c r="T92" s="123"/>
      <c r="U92" s="124"/>
      <c r="V92" s="125">
        <f t="shared" si="164"/>
        <v>0</v>
      </c>
      <c r="W92" s="126">
        <f t="shared" si="169"/>
        <v>1920</v>
      </c>
      <c r="X92" s="127">
        <f t="shared" si="170"/>
        <v>1920</v>
      </c>
      <c r="Y92" s="127">
        <f t="shared" si="171"/>
        <v>0</v>
      </c>
      <c r="Z92" s="128">
        <f t="shared" si="172"/>
        <v>0</v>
      </c>
      <c r="AA92" s="129"/>
      <c r="AB92" s="131"/>
      <c r="AC92" s="131"/>
      <c r="AD92" s="131"/>
      <c r="AE92" s="131"/>
      <c r="AF92" s="131"/>
      <c r="AG92" s="131"/>
    </row>
    <row r="93" spans="1:33" s="340" customFormat="1" ht="14.4" x14ac:dyDescent="0.3">
      <c r="A93" s="119" t="s">
        <v>77</v>
      </c>
      <c r="B93" s="120" t="s">
        <v>371</v>
      </c>
      <c r="C93" s="199" t="s">
        <v>474</v>
      </c>
      <c r="D93" s="200" t="s">
        <v>108</v>
      </c>
      <c r="E93" s="123">
        <v>1</v>
      </c>
      <c r="F93" s="124">
        <v>2400</v>
      </c>
      <c r="G93" s="125">
        <f t="shared" si="158"/>
        <v>2400</v>
      </c>
      <c r="H93" s="123">
        <v>1</v>
      </c>
      <c r="I93" s="124">
        <v>2400</v>
      </c>
      <c r="J93" s="125">
        <f t="shared" si="173"/>
        <v>2400</v>
      </c>
      <c r="K93" s="123"/>
      <c r="L93" s="124"/>
      <c r="M93" s="125">
        <f t="shared" si="160"/>
        <v>0</v>
      </c>
      <c r="N93" s="123"/>
      <c r="O93" s="124"/>
      <c r="P93" s="125">
        <f t="shared" si="161"/>
        <v>0</v>
      </c>
      <c r="Q93" s="123"/>
      <c r="R93" s="124"/>
      <c r="S93" s="125">
        <f t="shared" si="162"/>
        <v>0</v>
      </c>
      <c r="T93" s="123"/>
      <c r="U93" s="124"/>
      <c r="V93" s="125">
        <f t="shared" si="164"/>
        <v>0</v>
      </c>
      <c r="W93" s="126">
        <f t="shared" si="169"/>
        <v>2400</v>
      </c>
      <c r="X93" s="127">
        <f t="shared" si="170"/>
        <v>2400</v>
      </c>
      <c r="Y93" s="127">
        <f t="shared" si="171"/>
        <v>0</v>
      </c>
      <c r="Z93" s="128">
        <f t="shared" si="172"/>
        <v>0</v>
      </c>
      <c r="AA93" s="129"/>
      <c r="AB93" s="131"/>
      <c r="AC93" s="131"/>
      <c r="AD93" s="131"/>
      <c r="AE93" s="131"/>
      <c r="AF93" s="131"/>
      <c r="AG93" s="131"/>
    </row>
    <row r="94" spans="1:33" s="340" customFormat="1" ht="26.4" x14ac:dyDescent="0.3">
      <c r="A94" s="119" t="s">
        <v>77</v>
      </c>
      <c r="B94" s="120" t="s">
        <v>372</v>
      </c>
      <c r="C94" s="199" t="s">
        <v>475</v>
      </c>
      <c r="D94" s="200" t="s">
        <v>108</v>
      </c>
      <c r="E94" s="123">
        <v>10</v>
      </c>
      <c r="F94" s="124">
        <v>240</v>
      </c>
      <c r="G94" s="125">
        <f t="shared" si="158"/>
        <v>2400</v>
      </c>
      <c r="H94" s="123">
        <v>10</v>
      </c>
      <c r="I94" s="124">
        <v>240</v>
      </c>
      <c r="J94" s="125">
        <f t="shared" si="173"/>
        <v>2400</v>
      </c>
      <c r="K94" s="123"/>
      <c r="L94" s="124"/>
      <c r="M94" s="125">
        <f t="shared" si="160"/>
        <v>0</v>
      </c>
      <c r="N94" s="123"/>
      <c r="O94" s="124"/>
      <c r="P94" s="125">
        <f t="shared" si="161"/>
        <v>0</v>
      </c>
      <c r="Q94" s="123"/>
      <c r="R94" s="124"/>
      <c r="S94" s="125">
        <f t="shared" si="162"/>
        <v>0</v>
      </c>
      <c r="T94" s="123"/>
      <c r="U94" s="124"/>
      <c r="V94" s="125">
        <f t="shared" si="164"/>
        <v>0</v>
      </c>
      <c r="W94" s="126">
        <f t="shared" si="169"/>
        <v>2400</v>
      </c>
      <c r="X94" s="127">
        <f t="shared" si="170"/>
        <v>2400</v>
      </c>
      <c r="Y94" s="127">
        <f t="shared" si="171"/>
        <v>0</v>
      </c>
      <c r="Z94" s="128">
        <f t="shared" si="172"/>
        <v>0</v>
      </c>
      <c r="AA94" s="129"/>
      <c r="AB94" s="131"/>
      <c r="AC94" s="131"/>
      <c r="AD94" s="131"/>
      <c r="AE94" s="131"/>
      <c r="AF94" s="131"/>
      <c r="AG94" s="131"/>
    </row>
    <row r="95" spans="1:33" s="340" customFormat="1" ht="26.4" x14ac:dyDescent="0.3">
      <c r="A95" s="119" t="s">
        <v>77</v>
      </c>
      <c r="B95" s="120" t="s">
        <v>373</v>
      </c>
      <c r="C95" s="199" t="s">
        <v>476</v>
      </c>
      <c r="D95" s="200" t="s">
        <v>108</v>
      </c>
      <c r="E95" s="123">
        <v>2</v>
      </c>
      <c r="F95" s="124">
        <v>480</v>
      </c>
      <c r="G95" s="125">
        <f t="shared" si="158"/>
        <v>960</v>
      </c>
      <c r="H95" s="123">
        <v>2</v>
      </c>
      <c r="I95" s="124">
        <v>480</v>
      </c>
      <c r="J95" s="125">
        <f t="shared" si="173"/>
        <v>960</v>
      </c>
      <c r="K95" s="123"/>
      <c r="L95" s="124"/>
      <c r="M95" s="125">
        <f t="shared" si="160"/>
        <v>0</v>
      </c>
      <c r="N95" s="123"/>
      <c r="O95" s="124"/>
      <c r="P95" s="125">
        <f t="shared" si="161"/>
        <v>0</v>
      </c>
      <c r="Q95" s="123"/>
      <c r="R95" s="124"/>
      <c r="S95" s="125">
        <f t="shared" si="162"/>
        <v>0</v>
      </c>
      <c r="T95" s="123"/>
      <c r="U95" s="124"/>
      <c r="V95" s="125">
        <f t="shared" si="164"/>
        <v>0</v>
      </c>
      <c r="W95" s="126">
        <f t="shared" si="169"/>
        <v>960</v>
      </c>
      <c r="X95" s="127">
        <f t="shared" si="170"/>
        <v>960</v>
      </c>
      <c r="Y95" s="127">
        <f t="shared" si="171"/>
        <v>0</v>
      </c>
      <c r="Z95" s="128">
        <f t="shared" si="172"/>
        <v>0</v>
      </c>
      <c r="AA95" s="129"/>
      <c r="AB95" s="131"/>
      <c r="AC95" s="131"/>
      <c r="AD95" s="131"/>
      <c r="AE95" s="131"/>
      <c r="AF95" s="131"/>
      <c r="AG95" s="131"/>
    </row>
    <row r="96" spans="1:33" s="340" customFormat="1" ht="26.4" x14ac:dyDescent="0.3">
      <c r="A96" s="119" t="s">
        <v>77</v>
      </c>
      <c r="B96" s="120" t="s">
        <v>374</v>
      </c>
      <c r="C96" s="199" t="s">
        <v>477</v>
      </c>
      <c r="D96" s="200" t="s">
        <v>108</v>
      </c>
      <c r="E96" s="123">
        <v>20</v>
      </c>
      <c r="F96" s="124">
        <v>160</v>
      </c>
      <c r="G96" s="125">
        <f t="shared" si="158"/>
        <v>3200</v>
      </c>
      <c r="H96" s="123">
        <v>20</v>
      </c>
      <c r="I96" s="124">
        <v>160</v>
      </c>
      <c r="J96" s="125">
        <f t="shared" si="173"/>
        <v>3200</v>
      </c>
      <c r="K96" s="123"/>
      <c r="L96" s="124"/>
      <c r="M96" s="125">
        <f t="shared" si="160"/>
        <v>0</v>
      </c>
      <c r="N96" s="123"/>
      <c r="O96" s="124"/>
      <c r="P96" s="125">
        <f t="shared" si="161"/>
        <v>0</v>
      </c>
      <c r="Q96" s="123"/>
      <c r="R96" s="124"/>
      <c r="S96" s="125">
        <f t="shared" si="162"/>
        <v>0</v>
      </c>
      <c r="T96" s="123"/>
      <c r="U96" s="124"/>
      <c r="V96" s="125">
        <f t="shared" si="164"/>
        <v>0</v>
      </c>
      <c r="W96" s="126">
        <f t="shared" si="169"/>
        <v>3200</v>
      </c>
      <c r="X96" s="127">
        <f t="shared" si="170"/>
        <v>3200</v>
      </c>
      <c r="Y96" s="127">
        <f t="shared" si="171"/>
        <v>0</v>
      </c>
      <c r="Z96" s="128">
        <f t="shared" si="172"/>
        <v>0</v>
      </c>
      <c r="AA96" s="129"/>
      <c r="AB96" s="131"/>
      <c r="AC96" s="131"/>
      <c r="AD96" s="131"/>
      <c r="AE96" s="131"/>
      <c r="AF96" s="131"/>
      <c r="AG96" s="131"/>
    </row>
    <row r="97" spans="1:33" s="340" customFormat="1" ht="14.4" x14ac:dyDescent="0.3">
      <c r="A97" s="119" t="s">
        <v>77</v>
      </c>
      <c r="B97" s="120" t="s">
        <v>375</v>
      </c>
      <c r="C97" s="199" t="s">
        <v>478</v>
      </c>
      <c r="D97" s="200" t="s">
        <v>108</v>
      </c>
      <c r="E97" s="123">
        <v>2</v>
      </c>
      <c r="F97" s="124">
        <v>160</v>
      </c>
      <c r="G97" s="125">
        <f t="shared" si="158"/>
        <v>320</v>
      </c>
      <c r="H97" s="123">
        <v>2</v>
      </c>
      <c r="I97" s="124">
        <v>160</v>
      </c>
      <c r="J97" s="125">
        <f t="shared" si="173"/>
        <v>320</v>
      </c>
      <c r="K97" s="123"/>
      <c r="L97" s="124"/>
      <c r="M97" s="125">
        <f t="shared" si="160"/>
        <v>0</v>
      </c>
      <c r="N97" s="123"/>
      <c r="O97" s="124"/>
      <c r="P97" s="125">
        <f t="shared" si="161"/>
        <v>0</v>
      </c>
      <c r="Q97" s="123"/>
      <c r="R97" s="124"/>
      <c r="S97" s="125">
        <f t="shared" si="162"/>
        <v>0</v>
      </c>
      <c r="T97" s="123"/>
      <c r="U97" s="124"/>
      <c r="V97" s="125">
        <f t="shared" si="164"/>
        <v>0</v>
      </c>
      <c r="W97" s="126">
        <f t="shared" si="169"/>
        <v>320</v>
      </c>
      <c r="X97" s="127">
        <f t="shared" si="170"/>
        <v>320</v>
      </c>
      <c r="Y97" s="127">
        <f t="shared" si="171"/>
        <v>0</v>
      </c>
      <c r="Z97" s="128">
        <f t="shared" si="172"/>
        <v>0</v>
      </c>
      <c r="AA97" s="129"/>
      <c r="AB97" s="131"/>
      <c r="AC97" s="131"/>
      <c r="AD97" s="131"/>
      <c r="AE97" s="131"/>
      <c r="AF97" s="131"/>
      <c r="AG97" s="131"/>
    </row>
    <row r="98" spans="1:33" s="340" customFormat="1" ht="14.4" x14ac:dyDescent="0.3">
      <c r="A98" s="119" t="s">
        <v>77</v>
      </c>
      <c r="B98" s="120" t="s">
        <v>376</v>
      </c>
      <c r="C98" s="199" t="s">
        <v>479</v>
      </c>
      <c r="D98" s="200" t="s">
        <v>108</v>
      </c>
      <c r="E98" s="123">
        <v>3</v>
      </c>
      <c r="F98" s="124">
        <v>160</v>
      </c>
      <c r="G98" s="125">
        <f t="shared" si="158"/>
        <v>480</v>
      </c>
      <c r="H98" s="123">
        <v>3</v>
      </c>
      <c r="I98" s="124">
        <v>160</v>
      </c>
      <c r="J98" s="125">
        <f t="shared" si="173"/>
        <v>480</v>
      </c>
      <c r="K98" s="123"/>
      <c r="L98" s="124"/>
      <c r="M98" s="125">
        <f t="shared" si="160"/>
        <v>0</v>
      </c>
      <c r="N98" s="123"/>
      <c r="O98" s="124"/>
      <c r="P98" s="125">
        <f t="shared" si="161"/>
        <v>0</v>
      </c>
      <c r="Q98" s="123"/>
      <c r="R98" s="124"/>
      <c r="S98" s="125">
        <f t="shared" si="162"/>
        <v>0</v>
      </c>
      <c r="T98" s="123"/>
      <c r="U98" s="124"/>
      <c r="V98" s="125">
        <f t="shared" si="164"/>
        <v>0</v>
      </c>
      <c r="W98" s="126">
        <f t="shared" si="169"/>
        <v>480</v>
      </c>
      <c r="X98" s="127">
        <f t="shared" si="170"/>
        <v>480</v>
      </c>
      <c r="Y98" s="127">
        <f t="shared" si="171"/>
        <v>0</v>
      </c>
      <c r="Z98" s="128">
        <f t="shared" si="172"/>
        <v>0</v>
      </c>
      <c r="AA98" s="129"/>
      <c r="AB98" s="131"/>
      <c r="AC98" s="131"/>
      <c r="AD98" s="131"/>
      <c r="AE98" s="131"/>
      <c r="AF98" s="131"/>
      <c r="AG98" s="131"/>
    </row>
    <row r="99" spans="1:33" s="340" customFormat="1" ht="14.4" x14ac:dyDescent="0.3">
      <c r="A99" s="119" t="s">
        <v>77</v>
      </c>
      <c r="B99" s="120" t="s">
        <v>377</v>
      </c>
      <c r="C99" s="199" t="s">
        <v>480</v>
      </c>
      <c r="D99" s="200" t="s">
        <v>108</v>
      </c>
      <c r="E99" s="123">
        <v>4</v>
      </c>
      <c r="F99" s="124">
        <v>160</v>
      </c>
      <c r="G99" s="125">
        <f t="shared" si="158"/>
        <v>640</v>
      </c>
      <c r="H99" s="123">
        <v>4</v>
      </c>
      <c r="I99" s="124">
        <v>160</v>
      </c>
      <c r="J99" s="125">
        <f t="shared" si="173"/>
        <v>640</v>
      </c>
      <c r="K99" s="123"/>
      <c r="L99" s="124"/>
      <c r="M99" s="125">
        <f t="shared" si="160"/>
        <v>0</v>
      </c>
      <c r="N99" s="123"/>
      <c r="O99" s="124"/>
      <c r="P99" s="125">
        <f t="shared" si="161"/>
        <v>0</v>
      </c>
      <c r="Q99" s="123"/>
      <c r="R99" s="124"/>
      <c r="S99" s="125">
        <f t="shared" si="162"/>
        <v>0</v>
      </c>
      <c r="T99" s="123"/>
      <c r="U99" s="124"/>
      <c r="V99" s="125">
        <f t="shared" si="164"/>
        <v>0</v>
      </c>
      <c r="W99" s="126">
        <f t="shared" si="169"/>
        <v>640</v>
      </c>
      <c r="X99" s="127">
        <f t="shared" si="170"/>
        <v>640</v>
      </c>
      <c r="Y99" s="127">
        <f t="shared" si="171"/>
        <v>0</v>
      </c>
      <c r="Z99" s="128">
        <f t="shared" si="172"/>
        <v>0</v>
      </c>
      <c r="AA99" s="129"/>
      <c r="AB99" s="131"/>
      <c r="AC99" s="131"/>
      <c r="AD99" s="131"/>
      <c r="AE99" s="131"/>
      <c r="AF99" s="131"/>
      <c r="AG99" s="131"/>
    </row>
    <row r="100" spans="1:33" s="340" customFormat="1" ht="26.4" x14ac:dyDescent="0.3">
      <c r="A100" s="119" t="s">
        <v>77</v>
      </c>
      <c r="B100" s="120" t="s">
        <v>378</v>
      </c>
      <c r="C100" s="199" t="s">
        <v>504</v>
      </c>
      <c r="D100" s="200" t="s">
        <v>108</v>
      </c>
      <c r="E100" s="123">
        <v>1</v>
      </c>
      <c r="F100" s="124">
        <v>2400</v>
      </c>
      <c r="G100" s="125">
        <f t="shared" si="158"/>
        <v>2400</v>
      </c>
      <c r="H100" s="123">
        <v>1</v>
      </c>
      <c r="I100" s="124">
        <v>2400</v>
      </c>
      <c r="J100" s="125">
        <f t="shared" si="173"/>
        <v>2400</v>
      </c>
      <c r="K100" s="123"/>
      <c r="L100" s="124"/>
      <c r="M100" s="125">
        <f t="shared" si="160"/>
        <v>0</v>
      </c>
      <c r="N100" s="123"/>
      <c r="O100" s="124"/>
      <c r="P100" s="125">
        <f t="shared" si="161"/>
        <v>0</v>
      </c>
      <c r="Q100" s="123"/>
      <c r="R100" s="124"/>
      <c r="S100" s="125">
        <f t="shared" si="162"/>
        <v>0</v>
      </c>
      <c r="T100" s="123"/>
      <c r="U100" s="124"/>
      <c r="V100" s="125">
        <f t="shared" si="164"/>
        <v>0</v>
      </c>
      <c r="W100" s="126">
        <f t="shared" si="169"/>
        <v>2400</v>
      </c>
      <c r="X100" s="127">
        <f t="shared" si="170"/>
        <v>2400</v>
      </c>
      <c r="Y100" s="127">
        <f t="shared" si="171"/>
        <v>0</v>
      </c>
      <c r="Z100" s="128">
        <f t="shared" si="172"/>
        <v>0</v>
      </c>
      <c r="AA100" s="129"/>
      <c r="AB100" s="131"/>
      <c r="AC100" s="131"/>
      <c r="AD100" s="131"/>
      <c r="AE100" s="131"/>
      <c r="AF100" s="131"/>
      <c r="AG100" s="131"/>
    </row>
    <row r="101" spans="1:33" s="340" customFormat="1" ht="14.4" x14ac:dyDescent="0.3">
      <c r="A101" s="119" t="s">
        <v>77</v>
      </c>
      <c r="B101" s="120" t="s">
        <v>379</v>
      </c>
      <c r="C101" s="199" t="s">
        <v>481</v>
      </c>
      <c r="D101" s="200" t="s">
        <v>108</v>
      </c>
      <c r="E101" s="123">
        <v>3</v>
      </c>
      <c r="F101" s="124">
        <v>480</v>
      </c>
      <c r="G101" s="125">
        <f t="shared" si="158"/>
        <v>1440</v>
      </c>
      <c r="H101" s="123">
        <v>3</v>
      </c>
      <c r="I101" s="124">
        <v>480</v>
      </c>
      <c r="J101" s="125">
        <f t="shared" si="173"/>
        <v>1440</v>
      </c>
      <c r="K101" s="123"/>
      <c r="L101" s="124"/>
      <c r="M101" s="125">
        <f t="shared" si="160"/>
        <v>0</v>
      </c>
      <c r="N101" s="123"/>
      <c r="O101" s="124"/>
      <c r="P101" s="125">
        <f t="shared" si="161"/>
        <v>0</v>
      </c>
      <c r="Q101" s="123"/>
      <c r="R101" s="124"/>
      <c r="S101" s="125">
        <f t="shared" si="162"/>
        <v>0</v>
      </c>
      <c r="T101" s="123"/>
      <c r="U101" s="124"/>
      <c r="V101" s="125">
        <f t="shared" si="164"/>
        <v>0</v>
      </c>
      <c r="W101" s="126">
        <f t="shared" si="169"/>
        <v>1440</v>
      </c>
      <c r="X101" s="127">
        <f t="shared" si="170"/>
        <v>1440</v>
      </c>
      <c r="Y101" s="127">
        <f t="shared" si="171"/>
        <v>0</v>
      </c>
      <c r="Z101" s="128">
        <f t="shared" si="172"/>
        <v>0</v>
      </c>
      <c r="AA101" s="129"/>
      <c r="AB101" s="131"/>
      <c r="AC101" s="131"/>
      <c r="AD101" s="131"/>
      <c r="AE101" s="131"/>
      <c r="AF101" s="131"/>
      <c r="AG101" s="131"/>
    </row>
    <row r="102" spans="1:33" s="340" customFormat="1" ht="26.4" x14ac:dyDescent="0.3">
      <c r="A102" s="119" t="s">
        <v>77</v>
      </c>
      <c r="B102" s="120" t="s">
        <v>380</v>
      </c>
      <c r="C102" s="199" t="s">
        <v>482</v>
      </c>
      <c r="D102" s="200" t="s">
        <v>108</v>
      </c>
      <c r="E102" s="123">
        <v>12</v>
      </c>
      <c r="F102" s="124">
        <v>1280</v>
      </c>
      <c r="G102" s="125">
        <f t="shared" si="158"/>
        <v>15360</v>
      </c>
      <c r="H102" s="123">
        <v>12</v>
      </c>
      <c r="I102" s="124">
        <v>1280</v>
      </c>
      <c r="J102" s="125">
        <f t="shared" si="173"/>
        <v>15360</v>
      </c>
      <c r="K102" s="123"/>
      <c r="L102" s="124"/>
      <c r="M102" s="125">
        <f t="shared" si="160"/>
        <v>0</v>
      </c>
      <c r="N102" s="123"/>
      <c r="O102" s="124"/>
      <c r="P102" s="125">
        <f t="shared" si="161"/>
        <v>0</v>
      </c>
      <c r="Q102" s="123"/>
      <c r="R102" s="124"/>
      <c r="S102" s="125">
        <f t="shared" si="162"/>
        <v>0</v>
      </c>
      <c r="T102" s="123"/>
      <c r="U102" s="124"/>
      <c r="V102" s="125">
        <f t="shared" si="164"/>
        <v>0</v>
      </c>
      <c r="W102" s="126">
        <f t="shared" si="169"/>
        <v>15360</v>
      </c>
      <c r="X102" s="127">
        <f t="shared" si="170"/>
        <v>15360</v>
      </c>
      <c r="Y102" s="127">
        <f t="shared" si="171"/>
        <v>0</v>
      </c>
      <c r="Z102" s="128">
        <f t="shared" si="172"/>
        <v>0</v>
      </c>
      <c r="AA102" s="129"/>
      <c r="AB102" s="131"/>
      <c r="AC102" s="131"/>
      <c r="AD102" s="131"/>
      <c r="AE102" s="131"/>
      <c r="AF102" s="131"/>
      <c r="AG102" s="131"/>
    </row>
    <row r="103" spans="1:33" s="340" customFormat="1" ht="39.6" x14ac:dyDescent="0.3">
      <c r="A103" s="119" t="s">
        <v>77</v>
      </c>
      <c r="B103" s="120" t="s">
        <v>381</v>
      </c>
      <c r="C103" s="199" t="s">
        <v>483</v>
      </c>
      <c r="D103" s="200" t="s">
        <v>108</v>
      </c>
      <c r="E103" s="123">
        <v>14</v>
      </c>
      <c r="F103" s="124">
        <v>960</v>
      </c>
      <c r="G103" s="125">
        <f t="shared" si="158"/>
        <v>13440</v>
      </c>
      <c r="H103" s="123">
        <v>14</v>
      </c>
      <c r="I103" s="124">
        <v>960</v>
      </c>
      <c r="J103" s="125">
        <f t="shared" si="173"/>
        <v>13440</v>
      </c>
      <c r="K103" s="123"/>
      <c r="L103" s="124"/>
      <c r="M103" s="125">
        <f t="shared" si="160"/>
        <v>0</v>
      </c>
      <c r="N103" s="123"/>
      <c r="O103" s="124"/>
      <c r="P103" s="125">
        <f t="shared" si="161"/>
        <v>0</v>
      </c>
      <c r="Q103" s="123"/>
      <c r="R103" s="124"/>
      <c r="S103" s="125">
        <f t="shared" si="162"/>
        <v>0</v>
      </c>
      <c r="T103" s="123"/>
      <c r="U103" s="124"/>
      <c r="V103" s="125">
        <f t="shared" si="164"/>
        <v>0</v>
      </c>
      <c r="W103" s="126">
        <f t="shared" si="169"/>
        <v>13440</v>
      </c>
      <c r="X103" s="127">
        <f t="shared" si="170"/>
        <v>13440</v>
      </c>
      <c r="Y103" s="127">
        <f t="shared" si="171"/>
        <v>0</v>
      </c>
      <c r="Z103" s="128">
        <f t="shared" si="172"/>
        <v>0</v>
      </c>
      <c r="AA103" s="129"/>
      <c r="AB103" s="131"/>
      <c r="AC103" s="131"/>
      <c r="AD103" s="131"/>
      <c r="AE103" s="131"/>
      <c r="AF103" s="131"/>
      <c r="AG103" s="131"/>
    </row>
    <row r="104" spans="1:33" s="340" customFormat="1" ht="26.4" x14ac:dyDescent="0.3">
      <c r="A104" s="119" t="s">
        <v>77</v>
      </c>
      <c r="B104" s="120" t="s">
        <v>382</v>
      </c>
      <c r="C104" s="199" t="s">
        <v>484</v>
      </c>
      <c r="D104" s="200" t="s">
        <v>108</v>
      </c>
      <c r="E104" s="123">
        <v>14</v>
      </c>
      <c r="F104" s="124">
        <v>480</v>
      </c>
      <c r="G104" s="125">
        <f t="shared" si="158"/>
        <v>6720</v>
      </c>
      <c r="H104" s="123">
        <v>14</v>
      </c>
      <c r="I104" s="124">
        <v>480</v>
      </c>
      <c r="J104" s="125">
        <f t="shared" si="173"/>
        <v>6720</v>
      </c>
      <c r="K104" s="123"/>
      <c r="L104" s="124"/>
      <c r="M104" s="125">
        <f t="shared" si="160"/>
        <v>0</v>
      </c>
      <c r="N104" s="123"/>
      <c r="O104" s="124"/>
      <c r="P104" s="125">
        <f t="shared" si="161"/>
        <v>0</v>
      </c>
      <c r="Q104" s="123"/>
      <c r="R104" s="124"/>
      <c r="S104" s="125">
        <f t="shared" si="162"/>
        <v>0</v>
      </c>
      <c r="T104" s="123"/>
      <c r="U104" s="124"/>
      <c r="V104" s="125">
        <f t="shared" si="164"/>
        <v>0</v>
      </c>
      <c r="W104" s="126">
        <f t="shared" si="169"/>
        <v>6720</v>
      </c>
      <c r="X104" s="127">
        <f t="shared" si="170"/>
        <v>6720</v>
      </c>
      <c r="Y104" s="127">
        <f t="shared" si="171"/>
        <v>0</v>
      </c>
      <c r="Z104" s="128">
        <f t="shared" si="172"/>
        <v>0</v>
      </c>
      <c r="AA104" s="129"/>
      <c r="AB104" s="131"/>
      <c r="AC104" s="131"/>
      <c r="AD104" s="131"/>
      <c r="AE104" s="131"/>
      <c r="AF104" s="131"/>
      <c r="AG104" s="131"/>
    </row>
    <row r="105" spans="1:33" s="340" customFormat="1" ht="26.4" x14ac:dyDescent="0.3">
      <c r="A105" s="119" t="s">
        <v>77</v>
      </c>
      <c r="B105" s="120" t="s">
        <v>383</v>
      </c>
      <c r="C105" s="199" t="s">
        <v>485</v>
      </c>
      <c r="D105" s="200" t="s">
        <v>108</v>
      </c>
      <c r="E105" s="123">
        <v>14</v>
      </c>
      <c r="F105" s="124">
        <v>960</v>
      </c>
      <c r="G105" s="125">
        <f t="shared" si="158"/>
        <v>13440</v>
      </c>
      <c r="H105" s="123">
        <v>14</v>
      </c>
      <c r="I105" s="124">
        <v>960</v>
      </c>
      <c r="J105" s="125">
        <f t="shared" si="173"/>
        <v>13440</v>
      </c>
      <c r="K105" s="123"/>
      <c r="L105" s="124"/>
      <c r="M105" s="125">
        <f t="shared" si="160"/>
        <v>0</v>
      </c>
      <c r="N105" s="123"/>
      <c r="O105" s="124"/>
      <c r="P105" s="125">
        <f t="shared" si="161"/>
        <v>0</v>
      </c>
      <c r="Q105" s="123"/>
      <c r="R105" s="124"/>
      <c r="S105" s="125">
        <f t="shared" si="162"/>
        <v>0</v>
      </c>
      <c r="T105" s="123"/>
      <c r="U105" s="124"/>
      <c r="V105" s="125">
        <f t="shared" si="164"/>
        <v>0</v>
      </c>
      <c r="W105" s="126">
        <f t="shared" si="169"/>
        <v>13440</v>
      </c>
      <c r="X105" s="127">
        <f t="shared" si="170"/>
        <v>13440</v>
      </c>
      <c r="Y105" s="127">
        <f t="shared" si="171"/>
        <v>0</v>
      </c>
      <c r="Z105" s="128">
        <f t="shared" si="172"/>
        <v>0</v>
      </c>
      <c r="AA105" s="129"/>
      <c r="AB105" s="131"/>
      <c r="AC105" s="131"/>
      <c r="AD105" s="131"/>
      <c r="AE105" s="131"/>
      <c r="AF105" s="131"/>
      <c r="AG105" s="131"/>
    </row>
    <row r="106" spans="1:33" s="340" customFormat="1" ht="14.4" x14ac:dyDescent="0.3">
      <c r="A106" s="119" t="s">
        <v>77</v>
      </c>
      <c r="B106" s="120" t="s">
        <v>384</v>
      </c>
      <c r="C106" s="199" t="s">
        <v>486</v>
      </c>
      <c r="D106" s="200" t="s">
        <v>108</v>
      </c>
      <c r="E106" s="123">
        <v>6</v>
      </c>
      <c r="F106" s="124">
        <v>960</v>
      </c>
      <c r="G106" s="125">
        <f t="shared" si="158"/>
        <v>5760</v>
      </c>
      <c r="H106" s="123">
        <v>6</v>
      </c>
      <c r="I106" s="124">
        <v>960</v>
      </c>
      <c r="J106" s="125">
        <f t="shared" si="173"/>
        <v>5760</v>
      </c>
      <c r="K106" s="123"/>
      <c r="L106" s="124"/>
      <c r="M106" s="125">
        <f t="shared" si="160"/>
        <v>0</v>
      </c>
      <c r="N106" s="123"/>
      <c r="O106" s="124"/>
      <c r="P106" s="125">
        <f t="shared" si="161"/>
        <v>0</v>
      </c>
      <c r="Q106" s="123"/>
      <c r="R106" s="124"/>
      <c r="S106" s="125">
        <f t="shared" si="162"/>
        <v>0</v>
      </c>
      <c r="T106" s="123"/>
      <c r="U106" s="124"/>
      <c r="V106" s="125">
        <f t="shared" si="164"/>
        <v>0</v>
      </c>
      <c r="W106" s="126">
        <f t="shared" si="169"/>
        <v>5760</v>
      </c>
      <c r="X106" s="127">
        <f t="shared" si="170"/>
        <v>5760</v>
      </c>
      <c r="Y106" s="127">
        <f t="shared" si="171"/>
        <v>0</v>
      </c>
      <c r="Z106" s="128">
        <f t="shared" si="172"/>
        <v>0</v>
      </c>
      <c r="AA106" s="129"/>
      <c r="AB106" s="131"/>
      <c r="AC106" s="131"/>
      <c r="AD106" s="131"/>
      <c r="AE106" s="131"/>
      <c r="AF106" s="131"/>
      <c r="AG106" s="131"/>
    </row>
    <row r="107" spans="1:33" s="340" customFormat="1" ht="14.4" x14ac:dyDescent="0.3">
      <c r="A107" s="119" t="s">
        <v>77</v>
      </c>
      <c r="B107" s="120" t="s">
        <v>385</v>
      </c>
      <c r="C107" s="199" t="s">
        <v>487</v>
      </c>
      <c r="D107" s="200" t="s">
        <v>108</v>
      </c>
      <c r="E107" s="123">
        <v>4</v>
      </c>
      <c r="F107" s="124">
        <v>960</v>
      </c>
      <c r="G107" s="125">
        <f t="shared" si="158"/>
        <v>3840</v>
      </c>
      <c r="H107" s="123">
        <v>4</v>
      </c>
      <c r="I107" s="124">
        <v>960</v>
      </c>
      <c r="J107" s="125">
        <f t="shared" si="173"/>
        <v>3840</v>
      </c>
      <c r="K107" s="123"/>
      <c r="L107" s="124"/>
      <c r="M107" s="125">
        <f t="shared" si="160"/>
        <v>0</v>
      </c>
      <c r="N107" s="123"/>
      <c r="O107" s="124"/>
      <c r="P107" s="125">
        <f t="shared" si="161"/>
        <v>0</v>
      </c>
      <c r="Q107" s="123"/>
      <c r="R107" s="124"/>
      <c r="S107" s="125">
        <f t="shared" si="162"/>
        <v>0</v>
      </c>
      <c r="T107" s="123"/>
      <c r="U107" s="124"/>
      <c r="V107" s="125">
        <f t="shared" si="164"/>
        <v>0</v>
      </c>
      <c r="W107" s="126">
        <f t="shared" si="169"/>
        <v>3840</v>
      </c>
      <c r="X107" s="127">
        <f t="shared" si="170"/>
        <v>3840</v>
      </c>
      <c r="Y107" s="127">
        <f t="shared" si="171"/>
        <v>0</v>
      </c>
      <c r="Z107" s="128">
        <f t="shared" si="172"/>
        <v>0</v>
      </c>
      <c r="AA107" s="129"/>
      <c r="AB107" s="131"/>
      <c r="AC107" s="131"/>
      <c r="AD107" s="131"/>
      <c r="AE107" s="131"/>
      <c r="AF107" s="131"/>
      <c r="AG107" s="131"/>
    </row>
    <row r="108" spans="1:33" s="340" customFormat="1" ht="14.4" x14ac:dyDescent="0.3">
      <c r="A108" s="119" t="s">
        <v>77</v>
      </c>
      <c r="B108" s="120" t="s">
        <v>386</v>
      </c>
      <c r="C108" s="199" t="s">
        <v>488</v>
      </c>
      <c r="D108" s="200" t="s">
        <v>108</v>
      </c>
      <c r="E108" s="123">
        <v>2</v>
      </c>
      <c r="F108" s="124">
        <v>2400</v>
      </c>
      <c r="G108" s="125">
        <f t="shared" si="158"/>
        <v>4800</v>
      </c>
      <c r="H108" s="123">
        <v>2</v>
      </c>
      <c r="I108" s="124">
        <v>2400</v>
      </c>
      <c r="J108" s="125">
        <f t="shared" si="173"/>
        <v>4800</v>
      </c>
      <c r="K108" s="123"/>
      <c r="L108" s="124"/>
      <c r="M108" s="125">
        <f t="shared" si="160"/>
        <v>0</v>
      </c>
      <c r="N108" s="123"/>
      <c r="O108" s="124"/>
      <c r="P108" s="125">
        <f t="shared" si="161"/>
        <v>0</v>
      </c>
      <c r="Q108" s="123"/>
      <c r="R108" s="124"/>
      <c r="S108" s="125">
        <f t="shared" si="162"/>
        <v>0</v>
      </c>
      <c r="T108" s="123"/>
      <c r="U108" s="124"/>
      <c r="V108" s="125">
        <f t="shared" si="164"/>
        <v>0</v>
      </c>
      <c r="W108" s="126">
        <f t="shared" si="169"/>
        <v>4800</v>
      </c>
      <c r="X108" s="127">
        <f t="shared" si="170"/>
        <v>4800</v>
      </c>
      <c r="Y108" s="127">
        <f t="shared" si="171"/>
        <v>0</v>
      </c>
      <c r="Z108" s="128">
        <f t="shared" si="172"/>
        <v>0</v>
      </c>
      <c r="AA108" s="129"/>
      <c r="AB108" s="131"/>
      <c r="AC108" s="131"/>
      <c r="AD108" s="131"/>
      <c r="AE108" s="131"/>
      <c r="AF108" s="131"/>
      <c r="AG108" s="131"/>
    </row>
    <row r="109" spans="1:33" s="340" customFormat="1" ht="14.4" x14ac:dyDescent="0.3">
      <c r="A109" s="119" t="s">
        <v>77</v>
      </c>
      <c r="B109" s="120" t="s">
        <v>387</v>
      </c>
      <c r="C109" s="199" t="s">
        <v>489</v>
      </c>
      <c r="D109" s="200" t="s">
        <v>108</v>
      </c>
      <c r="E109" s="123">
        <v>2</v>
      </c>
      <c r="F109" s="124">
        <v>2560</v>
      </c>
      <c r="G109" s="125">
        <f t="shared" si="158"/>
        <v>5120</v>
      </c>
      <c r="H109" s="123">
        <v>2</v>
      </c>
      <c r="I109" s="124">
        <v>2560</v>
      </c>
      <c r="J109" s="125">
        <f t="shared" si="173"/>
        <v>5120</v>
      </c>
      <c r="K109" s="123"/>
      <c r="L109" s="124"/>
      <c r="M109" s="125">
        <f t="shared" si="160"/>
        <v>0</v>
      </c>
      <c r="N109" s="123"/>
      <c r="O109" s="124"/>
      <c r="P109" s="125">
        <f t="shared" si="161"/>
        <v>0</v>
      </c>
      <c r="Q109" s="123"/>
      <c r="R109" s="124"/>
      <c r="S109" s="125">
        <f t="shared" si="162"/>
        <v>0</v>
      </c>
      <c r="T109" s="123"/>
      <c r="U109" s="124"/>
      <c r="V109" s="125">
        <f t="shared" si="164"/>
        <v>0</v>
      </c>
      <c r="W109" s="126">
        <f t="shared" si="169"/>
        <v>5120</v>
      </c>
      <c r="X109" s="127">
        <f t="shared" si="170"/>
        <v>5120</v>
      </c>
      <c r="Y109" s="127">
        <f t="shared" si="171"/>
        <v>0</v>
      </c>
      <c r="Z109" s="128">
        <f t="shared" si="172"/>
        <v>0</v>
      </c>
      <c r="AA109" s="129"/>
      <c r="AB109" s="131"/>
      <c r="AC109" s="131"/>
      <c r="AD109" s="131"/>
      <c r="AE109" s="131"/>
      <c r="AF109" s="131"/>
      <c r="AG109" s="131"/>
    </row>
    <row r="110" spans="1:33" s="340" customFormat="1" ht="14.4" x14ac:dyDescent="0.3">
      <c r="A110" s="119" t="s">
        <v>77</v>
      </c>
      <c r="B110" s="120" t="s">
        <v>388</v>
      </c>
      <c r="C110" s="199" t="s">
        <v>490</v>
      </c>
      <c r="D110" s="200" t="s">
        <v>108</v>
      </c>
      <c r="E110" s="123">
        <v>2</v>
      </c>
      <c r="F110" s="124">
        <v>400</v>
      </c>
      <c r="G110" s="125">
        <f t="shared" si="158"/>
        <v>800</v>
      </c>
      <c r="H110" s="123">
        <v>2</v>
      </c>
      <c r="I110" s="124">
        <v>400</v>
      </c>
      <c r="J110" s="125">
        <f t="shared" si="173"/>
        <v>800</v>
      </c>
      <c r="K110" s="123"/>
      <c r="L110" s="124"/>
      <c r="M110" s="125">
        <f t="shared" si="160"/>
        <v>0</v>
      </c>
      <c r="N110" s="123"/>
      <c r="O110" s="124"/>
      <c r="P110" s="125">
        <f t="shared" si="161"/>
        <v>0</v>
      </c>
      <c r="Q110" s="123"/>
      <c r="R110" s="124"/>
      <c r="S110" s="125">
        <f t="shared" si="162"/>
        <v>0</v>
      </c>
      <c r="T110" s="123"/>
      <c r="U110" s="124"/>
      <c r="V110" s="125">
        <f t="shared" si="164"/>
        <v>0</v>
      </c>
      <c r="W110" s="126">
        <f t="shared" si="169"/>
        <v>800</v>
      </c>
      <c r="X110" s="127">
        <f t="shared" si="170"/>
        <v>800</v>
      </c>
      <c r="Y110" s="127">
        <f t="shared" si="171"/>
        <v>0</v>
      </c>
      <c r="Z110" s="128">
        <f t="shared" si="172"/>
        <v>0</v>
      </c>
      <c r="AA110" s="129"/>
      <c r="AB110" s="131"/>
      <c r="AC110" s="131"/>
      <c r="AD110" s="131"/>
      <c r="AE110" s="131"/>
      <c r="AF110" s="131"/>
      <c r="AG110" s="131"/>
    </row>
    <row r="111" spans="1:33" s="340" customFormat="1" ht="14.4" x14ac:dyDescent="0.3">
      <c r="A111" s="119" t="s">
        <v>77</v>
      </c>
      <c r="B111" s="120" t="s">
        <v>389</v>
      </c>
      <c r="C111" s="199" t="s">
        <v>491</v>
      </c>
      <c r="D111" s="200" t="s">
        <v>108</v>
      </c>
      <c r="E111" s="123">
        <v>12</v>
      </c>
      <c r="F111" s="124">
        <v>2560</v>
      </c>
      <c r="G111" s="125">
        <f t="shared" si="158"/>
        <v>30720</v>
      </c>
      <c r="H111" s="123">
        <v>12</v>
      </c>
      <c r="I111" s="124">
        <v>2560</v>
      </c>
      <c r="J111" s="125">
        <f t="shared" si="173"/>
        <v>30720</v>
      </c>
      <c r="K111" s="123"/>
      <c r="L111" s="124"/>
      <c r="M111" s="125">
        <f t="shared" si="160"/>
        <v>0</v>
      </c>
      <c r="N111" s="123"/>
      <c r="O111" s="124"/>
      <c r="P111" s="125">
        <f t="shared" si="161"/>
        <v>0</v>
      </c>
      <c r="Q111" s="123"/>
      <c r="R111" s="124"/>
      <c r="S111" s="125">
        <f t="shared" si="162"/>
        <v>0</v>
      </c>
      <c r="T111" s="123"/>
      <c r="U111" s="124"/>
      <c r="V111" s="125">
        <f t="shared" si="164"/>
        <v>0</v>
      </c>
      <c r="W111" s="126">
        <f t="shared" si="169"/>
        <v>30720</v>
      </c>
      <c r="X111" s="127">
        <f t="shared" si="170"/>
        <v>30720</v>
      </c>
      <c r="Y111" s="127">
        <f t="shared" si="171"/>
        <v>0</v>
      </c>
      <c r="Z111" s="128">
        <f t="shared" si="172"/>
        <v>0</v>
      </c>
      <c r="AA111" s="129"/>
      <c r="AB111" s="131"/>
      <c r="AC111" s="131"/>
      <c r="AD111" s="131"/>
      <c r="AE111" s="131"/>
      <c r="AF111" s="131"/>
      <c r="AG111" s="131"/>
    </row>
    <row r="112" spans="1:33" s="340" customFormat="1" ht="14.4" x14ac:dyDescent="0.3">
      <c r="A112" s="119" t="s">
        <v>77</v>
      </c>
      <c r="B112" s="120" t="s">
        <v>390</v>
      </c>
      <c r="C112" s="199" t="s">
        <v>492</v>
      </c>
      <c r="D112" s="200" t="s">
        <v>108</v>
      </c>
      <c r="E112" s="123">
        <v>1</v>
      </c>
      <c r="F112" s="124">
        <v>2410</v>
      </c>
      <c r="G112" s="125">
        <f t="shared" si="158"/>
        <v>2410</v>
      </c>
      <c r="H112" s="123">
        <v>1</v>
      </c>
      <c r="I112" s="124">
        <v>2410</v>
      </c>
      <c r="J112" s="125">
        <f t="shared" si="173"/>
        <v>2410</v>
      </c>
      <c r="K112" s="123"/>
      <c r="L112" s="124"/>
      <c r="M112" s="125">
        <f t="shared" si="160"/>
        <v>0</v>
      </c>
      <c r="N112" s="123"/>
      <c r="O112" s="124"/>
      <c r="P112" s="125">
        <f t="shared" si="161"/>
        <v>0</v>
      </c>
      <c r="Q112" s="123"/>
      <c r="R112" s="124"/>
      <c r="S112" s="125">
        <f t="shared" si="162"/>
        <v>0</v>
      </c>
      <c r="T112" s="123"/>
      <c r="U112" s="124"/>
      <c r="V112" s="125">
        <f t="shared" si="164"/>
        <v>0</v>
      </c>
      <c r="W112" s="126">
        <f t="shared" si="169"/>
        <v>2410</v>
      </c>
      <c r="X112" s="127">
        <f t="shared" si="170"/>
        <v>2410</v>
      </c>
      <c r="Y112" s="127">
        <f t="shared" si="171"/>
        <v>0</v>
      </c>
      <c r="Z112" s="128">
        <f t="shared" si="172"/>
        <v>0</v>
      </c>
      <c r="AA112" s="129"/>
      <c r="AB112" s="131"/>
      <c r="AC112" s="131"/>
      <c r="AD112" s="131"/>
      <c r="AE112" s="131"/>
      <c r="AF112" s="131"/>
      <c r="AG112" s="131"/>
    </row>
    <row r="113" spans="1:33" s="340" customFormat="1" ht="14.4" x14ac:dyDescent="0.3">
      <c r="A113" s="119" t="s">
        <v>77</v>
      </c>
      <c r="B113" s="120" t="s">
        <v>391</v>
      </c>
      <c r="C113" s="199" t="s">
        <v>493</v>
      </c>
      <c r="D113" s="200" t="s">
        <v>108</v>
      </c>
      <c r="E113" s="123">
        <v>1</v>
      </c>
      <c r="F113" s="124">
        <v>1600</v>
      </c>
      <c r="G113" s="125">
        <f t="shared" si="158"/>
        <v>1600</v>
      </c>
      <c r="H113" s="123">
        <v>1</v>
      </c>
      <c r="I113" s="124">
        <v>1600</v>
      </c>
      <c r="J113" s="125">
        <f t="shared" si="173"/>
        <v>1600</v>
      </c>
      <c r="K113" s="123"/>
      <c r="L113" s="124"/>
      <c r="M113" s="125">
        <f t="shared" si="160"/>
        <v>0</v>
      </c>
      <c r="N113" s="123"/>
      <c r="O113" s="124"/>
      <c r="P113" s="125">
        <f t="shared" si="161"/>
        <v>0</v>
      </c>
      <c r="Q113" s="123"/>
      <c r="R113" s="124"/>
      <c r="S113" s="125">
        <f t="shared" si="162"/>
        <v>0</v>
      </c>
      <c r="T113" s="123"/>
      <c r="U113" s="124"/>
      <c r="V113" s="125">
        <f t="shared" si="164"/>
        <v>0</v>
      </c>
      <c r="W113" s="126">
        <f t="shared" si="169"/>
        <v>1600</v>
      </c>
      <c r="X113" s="127">
        <f t="shared" si="170"/>
        <v>1600</v>
      </c>
      <c r="Y113" s="127">
        <f t="shared" si="171"/>
        <v>0</v>
      </c>
      <c r="Z113" s="128">
        <f t="shared" si="172"/>
        <v>0</v>
      </c>
      <c r="AA113" s="129"/>
      <c r="AB113" s="131"/>
      <c r="AC113" s="131"/>
      <c r="AD113" s="131"/>
      <c r="AE113" s="131"/>
      <c r="AF113" s="131"/>
      <c r="AG113" s="131"/>
    </row>
    <row r="114" spans="1:33" s="340" customFormat="1" ht="14.4" x14ac:dyDescent="0.3">
      <c r="A114" s="119" t="s">
        <v>77</v>
      </c>
      <c r="B114" s="120" t="s">
        <v>392</v>
      </c>
      <c r="C114" s="199" t="s">
        <v>494</v>
      </c>
      <c r="D114" s="200" t="s">
        <v>108</v>
      </c>
      <c r="E114" s="123">
        <v>2</v>
      </c>
      <c r="F114" s="124">
        <v>640</v>
      </c>
      <c r="G114" s="125">
        <f t="shared" si="158"/>
        <v>1280</v>
      </c>
      <c r="H114" s="123">
        <v>2</v>
      </c>
      <c r="I114" s="124">
        <v>640</v>
      </c>
      <c r="J114" s="125">
        <f t="shared" si="173"/>
        <v>1280</v>
      </c>
      <c r="K114" s="123"/>
      <c r="L114" s="124"/>
      <c r="M114" s="125">
        <f t="shared" si="160"/>
        <v>0</v>
      </c>
      <c r="N114" s="123"/>
      <c r="O114" s="124"/>
      <c r="P114" s="125">
        <f t="shared" si="161"/>
        <v>0</v>
      </c>
      <c r="Q114" s="123"/>
      <c r="R114" s="124"/>
      <c r="S114" s="125">
        <f t="shared" si="162"/>
        <v>0</v>
      </c>
      <c r="T114" s="123"/>
      <c r="U114" s="124"/>
      <c r="V114" s="125">
        <f t="shared" si="164"/>
        <v>0</v>
      </c>
      <c r="W114" s="126">
        <f t="shared" si="169"/>
        <v>1280</v>
      </c>
      <c r="X114" s="127">
        <f t="shared" si="170"/>
        <v>1280</v>
      </c>
      <c r="Y114" s="127">
        <f t="shared" si="171"/>
        <v>0</v>
      </c>
      <c r="Z114" s="128">
        <f t="shared" si="172"/>
        <v>0</v>
      </c>
      <c r="AA114" s="129"/>
      <c r="AB114" s="131"/>
      <c r="AC114" s="131"/>
      <c r="AD114" s="131"/>
      <c r="AE114" s="131"/>
      <c r="AF114" s="131"/>
      <c r="AG114" s="131"/>
    </row>
    <row r="115" spans="1:33" s="340" customFormat="1" ht="14.4" x14ac:dyDescent="0.3">
      <c r="A115" s="119" t="s">
        <v>77</v>
      </c>
      <c r="B115" s="120" t="s">
        <v>393</v>
      </c>
      <c r="C115" s="199" t="s">
        <v>444</v>
      </c>
      <c r="D115" s="200" t="s">
        <v>108</v>
      </c>
      <c r="E115" s="123">
        <v>2</v>
      </c>
      <c r="F115" s="124">
        <v>640</v>
      </c>
      <c r="G115" s="125">
        <f t="shared" si="158"/>
        <v>1280</v>
      </c>
      <c r="H115" s="123">
        <v>2</v>
      </c>
      <c r="I115" s="124">
        <v>640</v>
      </c>
      <c r="J115" s="125">
        <f t="shared" si="173"/>
        <v>1280</v>
      </c>
      <c r="K115" s="123"/>
      <c r="L115" s="124"/>
      <c r="M115" s="125">
        <f t="shared" si="160"/>
        <v>0</v>
      </c>
      <c r="N115" s="123"/>
      <c r="O115" s="124"/>
      <c r="P115" s="125">
        <f t="shared" si="161"/>
        <v>0</v>
      </c>
      <c r="Q115" s="123"/>
      <c r="R115" s="124"/>
      <c r="S115" s="125">
        <f t="shared" si="162"/>
        <v>0</v>
      </c>
      <c r="T115" s="123"/>
      <c r="U115" s="124"/>
      <c r="V115" s="125">
        <f t="shared" si="164"/>
        <v>0</v>
      </c>
      <c r="W115" s="126">
        <f t="shared" si="169"/>
        <v>1280</v>
      </c>
      <c r="X115" s="127">
        <f t="shared" si="170"/>
        <v>1280</v>
      </c>
      <c r="Y115" s="127">
        <f t="shared" si="171"/>
        <v>0</v>
      </c>
      <c r="Z115" s="128">
        <f t="shared" si="172"/>
        <v>0</v>
      </c>
      <c r="AA115" s="129"/>
      <c r="AB115" s="131"/>
      <c r="AC115" s="131"/>
      <c r="AD115" s="131"/>
      <c r="AE115" s="131"/>
      <c r="AF115" s="131"/>
      <c r="AG115" s="131"/>
    </row>
    <row r="116" spans="1:33" s="340" customFormat="1" ht="14.4" x14ac:dyDescent="0.3">
      <c r="A116" s="119" t="s">
        <v>77</v>
      </c>
      <c r="B116" s="120" t="s">
        <v>394</v>
      </c>
      <c r="C116" s="199" t="s">
        <v>445</v>
      </c>
      <c r="D116" s="200" t="s">
        <v>108</v>
      </c>
      <c r="E116" s="123">
        <v>2</v>
      </c>
      <c r="F116" s="124">
        <v>160</v>
      </c>
      <c r="G116" s="125">
        <f t="shared" si="158"/>
        <v>320</v>
      </c>
      <c r="H116" s="123">
        <v>2</v>
      </c>
      <c r="I116" s="124">
        <v>160</v>
      </c>
      <c r="J116" s="125">
        <f t="shared" si="173"/>
        <v>320</v>
      </c>
      <c r="K116" s="123"/>
      <c r="L116" s="124"/>
      <c r="M116" s="125">
        <f t="shared" si="160"/>
        <v>0</v>
      </c>
      <c r="N116" s="123"/>
      <c r="O116" s="124"/>
      <c r="P116" s="125">
        <f t="shared" si="161"/>
        <v>0</v>
      </c>
      <c r="Q116" s="123"/>
      <c r="R116" s="124"/>
      <c r="S116" s="125">
        <f t="shared" si="162"/>
        <v>0</v>
      </c>
      <c r="T116" s="123"/>
      <c r="U116" s="124"/>
      <c r="V116" s="125">
        <f t="shared" si="164"/>
        <v>0</v>
      </c>
      <c r="W116" s="126">
        <f t="shared" si="169"/>
        <v>320</v>
      </c>
      <c r="X116" s="127">
        <f t="shared" si="170"/>
        <v>320</v>
      </c>
      <c r="Y116" s="127">
        <f t="shared" si="171"/>
        <v>0</v>
      </c>
      <c r="Z116" s="128">
        <f t="shared" si="172"/>
        <v>0</v>
      </c>
      <c r="AA116" s="129"/>
      <c r="AB116" s="131"/>
      <c r="AC116" s="131"/>
      <c r="AD116" s="131"/>
      <c r="AE116" s="131"/>
      <c r="AF116" s="131"/>
      <c r="AG116" s="131"/>
    </row>
    <row r="117" spans="1:33" s="340" customFormat="1" ht="26.4" x14ac:dyDescent="0.3">
      <c r="A117" s="119" t="s">
        <v>77</v>
      </c>
      <c r="B117" s="120" t="s">
        <v>395</v>
      </c>
      <c r="C117" s="199" t="s">
        <v>495</v>
      </c>
      <c r="D117" s="200" t="s">
        <v>108</v>
      </c>
      <c r="E117" s="123">
        <v>2</v>
      </c>
      <c r="F117" s="124">
        <v>960</v>
      </c>
      <c r="G117" s="125">
        <f t="shared" si="158"/>
        <v>1920</v>
      </c>
      <c r="H117" s="123">
        <v>2</v>
      </c>
      <c r="I117" s="124">
        <v>960</v>
      </c>
      <c r="J117" s="125">
        <f t="shared" si="173"/>
        <v>1920</v>
      </c>
      <c r="K117" s="123"/>
      <c r="L117" s="124"/>
      <c r="M117" s="125">
        <f t="shared" si="160"/>
        <v>0</v>
      </c>
      <c r="N117" s="123"/>
      <c r="O117" s="124"/>
      <c r="P117" s="125">
        <f t="shared" si="161"/>
        <v>0</v>
      </c>
      <c r="Q117" s="123"/>
      <c r="R117" s="124"/>
      <c r="S117" s="125">
        <f t="shared" si="162"/>
        <v>0</v>
      </c>
      <c r="T117" s="123"/>
      <c r="U117" s="124"/>
      <c r="V117" s="125">
        <f t="shared" si="164"/>
        <v>0</v>
      </c>
      <c r="W117" s="126">
        <f t="shared" si="169"/>
        <v>1920</v>
      </c>
      <c r="X117" s="127">
        <f t="shared" si="170"/>
        <v>1920</v>
      </c>
      <c r="Y117" s="127">
        <f t="shared" si="171"/>
        <v>0</v>
      </c>
      <c r="Z117" s="128">
        <f t="shared" si="172"/>
        <v>0</v>
      </c>
      <c r="AA117" s="129"/>
      <c r="AB117" s="131"/>
      <c r="AC117" s="131"/>
      <c r="AD117" s="131"/>
      <c r="AE117" s="131"/>
      <c r="AF117" s="131"/>
      <c r="AG117" s="131"/>
    </row>
    <row r="118" spans="1:33" s="340" customFormat="1" ht="26.4" x14ac:dyDescent="0.3">
      <c r="A118" s="119" t="s">
        <v>77</v>
      </c>
      <c r="B118" s="120" t="s">
        <v>396</v>
      </c>
      <c r="C118" s="199" t="s">
        <v>496</v>
      </c>
      <c r="D118" s="200" t="s">
        <v>108</v>
      </c>
      <c r="E118" s="123">
        <v>2</v>
      </c>
      <c r="F118" s="124">
        <v>1280</v>
      </c>
      <c r="G118" s="125">
        <f t="shared" si="158"/>
        <v>2560</v>
      </c>
      <c r="H118" s="123">
        <v>2</v>
      </c>
      <c r="I118" s="124">
        <v>1280</v>
      </c>
      <c r="J118" s="125">
        <f t="shared" si="173"/>
        <v>2560</v>
      </c>
      <c r="K118" s="123"/>
      <c r="L118" s="124"/>
      <c r="M118" s="125">
        <f t="shared" si="160"/>
        <v>0</v>
      </c>
      <c r="N118" s="123"/>
      <c r="O118" s="124"/>
      <c r="P118" s="125">
        <f t="shared" si="161"/>
        <v>0</v>
      </c>
      <c r="Q118" s="123"/>
      <c r="R118" s="124"/>
      <c r="S118" s="125">
        <f t="shared" si="162"/>
        <v>0</v>
      </c>
      <c r="T118" s="123"/>
      <c r="U118" s="124"/>
      <c r="V118" s="125">
        <f t="shared" si="164"/>
        <v>0</v>
      </c>
      <c r="W118" s="126">
        <f t="shared" si="169"/>
        <v>2560</v>
      </c>
      <c r="X118" s="127">
        <f t="shared" si="170"/>
        <v>2560</v>
      </c>
      <c r="Y118" s="127">
        <f t="shared" si="171"/>
        <v>0</v>
      </c>
      <c r="Z118" s="128">
        <f t="shared" si="172"/>
        <v>0</v>
      </c>
      <c r="AA118" s="129"/>
      <c r="AB118" s="131"/>
      <c r="AC118" s="131"/>
      <c r="AD118" s="131"/>
      <c r="AE118" s="131"/>
      <c r="AF118" s="131"/>
      <c r="AG118" s="131"/>
    </row>
    <row r="119" spans="1:33" s="340" customFormat="1" ht="14.4" x14ac:dyDescent="0.3">
      <c r="A119" s="119" t="s">
        <v>77</v>
      </c>
      <c r="B119" s="120" t="s">
        <v>397</v>
      </c>
      <c r="C119" s="199" t="s">
        <v>497</v>
      </c>
      <c r="D119" s="200" t="s">
        <v>108</v>
      </c>
      <c r="E119" s="123">
        <v>2</v>
      </c>
      <c r="F119" s="124">
        <v>80</v>
      </c>
      <c r="G119" s="125">
        <f t="shared" si="158"/>
        <v>160</v>
      </c>
      <c r="H119" s="123">
        <v>2</v>
      </c>
      <c r="I119" s="124">
        <v>80</v>
      </c>
      <c r="J119" s="125">
        <f t="shared" si="173"/>
        <v>160</v>
      </c>
      <c r="K119" s="123"/>
      <c r="L119" s="124"/>
      <c r="M119" s="125">
        <f t="shared" si="160"/>
        <v>0</v>
      </c>
      <c r="N119" s="123"/>
      <c r="O119" s="124"/>
      <c r="P119" s="125">
        <f t="shared" si="161"/>
        <v>0</v>
      </c>
      <c r="Q119" s="123"/>
      <c r="R119" s="124"/>
      <c r="S119" s="125">
        <f t="shared" si="162"/>
        <v>0</v>
      </c>
      <c r="T119" s="123"/>
      <c r="U119" s="124"/>
      <c r="V119" s="125">
        <f t="shared" si="164"/>
        <v>0</v>
      </c>
      <c r="W119" s="126">
        <f t="shared" si="169"/>
        <v>160</v>
      </c>
      <c r="X119" s="127">
        <f t="shared" si="170"/>
        <v>160</v>
      </c>
      <c r="Y119" s="127">
        <f t="shared" si="171"/>
        <v>0</v>
      </c>
      <c r="Z119" s="128">
        <f t="shared" si="172"/>
        <v>0</v>
      </c>
      <c r="AA119" s="129"/>
      <c r="AB119" s="131"/>
      <c r="AC119" s="131"/>
      <c r="AD119" s="131"/>
      <c r="AE119" s="131"/>
      <c r="AF119" s="131"/>
      <c r="AG119" s="131"/>
    </row>
    <row r="120" spans="1:33" s="340" customFormat="1" ht="26.4" x14ac:dyDescent="0.3">
      <c r="A120" s="119" t="s">
        <v>77</v>
      </c>
      <c r="B120" s="120" t="s">
        <v>398</v>
      </c>
      <c r="C120" s="199" t="s">
        <v>498</v>
      </c>
      <c r="D120" s="200" t="s">
        <v>108</v>
      </c>
      <c r="E120" s="123">
        <v>1</v>
      </c>
      <c r="F120" s="124">
        <v>2400</v>
      </c>
      <c r="G120" s="125">
        <f t="shared" si="158"/>
        <v>2400</v>
      </c>
      <c r="H120" s="123">
        <v>1</v>
      </c>
      <c r="I120" s="124">
        <v>2400</v>
      </c>
      <c r="J120" s="125">
        <f t="shared" si="173"/>
        <v>2400</v>
      </c>
      <c r="K120" s="123"/>
      <c r="L120" s="124"/>
      <c r="M120" s="125">
        <f t="shared" si="160"/>
        <v>0</v>
      </c>
      <c r="N120" s="123"/>
      <c r="O120" s="124"/>
      <c r="P120" s="125">
        <f t="shared" si="161"/>
        <v>0</v>
      </c>
      <c r="Q120" s="123"/>
      <c r="R120" s="124"/>
      <c r="S120" s="125">
        <f t="shared" si="162"/>
        <v>0</v>
      </c>
      <c r="T120" s="123"/>
      <c r="U120" s="124"/>
      <c r="V120" s="125">
        <f t="shared" si="164"/>
        <v>0</v>
      </c>
      <c r="W120" s="126">
        <f t="shared" si="169"/>
        <v>2400</v>
      </c>
      <c r="X120" s="127">
        <f t="shared" si="170"/>
        <v>2400</v>
      </c>
      <c r="Y120" s="127">
        <f t="shared" si="171"/>
        <v>0</v>
      </c>
      <c r="Z120" s="128">
        <f t="shared" si="172"/>
        <v>0</v>
      </c>
      <c r="AA120" s="129"/>
      <c r="AB120" s="131"/>
      <c r="AC120" s="131"/>
      <c r="AD120" s="131"/>
      <c r="AE120" s="131"/>
      <c r="AF120" s="131"/>
      <c r="AG120" s="131"/>
    </row>
    <row r="121" spans="1:33" s="340" customFormat="1" ht="14.4" x14ac:dyDescent="0.3">
      <c r="A121" s="119" t="s">
        <v>77</v>
      </c>
      <c r="B121" s="120" t="s">
        <v>399</v>
      </c>
      <c r="C121" s="199" t="s">
        <v>499</v>
      </c>
      <c r="D121" s="200" t="s">
        <v>108</v>
      </c>
      <c r="E121" s="123">
        <v>1</v>
      </c>
      <c r="F121" s="124">
        <v>480</v>
      </c>
      <c r="G121" s="125">
        <f t="shared" si="158"/>
        <v>480</v>
      </c>
      <c r="H121" s="123">
        <v>1</v>
      </c>
      <c r="I121" s="124">
        <v>480</v>
      </c>
      <c r="J121" s="125">
        <f t="shared" si="173"/>
        <v>480</v>
      </c>
      <c r="K121" s="123"/>
      <c r="L121" s="124"/>
      <c r="M121" s="125">
        <f t="shared" si="160"/>
        <v>0</v>
      </c>
      <c r="N121" s="123"/>
      <c r="O121" s="124"/>
      <c r="P121" s="125">
        <f t="shared" si="161"/>
        <v>0</v>
      </c>
      <c r="Q121" s="123"/>
      <c r="R121" s="124"/>
      <c r="S121" s="125">
        <f t="shared" si="162"/>
        <v>0</v>
      </c>
      <c r="T121" s="123"/>
      <c r="U121" s="124"/>
      <c r="V121" s="125">
        <f t="shared" si="164"/>
        <v>0</v>
      </c>
      <c r="W121" s="126">
        <f t="shared" si="169"/>
        <v>480</v>
      </c>
      <c r="X121" s="127">
        <f t="shared" si="170"/>
        <v>480</v>
      </c>
      <c r="Y121" s="127">
        <f t="shared" si="171"/>
        <v>0</v>
      </c>
      <c r="Z121" s="128">
        <f t="shared" si="172"/>
        <v>0</v>
      </c>
      <c r="AA121" s="129"/>
      <c r="AB121" s="131"/>
      <c r="AC121" s="131"/>
      <c r="AD121" s="131"/>
      <c r="AE121" s="131"/>
      <c r="AF121" s="131"/>
      <c r="AG121" s="131"/>
    </row>
    <row r="122" spans="1:33" s="340" customFormat="1" ht="14.4" x14ac:dyDescent="0.3">
      <c r="A122" s="119" t="s">
        <v>77</v>
      </c>
      <c r="B122" s="120" t="s">
        <v>400</v>
      </c>
      <c r="C122" s="199" t="s">
        <v>500</v>
      </c>
      <c r="D122" s="200" t="s">
        <v>108</v>
      </c>
      <c r="E122" s="123">
        <v>1</v>
      </c>
      <c r="F122" s="124">
        <v>640</v>
      </c>
      <c r="G122" s="125">
        <f t="shared" si="158"/>
        <v>640</v>
      </c>
      <c r="H122" s="123">
        <v>1</v>
      </c>
      <c r="I122" s="124">
        <v>640</v>
      </c>
      <c r="J122" s="125">
        <f t="shared" si="173"/>
        <v>640</v>
      </c>
      <c r="K122" s="123"/>
      <c r="L122" s="124"/>
      <c r="M122" s="125">
        <f t="shared" si="160"/>
        <v>0</v>
      </c>
      <c r="N122" s="123"/>
      <c r="O122" s="124"/>
      <c r="P122" s="125">
        <f t="shared" si="161"/>
        <v>0</v>
      </c>
      <c r="Q122" s="123"/>
      <c r="R122" s="124"/>
      <c r="S122" s="125">
        <f t="shared" si="162"/>
        <v>0</v>
      </c>
      <c r="T122" s="123"/>
      <c r="U122" s="124"/>
      <c r="V122" s="125">
        <f t="shared" si="164"/>
        <v>0</v>
      </c>
      <c r="W122" s="126">
        <f t="shared" si="169"/>
        <v>640</v>
      </c>
      <c r="X122" s="127">
        <f t="shared" si="170"/>
        <v>640</v>
      </c>
      <c r="Y122" s="127">
        <f t="shared" si="171"/>
        <v>0</v>
      </c>
      <c r="Z122" s="128">
        <f t="shared" si="172"/>
        <v>0</v>
      </c>
      <c r="AA122" s="129"/>
      <c r="AB122" s="131"/>
      <c r="AC122" s="131"/>
      <c r="AD122" s="131"/>
      <c r="AE122" s="131"/>
      <c r="AF122" s="131"/>
      <c r="AG122" s="131"/>
    </row>
    <row r="123" spans="1:33" s="340" customFormat="1" ht="26.4" x14ac:dyDescent="0.3">
      <c r="A123" s="119" t="s">
        <v>77</v>
      </c>
      <c r="B123" s="120" t="s">
        <v>401</v>
      </c>
      <c r="C123" s="199" t="s">
        <v>495</v>
      </c>
      <c r="D123" s="200" t="s">
        <v>108</v>
      </c>
      <c r="E123" s="123">
        <v>5</v>
      </c>
      <c r="F123" s="124">
        <v>960</v>
      </c>
      <c r="G123" s="125">
        <f t="shared" si="158"/>
        <v>4800</v>
      </c>
      <c r="H123" s="123">
        <v>5</v>
      </c>
      <c r="I123" s="124">
        <v>960</v>
      </c>
      <c r="J123" s="125">
        <f t="shared" si="173"/>
        <v>4800</v>
      </c>
      <c r="K123" s="123"/>
      <c r="L123" s="124"/>
      <c r="M123" s="125">
        <f t="shared" si="160"/>
        <v>0</v>
      </c>
      <c r="N123" s="123"/>
      <c r="O123" s="124"/>
      <c r="P123" s="125">
        <f t="shared" si="161"/>
        <v>0</v>
      </c>
      <c r="Q123" s="123"/>
      <c r="R123" s="124"/>
      <c r="S123" s="125">
        <f t="shared" si="162"/>
        <v>0</v>
      </c>
      <c r="T123" s="123"/>
      <c r="U123" s="124"/>
      <c r="V123" s="125">
        <f t="shared" si="164"/>
        <v>0</v>
      </c>
      <c r="W123" s="126">
        <f t="shared" si="169"/>
        <v>4800</v>
      </c>
      <c r="X123" s="127">
        <f t="shared" si="170"/>
        <v>4800</v>
      </c>
      <c r="Y123" s="127">
        <f t="shared" si="171"/>
        <v>0</v>
      </c>
      <c r="Z123" s="128">
        <f t="shared" si="172"/>
        <v>0</v>
      </c>
      <c r="AA123" s="129"/>
      <c r="AB123" s="131"/>
      <c r="AC123" s="131"/>
      <c r="AD123" s="131"/>
      <c r="AE123" s="131"/>
      <c r="AF123" s="131"/>
      <c r="AG123" s="131"/>
    </row>
    <row r="124" spans="1:33" s="340" customFormat="1" ht="26.4" x14ac:dyDescent="0.3">
      <c r="A124" s="119" t="s">
        <v>77</v>
      </c>
      <c r="B124" s="120" t="s">
        <v>402</v>
      </c>
      <c r="C124" s="199" t="s">
        <v>459</v>
      </c>
      <c r="D124" s="200" t="s">
        <v>108</v>
      </c>
      <c r="E124" s="123">
        <v>1</v>
      </c>
      <c r="F124" s="124">
        <v>1600</v>
      </c>
      <c r="G124" s="125">
        <f t="shared" ref="G124:G163" si="174">E124*F124</f>
        <v>1600</v>
      </c>
      <c r="H124" s="123">
        <v>1</v>
      </c>
      <c r="I124" s="124">
        <v>1600</v>
      </c>
      <c r="J124" s="125">
        <f t="shared" si="173"/>
        <v>1600</v>
      </c>
      <c r="K124" s="123"/>
      <c r="L124" s="124"/>
      <c r="M124" s="125">
        <f t="shared" ref="M124:M163" si="175">K124*L124</f>
        <v>0</v>
      </c>
      <c r="N124" s="123"/>
      <c r="O124" s="124"/>
      <c r="P124" s="125">
        <f t="shared" si="161"/>
        <v>0</v>
      </c>
      <c r="Q124" s="123"/>
      <c r="R124" s="124"/>
      <c r="S124" s="125">
        <f t="shared" ref="S124:S163" si="176">Q124*R124</f>
        <v>0</v>
      </c>
      <c r="T124" s="123"/>
      <c r="U124" s="124"/>
      <c r="V124" s="125">
        <f t="shared" si="164"/>
        <v>0</v>
      </c>
      <c r="W124" s="126">
        <f t="shared" si="169"/>
        <v>1600</v>
      </c>
      <c r="X124" s="127">
        <f t="shared" si="170"/>
        <v>1600</v>
      </c>
      <c r="Y124" s="127">
        <f t="shared" si="171"/>
        <v>0</v>
      </c>
      <c r="Z124" s="128">
        <f t="shared" si="172"/>
        <v>0</v>
      </c>
      <c r="AA124" s="129"/>
      <c r="AB124" s="131"/>
      <c r="AC124" s="131"/>
      <c r="AD124" s="131"/>
      <c r="AE124" s="131"/>
      <c r="AF124" s="131"/>
      <c r="AG124" s="131"/>
    </row>
    <row r="125" spans="1:33" s="340" customFormat="1" ht="26.4" x14ac:dyDescent="0.3">
      <c r="A125" s="119" t="s">
        <v>77</v>
      </c>
      <c r="B125" s="120" t="s">
        <v>403</v>
      </c>
      <c r="C125" s="199" t="s">
        <v>460</v>
      </c>
      <c r="D125" s="200" t="s">
        <v>108</v>
      </c>
      <c r="E125" s="123">
        <v>1</v>
      </c>
      <c r="F125" s="124">
        <v>160</v>
      </c>
      <c r="G125" s="125">
        <f t="shared" si="174"/>
        <v>160</v>
      </c>
      <c r="H125" s="123">
        <v>1</v>
      </c>
      <c r="I125" s="124">
        <v>160</v>
      </c>
      <c r="J125" s="125">
        <f t="shared" si="173"/>
        <v>160</v>
      </c>
      <c r="K125" s="123"/>
      <c r="L125" s="124"/>
      <c r="M125" s="125">
        <f t="shared" si="175"/>
        <v>0</v>
      </c>
      <c r="N125" s="123"/>
      <c r="O125" s="124"/>
      <c r="P125" s="125">
        <f t="shared" ref="P125:P163" si="177">N125*O125</f>
        <v>0</v>
      </c>
      <c r="Q125" s="123"/>
      <c r="R125" s="124"/>
      <c r="S125" s="125">
        <f t="shared" si="176"/>
        <v>0</v>
      </c>
      <c r="T125" s="123"/>
      <c r="U125" s="124"/>
      <c r="V125" s="125">
        <f t="shared" ref="V125:V163" si="178">T125*U125</f>
        <v>0</v>
      </c>
      <c r="W125" s="126">
        <f t="shared" si="169"/>
        <v>160</v>
      </c>
      <c r="X125" s="127">
        <f t="shared" si="170"/>
        <v>160</v>
      </c>
      <c r="Y125" s="127">
        <f t="shared" si="171"/>
        <v>0</v>
      </c>
      <c r="Z125" s="128">
        <f t="shared" si="172"/>
        <v>0</v>
      </c>
      <c r="AA125" s="129"/>
      <c r="AB125" s="131"/>
      <c r="AC125" s="131"/>
      <c r="AD125" s="131"/>
      <c r="AE125" s="131"/>
      <c r="AF125" s="131"/>
      <c r="AG125" s="131"/>
    </row>
    <row r="126" spans="1:33" s="340" customFormat="1" ht="14.4" x14ac:dyDescent="0.3">
      <c r="A126" s="119" t="s">
        <v>77</v>
      </c>
      <c r="B126" s="120" t="s">
        <v>404</v>
      </c>
      <c r="C126" s="199" t="s">
        <v>461</v>
      </c>
      <c r="D126" s="200" t="s">
        <v>108</v>
      </c>
      <c r="E126" s="123">
        <v>1</v>
      </c>
      <c r="F126" s="124">
        <v>160</v>
      </c>
      <c r="G126" s="125">
        <f t="shared" si="174"/>
        <v>160</v>
      </c>
      <c r="H126" s="123">
        <v>1</v>
      </c>
      <c r="I126" s="124">
        <v>160</v>
      </c>
      <c r="J126" s="125">
        <f t="shared" si="173"/>
        <v>160</v>
      </c>
      <c r="K126" s="123"/>
      <c r="L126" s="124"/>
      <c r="M126" s="125">
        <f t="shared" si="175"/>
        <v>0</v>
      </c>
      <c r="N126" s="123"/>
      <c r="O126" s="124"/>
      <c r="P126" s="125">
        <f t="shared" si="177"/>
        <v>0</v>
      </c>
      <c r="Q126" s="123"/>
      <c r="R126" s="124"/>
      <c r="S126" s="125">
        <f t="shared" si="176"/>
        <v>0</v>
      </c>
      <c r="T126" s="123"/>
      <c r="U126" s="124"/>
      <c r="V126" s="125">
        <f t="shared" si="178"/>
        <v>0</v>
      </c>
      <c r="W126" s="126">
        <f t="shared" si="169"/>
        <v>160</v>
      </c>
      <c r="X126" s="127">
        <f t="shared" si="170"/>
        <v>160</v>
      </c>
      <c r="Y126" s="127">
        <f t="shared" si="171"/>
        <v>0</v>
      </c>
      <c r="Z126" s="128">
        <f t="shared" si="172"/>
        <v>0</v>
      </c>
      <c r="AA126" s="129"/>
      <c r="AB126" s="131"/>
      <c r="AC126" s="131"/>
      <c r="AD126" s="131"/>
      <c r="AE126" s="131"/>
      <c r="AF126" s="131"/>
      <c r="AG126" s="131"/>
    </row>
    <row r="127" spans="1:33" s="340" customFormat="1" ht="14.4" x14ac:dyDescent="0.3">
      <c r="A127" s="119" t="s">
        <v>77</v>
      </c>
      <c r="B127" s="120" t="s">
        <v>405</v>
      </c>
      <c r="C127" s="199" t="s">
        <v>462</v>
      </c>
      <c r="D127" s="200" t="s">
        <v>108</v>
      </c>
      <c r="E127" s="123">
        <v>1</v>
      </c>
      <c r="F127" s="124">
        <v>160</v>
      </c>
      <c r="G127" s="125">
        <f t="shared" si="174"/>
        <v>160</v>
      </c>
      <c r="H127" s="123">
        <v>1</v>
      </c>
      <c r="I127" s="124">
        <v>160</v>
      </c>
      <c r="J127" s="125">
        <f t="shared" si="173"/>
        <v>160</v>
      </c>
      <c r="K127" s="123"/>
      <c r="L127" s="124"/>
      <c r="M127" s="125">
        <f t="shared" si="175"/>
        <v>0</v>
      </c>
      <c r="N127" s="123"/>
      <c r="O127" s="124"/>
      <c r="P127" s="125">
        <f t="shared" si="177"/>
        <v>0</v>
      </c>
      <c r="Q127" s="123"/>
      <c r="R127" s="124"/>
      <c r="S127" s="125">
        <f t="shared" si="176"/>
        <v>0</v>
      </c>
      <c r="T127" s="123"/>
      <c r="U127" s="124"/>
      <c r="V127" s="125">
        <f t="shared" si="178"/>
        <v>0</v>
      </c>
      <c r="W127" s="126">
        <f t="shared" si="169"/>
        <v>160</v>
      </c>
      <c r="X127" s="127">
        <f t="shared" si="170"/>
        <v>160</v>
      </c>
      <c r="Y127" s="127">
        <f t="shared" si="171"/>
        <v>0</v>
      </c>
      <c r="Z127" s="128">
        <f t="shared" si="172"/>
        <v>0</v>
      </c>
      <c r="AA127" s="129"/>
      <c r="AB127" s="131"/>
      <c r="AC127" s="131"/>
      <c r="AD127" s="131"/>
      <c r="AE127" s="131"/>
      <c r="AF127" s="131"/>
      <c r="AG127" s="131"/>
    </row>
    <row r="128" spans="1:33" s="340" customFormat="1" ht="14.4" x14ac:dyDescent="0.3">
      <c r="A128" s="119" t="s">
        <v>77</v>
      </c>
      <c r="B128" s="120" t="s">
        <v>406</v>
      </c>
      <c r="C128" s="199" t="s">
        <v>463</v>
      </c>
      <c r="D128" s="200" t="s">
        <v>108</v>
      </c>
      <c r="E128" s="123">
        <v>1</v>
      </c>
      <c r="F128" s="124">
        <v>160</v>
      </c>
      <c r="G128" s="125">
        <f t="shared" si="174"/>
        <v>160</v>
      </c>
      <c r="H128" s="123">
        <v>1</v>
      </c>
      <c r="I128" s="124">
        <v>160</v>
      </c>
      <c r="J128" s="125">
        <f t="shared" si="173"/>
        <v>160</v>
      </c>
      <c r="K128" s="123"/>
      <c r="L128" s="124"/>
      <c r="M128" s="125">
        <f t="shared" si="175"/>
        <v>0</v>
      </c>
      <c r="N128" s="123"/>
      <c r="O128" s="124"/>
      <c r="P128" s="125">
        <f t="shared" si="177"/>
        <v>0</v>
      </c>
      <c r="Q128" s="123"/>
      <c r="R128" s="124"/>
      <c r="S128" s="125">
        <f t="shared" si="176"/>
        <v>0</v>
      </c>
      <c r="T128" s="123"/>
      <c r="U128" s="124"/>
      <c r="V128" s="125">
        <f t="shared" si="178"/>
        <v>0</v>
      </c>
      <c r="W128" s="126">
        <f t="shared" si="169"/>
        <v>160</v>
      </c>
      <c r="X128" s="127">
        <f t="shared" si="170"/>
        <v>160</v>
      </c>
      <c r="Y128" s="127">
        <f t="shared" si="171"/>
        <v>0</v>
      </c>
      <c r="Z128" s="128">
        <f t="shared" si="172"/>
        <v>0</v>
      </c>
      <c r="AA128" s="129"/>
      <c r="AB128" s="131"/>
      <c r="AC128" s="131"/>
      <c r="AD128" s="131"/>
      <c r="AE128" s="131"/>
      <c r="AF128" s="131"/>
      <c r="AG128" s="131"/>
    </row>
    <row r="129" spans="1:33" s="340" customFormat="1" ht="14.4" x14ac:dyDescent="0.3">
      <c r="A129" s="119" t="s">
        <v>77</v>
      </c>
      <c r="B129" s="120" t="s">
        <v>407</v>
      </c>
      <c r="C129" s="199" t="s">
        <v>464</v>
      </c>
      <c r="D129" s="200" t="s">
        <v>108</v>
      </c>
      <c r="E129" s="123">
        <v>5</v>
      </c>
      <c r="F129" s="124">
        <v>160</v>
      </c>
      <c r="G129" s="125">
        <f t="shared" si="174"/>
        <v>800</v>
      </c>
      <c r="H129" s="123">
        <v>5</v>
      </c>
      <c r="I129" s="124">
        <v>160</v>
      </c>
      <c r="J129" s="125">
        <f t="shared" si="173"/>
        <v>800</v>
      </c>
      <c r="K129" s="123"/>
      <c r="L129" s="124"/>
      <c r="M129" s="125">
        <f t="shared" si="175"/>
        <v>0</v>
      </c>
      <c r="N129" s="123"/>
      <c r="O129" s="124"/>
      <c r="P129" s="125">
        <f t="shared" si="177"/>
        <v>0</v>
      </c>
      <c r="Q129" s="123"/>
      <c r="R129" s="124"/>
      <c r="S129" s="125">
        <f t="shared" si="176"/>
        <v>0</v>
      </c>
      <c r="T129" s="123"/>
      <c r="U129" s="124"/>
      <c r="V129" s="125">
        <f t="shared" si="178"/>
        <v>0</v>
      </c>
      <c r="W129" s="126">
        <f t="shared" si="169"/>
        <v>800</v>
      </c>
      <c r="X129" s="127">
        <f t="shared" si="170"/>
        <v>800</v>
      </c>
      <c r="Y129" s="127">
        <f t="shared" si="171"/>
        <v>0</v>
      </c>
      <c r="Z129" s="128">
        <f t="shared" si="172"/>
        <v>0</v>
      </c>
      <c r="AA129" s="129"/>
      <c r="AB129" s="131"/>
      <c r="AC129" s="131"/>
      <c r="AD129" s="131"/>
      <c r="AE129" s="131"/>
      <c r="AF129" s="131"/>
      <c r="AG129" s="131"/>
    </row>
    <row r="130" spans="1:33" s="340" customFormat="1" ht="14.4" x14ac:dyDescent="0.3">
      <c r="A130" s="119" t="s">
        <v>77</v>
      </c>
      <c r="B130" s="120" t="s">
        <v>408</v>
      </c>
      <c r="C130" s="199" t="s">
        <v>465</v>
      </c>
      <c r="D130" s="200" t="s">
        <v>108</v>
      </c>
      <c r="E130" s="123">
        <v>1</v>
      </c>
      <c r="F130" s="124">
        <v>160</v>
      </c>
      <c r="G130" s="125">
        <f t="shared" si="174"/>
        <v>160</v>
      </c>
      <c r="H130" s="123">
        <v>1</v>
      </c>
      <c r="I130" s="124">
        <v>160</v>
      </c>
      <c r="J130" s="125">
        <f t="shared" si="173"/>
        <v>160</v>
      </c>
      <c r="K130" s="123"/>
      <c r="L130" s="124"/>
      <c r="M130" s="125">
        <f t="shared" si="175"/>
        <v>0</v>
      </c>
      <c r="N130" s="123"/>
      <c r="O130" s="124"/>
      <c r="P130" s="125">
        <f t="shared" si="177"/>
        <v>0</v>
      </c>
      <c r="Q130" s="123"/>
      <c r="R130" s="124"/>
      <c r="S130" s="125">
        <f t="shared" si="176"/>
        <v>0</v>
      </c>
      <c r="T130" s="123"/>
      <c r="U130" s="124"/>
      <c r="V130" s="125">
        <f t="shared" si="178"/>
        <v>0</v>
      </c>
      <c r="W130" s="126">
        <f t="shared" si="169"/>
        <v>160</v>
      </c>
      <c r="X130" s="127">
        <f t="shared" si="170"/>
        <v>160</v>
      </c>
      <c r="Y130" s="127">
        <f t="shared" si="171"/>
        <v>0</v>
      </c>
      <c r="Z130" s="128">
        <f t="shared" si="172"/>
        <v>0</v>
      </c>
      <c r="AA130" s="129"/>
      <c r="AB130" s="131"/>
      <c r="AC130" s="131"/>
      <c r="AD130" s="131"/>
      <c r="AE130" s="131"/>
      <c r="AF130" s="131"/>
      <c r="AG130" s="131"/>
    </row>
    <row r="131" spans="1:33" s="340" customFormat="1" ht="26.4" x14ac:dyDescent="0.3">
      <c r="A131" s="119" t="s">
        <v>77</v>
      </c>
      <c r="B131" s="120" t="s">
        <v>409</v>
      </c>
      <c r="C131" s="199" t="s">
        <v>466</v>
      </c>
      <c r="D131" s="200" t="s">
        <v>108</v>
      </c>
      <c r="E131" s="123">
        <v>1</v>
      </c>
      <c r="F131" s="124">
        <v>320</v>
      </c>
      <c r="G131" s="125">
        <f t="shared" si="174"/>
        <v>320</v>
      </c>
      <c r="H131" s="123">
        <v>1</v>
      </c>
      <c r="I131" s="124">
        <v>320</v>
      </c>
      <c r="J131" s="125">
        <f t="shared" si="173"/>
        <v>320</v>
      </c>
      <c r="K131" s="123"/>
      <c r="L131" s="124"/>
      <c r="M131" s="125">
        <f t="shared" si="175"/>
        <v>0</v>
      </c>
      <c r="N131" s="123"/>
      <c r="O131" s="124"/>
      <c r="P131" s="125">
        <f t="shared" si="177"/>
        <v>0</v>
      </c>
      <c r="Q131" s="123"/>
      <c r="R131" s="124"/>
      <c r="S131" s="125">
        <f t="shared" si="176"/>
        <v>0</v>
      </c>
      <c r="T131" s="123"/>
      <c r="U131" s="124"/>
      <c r="V131" s="125">
        <f t="shared" si="178"/>
        <v>0</v>
      </c>
      <c r="W131" s="126">
        <f t="shared" si="169"/>
        <v>320</v>
      </c>
      <c r="X131" s="127">
        <f t="shared" si="170"/>
        <v>320</v>
      </c>
      <c r="Y131" s="127">
        <f t="shared" si="171"/>
        <v>0</v>
      </c>
      <c r="Z131" s="128">
        <f t="shared" si="172"/>
        <v>0</v>
      </c>
      <c r="AA131" s="129"/>
      <c r="AB131" s="131"/>
      <c r="AC131" s="131"/>
      <c r="AD131" s="131"/>
      <c r="AE131" s="131"/>
      <c r="AF131" s="131"/>
      <c r="AG131" s="131"/>
    </row>
    <row r="132" spans="1:33" s="340" customFormat="1" ht="14.4" x14ac:dyDescent="0.3">
      <c r="A132" s="119" t="s">
        <v>77</v>
      </c>
      <c r="B132" s="120" t="s">
        <v>410</v>
      </c>
      <c r="C132" s="199" t="s">
        <v>467</v>
      </c>
      <c r="D132" s="200" t="s">
        <v>108</v>
      </c>
      <c r="E132" s="123">
        <v>1</v>
      </c>
      <c r="F132" s="124">
        <v>400</v>
      </c>
      <c r="G132" s="125">
        <f t="shared" si="174"/>
        <v>400</v>
      </c>
      <c r="H132" s="123">
        <v>1</v>
      </c>
      <c r="I132" s="124">
        <v>400</v>
      </c>
      <c r="J132" s="125">
        <f t="shared" si="173"/>
        <v>400</v>
      </c>
      <c r="K132" s="123"/>
      <c r="L132" s="124"/>
      <c r="M132" s="125">
        <f t="shared" si="175"/>
        <v>0</v>
      </c>
      <c r="N132" s="123"/>
      <c r="O132" s="124"/>
      <c r="P132" s="125">
        <f t="shared" si="177"/>
        <v>0</v>
      </c>
      <c r="Q132" s="123"/>
      <c r="R132" s="124"/>
      <c r="S132" s="125">
        <f t="shared" si="176"/>
        <v>0</v>
      </c>
      <c r="T132" s="123"/>
      <c r="U132" s="124"/>
      <c r="V132" s="125">
        <f t="shared" si="178"/>
        <v>0</v>
      </c>
      <c r="W132" s="126">
        <f t="shared" si="169"/>
        <v>400</v>
      </c>
      <c r="X132" s="127">
        <f t="shared" si="170"/>
        <v>400</v>
      </c>
      <c r="Y132" s="127">
        <f t="shared" si="171"/>
        <v>0</v>
      </c>
      <c r="Z132" s="128">
        <f t="shared" si="172"/>
        <v>0</v>
      </c>
      <c r="AA132" s="129"/>
      <c r="AB132" s="131"/>
      <c r="AC132" s="131"/>
      <c r="AD132" s="131"/>
      <c r="AE132" s="131"/>
      <c r="AF132" s="131"/>
      <c r="AG132" s="131"/>
    </row>
    <row r="133" spans="1:33" s="340" customFormat="1" ht="14.4" x14ac:dyDescent="0.3">
      <c r="A133" s="119" t="s">
        <v>77</v>
      </c>
      <c r="B133" s="120" t="s">
        <v>411</v>
      </c>
      <c r="C133" s="199" t="s">
        <v>468</v>
      </c>
      <c r="D133" s="200" t="s">
        <v>108</v>
      </c>
      <c r="E133" s="123">
        <v>5</v>
      </c>
      <c r="F133" s="124">
        <v>160</v>
      </c>
      <c r="G133" s="125">
        <f t="shared" si="174"/>
        <v>800</v>
      </c>
      <c r="H133" s="123">
        <v>5</v>
      </c>
      <c r="I133" s="124">
        <v>160</v>
      </c>
      <c r="J133" s="125">
        <f t="shared" si="173"/>
        <v>800</v>
      </c>
      <c r="K133" s="123"/>
      <c r="L133" s="124"/>
      <c r="M133" s="125">
        <f t="shared" si="175"/>
        <v>0</v>
      </c>
      <c r="N133" s="123"/>
      <c r="O133" s="124"/>
      <c r="P133" s="125">
        <f t="shared" si="177"/>
        <v>0</v>
      </c>
      <c r="Q133" s="123"/>
      <c r="R133" s="124"/>
      <c r="S133" s="125">
        <f t="shared" si="176"/>
        <v>0</v>
      </c>
      <c r="T133" s="123"/>
      <c r="U133" s="124"/>
      <c r="V133" s="125">
        <f t="shared" si="178"/>
        <v>0</v>
      </c>
      <c r="W133" s="126">
        <f t="shared" si="169"/>
        <v>800</v>
      </c>
      <c r="X133" s="127">
        <f t="shared" si="170"/>
        <v>800</v>
      </c>
      <c r="Y133" s="127">
        <f t="shared" si="171"/>
        <v>0</v>
      </c>
      <c r="Z133" s="128">
        <f t="shared" si="172"/>
        <v>0</v>
      </c>
      <c r="AA133" s="129"/>
      <c r="AB133" s="131"/>
      <c r="AC133" s="131"/>
      <c r="AD133" s="131"/>
      <c r="AE133" s="131"/>
      <c r="AF133" s="131"/>
      <c r="AG133" s="131"/>
    </row>
    <row r="134" spans="1:33" s="340" customFormat="1" ht="14.4" x14ac:dyDescent="0.3">
      <c r="A134" s="119" t="s">
        <v>77</v>
      </c>
      <c r="B134" s="120" t="s">
        <v>412</v>
      </c>
      <c r="C134" s="199" t="s">
        <v>501</v>
      </c>
      <c r="D134" s="200" t="s">
        <v>108</v>
      </c>
      <c r="E134" s="123">
        <v>3</v>
      </c>
      <c r="F134" s="124">
        <v>160</v>
      </c>
      <c r="G134" s="125">
        <f t="shared" si="174"/>
        <v>480</v>
      </c>
      <c r="H134" s="123">
        <v>3</v>
      </c>
      <c r="I134" s="124">
        <v>160</v>
      </c>
      <c r="J134" s="125">
        <f t="shared" si="173"/>
        <v>480</v>
      </c>
      <c r="K134" s="123"/>
      <c r="L134" s="124"/>
      <c r="M134" s="125">
        <f t="shared" si="175"/>
        <v>0</v>
      </c>
      <c r="N134" s="123"/>
      <c r="O134" s="124"/>
      <c r="P134" s="125">
        <f t="shared" si="177"/>
        <v>0</v>
      </c>
      <c r="Q134" s="123"/>
      <c r="R134" s="124"/>
      <c r="S134" s="125">
        <f t="shared" si="176"/>
        <v>0</v>
      </c>
      <c r="T134" s="123"/>
      <c r="U134" s="124"/>
      <c r="V134" s="125">
        <f t="shared" si="178"/>
        <v>0</v>
      </c>
      <c r="W134" s="126">
        <f t="shared" si="169"/>
        <v>480</v>
      </c>
      <c r="X134" s="127">
        <f t="shared" si="170"/>
        <v>480</v>
      </c>
      <c r="Y134" s="127">
        <f t="shared" si="171"/>
        <v>0</v>
      </c>
      <c r="Z134" s="128">
        <f t="shared" si="172"/>
        <v>0</v>
      </c>
      <c r="AA134" s="129"/>
      <c r="AB134" s="131"/>
      <c r="AC134" s="131"/>
      <c r="AD134" s="131"/>
      <c r="AE134" s="131"/>
      <c r="AF134" s="131"/>
      <c r="AG134" s="131"/>
    </row>
    <row r="135" spans="1:33" s="340" customFormat="1" ht="26.4" x14ac:dyDescent="0.3">
      <c r="A135" s="119" t="s">
        <v>77</v>
      </c>
      <c r="B135" s="120" t="s">
        <v>413</v>
      </c>
      <c r="C135" s="199" t="s">
        <v>470</v>
      </c>
      <c r="D135" s="200" t="s">
        <v>108</v>
      </c>
      <c r="E135" s="123">
        <v>3</v>
      </c>
      <c r="F135" s="124">
        <v>320</v>
      </c>
      <c r="G135" s="125">
        <f t="shared" si="174"/>
        <v>960</v>
      </c>
      <c r="H135" s="123">
        <v>3</v>
      </c>
      <c r="I135" s="124">
        <v>320</v>
      </c>
      <c r="J135" s="125">
        <f t="shared" si="173"/>
        <v>960</v>
      </c>
      <c r="K135" s="123"/>
      <c r="L135" s="124"/>
      <c r="M135" s="125">
        <f t="shared" si="175"/>
        <v>0</v>
      </c>
      <c r="N135" s="123"/>
      <c r="O135" s="124"/>
      <c r="P135" s="125">
        <f t="shared" si="177"/>
        <v>0</v>
      </c>
      <c r="Q135" s="123"/>
      <c r="R135" s="124"/>
      <c r="S135" s="125">
        <f t="shared" si="176"/>
        <v>0</v>
      </c>
      <c r="T135" s="123"/>
      <c r="U135" s="124"/>
      <c r="V135" s="125">
        <f t="shared" si="178"/>
        <v>0</v>
      </c>
      <c r="W135" s="126">
        <f t="shared" si="169"/>
        <v>960</v>
      </c>
      <c r="X135" s="127">
        <f t="shared" si="170"/>
        <v>960</v>
      </c>
      <c r="Y135" s="127">
        <f t="shared" si="171"/>
        <v>0</v>
      </c>
      <c r="Z135" s="128">
        <f t="shared" si="172"/>
        <v>0</v>
      </c>
      <c r="AA135" s="129"/>
      <c r="AB135" s="131"/>
      <c r="AC135" s="131"/>
      <c r="AD135" s="131"/>
      <c r="AE135" s="131"/>
      <c r="AF135" s="131"/>
      <c r="AG135" s="131"/>
    </row>
    <row r="136" spans="1:33" s="340" customFormat="1" ht="14.4" x14ac:dyDescent="0.3">
      <c r="A136" s="119" t="s">
        <v>77</v>
      </c>
      <c r="B136" s="120" t="s">
        <v>414</v>
      </c>
      <c r="C136" s="199" t="s">
        <v>502</v>
      </c>
      <c r="D136" s="200" t="s">
        <v>108</v>
      </c>
      <c r="E136" s="123">
        <v>1</v>
      </c>
      <c r="F136" s="124">
        <v>1280</v>
      </c>
      <c r="G136" s="125">
        <f t="shared" si="174"/>
        <v>1280</v>
      </c>
      <c r="H136" s="123">
        <v>1</v>
      </c>
      <c r="I136" s="124">
        <v>1280</v>
      </c>
      <c r="J136" s="125">
        <f t="shared" si="173"/>
        <v>1280</v>
      </c>
      <c r="K136" s="123"/>
      <c r="L136" s="124"/>
      <c r="M136" s="125">
        <f t="shared" si="175"/>
        <v>0</v>
      </c>
      <c r="N136" s="123"/>
      <c r="O136" s="124"/>
      <c r="P136" s="125">
        <f t="shared" si="177"/>
        <v>0</v>
      </c>
      <c r="Q136" s="123"/>
      <c r="R136" s="124"/>
      <c r="S136" s="125">
        <f t="shared" si="176"/>
        <v>0</v>
      </c>
      <c r="T136" s="123"/>
      <c r="U136" s="124"/>
      <c r="V136" s="125">
        <f t="shared" si="178"/>
        <v>0</v>
      </c>
      <c r="W136" s="126">
        <f t="shared" si="169"/>
        <v>1280</v>
      </c>
      <c r="X136" s="127">
        <f t="shared" si="170"/>
        <v>1280</v>
      </c>
      <c r="Y136" s="127">
        <f t="shared" si="171"/>
        <v>0</v>
      </c>
      <c r="Z136" s="128">
        <f t="shared" si="172"/>
        <v>0</v>
      </c>
      <c r="AA136" s="129"/>
      <c r="AB136" s="131"/>
      <c r="AC136" s="131"/>
      <c r="AD136" s="131"/>
      <c r="AE136" s="131"/>
      <c r="AF136" s="131"/>
      <c r="AG136" s="131"/>
    </row>
    <row r="137" spans="1:33" s="340" customFormat="1" ht="14.4" x14ac:dyDescent="0.3">
      <c r="A137" s="119" t="s">
        <v>77</v>
      </c>
      <c r="B137" s="120" t="s">
        <v>415</v>
      </c>
      <c r="C137" s="199" t="s">
        <v>503</v>
      </c>
      <c r="D137" s="200" t="s">
        <v>108</v>
      </c>
      <c r="E137" s="123">
        <v>1</v>
      </c>
      <c r="F137" s="124">
        <v>800</v>
      </c>
      <c r="G137" s="125">
        <f t="shared" si="174"/>
        <v>800</v>
      </c>
      <c r="H137" s="123">
        <v>1</v>
      </c>
      <c r="I137" s="124">
        <v>800</v>
      </c>
      <c r="J137" s="125">
        <f t="shared" si="173"/>
        <v>800</v>
      </c>
      <c r="K137" s="123"/>
      <c r="L137" s="124"/>
      <c r="M137" s="125">
        <f t="shared" si="175"/>
        <v>0</v>
      </c>
      <c r="N137" s="123"/>
      <c r="O137" s="124"/>
      <c r="P137" s="125">
        <f t="shared" si="177"/>
        <v>0</v>
      </c>
      <c r="Q137" s="123"/>
      <c r="R137" s="124"/>
      <c r="S137" s="125">
        <f t="shared" si="176"/>
        <v>0</v>
      </c>
      <c r="T137" s="123"/>
      <c r="U137" s="124"/>
      <c r="V137" s="125">
        <f t="shared" si="178"/>
        <v>0</v>
      </c>
      <c r="W137" s="126">
        <f t="shared" si="169"/>
        <v>800</v>
      </c>
      <c r="X137" s="127">
        <f t="shared" si="170"/>
        <v>800</v>
      </c>
      <c r="Y137" s="127">
        <f t="shared" si="171"/>
        <v>0</v>
      </c>
      <c r="Z137" s="128">
        <f t="shared" si="172"/>
        <v>0</v>
      </c>
      <c r="AA137" s="129"/>
      <c r="AB137" s="131"/>
      <c r="AC137" s="131"/>
      <c r="AD137" s="131"/>
      <c r="AE137" s="131"/>
      <c r="AF137" s="131"/>
      <c r="AG137" s="131"/>
    </row>
    <row r="138" spans="1:33" s="340" customFormat="1" ht="26.4" x14ac:dyDescent="0.3">
      <c r="A138" s="119" t="s">
        <v>77</v>
      </c>
      <c r="B138" s="120" t="s">
        <v>416</v>
      </c>
      <c r="C138" s="199" t="s">
        <v>475</v>
      </c>
      <c r="D138" s="200" t="s">
        <v>108</v>
      </c>
      <c r="E138" s="123">
        <v>4</v>
      </c>
      <c r="F138" s="124">
        <v>240</v>
      </c>
      <c r="G138" s="125">
        <f t="shared" si="174"/>
        <v>960</v>
      </c>
      <c r="H138" s="123">
        <v>4</v>
      </c>
      <c r="I138" s="124">
        <v>240</v>
      </c>
      <c r="J138" s="125">
        <f t="shared" si="173"/>
        <v>960</v>
      </c>
      <c r="K138" s="123"/>
      <c r="L138" s="124"/>
      <c r="M138" s="125">
        <f t="shared" si="175"/>
        <v>0</v>
      </c>
      <c r="N138" s="123"/>
      <c r="O138" s="124"/>
      <c r="P138" s="125">
        <f t="shared" si="177"/>
        <v>0</v>
      </c>
      <c r="Q138" s="123"/>
      <c r="R138" s="124"/>
      <c r="S138" s="125">
        <f t="shared" si="176"/>
        <v>0</v>
      </c>
      <c r="T138" s="123"/>
      <c r="U138" s="124"/>
      <c r="V138" s="125">
        <f t="shared" si="178"/>
        <v>0</v>
      </c>
      <c r="W138" s="126">
        <f t="shared" si="169"/>
        <v>960</v>
      </c>
      <c r="X138" s="127">
        <f t="shared" si="170"/>
        <v>960</v>
      </c>
      <c r="Y138" s="127">
        <f t="shared" si="171"/>
        <v>0</v>
      </c>
      <c r="Z138" s="128">
        <f t="shared" si="172"/>
        <v>0</v>
      </c>
      <c r="AA138" s="129"/>
      <c r="AB138" s="131"/>
      <c r="AC138" s="131"/>
      <c r="AD138" s="131"/>
      <c r="AE138" s="131"/>
      <c r="AF138" s="131"/>
      <c r="AG138" s="131"/>
    </row>
    <row r="139" spans="1:33" s="340" customFormat="1" ht="26.4" x14ac:dyDescent="0.3">
      <c r="A139" s="119" t="s">
        <v>77</v>
      </c>
      <c r="B139" s="120" t="s">
        <v>417</v>
      </c>
      <c r="C139" s="199" t="s">
        <v>477</v>
      </c>
      <c r="D139" s="200" t="s">
        <v>108</v>
      </c>
      <c r="E139" s="123">
        <v>10</v>
      </c>
      <c r="F139" s="124">
        <v>160</v>
      </c>
      <c r="G139" s="125">
        <f t="shared" si="174"/>
        <v>1600</v>
      </c>
      <c r="H139" s="123">
        <v>10</v>
      </c>
      <c r="I139" s="124">
        <v>160</v>
      </c>
      <c r="J139" s="125">
        <f t="shared" si="173"/>
        <v>1600</v>
      </c>
      <c r="K139" s="123"/>
      <c r="L139" s="124"/>
      <c r="M139" s="125">
        <f t="shared" si="175"/>
        <v>0</v>
      </c>
      <c r="N139" s="123"/>
      <c r="O139" s="124"/>
      <c r="P139" s="125">
        <f t="shared" si="177"/>
        <v>0</v>
      </c>
      <c r="Q139" s="123"/>
      <c r="R139" s="124"/>
      <c r="S139" s="125">
        <f t="shared" si="176"/>
        <v>0</v>
      </c>
      <c r="T139" s="123"/>
      <c r="U139" s="124"/>
      <c r="V139" s="125">
        <f t="shared" si="178"/>
        <v>0</v>
      </c>
      <c r="W139" s="126">
        <f t="shared" si="169"/>
        <v>1600</v>
      </c>
      <c r="X139" s="127">
        <f t="shared" si="170"/>
        <v>1600</v>
      </c>
      <c r="Y139" s="127">
        <f t="shared" si="171"/>
        <v>0</v>
      </c>
      <c r="Z139" s="128">
        <f t="shared" si="172"/>
        <v>0</v>
      </c>
      <c r="AA139" s="129"/>
      <c r="AB139" s="131"/>
      <c r="AC139" s="131"/>
      <c r="AD139" s="131"/>
      <c r="AE139" s="131"/>
      <c r="AF139" s="131"/>
      <c r="AG139" s="131"/>
    </row>
    <row r="140" spans="1:33" s="340" customFormat="1" ht="14.4" x14ac:dyDescent="0.3">
      <c r="A140" s="119" t="s">
        <v>77</v>
      </c>
      <c r="B140" s="120" t="s">
        <v>418</v>
      </c>
      <c r="C140" s="199" t="s">
        <v>479</v>
      </c>
      <c r="D140" s="200" t="s">
        <v>108</v>
      </c>
      <c r="E140" s="123">
        <v>1</v>
      </c>
      <c r="F140" s="124">
        <v>160</v>
      </c>
      <c r="G140" s="125">
        <f t="shared" si="174"/>
        <v>160</v>
      </c>
      <c r="H140" s="123">
        <v>1</v>
      </c>
      <c r="I140" s="124">
        <v>160</v>
      </c>
      <c r="J140" s="125">
        <f t="shared" si="173"/>
        <v>160</v>
      </c>
      <c r="K140" s="123"/>
      <c r="L140" s="124"/>
      <c r="M140" s="125">
        <f t="shared" si="175"/>
        <v>0</v>
      </c>
      <c r="N140" s="123"/>
      <c r="O140" s="124"/>
      <c r="P140" s="125">
        <f t="shared" si="177"/>
        <v>0</v>
      </c>
      <c r="Q140" s="123"/>
      <c r="R140" s="124"/>
      <c r="S140" s="125">
        <f t="shared" si="176"/>
        <v>0</v>
      </c>
      <c r="T140" s="123"/>
      <c r="U140" s="124"/>
      <c r="V140" s="125">
        <f t="shared" si="178"/>
        <v>0</v>
      </c>
      <c r="W140" s="126">
        <f t="shared" ref="W140:W163" si="179">G140+M140+S140</f>
        <v>160</v>
      </c>
      <c r="X140" s="127">
        <f t="shared" ref="X140:X163" si="180">J140+P140+V140</f>
        <v>160</v>
      </c>
      <c r="Y140" s="127">
        <f t="shared" ref="Y140:Y163" si="181">W140-X140</f>
        <v>0</v>
      </c>
      <c r="Z140" s="128">
        <f t="shared" ref="Z140:Z163" si="182">Y140/W140</f>
        <v>0</v>
      </c>
      <c r="AA140" s="129"/>
      <c r="AB140" s="131"/>
      <c r="AC140" s="131"/>
      <c r="AD140" s="131"/>
      <c r="AE140" s="131"/>
      <c r="AF140" s="131"/>
      <c r="AG140" s="131"/>
    </row>
    <row r="141" spans="1:33" s="340" customFormat="1" ht="14.4" x14ac:dyDescent="0.3">
      <c r="A141" s="119" t="s">
        <v>77</v>
      </c>
      <c r="B141" s="120" t="s">
        <v>419</v>
      </c>
      <c r="C141" s="199" t="s">
        <v>480</v>
      </c>
      <c r="D141" s="200" t="s">
        <v>108</v>
      </c>
      <c r="E141" s="123">
        <v>2</v>
      </c>
      <c r="F141" s="124">
        <v>160</v>
      </c>
      <c r="G141" s="125">
        <f t="shared" si="174"/>
        <v>320</v>
      </c>
      <c r="H141" s="123">
        <v>2</v>
      </c>
      <c r="I141" s="124">
        <v>160</v>
      </c>
      <c r="J141" s="125">
        <f t="shared" si="173"/>
        <v>320</v>
      </c>
      <c r="K141" s="123"/>
      <c r="L141" s="124"/>
      <c r="M141" s="125">
        <f t="shared" si="175"/>
        <v>0</v>
      </c>
      <c r="N141" s="123"/>
      <c r="O141" s="124"/>
      <c r="P141" s="125">
        <f t="shared" si="177"/>
        <v>0</v>
      </c>
      <c r="Q141" s="123"/>
      <c r="R141" s="124"/>
      <c r="S141" s="125">
        <f t="shared" si="176"/>
        <v>0</v>
      </c>
      <c r="T141" s="123"/>
      <c r="U141" s="124"/>
      <c r="V141" s="125">
        <f t="shared" si="178"/>
        <v>0</v>
      </c>
      <c r="W141" s="126">
        <f t="shared" si="179"/>
        <v>320</v>
      </c>
      <c r="X141" s="127">
        <f t="shared" si="180"/>
        <v>320</v>
      </c>
      <c r="Y141" s="127">
        <f t="shared" si="181"/>
        <v>0</v>
      </c>
      <c r="Z141" s="128">
        <f t="shared" si="182"/>
        <v>0</v>
      </c>
      <c r="AA141" s="129"/>
      <c r="AB141" s="131"/>
      <c r="AC141" s="131"/>
      <c r="AD141" s="131"/>
      <c r="AE141" s="131"/>
      <c r="AF141" s="131"/>
      <c r="AG141" s="131"/>
    </row>
    <row r="142" spans="1:33" s="340" customFormat="1" ht="14.4" x14ac:dyDescent="0.3">
      <c r="A142" s="119" t="s">
        <v>77</v>
      </c>
      <c r="B142" s="120" t="s">
        <v>420</v>
      </c>
      <c r="C142" s="199" t="s">
        <v>505</v>
      </c>
      <c r="D142" s="200" t="s">
        <v>108</v>
      </c>
      <c r="E142" s="123">
        <v>1</v>
      </c>
      <c r="F142" s="124">
        <v>1280</v>
      </c>
      <c r="G142" s="125">
        <f t="shared" si="174"/>
        <v>1280</v>
      </c>
      <c r="H142" s="123">
        <v>1</v>
      </c>
      <c r="I142" s="124">
        <v>1280</v>
      </c>
      <c r="J142" s="125">
        <f t="shared" ref="J142:J163" si="183">H142*I142</f>
        <v>1280</v>
      </c>
      <c r="K142" s="123"/>
      <c r="L142" s="124"/>
      <c r="M142" s="125">
        <f t="shared" si="175"/>
        <v>0</v>
      </c>
      <c r="N142" s="123"/>
      <c r="O142" s="124"/>
      <c r="P142" s="125">
        <f t="shared" si="177"/>
        <v>0</v>
      </c>
      <c r="Q142" s="123"/>
      <c r="R142" s="124"/>
      <c r="S142" s="125">
        <f t="shared" si="176"/>
        <v>0</v>
      </c>
      <c r="T142" s="123"/>
      <c r="U142" s="124"/>
      <c r="V142" s="125">
        <f t="shared" si="178"/>
        <v>0</v>
      </c>
      <c r="W142" s="126">
        <f t="shared" si="179"/>
        <v>1280</v>
      </c>
      <c r="X142" s="127">
        <f t="shared" si="180"/>
        <v>1280</v>
      </c>
      <c r="Y142" s="127">
        <f t="shared" si="181"/>
        <v>0</v>
      </c>
      <c r="Z142" s="128">
        <f t="shared" si="182"/>
        <v>0</v>
      </c>
      <c r="AA142" s="129"/>
      <c r="AB142" s="131"/>
      <c r="AC142" s="131"/>
      <c r="AD142" s="131"/>
      <c r="AE142" s="131"/>
      <c r="AF142" s="131"/>
      <c r="AG142" s="131"/>
    </row>
    <row r="143" spans="1:33" s="340" customFormat="1" ht="26.4" x14ac:dyDescent="0.3">
      <c r="A143" s="119" t="s">
        <v>77</v>
      </c>
      <c r="B143" s="120" t="s">
        <v>421</v>
      </c>
      <c r="C143" s="199" t="s">
        <v>484</v>
      </c>
      <c r="D143" s="200" t="s">
        <v>108</v>
      </c>
      <c r="E143" s="123">
        <v>8</v>
      </c>
      <c r="F143" s="124">
        <v>480</v>
      </c>
      <c r="G143" s="125">
        <f t="shared" si="174"/>
        <v>3840</v>
      </c>
      <c r="H143" s="123">
        <v>8</v>
      </c>
      <c r="I143" s="124">
        <v>480</v>
      </c>
      <c r="J143" s="125">
        <f t="shared" si="183"/>
        <v>3840</v>
      </c>
      <c r="K143" s="123"/>
      <c r="L143" s="124"/>
      <c r="M143" s="125">
        <f t="shared" si="175"/>
        <v>0</v>
      </c>
      <c r="N143" s="123"/>
      <c r="O143" s="124"/>
      <c r="P143" s="125">
        <f t="shared" si="177"/>
        <v>0</v>
      </c>
      <c r="Q143" s="123"/>
      <c r="R143" s="124"/>
      <c r="S143" s="125">
        <f t="shared" si="176"/>
        <v>0</v>
      </c>
      <c r="T143" s="123"/>
      <c r="U143" s="124"/>
      <c r="V143" s="125">
        <f t="shared" si="178"/>
        <v>0</v>
      </c>
      <c r="W143" s="126">
        <f t="shared" si="179"/>
        <v>3840</v>
      </c>
      <c r="X143" s="127">
        <f t="shared" si="180"/>
        <v>3840</v>
      </c>
      <c r="Y143" s="127">
        <f t="shared" si="181"/>
        <v>0</v>
      </c>
      <c r="Z143" s="128">
        <f t="shared" si="182"/>
        <v>0</v>
      </c>
      <c r="AA143" s="129"/>
      <c r="AB143" s="131"/>
      <c r="AC143" s="131"/>
      <c r="AD143" s="131"/>
      <c r="AE143" s="131"/>
      <c r="AF143" s="131"/>
      <c r="AG143" s="131"/>
    </row>
    <row r="144" spans="1:33" s="340" customFormat="1" ht="26.4" x14ac:dyDescent="0.3">
      <c r="A144" s="119" t="s">
        <v>77</v>
      </c>
      <c r="B144" s="120" t="s">
        <v>422</v>
      </c>
      <c r="C144" s="199" t="s">
        <v>495</v>
      </c>
      <c r="D144" s="200" t="s">
        <v>108</v>
      </c>
      <c r="E144" s="123">
        <v>2</v>
      </c>
      <c r="F144" s="124">
        <v>960</v>
      </c>
      <c r="G144" s="125">
        <f t="shared" si="174"/>
        <v>1920</v>
      </c>
      <c r="H144" s="123">
        <v>2</v>
      </c>
      <c r="I144" s="124">
        <v>960</v>
      </c>
      <c r="J144" s="125">
        <f t="shared" si="183"/>
        <v>1920</v>
      </c>
      <c r="K144" s="123"/>
      <c r="L144" s="124"/>
      <c r="M144" s="125">
        <f t="shared" si="175"/>
        <v>0</v>
      </c>
      <c r="N144" s="123"/>
      <c r="O144" s="124"/>
      <c r="P144" s="125">
        <f t="shared" si="177"/>
        <v>0</v>
      </c>
      <c r="Q144" s="123"/>
      <c r="R144" s="124"/>
      <c r="S144" s="125">
        <f t="shared" si="176"/>
        <v>0</v>
      </c>
      <c r="T144" s="123"/>
      <c r="U144" s="124"/>
      <c r="V144" s="125">
        <f t="shared" si="178"/>
        <v>0</v>
      </c>
      <c r="W144" s="126">
        <f t="shared" si="179"/>
        <v>1920</v>
      </c>
      <c r="X144" s="127">
        <f t="shared" si="180"/>
        <v>1920</v>
      </c>
      <c r="Y144" s="127">
        <f t="shared" si="181"/>
        <v>0</v>
      </c>
      <c r="Z144" s="128">
        <f t="shared" si="182"/>
        <v>0</v>
      </c>
      <c r="AA144" s="129"/>
      <c r="AB144" s="131"/>
      <c r="AC144" s="131"/>
      <c r="AD144" s="131"/>
      <c r="AE144" s="131"/>
      <c r="AF144" s="131"/>
      <c r="AG144" s="131"/>
    </row>
    <row r="145" spans="1:33" s="340" customFormat="1" ht="26.4" x14ac:dyDescent="0.3">
      <c r="A145" s="119" t="s">
        <v>77</v>
      </c>
      <c r="B145" s="120" t="s">
        <v>423</v>
      </c>
      <c r="C145" s="199" t="s">
        <v>496</v>
      </c>
      <c r="D145" s="200" t="s">
        <v>108</v>
      </c>
      <c r="E145" s="123">
        <v>2</v>
      </c>
      <c r="F145" s="124">
        <v>1280</v>
      </c>
      <c r="G145" s="125">
        <f t="shared" si="174"/>
        <v>2560</v>
      </c>
      <c r="H145" s="123">
        <v>2</v>
      </c>
      <c r="I145" s="124">
        <v>1280</v>
      </c>
      <c r="J145" s="125">
        <f t="shared" si="183"/>
        <v>2560</v>
      </c>
      <c r="K145" s="123"/>
      <c r="L145" s="124"/>
      <c r="M145" s="125">
        <f t="shared" si="175"/>
        <v>0</v>
      </c>
      <c r="N145" s="123"/>
      <c r="O145" s="124"/>
      <c r="P145" s="125">
        <f t="shared" si="177"/>
        <v>0</v>
      </c>
      <c r="Q145" s="123"/>
      <c r="R145" s="124"/>
      <c r="S145" s="125">
        <f t="shared" si="176"/>
        <v>0</v>
      </c>
      <c r="T145" s="123"/>
      <c r="U145" s="124"/>
      <c r="V145" s="125">
        <f t="shared" si="178"/>
        <v>0</v>
      </c>
      <c r="W145" s="126">
        <f t="shared" si="179"/>
        <v>2560</v>
      </c>
      <c r="X145" s="127">
        <f t="shared" si="180"/>
        <v>2560</v>
      </c>
      <c r="Y145" s="127">
        <f t="shared" si="181"/>
        <v>0</v>
      </c>
      <c r="Z145" s="128">
        <f t="shared" si="182"/>
        <v>0</v>
      </c>
      <c r="AA145" s="129"/>
      <c r="AB145" s="131"/>
      <c r="AC145" s="131"/>
      <c r="AD145" s="131"/>
      <c r="AE145" s="131"/>
      <c r="AF145" s="131"/>
      <c r="AG145" s="131"/>
    </row>
    <row r="146" spans="1:33" s="340" customFormat="1" ht="14.4" x14ac:dyDescent="0.3">
      <c r="A146" s="119" t="s">
        <v>77</v>
      </c>
      <c r="B146" s="120" t="s">
        <v>424</v>
      </c>
      <c r="C146" s="199" t="s">
        <v>497</v>
      </c>
      <c r="D146" s="200" t="s">
        <v>108</v>
      </c>
      <c r="E146" s="123">
        <v>2</v>
      </c>
      <c r="F146" s="124">
        <v>80</v>
      </c>
      <c r="G146" s="125">
        <f t="shared" si="174"/>
        <v>160</v>
      </c>
      <c r="H146" s="123">
        <v>2</v>
      </c>
      <c r="I146" s="124">
        <v>80</v>
      </c>
      <c r="J146" s="125">
        <f t="shared" si="183"/>
        <v>160</v>
      </c>
      <c r="K146" s="123"/>
      <c r="L146" s="124"/>
      <c r="M146" s="125">
        <f t="shared" si="175"/>
        <v>0</v>
      </c>
      <c r="N146" s="123"/>
      <c r="O146" s="124"/>
      <c r="P146" s="125">
        <f t="shared" si="177"/>
        <v>0</v>
      </c>
      <c r="Q146" s="123"/>
      <c r="R146" s="124"/>
      <c r="S146" s="125">
        <f t="shared" si="176"/>
        <v>0</v>
      </c>
      <c r="T146" s="123"/>
      <c r="U146" s="124"/>
      <c r="V146" s="125">
        <f t="shared" si="178"/>
        <v>0</v>
      </c>
      <c r="W146" s="126">
        <f t="shared" si="179"/>
        <v>160</v>
      </c>
      <c r="X146" s="127">
        <f t="shared" si="180"/>
        <v>160</v>
      </c>
      <c r="Y146" s="127">
        <f t="shared" si="181"/>
        <v>0</v>
      </c>
      <c r="Z146" s="128">
        <f t="shared" si="182"/>
        <v>0</v>
      </c>
      <c r="AA146" s="129"/>
      <c r="AB146" s="131"/>
      <c r="AC146" s="131"/>
      <c r="AD146" s="131"/>
      <c r="AE146" s="131"/>
      <c r="AF146" s="131"/>
      <c r="AG146" s="131"/>
    </row>
    <row r="147" spans="1:33" s="340" customFormat="1" ht="26.4" x14ac:dyDescent="0.3">
      <c r="A147" s="119" t="s">
        <v>77</v>
      </c>
      <c r="B147" s="120" t="s">
        <v>425</v>
      </c>
      <c r="C147" s="199" t="s">
        <v>498</v>
      </c>
      <c r="D147" s="200" t="s">
        <v>108</v>
      </c>
      <c r="E147" s="123">
        <v>1</v>
      </c>
      <c r="F147" s="124">
        <v>2400</v>
      </c>
      <c r="G147" s="125">
        <f t="shared" si="174"/>
        <v>2400</v>
      </c>
      <c r="H147" s="123">
        <v>1</v>
      </c>
      <c r="I147" s="124">
        <v>2400</v>
      </c>
      <c r="J147" s="125">
        <f t="shared" si="183"/>
        <v>2400</v>
      </c>
      <c r="K147" s="123"/>
      <c r="L147" s="124"/>
      <c r="M147" s="125">
        <f t="shared" si="175"/>
        <v>0</v>
      </c>
      <c r="N147" s="123"/>
      <c r="O147" s="124"/>
      <c r="P147" s="125">
        <f t="shared" si="177"/>
        <v>0</v>
      </c>
      <c r="Q147" s="123"/>
      <c r="R147" s="124"/>
      <c r="S147" s="125">
        <f t="shared" si="176"/>
        <v>0</v>
      </c>
      <c r="T147" s="123"/>
      <c r="U147" s="124"/>
      <c r="V147" s="125">
        <f t="shared" si="178"/>
        <v>0</v>
      </c>
      <c r="W147" s="126">
        <f t="shared" si="179"/>
        <v>2400</v>
      </c>
      <c r="X147" s="127">
        <f t="shared" si="180"/>
        <v>2400</v>
      </c>
      <c r="Y147" s="127">
        <f t="shared" si="181"/>
        <v>0</v>
      </c>
      <c r="Z147" s="128">
        <f t="shared" si="182"/>
        <v>0</v>
      </c>
      <c r="AA147" s="129"/>
      <c r="AB147" s="131"/>
      <c r="AC147" s="131"/>
      <c r="AD147" s="131"/>
      <c r="AE147" s="131"/>
      <c r="AF147" s="131"/>
      <c r="AG147" s="131"/>
    </row>
    <row r="148" spans="1:33" s="340" customFormat="1" ht="14.4" x14ac:dyDescent="0.3">
      <c r="A148" s="119" t="s">
        <v>77</v>
      </c>
      <c r="B148" s="120" t="s">
        <v>426</v>
      </c>
      <c r="C148" s="199" t="s">
        <v>500</v>
      </c>
      <c r="D148" s="200" t="s">
        <v>108</v>
      </c>
      <c r="E148" s="123">
        <v>1</v>
      </c>
      <c r="F148" s="124">
        <v>640</v>
      </c>
      <c r="G148" s="125">
        <f t="shared" si="174"/>
        <v>640</v>
      </c>
      <c r="H148" s="123">
        <v>1</v>
      </c>
      <c r="I148" s="124">
        <v>640</v>
      </c>
      <c r="J148" s="125">
        <f t="shared" si="183"/>
        <v>640</v>
      </c>
      <c r="K148" s="123"/>
      <c r="L148" s="124"/>
      <c r="M148" s="125">
        <f t="shared" si="175"/>
        <v>0</v>
      </c>
      <c r="N148" s="123"/>
      <c r="O148" s="124"/>
      <c r="P148" s="125">
        <f t="shared" si="177"/>
        <v>0</v>
      </c>
      <c r="Q148" s="123"/>
      <c r="R148" s="124"/>
      <c r="S148" s="125">
        <f t="shared" si="176"/>
        <v>0</v>
      </c>
      <c r="T148" s="123"/>
      <c r="U148" s="124"/>
      <c r="V148" s="125">
        <f t="shared" si="178"/>
        <v>0</v>
      </c>
      <c r="W148" s="126">
        <f t="shared" si="179"/>
        <v>640</v>
      </c>
      <c r="X148" s="127">
        <f t="shared" si="180"/>
        <v>640</v>
      </c>
      <c r="Y148" s="127">
        <f t="shared" si="181"/>
        <v>0</v>
      </c>
      <c r="Z148" s="128">
        <f t="shared" si="182"/>
        <v>0</v>
      </c>
      <c r="AA148" s="129"/>
      <c r="AB148" s="131"/>
      <c r="AC148" s="131"/>
      <c r="AD148" s="131"/>
      <c r="AE148" s="131"/>
      <c r="AF148" s="131"/>
      <c r="AG148" s="131"/>
    </row>
    <row r="149" spans="1:33" s="340" customFormat="1" ht="14.4" x14ac:dyDescent="0.3">
      <c r="A149" s="119" t="s">
        <v>77</v>
      </c>
      <c r="B149" s="120" t="s">
        <v>427</v>
      </c>
      <c r="C149" s="199" t="s">
        <v>453</v>
      </c>
      <c r="D149" s="200" t="s">
        <v>108</v>
      </c>
      <c r="E149" s="123">
        <v>1</v>
      </c>
      <c r="F149" s="124">
        <v>640</v>
      </c>
      <c r="G149" s="125">
        <f t="shared" si="174"/>
        <v>640</v>
      </c>
      <c r="H149" s="123">
        <v>1</v>
      </c>
      <c r="I149" s="124">
        <v>640</v>
      </c>
      <c r="J149" s="125">
        <f t="shared" si="183"/>
        <v>640</v>
      </c>
      <c r="K149" s="123"/>
      <c r="L149" s="124"/>
      <c r="M149" s="125">
        <f t="shared" si="175"/>
        <v>0</v>
      </c>
      <c r="N149" s="123"/>
      <c r="O149" s="124"/>
      <c r="P149" s="125">
        <f t="shared" si="177"/>
        <v>0</v>
      </c>
      <c r="Q149" s="123"/>
      <c r="R149" s="124"/>
      <c r="S149" s="125">
        <f t="shared" si="176"/>
        <v>0</v>
      </c>
      <c r="T149" s="123"/>
      <c r="U149" s="124"/>
      <c r="V149" s="125">
        <f t="shared" si="178"/>
        <v>0</v>
      </c>
      <c r="W149" s="126">
        <f t="shared" si="179"/>
        <v>640</v>
      </c>
      <c r="X149" s="127">
        <f t="shared" si="180"/>
        <v>640</v>
      </c>
      <c r="Y149" s="127">
        <f t="shared" si="181"/>
        <v>0</v>
      </c>
      <c r="Z149" s="128">
        <f t="shared" si="182"/>
        <v>0</v>
      </c>
      <c r="AA149" s="129"/>
      <c r="AB149" s="131"/>
      <c r="AC149" s="131"/>
      <c r="AD149" s="131"/>
      <c r="AE149" s="131"/>
      <c r="AF149" s="131"/>
      <c r="AG149" s="131"/>
    </row>
    <row r="150" spans="1:33" s="340" customFormat="1" ht="26.4" x14ac:dyDescent="0.3">
      <c r="A150" s="119" t="s">
        <v>77</v>
      </c>
      <c r="B150" s="120" t="s">
        <v>428</v>
      </c>
      <c r="C150" s="199" t="s">
        <v>477</v>
      </c>
      <c r="D150" s="200" t="s">
        <v>108</v>
      </c>
      <c r="E150" s="123">
        <v>6</v>
      </c>
      <c r="F150" s="124">
        <v>160</v>
      </c>
      <c r="G150" s="125">
        <f t="shared" si="174"/>
        <v>960</v>
      </c>
      <c r="H150" s="123">
        <v>6</v>
      </c>
      <c r="I150" s="124">
        <v>160</v>
      </c>
      <c r="J150" s="125">
        <f t="shared" si="183"/>
        <v>960</v>
      </c>
      <c r="K150" s="123"/>
      <c r="L150" s="124"/>
      <c r="M150" s="125">
        <f t="shared" si="175"/>
        <v>0</v>
      </c>
      <c r="N150" s="123"/>
      <c r="O150" s="124"/>
      <c r="P150" s="125">
        <f t="shared" si="177"/>
        <v>0</v>
      </c>
      <c r="Q150" s="123"/>
      <c r="R150" s="124"/>
      <c r="S150" s="125">
        <f t="shared" si="176"/>
        <v>0</v>
      </c>
      <c r="T150" s="123"/>
      <c r="U150" s="124"/>
      <c r="V150" s="125">
        <f t="shared" si="178"/>
        <v>0</v>
      </c>
      <c r="W150" s="126">
        <f t="shared" si="179"/>
        <v>960</v>
      </c>
      <c r="X150" s="127">
        <f t="shared" si="180"/>
        <v>960</v>
      </c>
      <c r="Y150" s="127">
        <f t="shared" si="181"/>
        <v>0</v>
      </c>
      <c r="Z150" s="128">
        <f t="shared" si="182"/>
        <v>0</v>
      </c>
      <c r="AA150" s="129"/>
      <c r="AB150" s="131"/>
      <c r="AC150" s="131"/>
      <c r="AD150" s="131"/>
      <c r="AE150" s="131"/>
      <c r="AF150" s="131"/>
      <c r="AG150" s="131"/>
    </row>
    <row r="151" spans="1:33" s="340" customFormat="1" ht="14.4" x14ac:dyDescent="0.3">
      <c r="A151" s="119" t="s">
        <v>77</v>
      </c>
      <c r="B151" s="120" t="s">
        <v>429</v>
      </c>
      <c r="C151" s="199" t="s">
        <v>501</v>
      </c>
      <c r="D151" s="200" t="s">
        <v>108</v>
      </c>
      <c r="E151" s="123">
        <v>6</v>
      </c>
      <c r="F151" s="124">
        <v>160</v>
      </c>
      <c r="G151" s="125">
        <f t="shared" si="174"/>
        <v>960</v>
      </c>
      <c r="H151" s="123">
        <v>6</v>
      </c>
      <c r="I151" s="124">
        <v>160</v>
      </c>
      <c r="J151" s="125">
        <f t="shared" si="183"/>
        <v>960</v>
      </c>
      <c r="K151" s="123"/>
      <c r="L151" s="124"/>
      <c r="M151" s="125">
        <f t="shared" si="175"/>
        <v>0</v>
      </c>
      <c r="N151" s="123"/>
      <c r="O151" s="124"/>
      <c r="P151" s="125">
        <f t="shared" si="177"/>
        <v>0</v>
      </c>
      <c r="Q151" s="123"/>
      <c r="R151" s="124"/>
      <c r="S151" s="125">
        <f t="shared" si="176"/>
        <v>0</v>
      </c>
      <c r="T151" s="123"/>
      <c r="U151" s="124"/>
      <c r="V151" s="125">
        <f t="shared" si="178"/>
        <v>0</v>
      </c>
      <c r="W151" s="126">
        <f t="shared" si="179"/>
        <v>960</v>
      </c>
      <c r="X151" s="127">
        <f t="shared" si="180"/>
        <v>960</v>
      </c>
      <c r="Y151" s="127">
        <f t="shared" si="181"/>
        <v>0</v>
      </c>
      <c r="Z151" s="128">
        <f t="shared" si="182"/>
        <v>0</v>
      </c>
      <c r="AA151" s="129"/>
      <c r="AB151" s="131"/>
      <c r="AC151" s="131"/>
      <c r="AD151" s="131"/>
      <c r="AE151" s="131"/>
      <c r="AF151" s="131"/>
      <c r="AG151" s="131"/>
    </row>
    <row r="152" spans="1:33" s="340" customFormat="1" ht="14.4" x14ac:dyDescent="0.3">
      <c r="A152" s="119" t="s">
        <v>77</v>
      </c>
      <c r="B152" s="120" t="s">
        <v>430</v>
      </c>
      <c r="C152" s="199" t="s">
        <v>505</v>
      </c>
      <c r="D152" s="200" t="s">
        <v>108</v>
      </c>
      <c r="E152" s="123">
        <v>1</v>
      </c>
      <c r="F152" s="124">
        <v>1280</v>
      </c>
      <c r="G152" s="125">
        <f t="shared" si="174"/>
        <v>1280</v>
      </c>
      <c r="H152" s="123">
        <v>1</v>
      </c>
      <c r="I152" s="124">
        <v>1280</v>
      </c>
      <c r="J152" s="125">
        <f t="shared" si="183"/>
        <v>1280</v>
      </c>
      <c r="K152" s="123"/>
      <c r="L152" s="124"/>
      <c r="M152" s="125">
        <f t="shared" si="175"/>
        <v>0</v>
      </c>
      <c r="N152" s="123"/>
      <c r="O152" s="124"/>
      <c r="P152" s="125">
        <f t="shared" si="177"/>
        <v>0</v>
      </c>
      <c r="Q152" s="123"/>
      <c r="R152" s="124"/>
      <c r="S152" s="125">
        <f t="shared" si="176"/>
        <v>0</v>
      </c>
      <c r="T152" s="123"/>
      <c r="U152" s="124"/>
      <c r="V152" s="125">
        <f t="shared" si="178"/>
        <v>0</v>
      </c>
      <c r="W152" s="126">
        <f t="shared" si="179"/>
        <v>1280</v>
      </c>
      <c r="X152" s="127">
        <f t="shared" si="180"/>
        <v>1280</v>
      </c>
      <c r="Y152" s="127">
        <f t="shared" si="181"/>
        <v>0</v>
      </c>
      <c r="Z152" s="128">
        <f t="shared" si="182"/>
        <v>0</v>
      </c>
      <c r="AA152" s="129"/>
      <c r="AB152" s="131"/>
      <c r="AC152" s="131"/>
      <c r="AD152" s="131"/>
      <c r="AE152" s="131"/>
      <c r="AF152" s="131"/>
      <c r="AG152" s="131"/>
    </row>
    <row r="153" spans="1:33" s="340" customFormat="1" ht="26.4" x14ac:dyDescent="0.3">
      <c r="A153" s="119" t="s">
        <v>77</v>
      </c>
      <c r="B153" s="120" t="s">
        <v>431</v>
      </c>
      <c r="C153" s="199" t="s">
        <v>484</v>
      </c>
      <c r="D153" s="200" t="s">
        <v>108</v>
      </c>
      <c r="E153" s="123">
        <v>8</v>
      </c>
      <c r="F153" s="124">
        <v>480</v>
      </c>
      <c r="G153" s="125">
        <f t="shared" si="174"/>
        <v>3840</v>
      </c>
      <c r="H153" s="123">
        <v>8</v>
      </c>
      <c r="I153" s="124">
        <v>480</v>
      </c>
      <c r="J153" s="125">
        <f t="shared" si="183"/>
        <v>3840</v>
      </c>
      <c r="K153" s="123"/>
      <c r="L153" s="124"/>
      <c r="M153" s="125">
        <f t="shared" si="175"/>
        <v>0</v>
      </c>
      <c r="N153" s="123"/>
      <c r="O153" s="124"/>
      <c r="P153" s="125">
        <f t="shared" si="177"/>
        <v>0</v>
      </c>
      <c r="Q153" s="123"/>
      <c r="R153" s="124"/>
      <c r="S153" s="125">
        <f t="shared" si="176"/>
        <v>0</v>
      </c>
      <c r="T153" s="123"/>
      <c r="U153" s="124"/>
      <c r="V153" s="125">
        <f t="shared" si="178"/>
        <v>0</v>
      </c>
      <c r="W153" s="126">
        <f t="shared" si="179"/>
        <v>3840</v>
      </c>
      <c r="X153" s="127">
        <f t="shared" si="180"/>
        <v>3840</v>
      </c>
      <c r="Y153" s="127">
        <f t="shared" si="181"/>
        <v>0</v>
      </c>
      <c r="Z153" s="128">
        <f t="shared" si="182"/>
        <v>0</v>
      </c>
      <c r="AA153" s="129"/>
      <c r="AB153" s="131"/>
      <c r="AC153" s="131"/>
      <c r="AD153" s="131"/>
      <c r="AE153" s="131"/>
      <c r="AF153" s="131"/>
      <c r="AG153" s="131"/>
    </row>
    <row r="154" spans="1:33" s="340" customFormat="1" ht="26.4" x14ac:dyDescent="0.3">
      <c r="A154" s="119" t="s">
        <v>77</v>
      </c>
      <c r="B154" s="120" t="s">
        <v>432</v>
      </c>
      <c r="C154" s="199" t="s">
        <v>495</v>
      </c>
      <c r="D154" s="200" t="s">
        <v>108</v>
      </c>
      <c r="E154" s="123">
        <v>2</v>
      </c>
      <c r="F154" s="124">
        <v>960</v>
      </c>
      <c r="G154" s="125">
        <f t="shared" si="174"/>
        <v>1920</v>
      </c>
      <c r="H154" s="123">
        <v>2</v>
      </c>
      <c r="I154" s="124">
        <v>960</v>
      </c>
      <c r="J154" s="125">
        <f t="shared" si="183"/>
        <v>1920</v>
      </c>
      <c r="K154" s="123"/>
      <c r="L154" s="124"/>
      <c r="M154" s="125">
        <f t="shared" si="175"/>
        <v>0</v>
      </c>
      <c r="N154" s="123"/>
      <c r="O154" s="124"/>
      <c r="P154" s="125">
        <f t="shared" si="177"/>
        <v>0</v>
      </c>
      <c r="Q154" s="123"/>
      <c r="R154" s="124"/>
      <c r="S154" s="125">
        <f t="shared" si="176"/>
        <v>0</v>
      </c>
      <c r="T154" s="123"/>
      <c r="U154" s="124"/>
      <c r="V154" s="125">
        <f t="shared" si="178"/>
        <v>0</v>
      </c>
      <c r="W154" s="126">
        <f t="shared" si="179"/>
        <v>1920</v>
      </c>
      <c r="X154" s="127">
        <f t="shared" si="180"/>
        <v>1920</v>
      </c>
      <c r="Y154" s="127">
        <f t="shared" si="181"/>
        <v>0</v>
      </c>
      <c r="Z154" s="128">
        <f t="shared" si="182"/>
        <v>0</v>
      </c>
      <c r="AA154" s="129"/>
      <c r="AB154" s="131"/>
      <c r="AC154" s="131"/>
      <c r="AD154" s="131"/>
      <c r="AE154" s="131"/>
      <c r="AF154" s="131"/>
      <c r="AG154" s="131"/>
    </row>
    <row r="155" spans="1:33" s="340" customFormat="1" ht="26.4" x14ac:dyDescent="0.3">
      <c r="A155" s="119" t="s">
        <v>77</v>
      </c>
      <c r="B155" s="120" t="s">
        <v>433</v>
      </c>
      <c r="C155" s="199" t="s">
        <v>496</v>
      </c>
      <c r="D155" s="200" t="s">
        <v>108</v>
      </c>
      <c r="E155" s="123">
        <v>2</v>
      </c>
      <c r="F155" s="124">
        <v>1280</v>
      </c>
      <c r="G155" s="125">
        <f t="shared" si="174"/>
        <v>2560</v>
      </c>
      <c r="H155" s="123">
        <v>2</v>
      </c>
      <c r="I155" s="124">
        <v>1280</v>
      </c>
      <c r="J155" s="125">
        <f t="shared" si="183"/>
        <v>2560</v>
      </c>
      <c r="K155" s="123"/>
      <c r="L155" s="124"/>
      <c r="M155" s="125">
        <f t="shared" si="175"/>
        <v>0</v>
      </c>
      <c r="N155" s="123"/>
      <c r="O155" s="124"/>
      <c r="P155" s="125">
        <f t="shared" si="177"/>
        <v>0</v>
      </c>
      <c r="Q155" s="123"/>
      <c r="R155" s="124"/>
      <c r="S155" s="125">
        <f t="shared" si="176"/>
        <v>0</v>
      </c>
      <c r="T155" s="123"/>
      <c r="U155" s="124"/>
      <c r="V155" s="125">
        <f t="shared" si="178"/>
        <v>0</v>
      </c>
      <c r="W155" s="126">
        <f t="shared" si="179"/>
        <v>2560</v>
      </c>
      <c r="X155" s="127">
        <f t="shared" si="180"/>
        <v>2560</v>
      </c>
      <c r="Y155" s="127">
        <f t="shared" si="181"/>
        <v>0</v>
      </c>
      <c r="Z155" s="128">
        <f t="shared" si="182"/>
        <v>0</v>
      </c>
      <c r="AA155" s="129"/>
      <c r="AB155" s="131"/>
      <c r="AC155" s="131"/>
      <c r="AD155" s="131"/>
      <c r="AE155" s="131"/>
      <c r="AF155" s="131"/>
      <c r="AG155" s="131"/>
    </row>
    <row r="156" spans="1:33" s="340" customFormat="1" ht="14.4" x14ac:dyDescent="0.3">
      <c r="A156" s="119" t="s">
        <v>77</v>
      </c>
      <c r="B156" s="120" t="s">
        <v>434</v>
      </c>
      <c r="C156" s="199" t="s">
        <v>497</v>
      </c>
      <c r="D156" s="200" t="s">
        <v>108</v>
      </c>
      <c r="E156" s="123">
        <v>2</v>
      </c>
      <c r="F156" s="124">
        <v>80</v>
      </c>
      <c r="G156" s="125">
        <f t="shared" si="174"/>
        <v>160</v>
      </c>
      <c r="H156" s="123">
        <v>2</v>
      </c>
      <c r="I156" s="124">
        <v>80</v>
      </c>
      <c r="J156" s="125">
        <f t="shared" si="183"/>
        <v>160</v>
      </c>
      <c r="K156" s="123"/>
      <c r="L156" s="124"/>
      <c r="M156" s="125">
        <f t="shared" si="175"/>
        <v>0</v>
      </c>
      <c r="N156" s="123"/>
      <c r="O156" s="124"/>
      <c r="P156" s="125">
        <f t="shared" si="177"/>
        <v>0</v>
      </c>
      <c r="Q156" s="123"/>
      <c r="R156" s="124"/>
      <c r="S156" s="125">
        <f t="shared" si="176"/>
        <v>0</v>
      </c>
      <c r="T156" s="123"/>
      <c r="U156" s="124"/>
      <c r="V156" s="125">
        <f t="shared" si="178"/>
        <v>0</v>
      </c>
      <c r="W156" s="126">
        <f t="shared" si="179"/>
        <v>160</v>
      </c>
      <c r="X156" s="127">
        <f t="shared" si="180"/>
        <v>160</v>
      </c>
      <c r="Y156" s="127">
        <f t="shared" si="181"/>
        <v>0</v>
      </c>
      <c r="Z156" s="128">
        <f t="shared" si="182"/>
        <v>0</v>
      </c>
      <c r="AA156" s="129"/>
      <c r="AB156" s="131"/>
      <c r="AC156" s="131"/>
      <c r="AD156" s="131"/>
      <c r="AE156" s="131"/>
      <c r="AF156" s="131"/>
      <c r="AG156" s="131"/>
    </row>
    <row r="157" spans="1:33" s="340" customFormat="1" ht="26.4" x14ac:dyDescent="0.3">
      <c r="A157" s="119" t="s">
        <v>77</v>
      </c>
      <c r="B157" s="120" t="s">
        <v>435</v>
      </c>
      <c r="C157" s="199" t="s">
        <v>498</v>
      </c>
      <c r="D157" s="200" t="s">
        <v>108</v>
      </c>
      <c r="E157" s="123">
        <v>1</v>
      </c>
      <c r="F157" s="124">
        <v>2400</v>
      </c>
      <c r="G157" s="125">
        <f t="shared" si="174"/>
        <v>2400</v>
      </c>
      <c r="H157" s="123">
        <v>1</v>
      </c>
      <c r="I157" s="124">
        <v>2400</v>
      </c>
      <c r="J157" s="125">
        <f t="shared" si="183"/>
        <v>2400</v>
      </c>
      <c r="K157" s="123"/>
      <c r="L157" s="124"/>
      <c r="M157" s="125">
        <f t="shared" si="175"/>
        <v>0</v>
      </c>
      <c r="N157" s="123"/>
      <c r="O157" s="124"/>
      <c r="P157" s="125">
        <f t="shared" si="177"/>
        <v>0</v>
      </c>
      <c r="Q157" s="123"/>
      <c r="R157" s="124"/>
      <c r="S157" s="125">
        <f t="shared" si="176"/>
        <v>0</v>
      </c>
      <c r="T157" s="123"/>
      <c r="U157" s="124"/>
      <c r="V157" s="125">
        <f t="shared" si="178"/>
        <v>0</v>
      </c>
      <c r="W157" s="126">
        <f t="shared" si="179"/>
        <v>2400</v>
      </c>
      <c r="X157" s="127">
        <f t="shared" si="180"/>
        <v>2400</v>
      </c>
      <c r="Y157" s="127">
        <f t="shared" si="181"/>
        <v>0</v>
      </c>
      <c r="Z157" s="128">
        <f t="shared" si="182"/>
        <v>0</v>
      </c>
      <c r="AA157" s="129"/>
      <c r="AB157" s="131"/>
      <c r="AC157" s="131"/>
      <c r="AD157" s="131"/>
      <c r="AE157" s="131"/>
      <c r="AF157" s="131"/>
      <c r="AG157" s="131"/>
    </row>
    <row r="158" spans="1:33" s="340" customFormat="1" ht="14.4" x14ac:dyDescent="0.3">
      <c r="A158" s="119" t="s">
        <v>77</v>
      </c>
      <c r="B158" s="120" t="s">
        <v>436</v>
      </c>
      <c r="C158" s="199" t="s">
        <v>500</v>
      </c>
      <c r="D158" s="200" t="s">
        <v>108</v>
      </c>
      <c r="E158" s="123">
        <v>1</v>
      </c>
      <c r="F158" s="124">
        <v>640</v>
      </c>
      <c r="G158" s="125">
        <f t="shared" si="174"/>
        <v>640</v>
      </c>
      <c r="H158" s="123">
        <v>1</v>
      </c>
      <c r="I158" s="124">
        <v>640</v>
      </c>
      <c r="J158" s="125">
        <f t="shared" si="183"/>
        <v>640</v>
      </c>
      <c r="K158" s="123"/>
      <c r="L158" s="124"/>
      <c r="M158" s="125">
        <f t="shared" si="175"/>
        <v>0</v>
      </c>
      <c r="N158" s="123"/>
      <c r="O158" s="124"/>
      <c r="P158" s="125">
        <f t="shared" si="177"/>
        <v>0</v>
      </c>
      <c r="Q158" s="123"/>
      <c r="R158" s="124"/>
      <c r="S158" s="125">
        <f t="shared" si="176"/>
        <v>0</v>
      </c>
      <c r="T158" s="123"/>
      <c r="U158" s="124"/>
      <c r="V158" s="125">
        <f t="shared" si="178"/>
        <v>0</v>
      </c>
      <c r="W158" s="126">
        <f t="shared" si="179"/>
        <v>640</v>
      </c>
      <c r="X158" s="127">
        <f t="shared" si="180"/>
        <v>640</v>
      </c>
      <c r="Y158" s="127">
        <f t="shared" si="181"/>
        <v>0</v>
      </c>
      <c r="Z158" s="128">
        <f t="shared" si="182"/>
        <v>0</v>
      </c>
      <c r="AA158" s="129"/>
      <c r="AB158" s="131"/>
      <c r="AC158" s="131"/>
      <c r="AD158" s="131"/>
      <c r="AE158" s="131"/>
      <c r="AF158" s="131"/>
      <c r="AG158" s="131"/>
    </row>
    <row r="159" spans="1:33" s="340" customFormat="1" ht="14.4" x14ac:dyDescent="0.3">
      <c r="A159" s="119" t="s">
        <v>77</v>
      </c>
      <c r="B159" s="120" t="s">
        <v>437</v>
      </c>
      <c r="C159" s="342" t="s">
        <v>453</v>
      </c>
      <c r="D159" s="200" t="s">
        <v>108</v>
      </c>
      <c r="E159" s="343">
        <v>1</v>
      </c>
      <c r="F159" s="344">
        <v>640</v>
      </c>
      <c r="G159" s="345">
        <f t="shared" si="174"/>
        <v>640</v>
      </c>
      <c r="H159" s="343">
        <v>1</v>
      </c>
      <c r="I159" s="344">
        <v>640</v>
      </c>
      <c r="J159" s="345">
        <f t="shared" si="183"/>
        <v>640</v>
      </c>
      <c r="K159" s="343"/>
      <c r="L159" s="344"/>
      <c r="M159" s="125">
        <f t="shared" si="175"/>
        <v>0</v>
      </c>
      <c r="N159" s="343"/>
      <c r="O159" s="344"/>
      <c r="P159" s="125">
        <f t="shared" si="177"/>
        <v>0</v>
      </c>
      <c r="Q159" s="343"/>
      <c r="R159" s="344"/>
      <c r="S159" s="125">
        <f t="shared" si="176"/>
        <v>0</v>
      </c>
      <c r="T159" s="343"/>
      <c r="U159" s="344"/>
      <c r="V159" s="125">
        <f t="shared" si="178"/>
        <v>0</v>
      </c>
      <c r="W159" s="126">
        <f t="shared" si="179"/>
        <v>640</v>
      </c>
      <c r="X159" s="127">
        <f t="shared" si="180"/>
        <v>640</v>
      </c>
      <c r="Y159" s="127">
        <f t="shared" si="181"/>
        <v>0</v>
      </c>
      <c r="Z159" s="128">
        <f t="shared" si="182"/>
        <v>0</v>
      </c>
      <c r="AA159" s="346"/>
      <c r="AB159" s="131"/>
      <c r="AC159" s="131"/>
      <c r="AD159" s="131"/>
      <c r="AE159" s="131"/>
      <c r="AF159" s="131"/>
      <c r="AG159" s="131"/>
    </row>
    <row r="160" spans="1:33" s="340" customFormat="1" ht="26.4" x14ac:dyDescent="0.3">
      <c r="A160" s="119" t="s">
        <v>77</v>
      </c>
      <c r="B160" s="120" t="s">
        <v>438</v>
      </c>
      <c r="C160" s="342" t="s">
        <v>477</v>
      </c>
      <c r="D160" s="200" t="s">
        <v>108</v>
      </c>
      <c r="E160" s="343">
        <v>6</v>
      </c>
      <c r="F160" s="344">
        <v>160</v>
      </c>
      <c r="G160" s="345">
        <f t="shared" si="174"/>
        <v>960</v>
      </c>
      <c r="H160" s="343">
        <v>6</v>
      </c>
      <c r="I160" s="344">
        <v>160</v>
      </c>
      <c r="J160" s="345">
        <f t="shared" si="183"/>
        <v>960</v>
      </c>
      <c r="K160" s="343"/>
      <c r="L160" s="344"/>
      <c r="M160" s="125">
        <f t="shared" si="175"/>
        <v>0</v>
      </c>
      <c r="N160" s="343"/>
      <c r="O160" s="344"/>
      <c r="P160" s="125">
        <f t="shared" si="177"/>
        <v>0</v>
      </c>
      <c r="Q160" s="343"/>
      <c r="R160" s="344"/>
      <c r="S160" s="125">
        <f t="shared" si="176"/>
        <v>0</v>
      </c>
      <c r="T160" s="343"/>
      <c r="U160" s="344"/>
      <c r="V160" s="125">
        <f t="shared" si="178"/>
        <v>0</v>
      </c>
      <c r="W160" s="126">
        <f t="shared" si="179"/>
        <v>960</v>
      </c>
      <c r="X160" s="127">
        <f t="shared" si="180"/>
        <v>960</v>
      </c>
      <c r="Y160" s="127">
        <f t="shared" si="181"/>
        <v>0</v>
      </c>
      <c r="Z160" s="128">
        <f t="shared" si="182"/>
        <v>0</v>
      </c>
      <c r="AA160" s="346"/>
      <c r="AB160" s="131"/>
      <c r="AC160" s="131"/>
      <c r="AD160" s="131"/>
      <c r="AE160" s="131"/>
      <c r="AF160" s="131"/>
      <c r="AG160" s="131"/>
    </row>
    <row r="161" spans="1:33" s="340" customFormat="1" ht="14.4" x14ac:dyDescent="0.3">
      <c r="A161" s="119" t="s">
        <v>77</v>
      </c>
      <c r="B161" s="120" t="s">
        <v>439</v>
      </c>
      <c r="C161" s="342" t="s">
        <v>501</v>
      </c>
      <c r="D161" s="200" t="s">
        <v>108</v>
      </c>
      <c r="E161" s="343">
        <v>6</v>
      </c>
      <c r="F161" s="344">
        <v>160</v>
      </c>
      <c r="G161" s="345">
        <f t="shared" si="174"/>
        <v>960</v>
      </c>
      <c r="H161" s="343">
        <v>6</v>
      </c>
      <c r="I161" s="344">
        <v>160</v>
      </c>
      <c r="J161" s="345">
        <f t="shared" si="183"/>
        <v>960</v>
      </c>
      <c r="K161" s="343"/>
      <c r="L161" s="344"/>
      <c r="M161" s="125">
        <f t="shared" si="175"/>
        <v>0</v>
      </c>
      <c r="N161" s="343"/>
      <c r="O161" s="344"/>
      <c r="P161" s="125">
        <f t="shared" si="177"/>
        <v>0</v>
      </c>
      <c r="Q161" s="343"/>
      <c r="R161" s="344"/>
      <c r="S161" s="125">
        <f t="shared" si="176"/>
        <v>0</v>
      </c>
      <c r="T161" s="343"/>
      <c r="U161" s="344"/>
      <c r="V161" s="125">
        <f t="shared" si="178"/>
        <v>0</v>
      </c>
      <c r="W161" s="126">
        <f t="shared" si="179"/>
        <v>960</v>
      </c>
      <c r="X161" s="127">
        <f t="shared" si="180"/>
        <v>960</v>
      </c>
      <c r="Y161" s="127">
        <f t="shared" si="181"/>
        <v>0</v>
      </c>
      <c r="Z161" s="128">
        <f t="shared" si="182"/>
        <v>0</v>
      </c>
      <c r="AA161" s="346"/>
      <c r="AB161" s="131"/>
      <c r="AC161" s="131"/>
      <c r="AD161" s="131"/>
      <c r="AE161" s="131"/>
      <c r="AF161" s="131"/>
      <c r="AG161" s="131"/>
    </row>
    <row r="162" spans="1:33" s="340" customFormat="1" ht="14.4" x14ac:dyDescent="0.3">
      <c r="A162" s="119" t="s">
        <v>77</v>
      </c>
      <c r="B162" s="120" t="s">
        <v>440</v>
      </c>
      <c r="C162" s="342" t="s">
        <v>505</v>
      </c>
      <c r="D162" s="200" t="s">
        <v>108</v>
      </c>
      <c r="E162" s="343">
        <v>1</v>
      </c>
      <c r="F162" s="344">
        <v>1280</v>
      </c>
      <c r="G162" s="345">
        <f t="shared" si="174"/>
        <v>1280</v>
      </c>
      <c r="H162" s="343">
        <v>1</v>
      </c>
      <c r="I162" s="344">
        <v>1280</v>
      </c>
      <c r="J162" s="345">
        <f t="shared" si="183"/>
        <v>1280</v>
      </c>
      <c r="K162" s="343"/>
      <c r="L162" s="344"/>
      <c r="M162" s="125">
        <f t="shared" si="175"/>
        <v>0</v>
      </c>
      <c r="N162" s="343"/>
      <c r="O162" s="344"/>
      <c r="P162" s="125">
        <f t="shared" si="177"/>
        <v>0</v>
      </c>
      <c r="Q162" s="343"/>
      <c r="R162" s="344"/>
      <c r="S162" s="125">
        <f t="shared" si="176"/>
        <v>0</v>
      </c>
      <c r="T162" s="343"/>
      <c r="U162" s="344"/>
      <c r="V162" s="125">
        <f t="shared" si="178"/>
        <v>0</v>
      </c>
      <c r="W162" s="126">
        <f t="shared" si="179"/>
        <v>1280</v>
      </c>
      <c r="X162" s="127">
        <f t="shared" si="180"/>
        <v>1280</v>
      </c>
      <c r="Y162" s="127">
        <f t="shared" si="181"/>
        <v>0</v>
      </c>
      <c r="Z162" s="128">
        <f t="shared" si="182"/>
        <v>0</v>
      </c>
      <c r="AA162" s="346"/>
      <c r="AB162" s="131"/>
      <c r="AC162" s="131"/>
      <c r="AD162" s="131"/>
      <c r="AE162" s="131"/>
      <c r="AF162" s="131"/>
      <c r="AG162" s="131"/>
    </row>
    <row r="163" spans="1:33" s="340" customFormat="1" ht="26.4" x14ac:dyDescent="0.3">
      <c r="A163" s="119" t="s">
        <v>77</v>
      </c>
      <c r="B163" s="120" t="s">
        <v>506</v>
      </c>
      <c r="C163" s="342" t="s">
        <v>484</v>
      </c>
      <c r="D163" s="200" t="s">
        <v>108</v>
      </c>
      <c r="E163" s="343">
        <v>8</v>
      </c>
      <c r="F163" s="344">
        <v>480</v>
      </c>
      <c r="G163" s="345">
        <f t="shared" si="174"/>
        <v>3840</v>
      </c>
      <c r="H163" s="343">
        <v>8</v>
      </c>
      <c r="I163" s="344">
        <v>480</v>
      </c>
      <c r="J163" s="345">
        <f t="shared" si="183"/>
        <v>3840</v>
      </c>
      <c r="K163" s="343"/>
      <c r="L163" s="344"/>
      <c r="M163" s="125">
        <f t="shared" si="175"/>
        <v>0</v>
      </c>
      <c r="N163" s="343"/>
      <c r="O163" s="344"/>
      <c r="P163" s="125">
        <f t="shared" si="177"/>
        <v>0</v>
      </c>
      <c r="Q163" s="343"/>
      <c r="R163" s="344"/>
      <c r="S163" s="125">
        <f t="shared" si="176"/>
        <v>0</v>
      </c>
      <c r="T163" s="343"/>
      <c r="U163" s="344"/>
      <c r="V163" s="125">
        <f t="shared" si="178"/>
        <v>0</v>
      </c>
      <c r="W163" s="126">
        <f t="shared" si="179"/>
        <v>3840</v>
      </c>
      <c r="X163" s="127">
        <f t="shared" si="180"/>
        <v>3840</v>
      </c>
      <c r="Y163" s="127">
        <f t="shared" si="181"/>
        <v>0</v>
      </c>
      <c r="Z163" s="128">
        <f t="shared" si="182"/>
        <v>0</v>
      </c>
      <c r="AA163" s="346"/>
      <c r="AB163" s="131"/>
      <c r="AC163" s="131"/>
      <c r="AD163" s="131"/>
      <c r="AE163" s="131"/>
      <c r="AF163" s="131"/>
      <c r="AG163" s="131"/>
    </row>
    <row r="164" spans="1:33" ht="30" customHeight="1" x14ac:dyDescent="0.3">
      <c r="A164" s="108" t="s">
        <v>74</v>
      </c>
      <c r="B164" s="154" t="s">
        <v>157</v>
      </c>
      <c r="C164" s="152" t="s">
        <v>158</v>
      </c>
      <c r="D164" s="141"/>
      <c r="E164" s="142">
        <f>SUM(E165:E167)</f>
        <v>3210</v>
      </c>
      <c r="F164" s="143"/>
      <c r="G164" s="144">
        <f t="shared" ref="G164:H164" si="184">SUM(G165:G167)</f>
        <v>84102</v>
      </c>
      <c r="H164" s="142">
        <f t="shared" si="184"/>
        <v>3210</v>
      </c>
      <c r="I164" s="143"/>
      <c r="J164" s="144">
        <f t="shared" ref="J164:K164" si="185">SUM(J165:J167)</f>
        <v>84102</v>
      </c>
      <c r="K164" s="142">
        <f t="shared" si="185"/>
        <v>0</v>
      </c>
      <c r="L164" s="143"/>
      <c r="M164" s="144">
        <f t="shared" ref="M164:N164" si="186">SUM(M165:M167)</f>
        <v>0</v>
      </c>
      <c r="N164" s="142">
        <f t="shared" si="186"/>
        <v>0</v>
      </c>
      <c r="O164" s="143"/>
      <c r="P164" s="144">
        <f t="shared" ref="P164:Q164" si="187">SUM(P165:P167)</f>
        <v>0</v>
      </c>
      <c r="Q164" s="142">
        <f t="shared" si="187"/>
        <v>0</v>
      </c>
      <c r="R164" s="143"/>
      <c r="S164" s="144">
        <f t="shared" ref="S164:T164" si="188">SUM(S165:S167)</f>
        <v>0</v>
      </c>
      <c r="T164" s="142">
        <f t="shared" si="188"/>
        <v>0</v>
      </c>
      <c r="U164" s="143"/>
      <c r="V164" s="144">
        <f t="shared" ref="V164:X164" si="189">SUM(V165:V167)</f>
        <v>0</v>
      </c>
      <c r="W164" s="144">
        <f t="shared" si="189"/>
        <v>84102</v>
      </c>
      <c r="X164" s="144">
        <f t="shared" si="189"/>
        <v>84102</v>
      </c>
      <c r="Y164" s="144">
        <f t="shared" si="157"/>
        <v>0</v>
      </c>
      <c r="Z164" s="144">
        <f t="shared" si="148"/>
        <v>0</v>
      </c>
      <c r="AA164" s="145"/>
      <c r="AB164" s="118"/>
      <c r="AC164" s="118"/>
      <c r="AD164" s="118"/>
      <c r="AE164" s="118"/>
      <c r="AF164" s="118"/>
      <c r="AG164" s="118"/>
    </row>
    <row r="165" spans="1:33" ht="26.4" x14ac:dyDescent="0.3">
      <c r="A165" s="119" t="s">
        <v>77</v>
      </c>
      <c r="B165" s="120" t="s">
        <v>159</v>
      </c>
      <c r="C165" s="199" t="s">
        <v>160</v>
      </c>
      <c r="D165" s="200" t="s">
        <v>161</v>
      </c>
      <c r="E165" s="123"/>
      <c r="F165" s="124"/>
      <c r="G165" s="125">
        <f t="shared" ref="G165:G167" si="190">E165*F165</f>
        <v>0</v>
      </c>
      <c r="H165" s="123"/>
      <c r="I165" s="124"/>
      <c r="J165" s="125">
        <f t="shared" ref="J165:J167" si="191">H165*I165</f>
        <v>0</v>
      </c>
      <c r="K165" s="123"/>
      <c r="L165" s="124"/>
      <c r="M165" s="125">
        <f t="shared" ref="M165:M167" si="192">K165*L165</f>
        <v>0</v>
      </c>
      <c r="N165" s="123"/>
      <c r="O165" s="124"/>
      <c r="P165" s="125">
        <f t="shared" ref="P165:P167" si="193">N165*O165</f>
        <v>0</v>
      </c>
      <c r="Q165" s="123"/>
      <c r="R165" s="124"/>
      <c r="S165" s="125">
        <f t="shared" ref="S165:S167" si="194">Q165*R165</f>
        <v>0</v>
      </c>
      <c r="T165" s="123"/>
      <c r="U165" s="124"/>
      <c r="V165" s="125">
        <f t="shared" ref="V165:V167" si="195">T165*U165</f>
        <v>0</v>
      </c>
      <c r="W165" s="126">
        <f t="shared" ref="W165:W167" si="196">G165+M165+S165</f>
        <v>0</v>
      </c>
      <c r="X165" s="127">
        <f t="shared" ref="X165:X167" si="197">J165+P165+V165</f>
        <v>0</v>
      </c>
      <c r="Y165" s="127">
        <f t="shared" si="157"/>
        <v>0</v>
      </c>
      <c r="Z165" s="128" t="e">
        <f t="shared" si="148"/>
        <v>#DIV/0!</v>
      </c>
      <c r="AA165" s="129"/>
      <c r="AB165" s="131"/>
      <c r="AC165" s="131"/>
      <c r="AD165" s="131"/>
      <c r="AE165" s="131"/>
      <c r="AF165" s="131"/>
      <c r="AG165" s="131"/>
    </row>
    <row r="166" spans="1:33" ht="39.6" x14ac:dyDescent="0.3">
      <c r="A166" s="119" t="s">
        <v>77</v>
      </c>
      <c r="B166" s="120" t="s">
        <v>162</v>
      </c>
      <c r="C166" s="199" t="s">
        <v>507</v>
      </c>
      <c r="D166" s="200" t="s">
        <v>161</v>
      </c>
      <c r="E166" s="123">
        <v>1284</v>
      </c>
      <c r="F166" s="124">
        <v>28</v>
      </c>
      <c r="G166" s="125">
        <f t="shared" si="190"/>
        <v>35952</v>
      </c>
      <c r="H166" s="123">
        <v>1284</v>
      </c>
      <c r="I166" s="124">
        <v>28</v>
      </c>
      <c r="J166" s="125">
        <f t="shared" si="191"/>
        <v>35952</v>
      </c>
      <c r="K166" s="123"/>
      <c r="L166" s="124"/>
      <c r="M166" s="125">
        <f t="shared" si="192"/>
        <v>0</v>
      </c>
      <c r="N166" s="123"/>
      <c r="O166" s="124"/>
      <c r="P166" s="125">
        <f t="shared" si="193"/>
        <v>0</v>
      </c>
      <c r="Q166" s="123"/>
      <c r="R166" s="124"/>
      <c r="S166" s="125">
        <f t="shared" si="194"/>
        <v>0</v>
      </c>
      <c r="T166" s="123"/>
      <c r="U166" s="124"/>
      <c r="V166" s="125">
        <f t="shared" si="195"/>
        <v>0</v>
      </c>
      <c r="W166" s="126">
        <f t="shared" si="196"/>
        <v>35952</v>
      </c>
      <c r="X166" s="127">
        <f t="shared" si="197"/>
        <v>35952</v>
      </c>
      <c r="Y166" s="127">
        <f t="shared" si="157"/>
        <v>0</v>
      </c>
      <c r="Z166" s="128">
        <f t="shared" si="148"/>
        <v>0</v>
      </c>
      <c r="AA166" s="129"/>
      <c r="AB166" s="131"/>
      <c r="AC166" s="131"/>
      <c r="AD166" s="131"/>
      <c r="AE166" s="131"/>
      <c r="AF166" s="131"/>
      <c r="AG166" s="131"/>
    </row>
    <row r="167" spans="1:33" ht="26.4" x14ac:dyDescent="0.3">
      <c r="A167" s="132" t="s">
        <v>77</v>
      </c>
      <c r="B167" s="153" t="s">
        <v>163</v>
      </c>
      <c r="C167" s="201" t="s">
        <v>508</v>
      </c>
      <c r="D167" s="202" t="s">
        <v>161</v>
      </c>
      <c r="E167" s="135">
        <v>1926</v>
      </c>
      <c r="F167" s="136">
        <v>25</v>
      </c>
      <c r="G167" s="137">
        <f t="shared" si="190"/>
        <v>48150</v>
      </c>
      <c r="H167" s="135">
        <v>1926</v>
      </c>
      <c r="I167" s="136">
        <v>25</v>
      </c>
      <c r="J167" s="137">
        <f t="shared" si="191"/>
        <v>48150</v>
      </c>
      <c r="K167" s="135"/>
      <c r="L167" s="136"/>
      <c r="M167" s="137">
        <f t="shared" si="192"/>
        <v>0</v>
      </c>
      <c r="N167" s="135"/>
      <c r="O167" s="136"/>
      <c r="P167" s="137">
        <f t="shared" si="193"/>
        <v>0</v>
      </c>
      <c r="Q167" s="135"/>
      <c r="R167" s="136"/>
      <c r="S167" s="137">
        <f t="shared" si="194"/>
        <v>0</v>
      </c>
      <c r="T167" s="135"/>
      <c r="U167" s="136"/>
      <c r="V167" s="137">
        <f t="shared" si="195"/>
        <v>0</v>
      </c>
      <c r="W167" s="138">
        <f t="shared" si="196"/>
        <v>48150</v>
      </c>
      <c r="X167" s="127">
        <f t="shared" si="197"/>
        <v>48150</v>
      </c>
      <c r="Y167" s="127">
        <f t="shared" si="157"/>
        <v>0</v>
      </c>
      <c r="Z167" s="128">
        <f t="shared" si="148"/>
        <v>0</v>
      </c>
      <c r="AA167" s="139"/>
      <c r="AB167" s="131"/>
      <c r="AC167" s="131"/>
      <c r="AD167" s="131"/>
      <c r="AE167" s="131"/>
      <c r="AF167" s="131"/>
      <c r="AG167" s="131"/>
    </row>
    <row r="168" spans="1:33" ht="14.4" x14ac:dyDescent="0.3">
      <c r="A168" s="108" t="s">
        <v>74</v>
      </c>
      <c r="B168" s="154" t="s">
        <v>164</v>
      </c>
      <c r="C168" s="152" t="s">
        <v>165</v>
      </c>
      <c r="D168" s="141"/>
      <c r="E168" s="142">
        <f>SUM(E169:E171)</f>
        <v>0</v>
      </c>
      <c r="F168" s="143"/>
      <c r="G168" s="144">
        <f t="shared" ref="G168:H168" si="198">SUM(G169:G171)</f>
        <v>0</v>
      </c>
      <c r="H168" s="142">
        <f t="shared" si="198"/>
        <v>0</v>
      </c>
      <c r="I168" s="143"/>
      <c r="J168" s="144">
        <f t="shared" ref="J168:K168" si="199">SUM(J169:J171)</f>
        <v>0</v>
      </c>
      <c r="K168" s="142">
        <f t="shared" si="199"/>
        <v>0</v>
      </c>
      <c r="L168" s="143"/>
      <c r="M168" s="144">
        <f t="shared" ref="M168:N168" si="200">SUM(M169:M171)</f>
        <v>0</v>
      </c>
      <c r="N168" s="142">
        <f t="shared" si="200"/>
        <v>0</v>
      </c>
      <c r="O168" s="143"/>
      <c r="P168" s="144">
        <f t="shared" ref="P168:Q168" si="201">SUM(P169:P171)</f>
        <v>0</v>
      </c>
      <c r="Q168" s="142">
        <f t="shared" si="201"/>
        <v>0</v>
      </c>
      <c r="R168" s="143"/>
      <c r="S168" s="144">
        <f t="shared" ref="S168:T168" si="202">SUM(S169:S171)</f>
        <v>0</v>
      </c>
      <c r="T168" s="142">
        <f t="shared" si="202"/>
        <v>0</v>
      </c>
      <c r="U168" s="143"/>
      <c r="V168" s="144">
        <f t="shared" ref="V168:X168" si="203">SUM(V169:V171)</f>
        <v>0</v>
      </c>
      <c r="W168" s="144">
        <f t="shared" si="203"/>
        <v>0</v>
      </c>
      <c r="X168" s="144">
        <f t="shared" si="203"/>
        <v>0</v>
      </c>
      <c r="Y168" s="144">
        <f t="shared" si="157"/>
        <v>0</v>
      </c>
      <c r="Z168" s="144" t="e">
        <f t="shared" si="148"/>
        <v>#DIV/0!</v>
      </c>
      <c r="AA168" s="145"/>
      <c r="AB168" s="118"/>
      <c r="AC168" s="118"/>
      <c r="AD168" s="118"/>
      <c r="AE168" s="118"/>
      <c r="AF168" s="118"/>
      <c r="AG168" s="118"/>
    </row>
    <row r="169" spans="1:33" ht="26.4" x14ac:dyDescent="0.3">
      <c r="A169" s="119" t="s">
        <v>77</v>
      </c>
      <c r="B169" s="120" t="s">
        <v>166</v>
      </c>
      <c r="C169" s="186" t="s">
        <v>167</v>
      </c>
      <c r="D169" s="200" t="s">
        <v>108</v>
      </c>
      <c r="E169" s="123"/>
      <c r="F169" s="124"/>
      <c r="G169" s="125">
        <f t="shared" ref="G169:G171" si="204">E169*F169</f>
        <v>0</v>
      </c>
      <c r="H169" s="123"/>
      <c r="I169" s="124"/>
      <c r="J169" s="125">
        <f t="shared" ref="J169:J171" si="205">H169*I169</f>
        <v>0</v>
      </c>
      <c r="K169" s="123"/>
      <c r="L169" s="124"/>
      <c r="M169" s="125">
        <f t="shared" ref="M169:M171" si="206">K169*L169</f>
        <v>0</v>
      </c>
      <c r="N169" s="123"/>
      <c r="O169" s="124"/>
      <c r="P169" s="125">
        <f t="shared" ref="P169:P171" si="207">N169*O169</f>
        <v>0</v>
      </c>
      <c r="Q169" s="123"/>
      <c r="R169" s="124"/>
      <c r="S169" s="125">
        <f t="shared" ref="S169:S171" si="208">Q169*R169</f>
        <v>0</v>
      </c>
      <c r="T169" s="123"/>
      <c r="U169" s="124"/>
      <c r="V169" s="125">
        <f t="shared" ref="V169:V171" si="209">T169*U169</f>
        <v>0</v>
      </c>
      <c r="W169" s="126">
        <f t="shared" ref="W169:W171" si="210">G169+M169+S169</f>
        <v>0</v>
      </c>
      <c r="X169" s="127">
        <f t="shared" ref="X169:X171" si="211">J169+P169+V169</f>
        <v>0</v>
      </c>
      <c r="Y169" s="127">
        <f t="shared" si="157"/>
        <v>0</v>
      </c>
      <c r="Z169" s="128" t="e">
        <f t="shared" si="148"/>
        <v>#DIV/0!</v>
      </c>
      <c r="AA169" s="129"/>
      <c r="AB169" s="131"/>
      <c r="AC169" s="131"/>
      <c r="AD169" s="131"/>
      <c r="AE169" s="131"/>
      <c r="AF169" s="131"/>
      <c r="AG169" s="131"/>
    </row>
    <row r="170" spans="1:33" ht="26.4" x14ac:dyDescent="0.3">
      <c r="A170" s="119" t="s">
        <v>77</v>
      </c>
      <c r="B170" s="120" t="s">
        <v>168</v>
      </c>
      <c r="C170" s="186" t="s">
        <v>167</v>
      </c>
      <c r="D170" s="200" t="s">
        <v>108</v>
      </c>
      <c r="E170" s="123"/>
      <c r="F170" s="124"/>
      <c r="G170" s="125">
        <f t="shared" si="204"/>
        <v>0</v>
      </c>
      <c r="H170" s="123"/>
      <c r="I170" s="124"/>
      <c r="J170" s="125">
        <f t="shared" si="205"/>
        <v>0</v>
      </c>
      <c r="K170" s="123"/>
      <c r="L170" s="124"/>
      <c r="M170" s="125">
        <f t="shared" si="206"/>
        <v>0</v>
      </c>
      <c r="N170" s="123"/>
      <c r="O170" s="124"/>
      <c r="P170" s="125">
        <f t="shared" si="207"/>
        <v>0</v>
      </c>
      <c r="Q170" s="123"/>
      <c r="R170" s="124"/>
      <c r="S170" s="125">
        <f t="shared" si="208"/>
        <v>0</v>
      </c>
      <c r="T170" s="123"/>
      <c r="U170" s="124"/>
      <c r="V170" s="125">
        <f t="shared" si="209"/>
        <v>0</v>
      </c>
      <c r="W170" s="126">
        <f t="shared" si="210"/>
        <v>0</v>
      </c>
      <c r="X170" s="127">
        <f t="shared" si="211"/>
        <v>0</v>
      </c>
      <c r="Y170" s="127">
        <f t="shared" si="157"/>
        <v>0</v>
      </c>
      <c r="Z170" s="128" t="e">
        <f t="shared" si="148"/>
        <v>#DIV/0!</v>
      </c>
      <c r="AA170" s="129"/>
      <c r="AB170" s="131"/>
      <c r="AC170" s="131"/>
      <c r="AD170" s="131"/>
      <c r="AE170" s="131"/>
      <c r="AF170" s="131"/>
      <c r="AG170" s="131"/>
    </row>
    <row r="171" spans="1:33" ht="26.4" x14ac:dyDescent="0.3">
      <c r="A171" s="132" t="s">
        <v>77</v>
      </c>
      <c r="B171" s="133" t="s">
        <v>169</v>
      </c>
      <c r="C171" s="162" t="s">
        <v>167</v>
      </c>
      <c r="D171" s="202" t="s">
        <v>108</v>
      </c>
      <c r="E171" s="135"/>
      <c r="F171" s="136"/>
      <c r="G171" s="137">
        <f t="shared" si="204"/>
        <v>0</v>
      </c>
      <c r="H171" s="135"/>
      <c r="I171" s="136"/>
      <c r="J171" s="137">
        <f t="shared" si="205"/>
        <v>0</v>
      </c>
      <c r="K171" s="135"/>
      <c r="L171" s="136"/>
      <c r="M171" s="137">
        <f t="shared" si="206"/>
        <v>0</v>
      </c>
      <c r="N171" s="135"/>
      <c r="O171" s="136"/>
      <c r="P171" s="137">
        <f t="shared" si="207"/>
        <v>0</v>
      </c>
      <c r="Q171" s="135"/>
      <c r="R171" s="136"/>
      <c r="S171" s="137">
        <f t="shared" si="208"/>
        <v>0</v>
      </c>
      <c r="T171" s="135"/>
      <c r="U171" s="136"/>
      <c r="V171" s="137">
        <f t="shared" si="209"/>
        <v>0</v>
      </c>
      <c r="W171" s="138">
        <f t="shared" si="210"/>
        <v>0</v>
      </c>
      <c r="X171" s="127">
        <f t="shared" si="211"/>
        <v>0</v>
      </c>
      <c r="Y171" s="127">
        <f t="shared" si="157"/>
        <v>0</v>
      </c>
      <c r="Z171" s="128" t="e">
        <f t="shared" si="148"/>
        <v>#DIV/0!</v>
      </c>
      <c r="AA171" s="139"/>
      <c r="AB171" s="131"/>
      <c r="AC171" s="131"/>
      <c r="AD171" s="131"/>
      <c r="AE171" s="131"/>
      <c r="AF171" s="131"/>
      <c r="AG171" s="131"/>
    </row>
    <row r="172" spans="1:33" ht="14.4" x14ac:dyDescent="0.3">
      <c r="A172" s="108" t="s">
        <v>74</v>
      </c>
      <c r="B172" s="154" t="s">
        <v>170</v>
      </c>
      <c r="C172" s="152" t="s">
        <v>171</v>
      </c>
      <c r="D172" s="141"/>
      <c r="E172" s="142">
        <f>SUM(E173:E175)</f>
        <v>0</v>
      </c>
      <c r="F172" s="143"/>
      <c r="G172" s="144">
        <f t="shared" ref="G172:H172" si="212">SUM(G173:G175)</f>
        <v>0</v>
      </c>
      <c r="H172" s="142">
        <f t="shared" si="212"/>
        <v>0</v>
      </c>
      <c r="I172" s="143"/>
      <c r="J172" s="144">
        <f t="shared" ref="J172:K172" si="213">SUM(J173:J175)</f>
        <v>0</v>
      </c>
      <c r="K172" s="142">
        <f t="shared" si="213"/>
        <v>0</v>
      </c>
      <c r="L172" s="143"/>
      <c r="M172" s="144">
        <f t="shared" ref="M172:N172" si="214">SUM(M173:M175)</f>
        <v>0</v>
      </c>
      <c r="N172" s="142">
        <f t="shared" si="214"/>
        <v>0</v>
      </c>
      <c r="O172" s="143"/>
      <c r="P172" s="144">
        <f t="shared" ref="P172:Q172" si="215">SUM(P173:P175)</f>
        <v>0</v>
      </c>
      <c r="Q172" s="142">
        <f t="shared" si="215"/>
        <v>0</v>
      </c>
      <c r="R172" s="143"/>
      <c r="S172" s="144">
        <f t="shared" ref="S172:T172" si="216">SUM(S173:S175)</f>
        <v>0</v>
      </c>
      <c r="T172" s="142">
        <f t="shared" si="216"/>
        <v>0</v>
      </c>
      <c r="U172" s="143"/>
      <c r="V172" s="144">
        <f t="shared" ref="V172:X172" si="217">SUM(V173:V175)</f>
        <v>0</v>
      </c>
      <c r="W172" s="144">
        <f t="shared" si="217"/>
        <v>0</v>
      </c>
      <c r="X172" s="144">
        <f t="shared" si="217"/>
        <v>0</v>
      </c>
      <c r="Y172" s="144">
        <f t="shared" si="157"/>
        <v>0</v>
      </c>
      <c r="Z172" s="144" t="e">
        <f t="shared" si="148"/>
        <v>#DIV/0!</v>
      </c>
      <c r="AA172" s="145"/>
      <c r="AB172" s="118"/>
      <c r="AC172" s="118"/>
      <c r="AD172" s="118"/>
      <c r="AE172" s="118"/>
      <c r="AF172" s="118"/>
      <c r="AG172" s="118"/>
    </row>
    <row r="173" spans="1:33" ht="26.4" x14ac:dyDescent="0.3">
      <c r="A173" s="119" t="s">
        <v>77</v>
      </c>
      <c r="B173" s="120" t="s">
        <v>172</v>
      </c>
      <c r="C173" s="186" t="s">
        <v>167</v>
      </c>
      <c r="D173" s="200" t="s">
        <v>108</v>
      </c>
      <c r="E173" s="123"/>
      <c r="F173" s="124"/>
      <c r="G173" s="125">
        <f t="shared" ref="G173:G175" si="218">E173*F173</f>
        <v>0</v>
      </c>
      <c r="H173" s="123"/>
      <c r="I173" s="124"/>
      <c r="J173" s="125">
        <f t="shared" ref="J173:J175" si="219">H173*I173</f>
        <v>0</v>
      </c>
      <c r="K173" s="123"/>
      <c r="L173" s="124"/>
      <c r="M173" s="125">
        <f t="shared" ref="M173:M175" si="220">K173*L173</f>
        <v>0</v>
      </c>
      <c r="N173" s="123"/>
      <c r="O173" s="124"/>
      <c r="P173" s="125">
        <f t="shared" ref="P173:P175" si="221">N173*O173</f>
        <v>0</v>
      </c>
      <c r="Q173" s="123"/>
      <c r="R173" s="124"/>
      <c r="S173" s="125">
        <f t="shared" ref="S173:S175" si="222">Q173*R173</f>
        <v>0</v>
      </c>
      <c r="T173" s="123"/>
      <c r="U173" s="124"/>
      <c r="V173" s="125">
        <f t="shared" ref="V173:V175" si="223">T173*U173</f>
        <v>0</v>
      </c>
      <c r="W173" s="126">
        <f t="shared" ref="W173:W175" si="224">G173+M173+S173</f>
        <v>0</v>
      </c>
      <c r="X173" s="127">
        <f t="shared" ref="X173:X175" si="225">J173+P173+V173</f>
        <v>0</v>
      </c>
      <c r="Y173" s="127">
        <f t="shared" si="157"/>
        <v>0</v>
      </c>
      <c r="Z173" s="128" t="e">
        <f t="shared" si="148"/>
        <v>#DIV/0!</v>
      </c>
      <c r="AA173" s="129"/>
      <c r="AB173" s="131"/>
      <c r="AC173" s="131"/>
      <c r="AD173" s="131"/>
      <c r="AE173" s="131"/>
      <c r="AF173" s="131"/>
      <c r="AG173" s="131"/>
    </row>
    <row r="174" spans="1:33" ht="26.4" x14ac:dyDescent="0.3">
      <c r="A174" s="119" t="s">
        <v>77</v>
      </c>
      <c r="B174" s="120" t="s">
        <v>173</v>
      </c>
      <c r="C174" s="186" t="s">
        <v>167</v>
      </c>
      <c r="D174" s="200" t="s">
        <v>108</v>
      </c>
      <c r="E174" s="123"/>
      <c r="F174" s="124"/>
      <c r="G174" s="125">
        <f t="shared" si="218"/>
        <v>0</v>
      </c>
      <c r="H174" s="123"/>
      <c r="I174" s="124"/>
      <c r="J174" s="125">
        <f t="shared" si="219"/>
        <v>0</v>
      </c>
      <c r="K174" s="123"/>
      <c r="L174" s="124"/>
      <c r="M174" s="125">
        <f t="shared" si="220"/>
        <v>0</v>
      </c>
      <c r="N174" s="123"/>
      <c r="O174" s="124"/>
      <c r="P174" s="125">
        <f t="shared" si="221"/>
        <v>0</v>
      </c>
      <c r="Q174" s="123"/>
      <c r="R174" s="124"/>
      <c r="S174" s="125">
        <f t="shared" si="222"/>
        <v>0</v>
      </c>
      <c r="T174" s="123"/>
      <c r="U174" s="124"/>
      <c r="V174" s="125">
        <f t="shared" si="223"/>
        <v>0</v>
      </c>
      <c r="W174" s="126">
        <f t="shared" si="224"/>
        <v>0</v>
      </c>
      <c r="X174" s="127">
        <f t="shared" si="225"/>
        <v>0</v>
      </c>
      <c r="Y174" s="127">
        <f t="shared" si="157"/>
        <v>0</v>
      </c>
      <c r="Z174" s="128" t="e">
        <f t="shared" si="148"/>
        <v>#DIV/0!</v>
      </c>
      <c r="AA174" s="129"/>
      <c r="AB174" s="131"/>
      <c r="AC174" s="131"/>
      <c r="AD174" s="131"/>
      <c r="AE174" s="131"/>
      <c r="AF174" s="131"/>
      <c r="AG174" s="131"/>
    </row>
    <row r="175" spans="1:33" ht="26.4" x14ac:dyDescent="0.3">
      <c r="A175" s="132" t="s">
        <v>77</v>
      </c>
      <c r="B175" s="153" t="s">
        <v>174</v>
      </c>
      <c r="C175" s="162" t="s">
        <v>167</v>
      </c>
      <c r="D175" s="202" t="s">
        <v>108</v>
      </c>
      <c r="E175" s="135"/>
      <c r="F175" s="136"/>
      <c r="G175" s="137">
        <f t="shared" si="218"/>
        <v>0</v>
      </c>
      <c r="H175" s="135"/>
      <c r="I175" s="136"/>
      <c r="J175" s="137">
        <f t="shared" si="219"/>
        <v>0</v>
      </c>
      <c r="K175" s="135"/>
      <c r="L175" s="136"/>
      <c r="M175" s="137">
        <f t="shared" si="220"/>
        <v>0</v>
      </c>
      <c r="N175" s="135"/>
      <c r="O175" s="136"/>
      <c r="P175" s="137">
        <f t="shared" si="221"/>
        <v>0</v>
      </c>
      <c r="Q175" s="135"/>
      <c r="R175" s="136"/>
      <c r="S175" s="137">
        <f t="shared" si="222"/>
        <v>0</v>
      </c>
      <c r="T175" s="135"/>
      <c r="U175" s="136"/>
      <c r="V175" s="137">
        <f t="shared" si="223"/>
        <v>0</v>
      </c>
      <c r="W175" s="138">
        <f t="shared" si="224"/>
        <v>0</v>
      </c>
      <c r="X175" s="127">
        <f t="shared" si="225"/>
        <v>0</v>
      </c>
      <c r="Y175" s="164">
        <f t="shared" si="157"/>
        <v>0</v>
      </c>
      <c r="Z175" s="128" t="e">
        <f t="shared" si="148"/>
        <v>#DIV/0!</v>
      </c>
      <c r="AA175" s="139"/>
      <c r="AB175" s="131"/>
      <c r="AC175" s="131"/>
      <c r="AD175" s="131"/>
      <c r="AE175" s="131"/>
      <c r="AF175" s="131"/>
      <c r="AG175" s="131"/>
    </row>
    <row r="176" spans="1:33" ht="14.4" x14ac:dyDescent="0.3">
      <c r="A176" s="165" t="s">
        <v>175</v>
      </c>
      <c r="B176" s="166"/>
      <c r="C176" s="167"/>
      <c r="D176" s="168"/>
      <c r="E176" s="172">
        <f>E172+E168+E164+E59+E55</f>
        <v>3569</v>
      </c>
      <c r="F176" s="188"/>
      <c r="G176" s="171">
        <f>G172+G168+G164+G59+G55</f>
        <v>365232</v>
      </c>
      <c r="H176" s="172">
        <f>H172+H168+H164+H59+H55</f>
        <v>3569</v>
      </c>
      <c r="I176" s="188"/>
      <c r="J176" s="171">
        <f>J172+J168+J164+J59+J55</f>
        <v>365232</v>
      </c>
      <c r="K176" s="189">
        <f>K172+K168+K164+K59+K55</f>
        <v>0</v>
      </c>
      <c r="L176" s="188"/>
      <c r="M176" s="171">
        <f>M172+M168+M164+M59+M55</f>
        <v>0</v>
      </c>
      <c r="N176" s="189">
        <f>N172+N168+N164+N59+N55</f>
        <v>0</v>
      </c>
      <c r="O176" s="188"/>
      <c r="P176" s="171">
        <f>P172+P168+P164+P59+P55</f>
        <v>0</v>
      </c>
      <c r="Q176" s="189">
        <f>Q172+Q168+Q164+Q59+Q55</f>
        <v>0</v>
      </c>
      <c r="R176" s="188"/>
      <c r="S176" s="171">
        <f>S172+S168+S164+S59+S55</f>
        <v>0</v>
      </c>
      <c r="T176" s="189">
        <f>T172+T168+T164+T59+T55</f>
        <v>0</v>
      </c>
      <c r="U176" s="188"/>
      <c r="V176" s="171">
        <f>V172+V168+V164+V59+V55</f>
        <v>0</v>
      </c>
      <c r="W176" s="349">
        <f>W172+W168+W164+W59+W55</f>
        <v>365232</v>
      </c>
      <c r="X176" s="350">
        <f>X172+X168+X164+X59+X55</f>
        <v>365232</v>
      </c>
      <c r="Y176" s="351">
        <f t="shared" si="157"/>
        <v>0</v>
      </c>
      <c r="Z176" s="351">
        <f t="shared" si="148"/>
        <v>0</v>
      </c>
      <c r="AA176" s="176"/>
      <c r="AB176" s="7"/>
      <c r="AC176" s="7"/>
      <c r="AD176" s="7"/>
      <c r="AE176" s="7"/>
      <c r="AF176" s="7"/>
      <c r="AG176" s="7"/>
    </row>
    <row r="177" spans="1:33" ht="14.4" x14ac:dyDescent="0.3">
      <c r="A177" s="203" t="s">
        <v>72</v>
      </c>
      <c r="B177" s="204">
        <v>5</v>
      </c>
      <c r="C177" s="205" t="s">
        <v>176</v>
      </c>
      <c r="D177" s="104"/>
      <c r="E177" s="105"/>
      <c r="F177" s="105"/>
      <c r="G177" s="105"/>
      <c r="H177" s="105"/>
      <c r="I177" s="105"/>
      <c r="J177" s="105"/>
      <c r="K177" s="105"/>
      <c r="L177" s="105"/>
      <c r="M177" s="105"/>
      <c r="N177" s="105"/>
      <c r="O177" s="105"/>
      <c r="P177" s="105"/>
      <c r="Q177" s="105"/>
      <c r="R177" s="105"/>
      <c r="S177" s="105"/>
      <c r="T177" s="105"/>
      <c r="U177" s="105"/>
      <c r="V177" s="105"/>
      <c r="W177" s="106"/>
      <c r="X177" s="106"/>
      <c r="Y177" s="206"/>
      <c r="Z177" s="106"/>
      <c r="AA177" s="107"/>
      <c r="AB177" s="7"/>
      <c r="AC177" s="7"/>
      <c r="AD177" s="7"/>
      <c r="AE177" s="7"/>
      <c r="AF177" s="7"/>
      <c r="AG177" s="7"/>
    </row>
    <row r="178" spans="1:33" ht="14.4" x14ac:dyDescent="0.3">
      <c r="A178" s="108" t="s">
        <v>74</v>
      </c>
      <c r="B178" s="154" t="s">
        <v>177</v>
      </c>
      <c r="C178" s="140" t="s">
        <v>178</v>
      </c>
      <c r="D178" s="141"/>
      <c r="E178" s="142">
        <f>SUM(E179:E181)</f>
        <v>30</v>
      </c>
      <c r="F178" s="143"/>
      <c r="G178" s="144">
        <f t="shared" ref="G178:H178" si="226">SUM(G179:G181)</f>
        <v>6000</v>
      </c>
      <c r="H178" s="142">
        <f t="shared" si="226"/>
        <v>30</v>
      </c>
      <c r="I178" s="143"/>
      <c r="J178" s="144">
        <f t="shared" ref="J178:K178" si="227">SUM(J179:J181)</f>
        <v>6000</v>
      </c>
      <c r="K178" s="142">
        <f t="shared" si="227"/>
        <v>0</v>
      </c>
      <c r="L178" s="143"/>
      <c r="M178" s="144">
        <f t="shared" ref="M178:N178" si="228">SUM(M179:M181)</f>
        <v>0</v>
      </c>
      <c r="N178" s="142">
        <f t="shared" si="228"/>
        <v>0</v>
      </c>
      <c r="O178" s="143"/>
      <c r="P178" s="144">
        <f t="shared" ref="P178:Q178" si="229">SUM(P179:P181)</f>
        <v>0</v>
      </c>
      <c r="Q178" s="142">
        <f t="shared" si="229"/>
        <v>0</v>
      </c>
      <c r="R178" s="143"/>
      <c r="S178" s="144">
        <f t="shared" ref="S178:T178" si="230">SUM(S179:S181)</f>
        <v>0</v>
      </c>
      <c r="T178" s="142">
        <f t="shared" si="230"/>
        <v>0</v>
      </c>
      <c r="U178" s="143"/>
      <c r="V178" s="144">
        <f t="shared" ref="V178:X178" si="231">SUM(V179:V181)</f>
        <v>0</v>
      </c>
      <c r="W178" s="352">
        <f t="shared" si="231"/>
        <v>6000</v>
      </c>
      <c r="X178" s="352">
        <f t="shared" si="231"/>
        <v>6000</v>
      </c>
      <c r="Y178" s="352">
        <f t="shared" ref="Y178:Y189" si="232">W178-X178</f>
        <v>0</v>
      </c>
      <c r="Z178" s="353">
        <f t="shared" ref="Z178:Z190" si="233">Y178/W178</f>
        <v>0</v>
      </c>
      <c r="AA178" s="145"/>
      <c r="AB178" s="131"/>
      <c r="AC178" s="131"/>
      <c r="AD178" s="131"/>
      <c r="AE178" s="131"/>
      <c r="AF178" s="131"/>
      <c r="AG178" s="131"/>
    </row>
    <row r="179" spans="1:33" ht="26.4" x14ac:dyDescent="0.3">
      <c r="A179" s="119" t="s">
        <v>77</v>
      </c>
      <c r="B179" s="120" t="s">
        <v>179</v>
      </c>
      <c r="C179" s="380" t="s">
        <v>180</v>
      </c>
      <c r="D179" s="200" t="s">
        <v>181</v>
      </c>
      <c r="E179" s="123">
        <v>30</v>
      </c>
      <c r="F179" s="124">
        <v>200</v>
      </c>
      <c r="G179" s="125">
        <f t="shared" ref="G179:G181" si="234">E179*F179</f>
        <v>6000</v>
      </c>
      <c r="H179" s="123">
        <v>30</v>
      </c>
      <c r="I179" s="124">
        <v>200</v>
      </c>
      <c r="J179" s="125">
        <f t="shared" ref="J179" si="235">H179*I179</f>
        <v>6000</v>
      </c>
      <c r="K179" s="123"/>
      <c r="L179" s="124"/>
      <c r="M179" s="125">
        <f t="shared" ref="M179:M181" si="236">K179*L179</f>
        <v>0</v>
      </c>
      <c r="N179" s="123"/>
      <c r="O179" s="124"/>
      <c r="P179" s="125">
        <f t="shared" ref="P179:P181" si="237">N179*O179</f>
        <v>0</v>
      </c>
      <c r="Q179" s="123"/>
      <c r="R179" s="124"/>
      <c r="S179" s="125">
        <f t="shared" ref="S179:S181" si="238">Q179*R179</f>
        <v>0</v>
      </c>
      <c r="T179" s="123"/>
      <c r="U179" s="124"/>
      <c r="V179" s="125">
        <f t="shared" ref="V179:V181" si="239">T179*U179</f>
        <v>0</v>
      </c>
      <c r="W179" s="126">
        <f t="shared" ref="W179:W181" si="240">G179+M179+S179</f>
        <v>6000</v>
      </c>
      <c r="X179" s="127">
        <f t="shared" ref="X179:X181" si="241">J179+P179+V179</f>
        <v>6000</v>
      </c>
      <c r="Y179" s="127">
        <f t="shared" si="232"/>
        <v>0</v>
      </c>
      <c r="Z179" s="128">
        <f t="shared" si="233"/>
        <v>0</v>
      </c>
      <c r="AA179" s="129"/>
      <c r="AB179" s="131"/>
      <c r="AC179" s="131"/>
      <c r="AD179" s="131"/>
      <c r="AE179" s="131"/>
      <c r="AF179" s="131"/>
      <c r="AG179" s="131"/>
    </row>
    <row r="180" spans="1:33" ht="26.4" x14ac:dyDescent="0.3">
      <c r="A180" s="119" t="s">
        <v>77</v>
      </c>
      <c r="B180" s="120" t="s">
        <v>182</v>
      </c>
      <c r="C180" s="207" t="s">
        <v>180</v>
      </c>
      <c r="D180" s="200" t="s">
        <v>181</v>
      </c>
      <c r="E180" s="123"/>
      <c r="F180" s="124"/>
      <c r="G180" s="125">
        <f t="shared" si="234"/>
        <v>0</v>
      </c>
      <c r="H180" s="123"/>
      <c r="I180" s="124"/>
      <c r="J180" s="125">
        <f t="shared" ref="J180:J181" si="242">H180*I180</f>
        <v>0</v>
      </c>
      <c r="K180" s="123"/>
      <c r="L180" s="124"/>
      <c r="M180" s="125">
        <f t="shared" si="236"/>
        <v>0</v>
      </c>
      <c r="N180" s="123"/>
      <c r="O180" s="124"/>
      <c r="P180" s="125">
        <f t="shared" si="237"/>
        <v>0</v>
      </c>
      <c r="Q180" s="123"/>
      <c r="R180" s="124"/>
      <c r="S180" s="125">
        <f t="shared" si="238"/>
        <v>0</v>
      </c>
      <c r="T180" s="123"/>
      <c r="U180" s="124"/>
      <c r="V180" s="125">
        <f t="shared" si="239"/>
        <v>0</v>
      </c>
      <c r="W180" s="126">
        <f t="shared" si="240"/>
        <v>0</v>
      </c>
      <c r="X180" s="127">
        <f t="shared" si="241"/>
        <v>0</v>
      </c>
      <c r="Y180" s="127">
        <f t="shared" si="232"/>
        <v>0</v>
      </c>
      <c r="Z180" s="128" t="e">
        <f t="shared" si="233"/>
        <v>#DIV/0!</v>
      </c>
      <c r="AA180" s="129"/>
      <c r="AB180" s="131"/>
      <c r="AC180" s="131"/>
      <c r="AD180" s="131"/>
      <c r="AE180" s="131"/>
      <c r="AF180" s="131"/>
      <c r="AG180" s="131"/>
    </row>
    <row r="181" spans="1:33" ht="26.4" x14ac:dyDescent="0.3">
      <c r="A181" s="132" t="s">
        <v>77</v>
      </c>
      <c r="B181" s="133" t="s">
        <v>183</v>
      </c>
      <c r="C181" s="207" t="s">
        <v>180</v>
      </c>
      <c r="D181" s="202" t="s">
        <v>181</v>
      </c>
      <c r="E181" s="135"/>
      <c r="F181" s="136"/>
      <c r="G181" s="137">
        <f t="shared" si="234"/>
        <v>0</v>
      </c>
      <c r="H181" s="135"/>
      <c r="I181" s="136"/>
      <c r="J181" s="137">
        <f t="shared" si="242"/>
        <v>0</v>
      </c>
      <c r="K181" s="135"/>
      <c r="L181" s="136"/>
      <c r="M181" s="137">
        <f t="shared" si="236"/>
        <v>0</v>
      </c>
      <c r="N181" s="135"/>
      <c r="O181" s="136"/>
      <c r="P181" s="137">
        <f t="shared" si="237"/>
        <v>0</v>
      </c>
      <c r="Q181" s="135"/>
      <c r="R181" s="136"/>
      <c r="S181" s="137">
        <f t="shared" si="238"/>
        <v>0</v>
      </c>
      <c r="T181" s="135"/>
      <c r="U181" s="136"/>
      <c r="V181" s="137">
        <f t="shared" si="239"/>
        <v>0</v>
      </c>
      <c r="W181" s="138">
        <f t="shared" si="240"/>
        <v>0</v>
      </c>
      <c r="X181" s="127">
        <f t="shared" si="241"/>
        <v>0</v>
      </c>
      <c r="Y181" s="127">
        <f t="shared" si="232"/>
        <v>0</v>
      </c>
      <c r="Z181" s="128" t="e">
        <f t="shared" si="233"/>
        <v>#DIV/0!</v>
      </c>
      <c r="AA181" s="139"/>
      <c r="AB181" s="131"/>
      <c r="AC181" s="131"/>
      <c r="AD181" s="131"/>
      <c r="AE181" s="131"/>
      <c r="AF181" s="131"/>
      <c r="AG181" s="131"/>
    </row>
    <row r="182" spans="1:33" ht="14.4" x14ac:dyDescent="0.3">
      <c r="A182" s="108" t="s">
        <v>74</v>
      </c>
      <c r="B182" s="154" t="s">
        <v>184</v>
      </c>
      <c r="C182" s="140" t="s">
        <v>185</v>
      </c>
      <c r="D182" s="208"/>
      <c r="E182" s="209">
        <f>SUM(E183:E185)</f>
        <v>0</v>
      </c>
      <c r="F182" s="143"/>
      <c r="G182" s="144">
        <f t="shared" ref="G182:H182" si="243">SUM(G183:G185)</f>
        <v>0</v>
      </c>
      <c r="H182" s="209">
        <f t="shared" si="243"/>
        <v>0</v>
      </c>
      <c r="I182" s="143"/>
      <c r="J182" s="144">
        <f t="shared" ref="J182:K182" si="244">SUM(J183:J185)</f>
        <v>0</v>
      </c>
      <c r="K182" s="209">
        <f t="shared" si="244"/>
        <v>0</v>
      </c>
      <c r="L182" s="143"/>
      <c r="M182" s="144">
        <f t="shared" ref="M182:N182" si="245">SUM(M183:M185)</f>
        <v>0</v>
      </c>
      <c r="N182" s="209">
        <f t="shared" si="245"/>
        <v>0</v>
      </c>
      <c r="O182" s="143"/>
      <c r="P182" s="144">
        <f t="shared" ref="P182:Q182" si="246">SUM(P183:P185)</f>
        <v>0</v>
      </c>
      <c r="Q182" s="209">
        <f t="shared" si="246"/>
        <v>0</v>
      </c>
      <c r="R182" s="143"/>
      <c r="S182" s="144">
        <f t="shared" ref="S182:T182" si="247">SUM(S183:S185)</f>
        <v>0</v>
      </c>
      <c r="T182" s="209">
        <f t="shared" si="247"/>
        <v>0</v>
      </c>
      <c r="U182" s="143"/>
      <c r="V182" s="144">
        <f t="shared" ref="V182:X182" si="248">SUM(V183:V185)</f>
        <v>0</v>
      </c>
      <c r="W182" s="352">
        <f t="shared" si="248"/>
        <v>0</v>
      </c>
      <c r="X182" s="352">
        <f t="shared" si="248"/>
        <v>0</v>
      </c>
      <c r="Y182" s="352">
        <f t="shared" si="232"/>
        <v>0</v>
      </c>
      <c r="Z182" s="352" t="e">
        <f t="shared" si="233"/>
        <v>#DIV/0!</v>
      </c>
      <c r="AA182" s="145"/>
      <c r="AB182" s="131"/>
      <c r="AC182" s="131"/>
      <c r="AD182" s="131"/>
      <c r="AE182" s="131"/>
      <c r="AF182" s="131"/>
      <c r="AG182" s="131"/>
    </row>
    <row r="183" spans="1:33" ht="26.4" x14ac:dyDescent="0.3">
      <c r="A183" s="119" t="s">
        <v>77</v>
      </c>
      <c r="B183" s="120" t="s">
        <v>186</v>
      </c>
      <c r="C183" s="207" t="s">
        <v>187</v>
      </c>
      <c r="D183" s="210" t="s">
        <v>108</v>
      </c>
      <c r="E183" s="123"/>
      <c r="F183" s="124"/>
      <c r="G183" s="125">
        <f t="shared" ref="G183:G185" si="249">E183*F183</f>
        <v>0</v>
      </c>
      <c r="H183" s="123"/>
      <c r="I183" s="124"/>
      <c r="J183" s="125">
        <f t="shared" ref="J183:J185" si="250">H183*I183</f>
        <v>0</v>
      </c>
      <c r="K183" s="123"/>
      <c r="L183" s="124"/>
      <c r="M183" s="125">
        <f t="shared" ref="M183:M185" si="251">K183*L183</f>
        <v>0</v>
      </c>
      <c r="N183" s="123"/>
      <c r="O183" s="124"/>
      <c r="P183" s="125">
        <f t="shared" ref="P183:P185" si="252">N183*O183</f>
        <v>0</v>
      </c>
      <c r="Q183" s="123"/>
      <c r="R183" s="124"/>
      <c r="S183" s="125">
        <f t="shared" ref="S183:S185" si="253">Q183*R183</f>
        <v>0</v>
      </c>
      <c r="T183" s="123"/>
      <c r="U183" s="124"/>
      <c r="V183" s="125">
        <f t="shared" ref="V183:V185" si="254">T183*U183</f>
        <v>0</v>
      </c>
      <c r="W183" s="126">
        <f t="shared" ref="W183:W185" si="255">G183+M183+S183</f>
        <v>0</v>
      </c>
      <c r="X183" s="127">
        <f t="shared" ref="X183:X185" si="256">J183+P183+V183</f>
        <v>0</v>
      </c>
      <c r="Y183" s="127">
        <f t="shared" si="232"/>
        <v>0</v>
      </c>
      <c r="Z183" s="128" t="e">
        <f t="shared" si="233"/>
        <v>#DIV/0!</v>
      </c>
      <c r="AA183" s="129"/>
      <c r="AB183" s="131"/>
      <c r="AC183" s="131"/>
      <c r="AD183" s="131"/>
      <c r="AE183" s="131"/>
      <c r="AF183" s="131"/>
      <c r="AG183" s="131"/>
    </row>
    <row r="184" spans="1:33" ht="26.4" x14ac:dyDescent="0.3">
      <c r="A184" s="119" t="s">
        <v>77</v>
      </c>
      <c r="B184" s="120" t="s">
        <v>188</v>
      </c>
      <c r="C184" s="186" t="s">
        <v>187</v>
      </c>
      <c r="D184" s="200" t="s">
        <v>108</v>
      </c>
      <c r="E184" s="123"/>
      <c r="F184" s="124"/>
      <c r="G184" s="125">
        <f t="shared" si="249"/>
        <v>0</v>
      </c>
      <c r="H184" s="123"/>
      <c r="I184" s="124"/>
      <c r="J184" s="125">
        <f t="shared" si="250"/>
        <v>0</v>
      </c>
      <c r="K184" s="123"/>
      <c r="L184" s="124"/>
      <c r="M184" s="125">
        <f t="shared" si="251"/>
        <v>0</v>
      </c>
      <c r="N184" s="123"/>
      <c r="O184" s="124"/>
      <c r="P184" s="125">
        <f t="shared" si="252"/>
        <v>0</v>
      </c>
      <c r="Q184" s="123"/>
      <c r="R184" s="124"/>
      <c r="S184" s="125">
        <f t="shared" si="253"/>
        <v>0</v>
      </c>
      <c r="T184" s="123"/>
      <c r="U184" s="124"/>
      <c r="V184" s="125">
        <f t="shared" si="254"/>
        <v>0</v>
      </c>
      <c r="W184" s="126">
        <f t="shared" si="255"/>
        <v>0</v>
      </c>
      <c r="X184" s="127">
        <f t="shared" si="256"/>
        <v>0</v>
      </c>
      <c r="Y184" s="127">
        <f t="shared" si="232"/>
        <v>0</v>
      </c>
      <c r="Z184" s="128" t="e">
        <f t="shared" si="233"/>
        <v>#DIV/0!</v>
      </c>
      <c r="AA184" s="129"/>
      <c r="AB184" s="131"/>
      <c r="AC184" s="131"/>
      <c r="AD184" s="131"/>
      <c r="AE184" s="131"/>
      <c r="AF184" s="131"/>
      <c r="AG184" s="131"/>
    </row>
    <row r="185" spans="1:33" ht="26.4" x14ac:dyDescent="0.3">
      <c r="A185" s="132" t="s">
        <v>77</v>
      </c>
      <c r="B185" s="133" t="s">
        <v>189</v>
      </c>
      <c r="C185" s="162" t="s">
        <v>187</v>
      </c>
      <c r="D185" s="202" t="s">
        <v>108</v>
      </c>
      <c r="E185" s="135"/>
      <c r="F185" s="136"/>
      <c r="G185" s="137">
        <f t="shared" si="249"/>
        <v>0</v>
      </c>
      <c r="H185" s="135"/>
      <c r="I185" s="136"/>
      <c r="J185" s="137">
        <f t="shared" si="250"/>
        <v>0</v>
      </c>
      <c r="K185" s="135"/>
      <c r="L185" s="136"/>
      <c r="M185" s="137">
        <f t="shared" si="251"/>
        <v>0</v>
      </c>
      <c r="N185" s="135"/>
      <c r="O185" s="136"/>
      <c r="P185" s="137">
        <f t="shared" si="252"/>
        <v>0</v>
      </c>
      <c r="Q185" s="135"/>
      <c r="R185" s="136"/>
      <c r="S185" s="137">
        <f t="shared" si="253"/>
        <v>0</v>
      </c>
      <c r="T185" s="135"/>
      <c r="U185" s="136"/>
      <c r="V185" s="137">
        <f t="shared" si="254"/>
        <v>0</v>
      </c>
      <c r="W185" s="138">
        <f t="shared" si="255"/>
        <v>0</v>
      </c>
      <c r="X185" s="127">
        <f t="shared" si="256"/>
        <v>0</v>
      </c>
      <c r="Y185" s="127">
        <f t="shared" si="232"/>
        <v>0</v>
      </c>
      <c r="Z185" s="128" t="e">
        <f t="shared" si="233"/>
        <v>#DIV/0!</v>
      </c>
      <c r="AA185" s="139"/>
      <c r="AB185" s="131"/>
      <c r="AC185" s="131"/>
      <c r="AD185" s="131"/>
      <c r="AE185" s="131"/>
      <c r="AF185" s="131"/>
      <c r="AG185" s="131"/>
    </row>
    <row r="186" spans="1:33" ht="14.4" x14ac:dyDescent="0.3">
      <c r="A186" s="108" t="s">
        <v>74</v>
      </c>
      <c r="B186" s="154" t="s">
        <v>190</v>
      </c>
      <c r="C186" s="211" t="s">
        <v>191</v>
      </c>
      <c r="D186" s="212"/>
      <c r="E186" s="209">
        <f>SUM(E187:E189)</f>
        <v>0</v>
      </c>
      <c r="F186" s="143"/>
      <c r="G186" s="144">
        <f t="shared" ref="G186:H186" si="257">SUM(G187:G189)</f>
        <v>0</v>
      </c>
      <c r="H186" s="209">
        <f t="shared" si="257"/>
        <v>0</v>
      </c>
      <c r="I186" s="143"/>
      <c r="J186" s="144">
        <f t="shared" ref="J186:K186" si="258">SUM(J187:J189)</f>
        <v>0</v>
      </c>
      <c r="K186" s="209">
        <f t="shared" si="258"/>
        <v>0</v>
      </c>
      <c r="L186" s="143"/>
      <c r="M186" s="144">
        <f t="shared" ref="M186:N186" si="259">SUM(M187:M189)</f>
        <v>0</v>
      </c>
      <c r="N186" s="209">
        <f t="shared" si="259"/>
        <v>0</v>
      </c>
      <c r="O186" s="143"/>
      <c r="P186" s="144">
        <f t="shared" ref="P186:Q186" si="260">SUM(P187:P189)</f>
        <v>0</v>
      </c>
      <c r="Q186" s="209">
        <f t="shared" si="260"/>
        <v>0</v>
      </c>
      <c r="R186" s="143"/>
      <c r="S186" s="144">
        <f t="shared" ref="S186:T186" si="261">SUM(S187:S189)</f>
        <v>0</v>
      </c>
      <c r="T186" s="209">
        <f t="shared" si="261"/>
        <v>0</v>
      </c>
      <c r="U186" s="143"/>
      <c r="V186" s="144">
        <f t="shared" ref="V186:X186" si="262">SUM(V187:V189)</f>
        <v>0</v>
      </c>
      <c r="W186" s="352">
        <f t="shared" si="262"/>
        <v>0</v>
      </c>
      <c r="X186" s="352">
        <f t="shared" si="262"/>
        <v>0</v>
      </c>
      <c r="Y186" s="352">
        <f t="shared" si="232"/>
        <v>0</v>
      </c>
      <c r="Z186" s="352" t="e">
        <f t="shared" si="233"/>
        <v>#DIV/0!</v>
      </c>
      <c r="AA186" s="145"/>
      <c r="AB186" s="131"/>
      <c r="AC186" s="131"/>
      <c r="AD186" s="131"/>
      <c r="AE186" s="131"/>
      <c r="AF186" s="131"/>
      <c r="AG186" s="131"/>
    </row>
    <row r="187" spans="1:33" ht="26.4" x14ac:dyDescent="0.3">
      <c r="A187" s="119" t="s">
        <v>77</v>
      </c>
      <c r="B187" s="120" t="s">
        <v>192</v>
      </c>
      <c r="C187" s="213" t="s">
        <v>114</v>
      </c>
      <c r="D187" s="214" t="s">
        <v>115</v>
      </c>
      <c r="E187" s="123"/>
      <c r="F187" s="124"/>
      <c r="G187" s="125">
        <f t="shared" ref="G187:G189" si="263">E187*F187</f>
        <v>0</v>
      </c>
      <c r="H187" s="123"/>
      <c r="I187" s="124"/>
      <c r="J187" s="125">
        <f t="shared" ref="J187:J189" si="264">H187*I187</f>
        <v>0</v>
      </c>
      <c r="K187" s="123"/>
      <c r="L187" s="124"/>
      <c r="M187" s="125">
        <f t="shared" ref="M187:M189" si="265">K187*L187</f>
        <v>0</v>
      </c>
      <c r="N187" s="123"/>
      <c r="O187" s="124"/>
      <c r="P187" s="125">
        <f t="shared" ref="P187:P189" si="266">N187*O187</f>
        <v>0</v>
      </c>
      <c r="Q187" s="123"/>
      <c r="R187" s="124"/>
      <c r="S187" s="125">
        <f t="shared" ref="S187:S189" si="267">Q187*R187</f>
        <v>0</v>
      </c>
      <c r="T187" s="123"/>
      <c r="U187" s="124"/>
      <c r="V187" s="125">
        <f t="shared" ref="V187:V189" si="268">T187*U187</f>
        <v>0</v>
      </c>
      <c r="W187" s="126">
        <f t="shared" ref="W187:W189" si="269">G187+M187+S187</f>
        <v>0</v>
      </c>
      <c r="X187" s="127">
        <f t="shared" ref="X187:X189" si="270">J187+P187+V187</f>
        <v>0</v>
      </c>
      <c r="Y187" s="127">
        <f t="shared" si="232"/>
        <v>0</v>
      </c>
      <c r="Z187" s="128" t="e">
        <f t="shared" si="233"/>
        <v>#DIV/0!</v>
      </c>
      <c r="AA187" s="129"/>
      <c r="AB187" s="130"/>
      <c r="AC187" s="131"/>
      <c r="AD187" s="131"/>
      <c r="AE187" s="131"/>
      <c r="AF187" s="131"/>
      <c r="AG187" s="131"/>
    </row>
    <row r="188" spans="1:33" ht="26.4" x14ac:dyDescent="0.3">
      <c r="A188" s="119" t="s">
        <v>77</v>
      </c>
      <c r="B188" s="120" t="s">
        <v>193</v>
      </c>
      <c r="C188" s="213" t="s">
        <v>114</v>
      </c>
      <c r="D188" s="214" t="s">
        <v>115</v>
      </c>
      <c r="E188" s="123"/>
      <c r="F188" s="124"/>
      <c r="G188" s="125">
        <f t="shared" si="263"/>
        <v>0</v>
      </c>
      <c r="H188" s="123"/>
      <c r="I188" s="124"/>
      <c r="J188" s="125">
        <f t="shared" si="264"/>
        <v>0</v>
      </c>
      <c r="K188" s="123"/>
      <c r="L188" s="124"/>
      <c r="M188" s="125">
        <f t="shared" si="265"/>
        <v>0</v>
      </c>
      <c r="N188" s="123"/>
      <c r="O188" s="124"/>
      <c r="P188" s="125">
        <f t="shared" si="266"/>
        <v>0</v>
      </c>
      <c r="Q188" s="123"/>
      <c r="R188" s="124"/>
      <c r="S188" s="125">
        <f t="shared" si="267"/>
        <v>0</v>
      </c>
      <c r="T188" s="123"/>
      <c r="U188" s="124"/>
      <c r="V188" s="125">
        <f t="shared" si="268"/>
        <v>0</v>
      </c>
      <c r="W188" s="126">
        <f t="shared" si="269"/>
        <v>0</v>
      </c>
      <c r="X188" s="127">
        <f t="shared" si="270"/>
        <v>0</v>
      </c>
      <c r="Y188" s="127">
        <f t="shared" si="232"/>
        <v>0</v>
      </c>
      <c r="Z188" s="128" t="e">
        <f t="shared" si="233"/>
        <v>#DIV/0!</v>
      </c>
      <c r="AA188" s="129"/>
      <c r="AB188" s="131"/>
      <c r="AC188" s="131"/>
      <c r="AD188" s="131"/>
      <c r="AE188" s="131"/>
      <c r="AF188" s="131"/>
      <c r="AG188" s="131"/>
    </row>
    <row r="189" spans="1:33" ht="26.4" x14ac:dyDescent="0.3">
      <c r="A189" s="132" t="s">
        <v>77</v>
      </c>
      <c r="B189" s="133" t="s">
        <v>194</v>
      </c>
      <c r="C189" s="215" t="s">
        <v>114</v>
      </c>
      <c r="D189" s="214" t="s">
        <v>115</v>
      </c>
      <c r="E189" s="148"/>
      <c r="F189" s="149"/>
      <c r="G189" s="150">
        <f t="shared" si="263"/>
        <v>0</v>
      </c>
      <c r="H189" s="148"/>
      <c r="I189" s="149"/>
      <c r="J189" s="150">
        <f t="shared" si="264"/>
        <v>0</v>
      </c>
      <c r="K189" s="148"/>
      <c r="L189" s="149"/>
      <c r="M189" s="150">
        <f t="shared" si="265"/>
        <v>0</v>
      </c>
      <c r="N189" s="148"/>
      <c r="O189" s="149"/>
      <c r="P189" s="150">
        <f t="shared" si="266"/>
        <v>0</v>
      </c>
      <c r="Q189" s="148"/>
      <c r="R189" s="149"/>
      <c r="S189" s="150">
        <f t="shared" si="267"/>
        <v>0</v>
      </c>
      <c r="T189" s="148"/>
      <c r="U189" s="149"/>
      <c r="V189" s="150">
        <f t="shared" si="268"/>
        <v>0</v>
      </c>
      <c r="W189" s="138">
        <f t="shared" si="269"/>
        <v>0</v>
      </c>
      <c r="X189" s="127">
        <f t="shared" si="270"/>
        <v>0</v>
      </c>
      <c r="Y189" s="127">
        <f t="shared" si="232"/>
        <v>0</v>
      </c>
      <c r="Z189" s="128" t="e">
        <f t="shared" si="233"/>
        <v>#DIV/0!</v>
      </c>
      <c r="AA189" s="151"/>
      <c r="AB189" s="131"/>
      <c r="AC189" s="131"/>
      <c r="AD189" s="131"/>
      <c r="AE189" s="131"/>
      <c r="AF189" s="131"/>
      <c r="AG189" s="131"/>
    </row>
    <row r="190" spans="1:33" ht="39.75" customHeight="1" x14ac:dyDescent="0.3">
      <c r="A190" s="424" t="s">
        <v>195</v>
      </c>
      <c r="B190" s="400"/>
      <c r="C190" s="400"/>
      <c r="D190" s="401"/>
      <c r="E190" s="188"/>
      <c r="F190" s="188"/>
      <c r="G190" s="171">
        <f>G178+G182+G186</f>
        <v>6000</v>
      </c>
      <c r="H190" s="188"/>
      <c r="I190" s="188"/>
      <c r="J190" s="171">
        <f>J178+J182+J186</f>
        <v>6000</v>
      </c>
      <c r="K190" s="188"/>
      <c r="L190" s="188"/>
      <c r="M190" s="171">
        <f>M178+M182+M186</f>
        <v>0</v>
      </c>
      <c r="N190" s="188"/>
      <c r="O190" s="188"/>
      <c r="P190" s="171">
        <f>P178+P182+P186</f>
        <v>0</v>
      </c>
      <c r="Q190" s="188"/>
      <c r="R190" s="188"/>
      <c r="S190" s="171">
        <f>S178+S182+S186</f>
        <v>0</v>
      </c>
      <c r="T190" s="188"/>
      <c r="U190" s="188"/>
      <c r="V190" s="171">
        <f t="shared" ref="V190:Y190" si="271">V178+V182+V186</f>
        <v>0</v>
      </c>
      <c r="W190" s="349">
        <f t="shared" si="271"/>
        <v>6000</v>
      </c>
      <c r="X190" s="349">
        <f t="shared" si="271"/>
        <v>6000</v>
      </c>
      <c r="Y190" s="349">
        <f t="shared" si="271"/>
        <v>0</v>
      </c>
      <c r="Z190" s="349">
        <f t="shared" si="233"/>
        <v>0</v>
      </c>
      <c r="AA190" s="176"/>
      <c r="AB190" s="5"/>
      <c r="AC190" s="7"/>
      <c r="AD190" s="7"/>
      <c r="AE190" s="7"/>
      <c r="AF190" s="7"/>
      <c r="AG190" s="7"/>
    </row>
    <row r="191" spans="1:33" ht="14.4" x14ac:dyDescent="0.3">
      <c r="A191" s="177" t="s">
        <v>72</v>
      </c>
      <c r="B191" s="178">
        <v>6</v>
      </c>
      <c r="C191" s="179" t="s">
        <v>196</v>
      </c>
      <c r="D191" s="180"/>
      <c r="E191" s="105"/>
      <c r="F191" s="105"/>
      <c r="G191" s="105"/>
      <c r="H191" s="105"/>
      <c r="I191" s="105"/>
      <c r="J191" s="105"/>
      <c r="K191" s="105"/>
      <c r="L191" s="105"/>
      <c r="M191" s="105"/>
      <c r="N191" s="105"/>
      <c r="O191" s="105"/>
      <c r="P191" s="105"/>
      <c r="Q191" s="105"/>
      <c r="R191" s="105"/>
      <c r="S191" s="105"/>
      <c r="T191" s="105"/>
      <c r="U191" s="105"/>
      <c r="V191" s="105"/>
      <c r="W191" s="106"/>
      <c r="X191" s="106"/>
      <c r="Y191" s="206"/>
      <c r="Z191" s="106"/>
      <c r="AA191" s="107"/>
      <c r="AB191" s="7"/>
      <c r="AC191" s="7"/>
      <c r="AD191" s="7"/>
      <c r="AE191" s="7"/>
      <c r="AF191" s="7"/>
      <c r="AG191" s="7"/>
    </row>
    <row r="192" spans="1:33" ht="14.4" x14ac:dyDescent="0.3">
      <c r="A192" s="108" t="s">
        <v>74</v>
      </c>
      <c r="B192" s="154" t="s">
        <v>197</v>
      </c>
      <c r="C192" s="216" t="s">
        <v>198</v>
      </c>
      <c r="D192" s="111"/>
      <c r="E192" s="112">
        <f>SUM(E193:E195)</f>
        <v>0</v>
      </c>
      <c r="F192" s="113"/>
      <c r="G192" s="114">
        <f t="shared" ref="G192:H192" si="272">SUM(G193:G195)</f>
        <v>0</v>
      </c>
      <c r="H192" s="112">
        <f t="shared" si="272"/>
        <v>0</v>
      </c>
      <c r="I192" s="113"/>
      <c r="J192" s="114">
        <f t="shared" ref="J192:K192" si="273">SUM(J193:J195)</f>
        <v>0</v>
      </c>
      <c r="K192" s="112">
        <f t="shared" si="273"/>
        <v>0</v>
      </c>
      <c r="L192" s="113"/>
      <c r="M192" s="114">
        <f t="shared" ref="M192:N192" si="274">SUM(M193:M195)</f>
        <v>0</v>
      </c>
      <c r="N192" s="112">
        <f t="shared" si="274"/>
        <v>0</v>
      </c>
      <c r="O192" s="113"/>
      <c r="P192" s="114">
        <f t="shared" ref="P192:Q192" si="275">SUM(P193:P195)</f>
        <v>0</v>
      </c>
      <c r="Q192" s="112">
        <f t="shared" si="275"/>
        <v>0</v>
      </c>
      <c r="R192" s="113"/>
      <c r="S192" s="114">
        <f t="shared" ref="S192:T192" si="276">SUM(S193:S195)</f>
        <v>0</v>
      </c>
      <c r="T192" s="112">
        <f t="shared" si="276"/>
        <v>0</v>
      </c>
      <c r="U192" s="113"/>
      <c r="V192" s="114">
        <f t="shared" ref="V192:X192" si="277">SUM(V193:V195)</f>
        <v>0</v>
      </c>
      <c r="W192" s="114">
        <f t="shared" si="277"/>
        <v>0</v>
      </c>
      <c r="X192" s="114">
        <f t="shared" si="277"/>
        <v>0</v>
      </c>
      <c r="Y192" s="114">
        <f t="shared" ref="Y192:Y211" si="278">W192-X192</f>
        <v>0</v>
      </c>
      <c r="Z192" s="116" t="e">
        <f t="shared" ref="Z192:Z211" si="279">Y192/W192</f>
        <v>#DIV/0!</v>
      </c>
      <c r="AA192" s="117"/>
      <c r="AB192" s="118"/>
      <c r="AC192" s="118"/>
      <c r="AD192" s="118"/>
      <c r="AE192" s="118"/>
      <c r="AF192" s="118"/>
      <c r="AG192" s="118"/>
    </row>
    <row r="193" spans="1:33" ht="14.4" x14ac:dyDescent="0.3">
      <c r="A193" s="119" t="s">
        <v>77</v>
      </c>
      <c r="B193" s="120" t="s">
        <v>199</v>
      </c>
      <c r="C193" s="186" t="s">
        <v>200</v>
      </c>
      <c r="D193" s="122" t="s">
        <v>108</v>
      </c>
      <c r="E193" s="123"/>
      <c r="F193" s="124"/>
      <c r="G193" s="125">
        <f t="shared" ref="G193:G195" si="280">E193*F193</f>
        <v>0</v>
      </c>
      <c r="H193" s="123"/>
      <c r="I193" s="124"/>
      <c r="J193" s="125">
        <f t="shared" ref="J193:J195" si="281">H193*I193</f>
        <v>0</v>
      </c>
      <c r="K193" s="123"/>
      <c r="L193" s="124"/>
      <c r="M193" s="125">
        <f t="shared" ref="M193:M195" si="282">K193*L193</f>
        <v>0</v>
      </c>
      <c r="N193" s="123"/>
      <c r="O193" s="124"/>
      <c r="P193" s="125">
        <f t="shared" ref="P193:P195" si="283">N193*O193</f>
        <v>0</v>
      </c>
      <c r="Q193" s="123"/>
      <c r="R193" s="124"/>
      <c r="S193" s="125">
        <f t="shared" ref="S193:S195" si="284">Q193*R193</f>
        <v>0</v>
      </c>
      <c r="T193" s="123"/>
      <c r="U193" s="124"/>
      <c r="V193" s="125">
        <f t="shared" ref="V193:V195" si="285">T193*U193</f>
        <v>0</v>
      </c>
      <c r="W193" s="126">
        <f t="shared" ref="W193:W195" si="286">G193+M193+S193</f>
        <v>0</v>
      </c>
      <c r="X193" s="127">
        <f t="shared" ref="X193:X195" si="287">J193+P193+V193</f>
        <v>0</v>
      </c>
      <c r="Y193" s="127">
        <f t="shared" si="278"/>
        <v>0</v>
      </c>
      <c r="Z193" s="128" t="e">
        <f t="shared" si="279"/>
        <v>#DIV/0!</v>
      </c>
      <c r="AA193" s="129"/>
      <c r="AB193" s="131"/>
      <c r="AC193" s="131"/>
      <c r="AD193" s="131"/>
      <c r="AE193" s="131"/>
      <c r="AF193" s="131"/>
      <c r="AG193" s="131"/>
    </row>
    <row r="194" spans="1:33" ht="14.4" x14ac:dyDescent="0.3">
      <c r="A194" s="119" t="s">
        <v>77</v>
      </c>
      <c r="B194" s="120" t="s">
        <v>201</v>
      </c>
      <c r="C194" s="186" t="s">
        <v>200</v>
      </c>
      <c r="D194" s="122" t="s">
        <v>108</v>
      </c>
      <c r="E194" s="123"/>
      <c r="F194" s="124"/>
      <c r="G194" s="125">
        <f t="shared" si="280"/>
        <v>0</v>
      </c>
      <c r="H194" s="123"/>
      <c r="I194" s="124"/>
      <c r="J194" s="125">
        <f t="shared" si="281"/>
        <v>0</v>
      </c>
      <c r="K194" s="123"/>
      <c r="L194" s="124"/>
      <c r="M194" s="125">
        <f t="shared" si="282"/>
        <v>0</v>
      </c>
      <c r="N194" s="123"/>
      <c r="O194" s="124"/>
      <c r="P194" s="125">
        <f t="shared" si="283"/>
        <v>0</v>
      </c>
      <c r="Q194" s="123"/>
      <c r="R194" s="124"/>
      <c r="S194" s="125">
        <f t="shared" si="284"/>
        <v>0</v>
      </c>
      <c r="T194" s="123"/>
      <c r="U194" s="124"/>
      <c r="V194" s="125">
        <f t="shared" si="285"/>
        <v>0</v>
      </c>
      <c r="W194" s="126">
        <f t="shared" si="286"/>
        <v>0</v>
      </c>
      <c r="X194" s="127">
        <f t="shared" si="287"/>
        <v>0</v>
      </c>
      <c r="Y194" s="127">
        <f t="shared" si="278"/>
        <v>0</v>
      </c>
      <c r="Z194" s="128" t="e">
        <f t="shared" si="279"/>
        <v>#DIV/0!</v>
      </c>
      <c r="AA194" s="129"/>
      <c r="AB194" s="131"/>
      <c r="AC194" s="131"/>
      <c r="AD194" s="131"/>
      <c r="AE194" s="131"/>
      <c r="AF194" s="131"/>
      <c r="AG194" s="131"/>
    </row>
    <row r="195" spans="1:33" ht="14.4" x14ac:dyDescent="0.3">
      <c r="A195" s="132" t="s">
        <v>77</v>
      </c>
      <c r="B195" s="133" t="s">
        <v>202</v>
      </c>
      <c r="C195" s="162" t="s">
        <v>200</v>
      </c>
      <c r="D195" s="134" t="s">
        <v>108</v>
      </c>
      <c r="E195" s="135"/>
      <c r="F195" s="136"/>
      <c r="G195" s="137">
        <f t="shared" si="280"/>
        <v>0</v>
      </c>
      <c r="H195" s="135"/>
      <c r="I195" s="136"/>
      <c r="J195" s="137">
        <f t="shared" si="281"/>
        <v>0</v>
      </c>
      <c r="K195" s="135"/>
      <c r="L195" s="136"/>
      <c r="M195" s="137">
        <f t="shared" si="282"/>
        <v>0</v>
      </c>
      <c r="N195" s="135"/>
      <c r="O195" s="136"/>
      <c r="P195" s="137">
        <f t="shared" si="283"/>
        <v>0</v>
      </c>
      <c r="Q195" s="135"/>
      <c r="R195" s="136"/>
      <c r="S195" s="137">
        <f t="shared" si="284"/>
        <v>0</v>
      </c>
      <c r="T195" s="135"/>
      <c r="U195" s="136"/>
      <c r="V195" s="137">
        <f t="shared" si="285"/>
        <v>0</v>
      </c>
      <c r="W195" s="138">
        <f t="shared" si="286"/>
        <v>0</v>
      </c>
      <c r="X195" s="127">
        <f t="shared" si="287"/>
        <v>0</v>
      </c>
      <c r="Y195" s="127">
        <f t="shared" si="278"/>
        <v>0</v>
      </c>
      <c r="Z195" s="128" t="e">
        <f t="shared" si="279"/>
        <v>#DIV/0!</v>
      </c>
      <c r="AA195" s="139"/>
      <c r="AB195" s="131"/>
      <c r="AC195" s="131"/>
      <c r="AD195" s="131"/>
      <c r="AE195" s="131"/>
      <c r="AF195" s="131"/>
      <c r="AG195" s="131"/>
    </row>
    <row r="196" spans="1:33" ht="14.4" x14ac:dyDescent="0.3">
      <c r="A196" s="108" t="s">
        <v>72</v>
      </c>
      <c r="B196" s="154" t="s">
        <v>203</v>
      </c>
      <c r="C196" s="217" t="s">
        <v>204</v>
      </c>
      <c r="D196" s="141"/>
      <c r="E196" s="142">
        <f>SUM(E197:E199)</f>
        <v>2</v>
      </c>
      <c r="F196" s="143"/>
      <c r="G196" s="144">
        <f t="shared" ref="G196:H196" si="288">SUM(G197:G199)</f>
        <v>6000</v>
      </c>
      <c r="H196" s="142">
        <f t="shared" si="288"/>
        <v>2</v>
      </c>
      <c r="I196" s="143"/>
      <c r="J196" s="144">
        <f t="shared" ref="J196:K196" si="289">SUM(J197:J199)</f>
        <v>6000</v>
      </c>
      <c r="K196" s="142">
        <f t="shared" si="289"/>
        <v>0</v>
      </c>
      <c r="L196" s="143"/>
      <c r="M196" s="144">
        <f t="shared" ref="M196:N196" si="290">SUM(M197:M199)</f>
        <v>0</v>
      </c>
      <c r="N196" s="142">
        <f t="shared" si="290"/>
        <v>0</v>
      </c>
      <c r="O196" s="143"/>
      <c r="P196" s="144">
        <f t="shared" ref="P196:Q196" si="291">SUM(P197:P199)</f>
        <v>0</v>
      </c>
      <c r="Q196" s="142">
        <f t="shared" si="291"/>
        <v>0</v>
      </c>
      <c r="R196" s="143"/>
      <c r="S196" s="144">
        <f t="shared" ref="S196:T196" si="292">SUM(S197:S199)</f>
        <v>0</v>
      </c>
      <c r="T196" s="142">
        <f t="shared" si="292"/>
        <v>0</v>
      </c>
      <c r="U196" s="143"/>
      <c r="V196" s="144">
        <f t="shared" ref="V196:X196" si="293">SUM(V197:V199)</f>
        <v>0</v>
      </c>
      <c r="W196" s="144">
        <f t="shared" si="293"/>
        <v>6000</v>
      </c>
      <c r="X196" s="144">
        <f t="shared" si="293"/>
        <v>6000</v>
      </c>
      <c r="Y196" s="144">
        <f t="shared" si="278"/>
        <v>0</v>
      </c>
      <c r="Z196" s="144">
        <f t="shared" si="279"/>
        <v>0</v>
      </c>
      <c r="AA196" s="145"/>
      <c r="AB196" s="118"/>
      <c r="AC196" s="118"/>
      <c r="AD196" s="118"/>
      <c r="AE196" s="118"/>
      <c r="AF196" s="118"/>
      <c r="AG196" s="118"/>
    </row>
    <row r="197" spans="1:33" ht="14.4" x14ac:dyDescent="0.3">
      <c r="A197" s="119" t="s">
        <v>77</v>
      </c>
      <c r="B197" s="120" t="s">
        <v>205</v>
      </c>
      <c r="C197" s="381" t="s">
        <v>509</v>
      </c>
      <c r="D197" s="122" t="s">
        <v>108</v>
      </c>
      <c r="E197" s="123">
        <v>2</v>
      </c>
      <c r="F197" s="124">
        <v>3000</v>
      </c>
      <c r="G197" s="125">
        <f t="shared" ref="G197:G199" si="294">E197*F197</f>
        <v>6000</v>
      </c>
      <c r="H197" s="123">
        <v>2</v>
      </c>
      <c r="I197" s="124">
        <v>3000</v>
      </c>
      <c r="J197" s="125">
        <f t="shared" ref="J197" si="295">H197*I197</f>
        <v>6000</v>
      </c>
      <c r="K197" s="123"/>
      <c r="L197" s="124"/>
      <c r="M197" s="125">
        <f t="shared" ref="M197:M199" si="296">K197*L197</f>
        <v>0</v>
      </c>
      <c r="N197" s="123"/>
      <c r="O197" s="124"/>
      <c r="P197" s="125">
        <f t="shared" ref="P197:P199" si="297">N197*O197</f>
        <v>0</v>
      </c>
      <c r="Q197" s="123"/>
      <c r="R197" s="124"/>
      <c r="S197" s="125">
        <f t="shared" ref="S197:S199" si="298">Q197*R197</f>
        <v>0</v>
      </c>
      <c r="T197" s="123"/>
      <c r="U197" s="124"/>
      <c r="V197" s="125">
        <f t="shared" ref="V197:V199" si="299">T197*U197</f>
        <v>0</v>
      </c>
      <c r="W197" s="126">
        <f t="shared" ref="W197:W199" si="300">G197+M197+S197</f>
        <v>6000</v>
      </c>
      <c r="X197" s="127">
        <f t="shared" ref="X197:X199" si="301">J197+P197+V197</f>
        <v>6000</v>
      </c>
      <c r="Y197" s="127">
        <f t="shared" si="278"/>
        <v>0</v>
      </c>
      <c r="Z197" s="128">
        <f t="shared" si="279"/>
        <v>0</v>
      </c>
      <c r="AA197" s="129"/>
      <c r="AB197" s="131"/>
      <c r="AC197" s="131"/>
      <c r="AD197" s="131"/>
      <c r="AE197" s="131"/>
      <c r="AF197" s="131"/>
      <c r="AG197" s="131"/>
    </row>
    <row r="198" spans="1:33" ht="14.4" x14ac:dyDescent="0.3">
      <c r="A198" s="119" t="s">
        <v>77</v>
      </c>
      <c r="B198" s="120" t="s">
        <v>206</v>
      </c>
      <c r="C198" s="186" t="s">
        <v>200</v>
      </c>
      <c r="D198" s="122" t="s">
        <v>108</v>
      </c>
      <c r="E198" s="123"/>
      <c r="F198" s="124"/>
      <c r="G198" s="125">
        <f t="shared" si="294"/>
        <v>0</v>
      </c>
      <c r="H198" s="123"/>
      <c r="I198" s="124"/>
      <c r="J198" s="125">
        <f t="shared" ref="J198:J199" si="302">H198*I198</f>
        <v>0</v>
      </c>
      <c r="K198" s="123"/>
      <c r="L198" s="124"/>
      <c r="M198" s="125">
        <f t="shared" si="296"/>
        <v>0</v>
      </c>
      <c r="N198" s="123"/>
      <c r="O198" s="124"/>
      <c r="P198" s="125">
        <f t="shared" si="297"/>
        <v>0</v>
      </c>
      <c r="Q198" s="123"/>
      <c r="R198" s="124"/>
      <c r="S198" s="125">
        <f t="shared" si="298"/>
        <v>0</v>
      </c>
      <c r="T198" s="123"/>
      <c r="U198" s="124"/>
      <c r="V198" s="125">
        <f t="shared" si="299"/>
        <v>0</v>
      </c>
      <c r="W198" s="126">
        <f t="shared" si="300"/>
        <v>0</v>
      </c>
      <c r="X198" s="127">
        <f t="shared" si="301"/>
        <v>0</v>
      </c>
      <c r="Y198" s="127">
        <f t="shared" si="278"/>
        <v>0</v>
      </c>
      <c r="Z198" s="128" t="e">
        <f t="shared" si="279"/>
        <v>#DIV/0!</v>
      </c>
      <c r="AA198" s="129"/>
      <c r="AB198" s="131"/>
      <c r="AC198" s="131"/>
      <c r="AD198" s="131"/>
      <c r="AE198" s="131"/>
      <c r="AF198" s="131"/>
      <c r="AG198" s="131"/>
    </row>
    <row r="199" spans="1:33" ht="14.4" x14ac:dyDescent="0.3">
      <c r="A199" s="132" t="s">
        <v>77</v>
      </c>
      <c r="B199" s="133" t="s">
        <v>207</v>
      </c>
      <c r="C199" s="162" t="s">
        <v>200</v>
      </c>
      <c r="D199" s="134" t="s">
        <v>108</v>
      </c>
      <c r="E199" s="135"/>
      <c r="F199" s="136"/>
      <c r="G199" s="137">
        <f t="shared" si="294"/>
        <v>0</v>
      </c>
      <c r="H199" s="135"/>
      <c r="I199" s="136"/>
      <c r="J199" s="137">
        <f t="shared" si="302"/>
        <v>0</v>
      </c>
      <c r="K199" s="135"/>
      <c r="L199" s="136"/>
      <c r="M199" s="137">
        <f t="shared" si="296"/>
        <v>0</v>
      </c>
      <c r="N199" s="135"/>
      <c r="O199" s="136"/>
      <c r="P199" s="137">
        <f t="shared" si="297"/>
        <v>0</v>
      </c>
      <c r="Q199" s="135"/>
      <c r="R199" s="136"/>
      <c r="S199" s="137">
        <f t="shared" si="298"/>
        <v>0</v>
      </c>
      <c r="T199" s="135"/>
      <c r="U199" s="136"/>
      <c r="V199" s="137">
        <f t="shared" si="299"/>
        <v>0</v>
      </c>
      <c r="W199" s="138">
        <f t="shared" si="300"/>
        <v>0</v>
      </c>
      <c r="X199" s="127">
        <f t="shared" si="301"/>
        <v>0</v>
      </c>
      <c r="Y199" s="127">
        <f t="shared" si="278"/>
        <v>0</v>
      </c>
      <c r="Z199" s="128" t="e">
        <f t="shared" si="279"/>
        <v>#DIV/0!</v>
      </c>
      <c r="AA199" s="139"/>
      <c r="AB199" s="131"/>
      <c r="AC199" s="131"/>
      <c r="AD199" s="131"/>
      <c r="AE199" s="131"/>
      <c r="AF199" s="131"/>
      <c r="AG199" s="131"/>
    </row>
    <row r="200" spans="1:33" ht="30" customHeight="1" x14ac:dyDescent="0.3">
      <c r="A200" s="108" t="s">
        <v>72</v>
      </c>
      <c r="B200" s="154" t="s">
        <v>208</v>
      </c>
      <c r="C200" s="217" t="s">
        <v>209</v>
      </c>
      <c r="D200" s="141"/>
      <c r="E200" s="142">
        <f>SUM(E201:E210)</f>
        <v>423</v>
      </c>
      <c r="F200" s="143"/>
      <c r="G200" s="144">
        <f t="shared" ref="G200:H200" si="303">SUM(G201:G210)</f>
        <v>11150</v>
      </c>
      <c r="H200" s="142">
        <f t="shared" si="303"/>
        <v>423</v>
      </c>
      <c r="I200" s="143"/>
      <c r="J200" s="144">
        <f t="shared" ref="J200:K200" si="304">SUM(J201:J210)</f>
        <v>11150</v>
      </c>
      <c r="K200" s="142">
        <f t="shared" si="304"/>
        <v>0</v>
      </c>
      <c r="L200" s="143"/>
      <c r="M200" s="144">
        <f t="shared" ref="M200:N200" si="305">SUM(M201:M210)</f>
        <v>0</v>
      </c>
      <c r="N200" s="142">
        <f t="shared" si="305"/>
        <v>0</v>
      </c>
      <c r="O200" s="143"/>
      <c r="P200" s="144">
        <f t="shared" ref="P200:Q200" si="306">SUM(P201:P210)</f>
        <v>0</v>
      </c>
      <c r="Q200" s="142">
        <f t="shared" si="306"/>
        <v>0</v>
      </c>
      <c r="R200" s="143"/>
      <c r="S200" s="144">
        <f t="shared" ref="S200:T200" si="307">SUM(S201:S210)</f>
        <v>0</v>
      </c>
      <c r="T200" s="142">
        <f t="shared" si="307"/>
        <v>0</v>
      </c>
      <c r="U200" s="143"/>
      <c r="V200" s="144">
        <f t="shared" ref="V200:X200" si="308">SUM(V201:V210)</f>
        <v>0</v>
      </c>
      <c r="W200" s="144">
        <f t="shared" si="308"/>
        <v>11150</v>
      </c>
      <c r="X200" s="144">
        <f t="shared" si="308"/>
        <v>11150</v>
      </c>
      <c r="Y200" s="144">
        <f t="shared" si="278"/>
        <v>0</v>
      </c>
      <c r="Z200" s="144">
        <f t="shared" si="279"/>
        <v>0</v>
      </c>
      <c r="AA200" s="145"/>
      <c r="AB200" s="118"/>
      <c r="AC200" s="118"/>
      <c r="AD200" s="118"/>
      <c r="AE200" s="118"/>
      <c r="AF200" s="118"/>
      <c r="AG200" s="118"/>
    </row>
    <row r="201" spans="1:33" ht="14.4" x14ac:dyDescent="0.3">
      <c r="A201" s="119" t="s">
        <v>77</v>
      </c>
      <c r="B201" s="120" t="s">
        <v>210</v>
      </c>
      <c r="C201" s="381" t="s">
        <v>510</v>
      </c>
      <c r="D201" s="122" t="s">
        <v>108</v>
      </c>
      <c r="E201" s="123">
        <v>50</v>
      </c>
      <c r="F201" s="124">
        <v>25</v>
      </c>
      <c r="G201" s="125">
        <f t="shared" ref="G201:G210" si="309">E201*F201</f>
        <v>1250</v>
      </c>
      <c r="H201" s="123">
        <v>50</v>
      </c>
      <c r="I201" s="124">
        <v>25</v>
      </c>
      <c r="J201" s="125">
        <f t="shared" ref="J201:J210" si="310">H201*I201</f>
        <v>1250</v>
      </c>
      <c r="K201" s="123"/>
      <c r="L201" s="124"/>
      <c r="M201" s="125">
        <f t="shared" ref="M201:M210" si="311">K201*L201</f>
        <v>0</v>
      </c>
      <c r="N201" s="123"/>
      <c r="O201" s="124"/>
      <c r="P201" s="125">
        <f t="shared" ref="P201:P210" si="312">N201*O201</f>
        <v>0</v>
      </c>
      <c r="Q201" s="123"/>
      <c r="R201" s="124"/>
      <c r="S201" s="125">
        <f t="shared" ref="S201:S210" si="313">Q201*R201</f>
        <v>0</v>
      </c>
      <c r="T201" s="123"/>
      <c r="U201" s="124"/>
      <c r="V201" s="125">
        <f t="shared" ref="V201:V210" si="314">T201*U201</f>
        <v>0</v>
      </c>
      <c r="W201" s="126">
        <f t="shared" ref="W201:W210" si="315">G201+M201+S201</f>
        <v>1250</v>
      </c>
      <c r="X201" s="127">
        <f t="shared" ref="X201:X210" si="316">J201+P201+V201</f>
        <v>1250</v>
      </c>
      <c r="Y201" s="127">
        <f t="shared" si="278"/>
        <v>0</v>
      </c>
      <c r="Z201" s="128">
        <f t="shared" si="279"/>
        <v>0</v>
      </c>
      <c r="AA201" s="129"/>
      <c r="AB201" s="131"/>
      <c r="AC201" s="131"/>
      <c r="AD201" s="131"/>
      <c r="AE201" s="131"/>
      <c r="AF201" s="131"/>
      <c r="AG201" s="131"/>
    </row>
    <row r="202" spans="1:33" s="340" customFormat="1" ht="14.4" x14ac:dyDescent="0.3">
      <c r="A202" s="119" t="s">
        <v>77</v>
      </c>
      <c r="B202" s="120" t="s">
        <v>211</v>
      </c>
      <c r="C202" s="186" t="s">
        <v>518</v>
      </c>
      <c r="D202" s="122" t="s">
        <v>108</v>
      </c>
      <c r="E202" s="123">
        <v>3</v>
      </c>
      <c r="F202" s="124">
        <v>200</v>
      </c>
      <c r="G202" s="125">
        <f t="shared" si="309"/>
        <v>600</v>
      </c>
      <c r="H202" s="123">
        <v>3</v>
      </c>
      <c r="I202" s="124">
        <v>200</v>
      </c>
      <c r="J202" s="125">
        <f t="shared" si="310"/>
        <v>600</v>
      </c>
      <c r="K202" s="123"/>
      <c r="L202" s="124"/>
      <c r="M202" s="125">
        <f t="shared" si="311"/>
        <v>0</v>
      </c>
      <c r="N202" s="123"/>
      <c r="O202" s="124"/>
      <c r="P202" s="125">
        <f t="shared" si="312"/>
        <v>0</v>
      </c>
      <c r="Q202" s="123"/>
      <c r="R202" s="124"/>
      <c r="S202" s="125"/>
      <c r="T202" s="123"/>
      <c r="U202" s="124"/>
      <c r="V202" s="125"/>
      <c r="W202" s="126">
        <f t="shared" ref="W202:W208" si="317">G202+M202+S202</f>
        <v>600</v>
      </c>
      <c r="X202" s="127">
        <f t="shared" ref="X202:X208" si="318">J202+P202+V202</f>
        <v>600</v>
      </c>
      <c r="Y202" s="127">
        <f t="shared" ref="Y202:Y208" si="319">W202-X202</f>
        <v>0</v>
      </c>
      <c r="Z202" s="128">
        <f t="shared" ref="Z202:Z208" si="320">Y202/W202</f>
        <v>0</v>
      </c>
      <c r="AA202" s="129"/>
      <c r="AB202" s="131"/>
      <c r="AC202" s="131"/>
      <c r="AD202" s="131"/>
      <c r="AE202" s="131"/>
      <c r="AF202" s="131"/>
      <c r="AG202" s="131"/>
    </row>
    <row r="203" spans="1:33" s="340" customFormat="1" ht="14.4" x14ac:dyDescent="0.3">
      <c r="A203" s="119" t="s">
        <v>77</v>
      </c>
      <c r="B203" s="120" t="s">
        <v>212</v>
      </c>
      <c r="C203" s="186" t="s">
        <v>519</v>
      </c>
      <c r="D203" s="122" t="s">
        <v>108</v>
      </c>
      <c r="E203" s="123">
        <v>3</v>
      </c>
      <c r="F203" s="124">
        <v>200</v>
      </c>
      <c r="G203" s="125">
        <f t="shared" si="309"/>
        <v>600</v>
      </c>
      <c r="H203" s="123">
        <v>3</v>
      </c>
      <c r="I203" s="124">
        <v>200</v>
      </c>
      <c r="J203" s="125">
        <f t="shared" si="310"/>
        <v>600</v>
      </c>
      <c r="K203" s="123"/>
      <c r="L203" s="124"/>
      <c r="M203" s="125">
        <f t="shared" si="311"/>
        <v>0</v>
      </c>
      <c r="N203" s="123"/>
      <c r="O203" s="124"/>
      <c r="P203" s="125">
        <f t="shared" si="312"/>
        <v>0</v>
      </c>
      <c r="Q203" s="123"/>
      <c r="R203" s="124"/>
      <c r="S203" s="125"/>
      <c r="T203" s="123"/>
      <c r="U203" s="124"/>
      <c r="V203" s="125"/>
      <c r="W203" s="126">
        <f t="shared" si="317"/>
        <v>600</v>
      </c>
      <c r="X203" s="127">
        <f t="shared" si="318"/>
        <v>600</v>
      </c>
      <c r="Y203" s="127">
        <f t="shared" si="319"/>
        <v>0</v>
      </c>
      <c r="Z203" s="128">
        <f t="shared" si="320"/>
        <v>0</v>
      </c>
      <c r="AA203" s="129"/>
      <c r="AB203" s="131"/>
      <c r="AC203" s="131"/>
      <c r="AD203" s="131"/>
      <c r="AE203" s="131"/>
      <c r="AF203" s="131"/>
      <c r="AG203" s="131"/>
    </row>
    <row r="204" spans="1:33" s="340" customFormat="1" ht="14.4" x14ac:dyDescent="0.3">
      <c r="A204" s="119" t="s">
        <v>77</v>
      </c>
      <c r="B204" s="120" t="s">
        <v>511</v>
      </c>
      <c r="C204" s="186" t="s">
        <v>520</v>
      </c>
      <c r="D204" s="122" t="s">
        <v>108</v>
      </c>
      <c r="E204" s="123">
        <v>200</v>
      </c>
      <c r="F204" s="124">
        <v>15</v>
      </c>
      <c r="G204" s="125">
        <f t="shared" si="309"/>
        <v>3000</v>
      </c>
      <c r="H204" s="123">
        <v>200</v>
      </c>
      <c r="I204" s="124">
        <v>15</v>
      </c>
      <c r="J204" s="125">
        <f t="shared" si="310"/>
        <v>3000</v>
      </c>
      <c r="K204" s="123"/>
      <c r="L204" s="124"/>
      <c r="M204" s="125">
        <f t="shared" si="311"/>
        <v>0</v>
      </c>
      <c r="N204" s="123"/>
      <c r="O204" s="124"/>
      <c r="P204" s="125">
        <f t="shared" si="312"/>
        <v>0</v>
      </c>
      <c r="Q204" s="123"/>
      <c r="R204" s="124"/>
      <c r="S204" s="125"/>
      <c r="T204" s="123"/>
      <c r="U204" s="124"/>
      <c r="V204" s="125"/>
      <c r="W204" s="126">
        <f t="shared" si="317"/>
        <v>3000</v>
      </c>
      <c r="X204" s="127">
        <f t="shared" si="318"/>
        <v>3000</v>
      </c>
      <c r="Y204" s="127">
        <f t="shared" si="319"/>
        <v>0</v>
      </c>
      <c r="Z204" s="128">
        <f t="shared" si="320"/>
        <v>0</v>
      </c>
      <c r="AA204" s="129"/>
      <c r="AB204" s="131"/>
      <c r="AC204" s="131"/>
      <c r="AD204" s="131"/>
      <c r="AE204" s="131"/>
      <c r="AF204" s="131"/>
      <c r="AG204" s="131"/>
    </row>
    <row r="205" spans="1:33" s="340" customFormat="1" ht="14.4" x14ac:dyDescent="0.3">
      <c r="A205" s="119" t="s">
        <v>77</v>
      </c>
      <c r="B205" s="120" t="s">
        <v>512</v>
      </c>
      <c r="C205" s="186" t="s">
        <v>521</v>
      </c>
      <c r="D205" s="122" t="s">
        <v>108</v>
      </c>
      <c r="E205" s="123">
        <v>1</v>
      </c>
      <c r="F205" s="124">
        <v>100</v>
      </c>
      <c r="G205" s="125">
        <f t="shared" si="309"/>
        <v>100</v>
      </c>
      <c r="H205" s="123">
        <v>1</v>
      </c>
      <c r="I205" s="124">
        <v>100</v>
      </c>
      <c r="J205" s="125">
        <f t="shared" si="310"/>
        <v>100</v>
      </c>
      <c r="K205" s="123"/>
      <c r="L205" s="124"/>
      <c r="M205" s="125">
        <f t="shared" si="311"/>
        <v>0</v>
      </c>
      <c r="N205" s="123"/>
      <c r="O205" s="124"/>
      <c r="P205" s="125">
        <f t="shared" si="312"/>
        <v>0</v>
      </c>
      <c r="Q205" s="123"/>
      <c r="R205" s="124"/>
      <c r="S205" s="125"/>
      <c r="T205" s="123"/>
      <c r="U205" s="124"/>
      <c r="V205" s="125"/>
      <c r="W205" s="126">
        <f t="shared" si="317"/>
        <v>100</v>
      </c>
      <c r="X205" s="127">
        <f t="shared" si="318"/>
        <v>100</v>
      </c>
      <c r="Y205" s="127">
        <f t="shared" si="319"/>
        <v>0</v>
      </c>
      <c r="Z205" s="128">
        <f t="shared" si="320"/>
        <v>0</v>
      </c>
      <c r="AA205" s="129"/>
      <c r="AB205" s="131"/>
      <c r="AC205" s="131"/>
      <c r="AD205" s="131"/>
      <c r="AE205" s="131"/>
      <c r="AF205" s="131"/>
      <c r="AG205" s="131"/>
    </row>
    <row r="206" spans="1:33" s="340" customFormat="1" ht="14.4" x14ac:dyDescent="0.3">
      <c r="A206" s="119" t="s">
        <v>77</v>
      </c>
      <c r="B206" s="120" t="s">
        <v>513</v>
      </c>
      <c r="C206" s="186" t="s">
        <v>522</v>
      </c>
      <c r="D206" s="122" t="s">
        <v>108</v>
      </c>
      <c r="E206" s="123">
        <v>5</v>
      </c>
      <c r="F206" s="124">
        <v>150</v>
      </c>
      <c r="G206" s="125">
        <f t="shared" si="309"/>
        <v>750</v>
      </c>
      <c r="H206" s="123">
        <v>5</v>
      </c>
      <c r="I206" s="124">
        <v>150</v>
      </c>
      <c r="J206" s="125">
        <f t="shared" si="310"/>
        <v>750</v>
      </c>
      <c r="K206" s="123"/>
      <c r="L206" s="124"/>
      <c r="M206" s="125">
        <f t="shared" si="311"/>
        <v>0</v>
      </c>
      <c r="N206" s="123"/>
      <c r="O206" s="124"/>
      <c r="P206" s="125">
        <f t="shared" si="312"/>
        <v>0</v>
      </c>
      <c r="Q206" s="123"/>
      <c r="R206" s="124"/>
      <c r="S206" s="125"/>
      <c r="T206" s="123"/>
      <c r="U206" s="124"/>
      <c r="V206" s="125"/>
      <c r="W206" s="126">
        <f t="shared" si="317"/>
        <v>750</v>
      </c>
      <c r="X206" s="127">
        <f t="shared" si="318"/>
        <v>750</v>
      </c>
      <c r="Y206" s="127">
        <f t="shared" si="319"/>
        <v>0</v>
      </c>
      <c r="Z206" s="128">
        <f t="shared" si="320"/>
        <v>0</v>
      </c>
      <c r="AA206" s="129"/>
      <c r="AB206" s="131"/>
      <c r="AC206" s="131"/>
      <c r="AD206" s="131"/>
      <c r="AE206" s="131"/>
      <c r="AF206" s="131"/>
      <c r="AG206" s="131"/>
    </row>
    <row r="207" spans="1:33" s="340" customFormat="1" ht="14.4" x14ac:dyDescent="0.3">
      <c r="A207" s="119" t="s">
        <v>77</v>
      </c>
      <c r="B207" s="120" t="s">
        <v>514</v>
      </c>
      <c r="C207" s="186" t="s">
        <v>524</v>
      </c>
      <c r="D207" s="122" t="s">
        <v>108</v>
      </c>
      <c r="E207" s="123">
        <v>10</v>
      </c>
      <c r="F207" s="124">
        <v>60</v>
      </c>
      <c r="G207" s="125">
        <f t="shared" si="309"/>
        <v>600</v>
      </c>
      <c r="H207" s="123">
        <v>10</v>
      </c>
      <c r="I207" s="124">
        <v>60</v>
      </c>
      <c r="J207" s="125">
        <f t="shared" si="310"/>
        <v>600</v>
      </c>
      <c r="K207" s="123"/>
      <c r="L207" s="124"/>
      <c r="M207" s="125">
        <f t="shared" si="311"/>
        <v>0</v>
      </c>
      <c r="N207" s="123"/>
      <c r="O207" s="124"/>
      <c r="P207" s="125">
        <f t="shared" si="312"/>
        <v>0</v>
      </c>
      <c r="Q207" s="123"/>
      <c r="R207" s="124"/>
      <c r="S207" s="125"/>
      <c r="T207" s="123"/>
      <c r="U207" s="124"/>
      <c r="V207" s="125"/>
      <c r="W207" s="126">
        <f t="shared" si="317"/>
        <v>600</v>
      </c>
      <c r="X207" s="127">
        <f t="shared" si="318"/>
        <v>600</v>
      </c>
      <c r="Y207" s="127">
        <f t="shared" si="319"/>
        <v>0</v>
      </c>
      <c r="Z207" s="128">
        <f t="shared" si="320"/>
        <v>0</v>
      </c>
      <c r="AA207" s="129"/>
      <c r="AB207" s="131"/>
      <c r="AC207" s="131"/>
      <c r="AD207" s="131"/>
      <c r="AE207" s="131"/>
      <c r="AF207" s="131"/>
      <c r="AG207" s="131"/>
    </row>
    <row r="208" spans="1:33" s="340" customFormat="1" ht="14.4" x14ac:dyDescent="0.3">
      <c r="A208" s="119" t="s">
        <v>77</v>
      </c>
      <c r="B208" s="120" t="s">
        <v>515</v>
      </c>
      <c r="C208" s="186" t="s">
        <v>523</v>
      </c>
      <c r="D208" s="122" t="s">
        <v>108</v>
      </c>
      <c r="E208" s="123">
        <v>1</v>
      </c>
      <c r="F208" s="124">
        <v>250</v>
      </c>
      <c r="G208" s="125">
        <f t="shared" ref="G208" si="321">E208*F208</f>
        <v>250</v>
      </c>
      <c r="H208" s="123">
        <v>1</v>
      </c>
      <c r="I208" s="124">
        <v>250</v>
      </c>
      <c r="J208" s="125">
        <f t="shared" si="310"/>
        <v>250</v>
      </c>
      <c r="K208" s="123"/>
      <c r="L208" s="124"/>
      <c r="M208" s="125">
        <f t="shared" si="311"/>
        <v>0</v>
      </c>
      <c r="N208" s="123"/>
      <c r="O208" s="124"/>
      <c r="P208" s="125">
        <f t="shared" si="312"/>
        <v>0</v>
      </c>
      <c r="Q208" s="123"/>
      <c r="R208" s="124"/>
      <c r="S208" s="125"/>
      <c r="T208" s="123"/>
      <c r="U208" s="124"/>
      <c r="V208" s="125"/>
      <c r="W208" s="126">
        <f t="shared" si="317"/>
        <v>250</v>
      </c>
      <c r="X208" s="127">
        <f t="shared" si="318"/>
        <v>250</v>
      </c>
      <c r="Y208" s="127">
        <f t="shared" si="319"/>
        <v>0</v>
      </c>
      <c r="Z208" s="128">
        <f t="shared" si="320"/>
        <v>0</v>
      </c>
      <c r="AA208" s="129"/>
      <c r="AB208" s="131"/>
      <c r="AC208" s="131"/>
      <c r="AD208" s="131"/>
      <c r="AE208" s="131"/>
      <c r="AF208" s="131"/>
      <c r="AG208" s="131"/>
    </row>
    <row r="209" spans="1:33" ht="14.4" x14ac:dyDescent="0.3">
      <c r="A209" s="119" t="s">
        <v>77</v>
      </c>
      <c r="B209" s="120" t="s">
        <v>516</v>
      </c>
      <c r="C209" s="186" t="s">
        <v>525</v>
      </c>
      <c r="D209" s="122" t="s">
        <v>108</v>
      </c>
      <c r="E209" s="123">
        <v>50</v>
      </c>
      <c r="F209" s="124">
        <v>40</v>
      </c>
      <c r="G209" s="125">
        <f t="shared" si="309"/>
        <v>2000</v>
      </c>
      <c r="H209" s="123">
        <v>50</v>
      </c>
      <c r="I209" s="124">
        <v>40</v>
      </c>
      <c r="J209" s="125">
        <f t="shared" si="310"/>
        <v>2000</v>
      </c>
      <c r="K209" s="123"/>
      <c r="L209" s="124"/>
      <c r="M209" s="125">
        <f t="shared" si="311"/>
        <v>0</v>
      </c>
      <c r="N209" s="123"/>
      <c r="O209" s="124"/>
      <c r="P209" s="125">
        <f t="shared" si="312"/>
        <v>0</v>
      </c>
      <c r="Q209" s="123"/>
      <c r="R209" s="124"/>
      <c r="S209" s="125">
        <f t="shared" si="313"/>
        <v>0</v>
      </c>
      <c r="T209" s="123"/>
      <c r="U209" s="124"/>
      <c r="V209" s="125">
        <f t="shared" si="314"/>
        <v>0</v>
      </c>
      <c r="W209" s="126">
        <f t="shared" si="315"/>
        <v>2000</v>
      </c>
      <c r="X209" s="127">
        <f t="shared" si="316"/>
        <v>2000</v>
      </c>
      <c r="Y209" s="127">
        <f t="shared" si="278"/>
        <v>0</v>
      </c>
      <c r="Z209" s="128">
        <f t="shared" si="279"/>
        <v>0</v>
      </c>
      <c r="AA209" s="129"/>
      <c r="AB209" s="131"/>
      <c r="AC209" s="131"/>
      <c r="AD209" s="131"/>
      <c r="AE209" s="131"/>
      <c r="AF209" s="131"/>
      <c r="AG209" s="131"/>
    </row>
    <row r="210" spans="1:33" thickBot="1" x14ac:dyDescent="0.35">
      <c r="A210" s="119" t="s">
        <v>77</v>
      </c>
      <c r="B210" s="120" t="s">
        <v>517</v>
      </c>
      <c r="C210" s="162" t="s">
        <v>526</v>
      </c>
      <c r="D210" s="134" t="s">
        <v>108</v>
      </c>
      <c r="E210" s="148">
        <v>100</v>
      </c>
      <c r="F210" s="149">
        <v>20</v>
      </c>
      <c r="G210" s="125">
        <f t="shared" si="309"/>
        <v>2000</v>
      </c>
      <c r="H210" s="148">
        <v>100</v>
      </c>
      <c r="I210" s="149">
        <v>20</v>
      </c>
      <c r="J210" s="125">
        <f t="shared" si="310"/>
        <v>2000</v>
      </c>
      <c r="K210" s="148"/>
      <c r="L210" s="149"/>
      <c r="M210" s="150">
        <f t="shared" si="311"/>
        <v>0</v>
      </c>
      <c r="N210" s="148"/>
      <c r="O210" s="149"/>
      <c r="P210" s="150">
        <f t="shared" si="312"/>
        <v>0</v>
      </c>
      <c r="Q210" s="148"/>
      <c r="R210" s="149"/>
      <c r="S210" s="150">
        <f t="shared" si="313"/>
        <v>0</v>
      </c>
      <c r="T210" s="148"/>
      <c r="U210" s="149"/>
      <c r="V210" s="150">
        <f t="shared" si="314"/>
        <v>0</v>
      </c>
      <c r="W210" s="138">
        <f t="shared" si="315"/>
        <v>2000</v>
      </c>
      <c r="X210" s="164">
        <f t="shared" si="316"/>
        <v>2000</v>
      </c>
      <c r="Y210" s="164">
        <f t="shared" si="278"/>
        <v>0</v>
      </c>
      <c r="Z210" s="218">
        <f t="shared" si="279"/>
        <v>0</v>
      </c>
      <c r="AA210" s="139"/>
      <c r="AB210" s="131"/>
      <c r="AC210" s="131"/>
      <c r="AD210" s="131"/>
      <c r="AE210" s="131"/>
      <c r="AF210" s="131"/>
      <c r="AG210" s="131"/>
    </row>
    <row r="211" spans="1:33" thickBot="1" x14ac:dyDescent="0.35">
      <c r="A211" s="165" t="s">
        <v>213</v>
      </c>
      <c r="B211" s="166"/>
      <c r="C211" s="167"/>
      <c r="D211" s="168"/>
      <c r="E211" s="172">
        <f>E200+E196+E192</f>
        <v>425</v>
      </c>
      <c r="F211" s="188"/>
      <c r="G211" s="171">
        <f t="shared" ref="G211:H211" si="322">G200+G196+G192</f>
        <v>17150</v>
      </c>
      <c r="H211" s="172">
        <f t="shared" si="322"/>
        <v>425</v>
      </c>
      <c r="I211" s="188"/>
      <c r="J211" s="171">
        <f t="shared" ref="J211:K211" si="323">J200+J196+J192</f>
        <v>17150</v>
      </c>
      <c r="K211" s="189">
        <f t="shared" si="323"/>
        <v>0</v>
      </c>
      <c r="L211" s="188"/>
      <c r="M211" s="171">
        <f t="shared" ref="M211:N211" si="324">M200+M196+M192</f>
        <v>0</v>
      </c>
      <c r="N211" s="189">
        <f t="shared" si="324"/>
        <v>0</v>
      </c>
      <c r="O211" s="188"/>
      <c r="P211" s="171">
        <f t="shared" ref="P211:Q211" si="325">P200+P196+P192</f>
        <v>0</v>
      </c>
      <c r="Q211" s="189">
        <f t="shared" si="325"/>
        <v>0</v>
      </c>
      <c r="R211" s="188"/>
      <c r="S211" s="171">
        <f t="shared" ref="S211:T211" si="326">S200+S196+S192</f>
        <v>0</v>
      </c>
      <c r="T211" s="189">
        <f t="shared" si="326"/>
        <v>0</v>
      </c>
      <c r="U211" s="188"/>
      <c r="V211" s="173">
        <f t="shared" ref="V211:X211" si="327">V200+V196+V192</f>
        <v>0</v>
      </c>
      <c r="W211" s="354">
        <f t="shared" si="327"/>
        <v>17150</v>
      </c>
      <c r="X211" s="355">
        <f t="shared" si="327"/>
        <v>17150</v>
      </c>
      <c r="Y211" s="355">
        <f t="shared" si="278"/>
        <v>0</v>
      </c>
      <c r="Z211" s="355">
        <f t="shared" si="279"/>
        <v>0</v>
      </c>
      <c r="AA211" s="219"/>
      <c r="AB211" s="7"/>
      <c r="AC211" s="7"/>
      <c r="AD211" s="7"/>
      <c r="AE211" s="7"/>
      <c r="AF211" s="7"/>
      <c r="AG211" s="7"/>
    </row>
    <row r="212" spans="1:33" ht="14.4" x14ac:dyDescent="0.3">
      <c r="A212" s="177" t="s">
        <v>72</v>
      </c>
      <c r="B212" s="204">
        <v>7</v>
      </c>
      <c r="C212" s="179" t="s">
        <v>214</v>
      </c>
      <c r="D212" s="180"/>
      <c r="E212" s="105"/>
      <c r="F212" s="105"/>
      <c r="G212" s="105"/>
      <c r="H212" s="105"/>
      <c r="I212" s="105"/>
      <c r="J212" s="105"/>
      <c r="K212" s="105"/>
      <c r="L212" s="105"/>
      <c r="M212" s="105"/>
      <c r="N212" s="105"/>
      <c r="O212" s="105"/>
      <c r="P212" s="105"/>
      <c r="Q212" s="105"/>
      <c r="R212" s="105"/>
      <c r="S212" s="105"/>
      <c r="T212" s="105"/>
      <c r="U212" s="105"/>
      <c r="V212" s="105"/>
      <c r="W212" s="220"/>
      <c r="X212" s="220"/>
      <c r="Y212" s="181"/>
      <c r="Z212" s="220"/>
      <c r="AA212" s="221"/>
      <c r="AB212" s="7"/>
      <c r="AC212" s="7"/>
      <c r="AD212" s="7"/>
      <c r="AE212" s="7"/>
      <c r="AF212" s="7"/>
      <c r="AG212" s="7"/>
    </row>
    <row r="213" spans="1:33" ht="14.4" x14ac:dyDescent="0.3">
      <c r="A213" s="119" t="s">
        <v>77</v>
      </c>
      <c r="B213" s="120" t="s">
        <v>215</v>
      </c>
      <c r="C213" s="186" t="s">
        <v>216</v>
      </c>
      <c r="D213" s="122" t="s">
        <v>108</v>
      </c>
      <c r="E213" s="123"/>
      <c r="F213" s="124"/>
      <c r="G213" s="125">
        <f t="shared" ref="G213:G223" si="328">E213*F213</f>
        <v>0</v>
      </c>
      <c r="H213" s="123"/>
      <c r="I213" s="124"/>
      <c r="J213" s="125">
        <f t="shared" ref="J213:J223" si="329">H213*I213</f>
        <v>0</v>
      </c>
      <c r="K213" s="123"/>
      <c r="L213" s="124"/>
      <c r="M213" s="125">
        <f t="shared" ref="M213:M223" si="330">K213*L213</f>
        <v>0</v>
      </c>
      <c r="N213" s="123"/>
      <c r="O213" s="124"/>
      <c r="P213" s="125">
        <f t="shared" ref="P213:P223" si="331">N213*O213</f>
        <v>0</v>
      </c>
      <c r="Q213" s="123"/>
      <c r="R213" s="124"/>
      <c r="S213" s="125">
        <f t="shared" ref="S213:S223" si="332">Q213*R213</f>
        <v>0</v>
      </c>
      <c r="T213" s="123"/>
      <c r="U213" s="124"/>
      <c r="V213" s="222">
        <f t="shared" ref="V213:V223" si="333">T213*U213</f>
        <v>0</v>
      </c>
      <c r="W213" s="223">
        <f t="shared" ref="W213:W223" si="334">G213+M213+S213</f>
        <v>0</v>
      </c>
      <c r="X213" s="224">
        <f t="shared" ref="X213:X223" si="335">J213+P213+V213</f>
        <v>0</v>
      </c>
      <c r="Y213" s="224">
        <f t="shared" ref="Y213:Y224" si="336">W213-X213</f>
        <v>0</v>
      </c>
      <c r="Z213" s="225" t="e">
        <f t="shared" ref="Z213:Z224" si="337">Y213/W213</f>
        <v>#DIV/0!</v>
      </c>
      <c r="AA213" s="226"/>
      <c r="AB213" s="131"/>
      <c r="AC213" s="131"/>
      <c r="AD213" s="131"/>
      <c r="AE213" s="131"/>
      <c r="AF213" s="131"/>
      <c r="AG213" s="131"/>
    </row>
    <row r="214" spans="1:33" ht="14.4" x14ac:dyDescent="0.3">
      <c r="A214" s="119" t="s">
        <v>77</v>
      </c>
      <c r="B214" s="120" t="s">
        <v>217</v>
      </c>
      <c r="C214" s="186" t="s">
        <v>218</v>
      </c>
      <c r="D214" s="122" t="s">
        <v>108</v>
      </c>
      <c r="E214" s="123"/>
      <c r="F214" s="124"/>
      <c r="G214" s="125">
        <f t="shared" si="328"/>
        <v>0</v>
      </c>
      <c r="H214" s="123"/>
      <c r="I214" s="124"/>
      <c r="J214" s="125">
        <f t="shared" si="329"/>
        <v>0</v>
      </c>
      <c r="K214" s="123"/>
      <c r="L214" s="124"/>
      <c r="M214" s="125">
        <f t="shared" si="330"/>
        <v>0</v>
      </c>
      <c r="N214" s="123"/>
      <c r="O214" s="124"/>
      <c r="P214" s="125">
        <f t="shared" si="331"/>
        <v>0</v>
      </c>
      <c r="Q214" s="123"/>
      <c r="R214" s="124"/>
      <c r="S214" s="125">
        <f t="shared" si="332"/>
        <v>0</v>
      </c>
      <c r="T214" s="123"/>
      <c r="U214" s="124"/>
      <c r="V214" s="222">
        <f t="shared" si="333"/>
        <v>0</v>
      </c>
      <c r="W214" s="227">
        <f t="shared" si="334"/>
        <v>0</v>
      </c>
      <c r="X214" s="127">
        <f t="shared" si="335"/>
        <v>0</v>
      </c>
      <c r="Y214" s="127">
        <f t="shared" si="336"/>
        <v>0</v>
      </c>
      <c r="Z214" s="128" t="e">
        <f t="shared" si="337"/>
        <v>#DIV/0!</v>
      </c>
      <c r="AA214" s="129"/>
      <c r="AB214" s="131"/>
      <c r="AC214" s="131"/>
      <c r="AD214" s="131"/>
      <c r="AE214" s="131"/>
      <c r="AF214" s="131"/>
      <c r="AG214" s="131"/>
    </row>
    <row r="215" spans="1:33" ht="14.4" x14ac:dyDescent="0.3">
      <c r="A215" s="119" t="s">
        <v>77</v>
      </c>
      <c r="B215" s="120" t="s">
        <v>219</v>
      </c>
      <c r="C215" s="186" t="s">
        <v>527</v>
      </c>
      <c r="D215" s="122" t="s">
        <v>108</v>
      </c>
      <c r="E215" s="123">
        <v>110</v>
      </c>
      <c r="F215" s="124">
        <v>27</v>
      </c>
      <c r="G215" s="125">
        <f t="shared" si="328"/>
        <v>2970</v>
      </c>
      <c r="H215" s="123">
        <v>110</v>
      </c>
      <c r="I215" s="124">
        <v>27</v>
      </c>
      <c r="J215" s="125">
        <f t="shared" si="329"/>
        <v>2970</v>
      </c>
      <c r="K215" s="123"/>
      <c r="L215" s="124"/>
      <c r="M215" s="125">
        <f t="shared" si="330"/>
        <v>0</v>
      </c>
      <c r="N215" s="123"/>
      <c r="O215" s="124"/>
      <c r="P215" s="125">
        <f t="shared" si="331"/>
        <v>0</v>
      </c>
      <c r="Q215" s="123"/>
      <c r="R215" s="124"/>
      <c r="S215" s="125">
        <f t="shared" si="332"/>
        <v>0</v>
      </c>
      <c r="T215" s="123"/>
      <c r="U215" s="124"/>
      <c r="V215" s="222">
        <f t="shared" si="333"/>
        <v>0</v>
      </c>
      <c r="W215" s="227">
        <f t="shared" si="334"/>
        <v>2970</v>
      </c>
      <c r="X215" s="127">
        <f t="shared" si="335"/>
        <v>2970</v>
      </c>
      <c r="Y215" s="127">
        <f t="shared" si="336"/>
        <v>0</v>
      </c>
      <c r="Z215" s="128">
        <f t="shared" si="337"/>
        <v>0</v>
      </c>
      <c r="AA215" s="129"/>
      <c r="AB215" s="131"/>
      <c r="AC215" s="131"/>
      <c r="AD215" s="131"/>
      <c r="AE215" s="131"/>
      <c r="AF215" s="131"/>
      <c r="AG215" s="131"/>
    </row>
    <row r="216" spans="1:33" ht="14.4" x14ac:dyDescent="0.3">
      <c r="A216" s="119" t="s">
        <v>77</v>
      </c>
      <c r="B216" s="120" t="s">
        <v>220</v>
      </c>
      <c r="C216" s="186" t="s">
        <v>221</v>
      </c>
      <c r="D216" s="122" t="s">
        <v>108</v>
      </c>
      <c r="E216" s="123"/>
      <c r="F216" s="124"/>
      <c r="G216" s="125">
        <f t="shared" si="328"/>
        <v>0</v>
      </c>
      <c r="H216" s="123"/>
      <c r="I216" s="124"/>
      <c r="J216" s="125">
        <f t="shared" si="329"/>
        <v>0</v>
      </c>
      <c r="K216" s="123"/>
      <c r="L216" s="124"/>
      <c r="M216" s="125">
        <f t="shared" si="330"/>
        <v>0</v>
      </c>
      <c r="N216" s="123"/>
      <c r="O216" s="124"/>
      <c r="P216" s="125">
        <f t="shared" si="331"/>
        <v>0</v>
      </c>
      <c r="Q216" s="123"/>
      <c r="R216" s="124"/>
      <c r="S216" s="125">
        <f t="shared" si="332"/>
        <v>0</v>
      </c>
      <c r="T216" s="123"/>
      <c r="U216" s="124"/>
      <c r="V216" s="222">
        <f t="shared" si="333"/>
        <v>0</v>
      </c>
      <c r="W216" s="227">
        <f t="shared" si="334"/>
        <v>0</v>
      </c>
      <c r="X216" s="127">
        <f t="shared" si="335"/>
        <v>0</v>
      </c>
      <c r="Y216" s="127">
        <f t="shared" si="336"/>
        <v>0</v>
      </c>
      <c r="Z216" s="128" t="e">
        <f t="shared" si="337"/>
        <v>#DIV/0!</v>
      </c>
      <c r="AA216" s="129"/>
      <c r="AB216" s="131"/>
      <c r="AC216" s="131"/>
      <c r="AD216" s="131"/>
      <c r="AE216" s="131"/>
      <c r="AF216" s="131"/>
      <c r="AG216" s="131"/>
    </row>
    <row r="217" spans="1:33" ht="14.4" x14ac:dyDescent="0.3">
      <c r="A217" s="119" t="s">
        <v>77</v>
      </c>
      <c r="B217" s="120" t="s">
        <v>222</v>
      </c>
      <c r="C217" s="186" t="s">
        <v>223</v>
      </c>
      <c r="D217" s="122" t="s">
        <v>108</v>
      </c>
      <c r="E217" s="123"/>
      <c r="F217" s="124"/>
      <c r="G217" s="125">
        <f t="shared" si="328"/>
        <v>0</v>
      </c>
      <c r="H217" s="123"/>
      <c r="I217" s="124"/>
      <c r="J217" s="125">
        <f t="shared" si="329"/>
        <v>0</v>
      </c>
      <c r="K217" s="123"/>
      <c r="L217" s="124"/>
      <c r="M217" s="125">
        <f t="shared" si="330"/>
        <v>0</v>
      </c>
      <c r="N217" s="123"/>
      <c r="O217" s="124"/>
      <c r="P217" s="125">
        <f t="shared" si="331"/>
        <v>0</v>
      </c>
      <c r="Q217" s="123"/>
      <c r="R217" s="124"/>
      <c r="S217" s="125">
        <f t="shared" si="332"/>
        <v>0</v>
      </c>
      <c r="T217" s="123"/>
      <c r="U217" s="124"/>
      <c r="V217" s="222">
        <f t="shared" si="333"/>
        <v>0</v>
      </c>
      <c r="W217" s="227">
        <f t="shared" si="334"/>
        <v>0</v>
      </c>
      <c r="X217" s="127">
        <f t="shared" si="335"/>
        <v>0</v>
      </c>
      <c r="Y217" s="127">
        <f t="shared" si="336"/>
        <v>0</v>
      </c>
      <c r="Z217" s="128" t="e">
        <f t="shared" si="337"/>
        <v>#DIV/0!</v>
      </c>
      <c r="AA217" s="129"/>
      <c r="AB217" s="131"/>
      <c r="AC217" s="131"/>
      <c r="AD217" s="131"/>
      <c r="AE217" s="131"/>
      <c r="AF217" s="131"/>
      <c r="AG217" s="131"/>
    </row>
    <row r="218" spans="1:33" ht="14.4" x14ac:dyDescent="0.3">
      <c r="A218" s="119" t="s">
        <v>77</v>
      </c>
      <c r="B218" s="120" t="s">
        <v>224</v>
      </c>
      <c r="C218" s="186" t="s">
        <v>528</v>
      </c>
      <c r="D218" s="122" t="s">
        <v>108</v>
      </c>
      <c r="E218" s="123">
        <v>5000</v>
      </c>
      <c r="F218" s="124">
        <v>1</v>
      </c>
      <c r="G218" s="125">
        <f t="shared" si="328"/>
        <v>5000</v>
      </c>
      <c r="H218" s="123">
        <v>5000</v>
      </c>
      <c r="I218" s="124">
        <v>1</v>
      </c>
      <c r="J218" s="125">
        <f t="shared" si="329"/>
        <v>5000</v>
      </c>
      <c r="K218" s="123"/>
      <c r="L218" s="124"/>
      <c r="M218" s="125">
        <f t="shared" si="330"/>
        <v>0</v>
      </c>
      <c r="N218" s="123"/>
      <c r="O218" s="124"/>
      <c r="P218" s="125">
        <f t="shared" si="331"/>
        <v>0</v>
      </c>
      <c r="Q218" s="123"/>
      <c r="R218" s="124"/>
      <c r="S218" s="125">
        <f t="shared" si="332"/>
        <v>0</v>
      </c>
      <c r="T218" s="123"/>
      <c r="U218" s="124"/>
      <c r="V218" s="222">
        <f t="shared" si="333"/>
        <v>0</v>
      </c>
      <c r="W218" s="227">
        <f t="shared" si="334"/>
        <v>5000</v>
      </c>
      <c r="X218" s="127">
        <f t="shared" si="335"/>
        <v>5000</v>
      </c>
      <c r="Y218" s="127">
        <f t="shared" si="336"/>
        <v>0</v>
      </c>
      <c r="Z218" s="128">
        <f t="shared" si="337"/>
        <v>0</v>
      </c>
      <c r="AA218" s="129"/>
      <c r="AB218" s="131"/>
      <c r="AC218" s="131"/>
      <c r="AD218" s="131"/>
      <c r="AE218" s="131"/>
      <c r="AF218" s="131"/>
      <c r="AG218" s="131"/>
    </row>
    <row r="219" spans="1:33" ht="14.4" x14ac:dyDescent="0.3">
      <c r="A219" s="119" t="s">
        <v>77</v>
      </c>
      <c r="B219" s="120" t="s">
        <v>225</v>
      </c>
      <c r="C219" s="186" t="s">
        <v>529</v>
      </c>
      <c r="D219" s="122" t="s">
        <v>108</v>
      </c>
      <c r="E219" s="123">
        <v>10</v>
      </c>
      <c r="F219" s="124">
        <v>4000</v>
      </c>
      <c r="G219" s="125">
        <f t="shared" si="328"/>
        <v>40000</v>
      </c>
      <c r="H219" s="123">
        <v>10</v>
      </c>
      <c r="I219" s="124">
        <v>4679</v>
      </c>
      <c r="J219" s="125">
        <f t="shared" si="329"/>
        <v>46790</v>
      </c>
      <c r="K219" s="123"/>
      <c r="L219" s="124"/>
      <c r="M219" s="125">
        <f t="shared" si="330"/>
        <v>0</v>
      </c>
      <c r="N219" s="123"/>
      <c r="O219" s="124"/>
      <c r="P219" s="125">
        <f t="shared" si="331"/>
        <v>0</v>
      </c>
      <c r="Q219" s="123"/>
      <c r="R219" s="124"/>
      <c r="S219" s="125">
        <f t="shared" si="332"/>
        <v>0</v>
      </c>
      <c r="T219" s="123"/>
      <c r="U219" s="124"/>
      <c r="V219" s="222">
        <f t="shared" si="333"/>
        <v>0</v>
      </c>
      <c r="W219" s="227">
        <f t="shared" si="334"/>
        <v>40000</v>
      </c>
      <c r="X219" s="127">
        <f t="shared" si="335"/>
        <v>46790</v>
      </c>
      <c r="Y219" s="127">
        <f t="shared" si="336"/>
        <v>-6790</v>
      </c>
      <c r="Z219" s="128">
        <f t="shared" si="337"/>
        <v>-0.16975000000000001</v>
      </c>
      <c r="AA219" s="129"/>
      <c r="AB219" s="131"/>
      <c r="AC219" s="131"/>
      <c r="AD219" s="131"/>
      <c r="AE219" s="131"/>
      <c r="AF219" s="131"/>
      <c r="AG219" s="131"/>
    </row>
    <row r="220" spans="1:33" ht="14.4" x14ac:dyDescent="0.3">
      <c r="A220" s="119" t="s">
        <v>77</v>
      </c>
      <c r="B220" s="120" t="s">
        <v>226</v>
      </c>
      <c r="C220" s="186" t="s">
        <v>530</v>
      </c>
      <c r="D220" s="122" t="s">
        <v>108</v>
      </c>
      <c r="E220" s="123">
        <v>50</v>
      </c>
      <c r="F220" s="124">
        <v>390</v>
      </c>
      <c r="G220" s="125">
        <f t="shared" si="328"/>
        <v>19500</v>
      </c>
      <c r="H220" s="123">
        <v>50</v>
      </c>
      <c r="I220" s="124">
        <v>390</v>
      </c>
      <c r="J220" s="125">
        <f t="shared" si="329"/>
        <v>19500</v>
      </c>
      <c r="K220" s="123"/>
      <c r="L220" s="124"/>
      <c r="M220" s="125">
        <f t="shared" si="330"/>
        <v>0</v>
      </c>
      <c r="N220" s="123"/>
      <c r="O220" s="124"/>
      <c r="P220" s="125">
        <f t="shared" si="331"/>
        <v>0</v>
      </c>
      <c r="Q220" s="123"/>
      <c r="R220" s="124"/>
      <c r="S220" s="125">
        <f t="shared" si="332"/>
        <v>0</v>
      </c>
      <c r="T220" s="123"/>
      <c r="U220" s="124"/>
      <c r="V220" s="222">
        <f t="shared" si="333"/>
        <v>0</v>
      </c>
      <c r="W220" s="227">
        <f t="shared" si="334"/>
        <v>19500</v>
      </c>
      <c r="X220" s="127">
        <f t="shared" si="335"/>
        <v>19500</v>
      </c>
      <c r="Y220" s="127">
        <f t="shared" si="336"/>
        <v>0</v>
      </c>
      <c r="Z220" s="128">
        <f t="shared" si="337"/>
        <v>0</v>
      </c>
      <c r="AA220" s="129"/>
      <c r="AB220" s="131"/>
      <c r="AC220" s="131"/>
      <c r="AD220" s="131"/>
      <c r="AE220" s="131"/>
      <c r="AF220" s="131"/>
      <c r="AG220" s="131"/>
    </row>
    <row r="221" spans="1:33" ht="14.4" x14ac:dyDescent="0.3">
      <c r="A221" s="132" t="s">
        <v>77</v>
      </c>
      <c r="B221" s="120" t="s">
        <v>227</v>
      </c>
      <c r="C221" s="162" t="s">
        <v>228</v>
      </c>
      <c r="D221" s="122" t="s">
        <v>108</v>
      </c>
      <c r="E221" s="135"/>
      <c r="F221" s="136"/>
      <c r="G221" s="125">
        <f t="shared" si="328"/>
        <v>0</v>
      </c>
      <c r="H221" s="135"/>
      <c r="I221" s="136"/>
      <c r="J221" s="125">
        <f t="shared" si="329"/>
        <v>0</v>
      </c>
      <c r="K221" s="123"/>
      <c r="L221" s="124"/>
      <c r="M221" s="125">
        <f t="shared" si="330"/>
        <v>0</v>
      </c>
      <c r="N221" s="123"/>
      <c r="O221" s="124"/>
      <c r="P221" s="125">
        <f t="shared" si="331"/>
        <v>0</v>
      </c>
      <c r="Q221" s="123"/>
      <c r="R221" s="124"/>
      <c r="S221" s="125">
        <f t="shared" si="332"/>
        <v>0</v>
      </c>
      <c r="T221" s="123"/>
      <c r="U221" s="124"/>
      <c r="V221" s="222">
        <f t="shared" si="333"/>
        <v>0</v>
      </c>
      <c r="W221" s="227">
        <f t="shared" si="334"/>
        <v>0</v>
      </c>
      <c r="X221" s="127">
        <f t="shared" si="335"/>
        <v>0</v>
      </c>
      <c r="Y221" s="127">
        <f t="shared" si="336"/>
        <v>0</v>
      </c>
      <c r="Z221" s="128" t="e">
        <f t="shared" si="337"/>
        <v>#DIV/0!</v>
      </c>
      <c r="AA221" s="139"/>
      <c r="AB221" s="131"/>
      <c r="AC221" s="131"/>
      <c r="AD221" s="131"/>
      <c r="AE221" s="131"/>
      <c r="AF221" s="131"/>
      <c r="AG221" s="131"/>
    </row>
    <row r="222" spans="1:33" ht="14.4" x14ac:dyDescent="0.3">
      <c r="A222" s="132" t="s">
        <v>77</v>
      </c>
      <c r="B222" s="120" t="s">
        <v>229</v>
      </c>
      <c r="C222" s="162" t="s">
        <v>230</v>
      </c>
      <c r="D222" s="134" t="s">
        <v>108</v>
      </c>
      <c r="E222" s="123"/>
      <c r="F222" s="124"/>
      <c r="G222" s="125">
        <f t="shared" si="328"/>
        <v>0</v>
      </c>
      <c r="H222" s="123"/>
      <c r="I222" s="124"/>
      <c r="J222" s="125">
        <f t="shared" si="329"/>
        <v>0</v>
      </c>
      <c r="K222" s="123"/>
      <c r="L222" s="124"/>
      <c r="M222" s="125">
        <f t="shared" si="330"/>
        <v>0</v>
      </c>
      <c r="N222" s="123"/>
      <c r="O222" s="124"/>
      <c r="P222" s="125">
        <f t="shared" si="331"/>
        <v>0</v>
      </c>
      <c r="Q222" s="123"/>
      <c r="R222" s="124"/>
      <c r="S222" s="125">
        <f t="shared" si="332"/>
        <v>0</v>
      </c>
      <c r="T222" s="123"/>
      <c r="U222" s="124"/>
      <c r="V222" s="222">
        <f t="shared" si="333"/>
        <v>0</v>
      </c>
      <c r="W222" s="227">
        <f t="shared" si="334"/>
        <v>0</v>
      </c>
      <c r="X222" s="127">
        <f t="shared" si="335"/>
        <v>0</v>
      </c>
      <c r="Y222" s="127">
        <f t="shared" si="336"/>
        <v>0</v>
      </c>
      <c r="Z222" s="128" t="e">
        <f t="shared" si="337"/>
        <v>#DIV/0!</v>
      </c>
      <c r="AA222" s="129"/>
      <c r="AB222" s="131"/>
      <c r="AC222" s="131"/>
      <c r="AD222" s="131"/>
      <c r="AE222" s="131"/>
      <c r="AF222" s="131"/>
      <c r="AG222" s="131"/>
    </row>
    <row r="223" spans="1:33" ht="26.4" x14ac:dyDescent="0.3">
      <c r="A223" s="132" t="s">
        <v>77</v>
      </c>
      <c r="B223" s="120" t="s">
        <v>231</v>
      </c>
      <c r="C223" s="228" t="s">
        <v>232</v>
      </c>
      <c r="D223" s="134"/>
      <c r="E223" s="135"/>
      <c r="F223" s="136">
        <v>0.22</v>
      </c>
      <c r="G223" s="137">
        <f t="shared" si="328"/>
        <v>0</v>
      </c>
      <c r="H223" s="135"/>
      <c r="I223" s="136">
        <v>0.22</v>
      </c>
      <c r="J223" s="137">
        <f t="shared" si="329"/>
        <v>0</v>
      </c>
      <c r="K223" s="135"/>
      <c r="L223" s="136">
        <v>0.22</v>
      </c>
      <c r="M223" s="137">
        <f t="shared" si="330"/>
        <v>0</v>
      </c>
      <c r="N223" s="135"/>
      <c r="O223" s="136">
        <v>0.22</v>
      </c>
      <c r="P223" s="137">
        <f t="shared" si="331"/>
        <v>0</v>
      </c>
      <c r="Q223" s="135"/>
      <c r="R223" s="136">
        <v>0.22</v>
      </c>
      <c r="S223" s="137">
        <f t="shared" si="332"/>
        <v>0</v>
      </c>
      <c r="T223" s="135"/>
      <c r="U223" s="136">
        <v>0.22</v>
      </c>
      <c r="V223" s="229">
        <f t="shared" si="333"/>
        <v>0</v>
      </c>
      <c r="W223" s="230">
        <f t="shared" si="334"/>
        <v>0</v>
      </c>
      <c r="X223" s="231">
        <f t="shared" si="335"/>
        <v>0</v>
      </c>
      <c r="Y223" s="231">
        <f t="shared" si="336"/>
        <v>0</v>
      </c>
      <c r="Z223" s="232" t="e">
        <f t="shared" si="337"/>
        <v>#DIV/0!</v>
      </c>
      <c r="AA223" s="151"/>
      <c r="AB223" s="7"/>
      <c r="AC223" s="7"/>
      <c r="AD223" s="7"/>
      <c r="AE223" s="7"/>
      <c r="AF223" s="7"/>
      <c r="AG223" s="7"/>
    </row>
    <row r="224" spans="1:33" ht="14.4" x14ac:dyDescent="0.3">
      <c r="A224" s="165" t="s">
        <v>233</v>
      </c>
      <c r="B224" s="233"/>
      <c r="C224" s="167"/>
      <c r="D224" s="168"/>
      <c r="E224" s="172">
        <f>SUM(E213:E222)</f>
        <v>5170</v>
      </c>
      <c r="F224" s="188"/>
      <c r="G224" s="171">
        <f>SUM(G213:G223)</f>
        <v>67470</v>
      </c>
      <c r="H224" s="172">
        <f>SUM(H213:H222)</f>
        <v>5170</v>
      </c>
      <c r="I224" s="188"/>
      <c r="J224" s="171">
        <f>SUM(J213:J223)</f>
        <v>74260</v>
      </c>
      <c r="K224" s="189">
        <f>SUM(K213:K222)</f>
        <v>0</v>
      </c>
      <c r="L224" s="188"/>
      <c r="M224" s="171">
        <f>SUM(M213:M223)</f>
        <v>0</v>
      </c>
      <c r="N224" s="189">
        <f>SUM(N213:N222)</f>
        <v>0</v>
      </c>
      <c r="O224" s="188"/>
      <c r="P224" s="171">
        <f>SUM(P213:P223)</f>
        <v>0</v>
      </c>
      <c r="Q224" s="189">
        <f>SUM(Q213:Q222)</f>
        <v>0</v>
      </c>
      <c r="R224" s="188"/>
      <c r="S224" s="171">
        <f>SUM(S213:S223)</f>
        <v>0</v>
      </c>
      <c r="T224" s="189">
        <f>SUM(T213:T222)</f>
        <v>0</v>
      </c>
      <c r="U224" s="188"/>
      <c r="V224" s="173">
        <f t="shared" ref="V224:X224" si="338">SUM(V213:V223)</f>
        <v>0</v>
      </c>
      <c r="W224" s="354">
        <f t="shared" si="338"/>
        <v>67470</v>
      </c>
      <c r="X224" s="355">
        <f t="shared" si="338"/>
        <v>74260</v>
      </c>
      <c r="Y224" s="355">
        <f t="shared" si="336"/>
        <v>-6790</v>
      </c>
      <c r="Z224" s="355">
        <f t="shared" si="337"/>
        <v>-0.10063732029049949</v>
      </c>
      <c r="AA224" s="219"/>
      <c r="AB224" s="7"/>
      <c r="AC224" s="7"/>
      <c r="AD224" s="7"/>
      <c r="AE224" s="7"/>
      <c r="AF224" s="7"/>
      <c r="AG224" s="7"/>
    </row>
    <row r="225" spans="1:33" ht="14.4" x14ac:dyDescent="0.3">
      <c r="A225" s="234" t="s">
        <v>72</v>
      </c>
      <c r="B225" s="204">
        <v>8</v>
      </c>
      <c r="C225" s="235" t="s">
        <v>234</v>
      </c>
      <c r="D225" s="180"/>
      <c r="E225" s="105"/>
      <c r="F225" s="105"/>
      <c r="G225" s="105"/>
      <c r="H225" s="105"/>
      <c r="I225" s="105"/>
      <c r="J225" s="105"/>
      <c r="K225" s="105"/>
      <c r="L225" s="105"/>
      <c r="M225" s="105"/>
      <c r="N225" s="105"/>
      <c r="O225" s="105"/>
      <c r="P225" s="105"/>
      <c r="Q225" s="105"/>
      <c r="R225" s="105"/>
      <c r="S225" s="105"/>
      <c r="T225" s="105"/>
      <c r="U225" s="105"/>
      <c r="V225" s="105"/>
      <c r="W225" s="220"/>
      <c r="X225" s="220"/>
      <c r="Y225" s="181"/>
      <c r="Z225" s="220"/>
      <c r="AA225" s="221"/>
      <c r="AB225" s="118"/>
      <c r="AC225" s="118"/>
      <c r="AD225" s="118"/>
      <c r="AE225" s="118"/>
      <c r="AF225" s="118"/>
      <c r="AG225" s="118"/>
    </row>
    <row r="226" spans="1:33" ht="14.4" x14ac:dyDescent="0.3">
      <c r="A226" s="119" t="s">
        <v>77</v>
      </c>
      <c r="B226" s="120" t="s">
        <v>235</v>
      </c>
      <c r="C226" s="186" t="s">
        <v>236</v>
      </c>
      <c r="D226" s="122" t="s">
        <v>237</v>
      </c>
      <c r="E226" s="123"/>
      <c r="F226" s="124"/>
      <c r="G226" s="125">
        <f t="shared" ref="G226:G231" si="339">E226*F226</f>
        <v>0</v>
      </c>
      <c r="H226" s="123"/>
      <c r="I226" s="124"/>
      <c r="J226" s="125">
        <f t="shared" ref="J226:J231" si="340">H226*I226</f>
        <v>0</v>
      </c>
      <c r="K226" s="123"/>
      <c r="L226" s="124"/>
      <c r="M226" s="125">
        <f t="shared" ref="M226:M231" si="341">K226*L226</f>
        <v>0</v>
      </c>
      <c r="N226" s="123"/>
      <c r="O226" s="124"/>
      <c r="P226" s="125">
        <f t="shared" ref="P226:P231" si="342">N226*O226</f>
        <v>0</v>
      </c>
      <c r="Q226" s="123"/>
      <c r="R226" s="124"/>
      <c r="S226" s="125">
        <f t="shared" ref="S226:S231" si="343">Q226*R226</f>
        <v>0</v>
      </c>
      <c r="T226" s="123"/>
      <c r="U226" s="124"/>
      <c r="V226" s="222">
        <f t="shared" ref="V226:V231" si="344">T226*U226</f>
        <v>0</v>
      </c>
      <c r="W226" s="223">
        <f t="shared" ref="W226:W231" si="345">G226+M226+S226</f>
        <v>0</v>
      </c>
      <c r="X226" s="224">
        <f t="shared" ref="X226:X231" si="346">J226+P226+V226</f>
        <v>0</v>
      </c>
      <c r="Y226" s="224">
        <f t="shared" ref="Y226:Y232" si="347">W226-X226</f>
        <v>0</v>
      </c>
      <c r="Z226" s="225" t="e">
        <f t="shared" ref="Z226:Z232" si="348">Y226/W226</f>
        <v>#DIV/0!</v>
      </c>
      <c r="AA226" s="226"/>
      <c r="AB226" s="131"/>
      <c r="AC226" s="131"/>
      <c r="AD226" s="131"/>
      <c r="AE226" s="131"/>
      <c r="AF226" s="131"/>
      <c r="AG226" s="131"/>
    </row>
    <row r="227" spans="1:33" ht="14.4" x14ac:dyDescent="0.3">
      <c r="A227" s="119" t="s">
        <v>77</v>
      </c>
      <c r="B227" s="120" t="s">
        <v>238</v>
      </c>
      <c r="C227" s="186" t="s">
        <v>239</v>
      </c>
      <c r="D227" s="122" t="s">
        <v>237</v>
      </c>
      <c r="E227" s="123"/>
      <c r="F227" s="124"/>
      <c r="G227" s="125">
        <f t="shared" si="339"/>
        <v>0</v>
      </c>
      <c r="H227" s="123"/>
      <c r="I227" s="124"/>
      <c r="J227" s="125">
        <f t="shared" si="340"/>
        <v>0</v>
      </c>
      <c r="K227" s="123"/>
      <c r="L227" s="124"/>
      <c r="M227" s="125">
        <f t="shared" si="341"/>
        <v>0</v>
      </c>
      <c r="N227" s="123"/>
      <c r="O227" s="124"/>
      <c r="P227" s="125">
        <f t="shared" si="342"/>
        <v>0</v>
      </c>
      <c r="Q227" s="123"/>
      <c r="R227" s="124"/>
      <c r="S227" s="125">
        <f t="shared" si="343"/>
        <v>0</v>
      </c>
      <c r="T227" s="123"/>
      <c r="U227" s="124"/>
      <c r="V227" s="222">
        <f t="shared" si="344"/>
        <v>0</v>
      </c>
      <c r="W227" s="227">
        <f t="shared" si="345"/>
        <v>0</v>
      </c>
      <c r="X227" s="127">
        <f t="shared" si="346"/>
        <v>0</v>
      </c>
      <c r="Y227" s="127">
        <f t="shared" si="347"/>
        <v>0</v>
      </c>
      <c r="Z227" s="128" t="e">
        <f t="shared" si="348"/>
        <v>#DIV/0!</v>
      </c>
      <c r="AA227" s="129"/>
      <c r="AB227" s="131"/>
      <c r="AC227" s="131"/>
      <c r="AD227" s="131"/>
      <c r="AE227" s="131"/>
      <c r="AF227" s="131"/>
      <c r="AG227" s="131"/>
    </row>
    <row r="228" spans="1:33" ht="14.4" x14ac:dyDescent="0.3">
      <c r="A228" s="119" t="s">
        <v>77</v>
      </c>
      <c r="B228" s="120" t="s">
        <v>240</v>
      </c>
      <c r="C228" s="186" t="s">
        <v>241</v>
      </c>
      <c r="D228" s="122" t="s">
        <v>242</v>
      </c>
      <c r="E228" s="236"/>
      <c r="F228" s="237"/>
      <c r="G228" s="125">
        <f t="shared" si="339"/>
        <v>0</v>
      </c>
      <c r="H228" s="236"/>
      <c r="I228" s="237"/>
      <c r="J228" s="125">
        <f t="shared" si="340"/>
        <v>0</v>
      </c>
      <c r="K228" s="123"/>
      <c r="L228" s="124"/>
      <c r="M228" s="125">
        <f t="shared" si="341"/>
        <v>0</v>
      </c>
      <c r="N228" s="123"/>
      <c r="O228" s="124"/>
      <c r="P228" s="125">
        <f t="shared" si="342"/>
        <v>0</v>
      </c>
      <c r="Q228" s="123"/>
      <c r="R228" s="124"/>
      <c r="S228" s="125">
        <f t="shared" si="343"/>
        <v>0</v>
      </c>
      <c r="T228" s="123"/>
      <c r="U228" s="124"/>
      <c r="V228" s="222">
        <f t="shared" si="344"/>
        <v>0</v>
      </c>
      <c r="W228" s="238">
        <f t="shared" si="345"/>
        <v>0</v>
      </c>
      <c r="X228" s="127">
        <f t="shared" si="346"/>
        <v>0</v>
      </c>
      <c r="Y228" s="127">
        <f t="shared" si="347"/>
        <v>0</v>
      </c>
      <c r="Z228" s="128" t="e">
        <f t="shared" si="348"/>
        <v>#DIV/0!</v>
      </c>
      <c r="AA228" s="129"/>
      <c r="AB228" s="131"/>
      <c r="AC228" s="131"/>
      <c r="AD228" s="131"/>
      <c r="AE228" s="131"/>
      <c r="AF228" s="131"/>
      <c r="AG228" s="131"/>
    </row>
    <row r="229" spans="1:33" ht="14.4" x14ac:dyDescent="0.3">
      <c r="A229" s="119" t="s">
        <v>77</v>
      </c>
      <c r="B229" s="120" t="s">
        <v>243</v>
      </c>
      <c r="C229" s="186" t="s">
        <v>244</v>
      </c>
      <c r="D229" s="122" t="s">
        <v>242</v>
      </c>
      <c r="E229" s="123"/>
      <c r="F229" s="124"/>
      <c r="G229" s="125">
        <f t="shared" si="339"/>
        <v>0</v>
      </c>
      <c r="H229" s="123"/>
      <c r="I229" s="124"/>
      <c r="J229" s="125">
        <f t="shared" si="340"/>
        <v>0</v>
      </c>
      <c r="K229" s="236"/>
      <c r="L229" s="237"/>
      <c r="M229" s="125">
        <f t="shared" si="341"/>
        <v>0</v>
      </c>
      <c r="N229" s="236"/>
      <c r="O229" s="237"/>
      <c r="P229" s="125">
        <f t="shared" si="342"/>
        <v>0</v>
      </c>
      <c r="Q229" s="236"/>
      <c r="R229" s="237"/>
      <c r="S229" s="125">
        <f t="shared" si="343"/>
        <v>0</v>
      </c>
      <c r="T229" s="236"/>
      <c r="U229" s="237"/>
      <c r="V229" s="222">
        <f t="shared" si="344"/>
        <v>0</v>
      </c>
      <c r="W229" s="238">
        <f t="shared" si="345"/>
        <v>0</v>
      </c>
      <c r="X229" s="127">
        <f t="shared" si="346"/>
        <v>0</v>
      </c>
      <c r="Y229" s="127">
        <f t="shared" si="347"/>
        <v>0</v>
      </c>
      <c r="Z229" s="128" t="e">
        <f t="shared" si="348"/>
        <v>#DIV/0!</v>
      </c>
      <c r="AA229" s="129"/>
      <c r="AB229" s="131"/>
      <c r="AC229" s="131"/>
      <c r="AD229" s="131"/>
      <c r="AE229" s="131"/>
      <c r="AF229" s="131"/>
      <c r="AG229" s="131"/>
    </row>
    <row r="230" spans="1:33" ht="14.4" x14ac:dyDescent="0.3">
      <c r="A230" s="119" t="s">
        <v>77</v>
      </c>
      <c r="B230" s="120" t="s">
        <v>245</v>
      </c>
      <c r="C230" s="186" t="s">
        <v>246</v>
      </c>
      <c r="D230" s="122" t="s">
        <v>242</v>
      </c>
      <c r="E230" s="123"/>
      <c r="F230" s="124"/>
      <c r="G230" s="125">
        <f t="shared" si="339"/>
        <v>0</v>
      </c>
      <c r="H230" s="123"/>
      <c r="I230" s="124"/>
      <c r="J230" s="125">
        <f t="shared" si="340"/>
        <v>0</v>
      </c>
      <c r="K230" s="123"/>
      <c r="L230" s="124"/>
      <c r="M230" s="125">
        <f t="shared" si="341"/>
        <v>0</v>
      </c>
      <c r="N230" s="123"/>
      <c r="O230" s="124"/>
      <c r="P230" s="125">
        <f t="shared" si="342"/>
        <v>0</v>
      </c>
      <c r="Q230" s="123"/>
      <c r="R230" s="124"/>
      <c r="S230" s="125">
        <f t="shared" si="343"/>
        <v>0</v>
      </c>
      <c r="T230" s="123"/>
      <c r="U230" s="124"/>
      <c r="V230" s="222">
        <f t="shared" si="344"/>
        <v>0</v>
      </c>
      <c r="W230" s="227">
        <f t="shared" si="345"/>
        <v>0</v>
      </c>
      <c r="X230" s="127">
        <f t="shared" si="346"/>
        <v>0</v>
      </c>
      <c r="Y230" s="127">
        <f t="shared" si="347"/>
        <v>0</v>
      </c>
      <c r="Z230" s="128" t="e">
        <f t="shared" si="348"/>
        <v>#DIV/0!</v>
      </c>
      <c r="AA230" s="129"/>
      <c r="AB230" s="131"/>
      <c r="AC230" s="131"/>
      <c r="AD230" s="131"/>
      <c r="AE230" s="131"/>
      <c r="AF230" s="131"/>
      <c r="AG230" s="131"/>
    </row>
    <row r="231" spans="1:33" ht="26.4" x14ac:dyDescent="0.3">
      <c r="A231" s="132" t="s">
        <v>77</v>
      </c>
      <c r="B231" s="153" t="s">
        <v>247</v>
      </c>
      <c r="C231" s="163" t="s">
        <v>248</v>
      </c>
      <c r="D231" s="134"/>
      <c r="E231" s="135"/>
      <c r="F231" s="136">
        <v>0.22</v>
      </c>
      <c r="G231" s="137">
        <f t="shared" si="339"/>
        <v>0</v>
      </c>
      <c r="H231" s="135"/>
      <c r="I231" s="136">
        <v>0.22</v>
      </c>
      <c r="J231" s="137">
        <f t="shared" si="340"/>
        <v>0</v>
      </c>
      <c r="K231" s="135"/>
      <c r="L231" s="136">
        <v>0.22</v>
      </c>
      <c r="M231" s="137">
        <f t="shared" si="341"/>
        <v>0</v>
      </c>
      <c r="N231" s="135"/>
      <c r="O231" s="136">
        <v>0.22</v>
      </c>
      <c r="P231" s="137">
        <f t="shared" si="342"/>
        <v>0</v>
      </c>
      <c r="Q231" s="135"/>
      <c r="R231" s="136">
        <v>0.22</v>
      </c>
      <c r="S231" s="137">
        <f t="shared" si="343"/>
        <v>0</v>
      </c>
      <c r="T231" s="135"/>
      <c r="U231" s="136">
        <v>0.22</v>
      </c>
      <c r="V231" s="229">
        <f t="shared" si="344"/>
        <v>0</v>
      </c>
      <c r="W231" s="230">
        <f t="shared" si="345"/>
        <v>0</v>
      </c>
      <c r="X231" s="231">
        <f t="shared" si="346"/>
        <v>0</v>
      </c>
      <c r="Y231" s="231">
        <f t="shared" si="347"/>
        <v>0</v>
      </c>
      <c r="Z231" s="232" t="e">
        <f t="shared" si="348"/>
        <v>#DIV/0!</v>
      </c>
      <c r="AA231" s="151"/>
      <c r="AB231" s="7"/>
      <c r="AC231" s="7"/>
      <c r="AD231" s="7"/>
      <c r="AE231" s="7"/>
      <c r="AF231" s="7"/>
      <c r="AG231" s="7"/>
    </row>
    <row r="232" spans="1:33" ht="14.4" x14ac:dyDescent="0.3">
      <c r="A232" s="165" t="s">
        <v>249</v>
      </c>
      <c r="B232" s="239"/>
      <c r="C232" s="167"/>
      <c r="D232" s="168"/>
      <c r="E232" s="172">
        <f>SUM(E226:E230)</f>
        <v>0</v>
      </c>
      <c r="F232" s="188"/>
      <c r="G232" s="172">
        <f>SUM(G226:G231)</f>
        <v>0</v>
      </c>
      <c r="H232" s="172">
        <f>SUM(H226:H230)</f>
        <v>0</v>
      </c>
      <c r="I232" s="188"/>
      <c r="J232" s="172">
        <f>SUM(J226:J231)</f>
        <v>0</v>
      </c>
      <c r="K232" s="172">
        <f>SUM(K226:K230)</f>
        <v>0</v>
      </c>
      <c r="L232" s="188"/>
      <c r="M232" s="172">
        <f>SUM(M226:M231)</f>
        <v>0</v>
      </c>
      <c r="N232" s="172">
        <f>SUM(N226:N230)</f>
        <v>0</v>
      </c>
      <c r="O232" s="188"/>
      <c r="P232" s="172">
        <f>SUM(P226:P231)</f>
        <v>0</v>
      </c>
      <c r="Q232" s="172">
        <f>SUM(Q226:Q230)</f>
        <v>0</v>
      </c>
      <c r="R232" s="188"/>
      <c r="S232" s="172">
        <f>SUM(S226:S231)</f>
        <v>0</v>
      </c>
      <c r="T232" s="172">
        <f>SUM(T226:T230)</f>
        <v>0</v>
      </c>
      <c r="U232" s="188"/>
      <c r="V232" s="240">
        <f t="shared" ref="V232:X232" si="349">SUM(V226:V231)</f>
        <v>0</v>
      </c>
      <c r="W232" s="354">
        <f t="shared" si="349"/>
        <v>0</v>
      </c>
      <c r="X232" s="355">
        <f t="shared" si="349"/>
        <v>0</v>
      </c>
      <c r="Y232" s="355">
        <f t="shared" si="347"/>
        <v>0</v>
      </c>
      <c r="Z232" s="355" t="e">
        <f t="shared" si="348"/>
        <v>#DIV/0!</v>
      </c>
      <c r="AA232" s="219"/>
      <c r="AB232" s="7"/>
      <c r="AC232" s="7"/>
      <c r="AD232" s="7"/>
      <c r="AE232" s="7"/>
      <c r="AF232" s="7"/>
      <c r="AG232" s="7"/>
    </row>
    <row r="233" spans="1:33" ht="14.4" x14ac:dyDescent="0.3">
      <c r="A233" s="177" t="s">
        <v>72</v>
      </c>
      <c r="B233" s="178">
        <v>9</v>
      </c>
      <c r="C233" s="179" t="s">
        <v>250</v>
      </c>
      <c r="D233" s="180"/>
      <c r="E233" s="105"/>
      <c r="F233" s="105"/>
      <c r="G233" s="105"/>
      <c r="H233" s="105"/>
      <c r="I233" s="105"/>
      <c r="J233" s="105"/>
      <c r="K233" s="105"/>
      <c r="L233" s="105"/>
      <c r="M233" s="105"/>
      <c r="N233" s="105"/>
      <c r="O233" s="105"/>
      <c r="P233" s="105"/>
      <c r="Q233" s="105"/>
      <c r="R233" s="105"/>
      <c r="S233" s="105"/>
      <c r="T233" s="105"/>
      <c r="U233" s="105"/>
      <c r="V233" s="105"/>
      <c r="W233" s="241"/>
      <c r="X233" s="241"/>
      <c r="Y233" s="206"/>
      <c r="Z233" s="241"/>
      <c r="AA233" s="242"/>
      <c r="AB233" s="7"/>
      <c r="AC233" s="7"/>
      <c r="AD233" s="7"/>
      <c r="AE233" s="7"/>
      <c r="AF233" s="7"/>
      <c r="AG233" s="7"/>
    </row>
    <row r="234" spans="1:33" ht="14.4" x14ac:dyDescent="0.3">
      <c r="A234" s="243" t="s">
        <v>77</v>
      </c>
      <c r="B234" s="244">
        <v>43839</v>
      </c>
      <c r="C234" s="245" t="s">
        <v>251</v>
      </c>
      <c r="D234" s="246" t="s">
        <v>139</v>
      </c>
      <c r="E234" s="247">
        <v>1</v>
      </c>
      <c r="F234" s="248">
        <v>10000</v>
      </c>
      <c r="G234" s="249">
        <f t="shared" ref="G234:G240" si="350">E234*F234</f>
        <v>10000</v>
      </c>
      <c r="H234" s="247">
        <v>1</v>
      </c>
      <c r="I234" s="248">
        <v>10000</v>
      </c>
      <c r="J234" s="249">
        <f t="shared" ref="J234" si="351">H234*I234</f>
        <v>10000</v>
      </c>
      <c r="K234" s="250"/>
      <c r="L234" s="248"/>
      <c r="M234" s="249">
        <f t="shared" ref="M234:M240" si="352">K234*L234</f>
        <v>0</v>
      </c>
      <c r="N234" s="250"/>
      <c r="O234" s="248"/>
      <c r="P234" s="249">
        <f t="shared" ref="P234:P240" si="353">N234*O234</f>
        <v>0</v>
      </c>
      <c r="Q234" s="250"/>
      <c r="R234" s="248"/>
      <c r="S234" s="249">
        <f t="shared" ref="S234:S240" si="354">Q234*R234</f>
        <v>0</v>
      </c>
      <c r="T234" s="250"/>
      <c r="U234" s="248"/>
      <c r="V234" s="249">
        <f t="shared" ref="V234:V240" si="355">T234*U234</f>
        <v>0</v>
      </c>
      <c r="W234" s="224">
        <f t="shared" ref="W234:W240" si="356">G234+M234+S234</f>
        <v>10000</v>
      </c>
      <c r="X234" s="127">
        <f t="shared" ref="X234:X240" si="357">J234+P234+V234</f>
        <v>10000</v>
      </c>
      <c r="Y234" s="127">
        <f t="shared" ref="Y234:Y241" si="358">W234-X234</f>
        <v>0</v>
      </c>
      <c r="Z234" s="128">
        <f t="shared" ref="Z234:Z241" si="359">Y234/W234</f>
        <v>0</v>
      </c>
      <c r="AA234" s="226"/>
      <c r="AB234" s="130"/>
      <c r="AC234" s="131"/>
      <c r="AD234" s="131"/>
      <c r="AE234" s="131"/>
      <c r="AF234" s="131"/>
      <c r="AG234" s="131"/>
    </row>
    <row r="235" spans="1:33" ht="14.4" x14ac:dyDescent="0.3">
      <c r="A235" s="119" t="s">
        <v>77</v>
      </c>
      <c r="B235" s="251">
        <v>43870</v>
      </c>
      <c r="C235" s="186" t="s">
        <v>252</v>
      </c>
      <c r="D235" s="252" t="s">
        <v>139</v>
      </c>
      <c r="E235" s="253"/>
      <c r="F235" s="124"/>
      <c r="G235" s="125">
        <f t="shared" si="350"/>
        <v>0</v>
      </c>
      <c r="H235" s="253"/>
      <c r="I235" s="124"/>
      <c r="J235" s="125">
        <f t="shared" ref="J235:J238" si="360">H235*I235</f>
        <v>0</v>
      </c>
      <c r="K235" s="253">
        <v>1</v>
      </c>
      <c r="L235" s="124">
        <v>10500</v>
      </c>
      <c r="M235" s="125">
        <f t="shared" si="352"/>
        <v>10500</v>
      </c>
      <c r="N235" s="253">
        <v>1</v>
      </c>
      <c r="O235" s="124">
        <v>10500</v>
      </c>
      <c r="P235" s="125">
        <f t="shared" si="353"/>
        <v>10500</v>
      </c>
      <c r="Q235" s="123"/>
      <c r="R235" s="124"/>
      <c r="S235" s="125">
        <f t="shared" si="354"/>
        <v>0</v>
      </c>
      <c r="T235" s="123"/>
      <c r="U235" s="124"/>
      <c r="V235" s="125">
        <f t="shared" si="355"/>
        <v>0</v>
      </c>
      <c r="W235" s="126">
        <f t="shared" si="356"/>
        <v>10500</v>
      </c>
      <c r="X235" s="127">
        <f t="shared" si="357"/>
        <v>10500</v>
      </c>
      <c r="Y235" s="127">
        <f t="shared" si="358"/>
        <v>0</v>
      </c>
      <c r="Z235" s="128">
        <f t="shared" si="359"/>
        <v>0</v>
      </c>
      <c r="AA235" s="129"/>
      <c r="AB235" s="131"/>
      <c r="AC235" s="131"/>
      <c r="AD235" s="131"/>
      <c r="AE235" s="131"/>
      <c r="AF235" s="131"/>
      <c r="AG235" s="131"/>
    </row>
    <row r="236" spans="1:33" ht="26.4" x14ac:dyDescent="0.3">
      <c r="A236" s="119" t="s">
        <v>77</v>
      </c>
      <c r="B236" s="251">
        <v>43899</v>
      </c>
      <c r="C236" s="186" t="s">
        <v>531</v>
      </c>
      <c r="D236" s="252" t="s">
        <v>80</v>
      </c>
      <c r="E236" s="253">
        <v>3.5</v>
      </c>
      <c r="F236" s="124">
        <v>3000</v>
      </c>
      <c r="G236" s="125">
        <f t="shared" si="350"/>
        <v>10500</v>
      </c>
      <c r="H236" s="253">
        <v>3.5</v>
      </c>
      <c r="I236" s="124">
        <v>3000</v>
      </c>
      <c r="J236" s="125">
        <f t="shared" si="360"/>
        <v>10500</v>
      </c>
      <c r="K236" s="123"/>
      <c r="L236" s="124"/>
      <c r="M236" s="125">
        <f t="shared" si="352"/>
        <v>0</v>
      </c>
      <c r="N236" s="123"/>
      <c r="O236" s="124"/>
      <c r="P236" s="125">
        <f t="shared" si="353"/>
        <v>0</v>
      </c>
      <c r="Q236" s="123"/>
      <c r="R236" s="124"/>
      <c r="S236" s="125">
        <f t="shared" si="354"/>
        <v>0</v>
      </c>
      <c r="T236" s="123"/>
      <c r="U236" s="124"/>
      <c r="V236" s="125">
        <f t="shared" si="355"/>
        <v>0</v>
      </c>
      <c r="W236" s="126">
        <f t="shared" si="356"/>
        <v>10500</v>
      </c>
      <c r="X236" s="127">
        <f t="shared" si="357"/>
        <v>10500</v>
      </c>
      <c r="Y236" s="127">
        <f t="shared" si="358"/>
        <v>0</v>
      </c>
      <c r="Z236" s="128">
        <f t="shared" si="359"/>
        <v>0</v>
      </c>
      <c r="AA236" s="129"/>
      <c r="AB236" s="131"/>
      <c r="AC236" s="131"/>
      <c r="AD236" s="131"/>
      <c r="AE236" s="131"/>
      <c r="AF236" s="131"/>
      <c r="AG236" s="131"/>
    </row>
    <row r="237" spans="1:33" ht="14.4" x14ac:dyDescent="0.3">
      <c r="A237" s="119" t="s">
        <v>77</v>
      </c>
      <c r="B237" s="251">
        <v>43930</v>
      </c>
      <c r="C237" s="186" t="s">
        <v>532</v>
      </c>
      <c r="D237" s="252" t="s">
        <v>139</v>
      </c>
      <c r="E237" s="253">
        <v>3.5</v>
      </c>
      <c r="F237" s="124">
        <v>9000</v>
      </c>
      <c r="G237" s="125">
        <f t="shared" si="350"/>
        <v>31500</v>
      </c>
      <c r="H237" s="253">
        <v>3.5</v>
      </c>
      <c r="I237" s="124">
        <v>9000</v>
      </c>
      <c r="J237" s="125">
        <f t="shared" si="360"/>
        <v>31500</v>
      </c>
      <c r="K237" s="123"/>
      <c r="L237" s="124"/>
      <c r="M237" s="125">
        <f t="shared" si="352"/>
        <v>0</v>
      </c>
      <c r="N237" s="123"/>
      <c r="O237" s="124"/>
      <c r="P237" s="125">
        <f t="shared" si="353"/>
        <v>0</v>
      </c>
      <c r="Q237" s="123"/>
      <c r="R237" s="124"/>
      <c r="S237" s="125">
        <f t="shared" si="354"/>
        <v>0</v>
      </c>
      <c r="T237" s="123"/>
      <c r="U237" s="124"/>
      <c r="V237" s="125">
        <f t="shared" si="355"/>
        <v>0</v>
      </c>
      <c r="W237" s="126">
        <f t="shared" si="356"/>
        <v>31500</v>
      </c>
      <c r="X237" s="127">
        <f t="shared" si="357"/>
        <v>31500</v>
      </c>
      <c r="Y237" s="127">
        <f t="shared" si="358"/>
        <v>0</v>
      </c>
      <c r="Z237" s="128">
        <f t="shared" si="359"/>
        <v>0</v>
      </c>
      <c r="AA237" s="129"/>
      <c r="AB237" s="131"/>
      <c r="AC237" s="131"/>
      <c r="AD237" s="131"/>
      <c r="AE237" s="131"/>
      <c r="AF237" s="131"/>
      <c r="AG237" s="131"/>
    </row>
    <row r="238" spans="1:33" ht="14.4" x14ac:dyDescent="0.3">
      <c r="A238" s="132" t="s">
        <v>77</v>
      </c>
      <c r="B238" s="251">
        <v>43960</v>
      </c>
      <c r="C238" s="162" t="s">
        <v>533</v>
      </c>
      <c r="D238" s="254" t="s">
        <v>80</v>
      </c>
      <c r="E238" s="255">
        <v>3.5</v>
      </c>
      <c r="F238" s="136">
        <v>14000</v>
      </c>
      <c r="G238" s="137">
        <f t="shared" si="350"/>
        <v>49000</v>
      </c>
      <c r="H238" s="255">
        <v>3.5</v>
      </c>
      <c r="I238" s="136">
        <v>14000</v>
      </c>
      <c r="J238" s="137">
        <f t="shared" si="360"/>
        <v>49000</v>
      </c>
      <c r="K238" s="135"/>
      <c r="L238" s="136"/>
      <c r="M238" s="137">
        <f t="shared" si="352"/>
        <v>0</v>
      </c>
      <c r="N238" s="135"/>
      <c r="O238" s="136"/>
      <c r="P238" s="137">
        <f t="shared" si="353"/>
        <v>0</v>
      </c>
      <c r="Q238" s="135"/>
      <c r="R238" s="136"/>
      <c r="S238" s="137">
        <f t="shared" si="354"/>
        <v>0</v>
      </c>
      <c r="T238" s="135"/>
      <c r="U238" s="136"/>
      <c r="V238" s="137">
        <f t="shared" si="355"/>
        <v>0</v>
      </c>
      <c r="W238" s="138">
        <f t="shared" si="356"/>
        <v>49000</v>
      </c>
      <c r="X238" s="127">
        <f t="shared" si="357"/>
        <v>49000</v>
      </c>
      <c r="Y238" s="127">
        <f t="shared" si="358"/>
        <v>0</v>
      </c>
      <c r="Z238" s="128">
        <f t="shared" si="359"/>
        <v>0</v>
      </c>
      <c r="AA238" s="139"/>
      <c r="AB238" s="131"/>
      <c r="AC238" s="131"/>
      <c r="AD238" s="131"/>
      <c r="AE238" s="131"/>
      <c r="AF238" s="131"/>
      <c r="AG238" s="131"/>
    </row>
    <row r="239" spans="1:33" s="340" customFormat="1" ht="14.4" x14ac:dyDescent="0.3">
      <c r="A239" s="132" t="s">
        <v>77</v>
      </c>
      <c r="B239" s="251">
        <v>45452</v>
      </c>
      <c r="C239" s="359" t="s">
        <v>253</v>
      </c>
      <c r="D239" s="254"/>
      <c r="E239" s="255"/>
      <c r="F239" s="136"/>
      <c r="G239" s="137">
        <v>0</v>
      </c>
      <c r="H239" s="255"/>
      <c r="I239" s="136"/>
      <c r="J239" s="137">
        <v>0</v>
      </c>
      <c r="K239" s="135"/>
      <c r="L239" s="136"/>
      <c r="M239" s="137">
        <v>0</v>
      </c>
      <c r="N239" s="135"/>
      <c r="O239" s="136"/>
      <c r="P239" s="137">
        <v>0</v>
      </c>
      <c r="Q239" s="135"/>
      <c r="R239" s="136"/>
      <c r="S239" s="137">
        <f t="shared" si="354"/>
        <v>0</v>
      </c>
      <c r="T239" s="135"/>
      <c r="U239" s="136"/>
      <c r="V239" s="137">
        <f t="shared" si="355"/>
        <v>0</v>
      </c>
      <c r="W239" s="138">
        <v>0</v>
      </c>
      <c r="X239" s="347">
        <v>0</v>
      </c>
      <c r="Y239" s="347">
        <v>0</v>
      </c>
      <c r="Z239" s="348">
        <v>0</v>
      </c>
      <c r="AA239" s="139"/>
      <c r="AB239" s="131"/>
      <c r="AC239" s="131"/>
      <c r="AD239" s="131"/>
      <c r="AE239" s="131"/>
      <c r="AF239" s="131"/>
      <c r="AG239" s="131"/>
    </row>
    <row r="240" spans="1:33" ht="26.4" x14ac:dyDescent="0.3">
      <c r="A240" s="132" t="s">
        <v>77</v>
      </c>
      <c r="B240" s="251">
        <v>45482</v>
      </c>
      <c r="C240" s="228" t="s">
        <v>254</v>
      </c>
      <c r="D240" s="147"/>
      <c r="E240" s="135">
        <v>49000</v>
      </c>
      <c r="F240" s="136">
        <v>0.22</v>
      </c>
      <c r="G240" s="137">
        <f t="shared" si="350"/>
        <v>10780</v>
      </c>
      <c r="H240" s="135"/>
      <c r="I240" s="136">
        <v>0.22</v>
      </c>
      <c r="J240" s="137">
        <f t="shared" ref="J240" si="361">H240*I240</f>
        <v>0</v>
      </c>
      <c r="K240" s="135"/>
      <c r="L240" s="136">
        <v>0.22</v>
      </c>
      <c r="M240" s="137">
        <f t="shared" si="352"/>
        <v>0</v>
      </c>
      <c r="N240" s="135"/>
      <c r="O240" s="136">
        <v>0.22</v>
      </c>
      <c r="P240" s="137">
        <f t="shared" si="353"/>
        <v>0</v>
      </c>
      <c r="Q240" s="135"/>
      <c r="R240" s="136">
        <v>0.22</v>
      </c>
      <c r="S240" s="137">
        <f t="shared" si="354"/>
        <v>0</v>
      </c>
      <c r="T240" s="135"/>
      <c r="U240" s="136">
        <v>0.22</v>
      </c>
      <c r="V240" s="137">
        <f t="shared" si="355"/>
        <v>0</v>
      </c>
      <c r="W240" s="138">
        <f t="shared" si="356"/>
        <v>10780</v>
      </c>
      <c r="X240" s="164">
        <f t="shared" si="357"/>
        <v>0</v>
      </c>
      <c r="Y240" s="164">
        <f t="shared" si="358"/>
        <v>10780</v>
      </c>
      <c r="Z240" s="218">
        <f t="shared" si="359"/>
        <v>1</v>
      </c>
      <c r="AA240" s="139"/>
      <c r="AB240" s="7"/>
      <c r="AC240" s="7"/>
      <c r="AD240" s="7"/>
      <c r="AE240" s="7"/>
      <c r="AF240" s="7"/>
      <c r="AG240" s="7"/>
    </row>
    <row r="241" spans="1:33" ht="14.4" x14ac:dyDescent="0.3">
      <c r="A241" s="165" t="s">
        <v>255</v>
      </c>
      <c r="B241" s="166"/>
      <c r="C241" s="167"/>
      <c r="D241" s="168"/>
      <c r="E241" s="172">
        <f>SUM(E234:E238)</f>
        <v>11.5</v>
      </c>
      <c r="F241" s="188"/>
      <c r="G241" s="171">
        <f>SUM(G234:G240)</f>
        <v>111780</v>
      </c>
      <c r="H241" s="172">
        <f>SUM(H234:H238)</f>
        <v>11.5</v>
      </c>
      <c r="I241" s="188"/>
      <c r="J241" s="171">
        <f>SUM(J234:J240)</f>
        <v>101000</v>
      </c>
      <c r="K241" s="189">
        <f>SUM(K234:K238)</f>
        <v>1</v>
      </c>
      <c r="L241" s="188"/>
      <c r="M241" s="171">
        <f>SUM(M234:M240)</f>
        <v>10500</v>
      </c>
      <c r="N241" s="189">
        <f>SUM(N234:N238)</f>
        <v>1</v>
      </c>
      <c r="O241" s="188"/>
      <c r="P241" s="171">
        <f>SUM(P234:P240)</f>
        <v>10500</v>
      </c>
      <c r="Q241" s="189">
        <f>SUM(Q234:Q238)</f>
        <v>0</v>
      </c>
      <c r="R241" s="188"/>
      <c r="S241" s="171">
        <f>SUM(S234:S240)</f>
        <v>0</v>
      </c>
      <c r="T241" s="189">
        <f>SUM(T234:T238)</f>
        <v>0</v>
      </c>
      <c r="U241" s="188"/>
      <c r="V241" s="173">
        <f t="shared" ref="V241:X241" si="362">SUM(V234:V240)</f>
        <v>0</v>
      </c>
      <c r="W241" s="354">
        <f t="shared" si="362"/>
        <v>122280</v>
      </c>
      <c r="X241" s="355">
        <f t="shared" si="362"/>
        <v>111500</v>
      </c>
      <c r="Y241" s="355">
        <f t="shared" si="358"/>
        <v>10780</v>
      </c>
      <c r="Z241" s="355">
        <f t="shared" si="359"/>
        <v>8.8158325155381093E-2</v>
      </c>
      <c r="AA241" s="219"/>
      <c r="AB241" s="7"/>
      <c r="AC241" s="7"/>
      <c r="AD241" s="7"/>
      <c r="AE241" s="7"/>
      <c r="AF241" s="7"/>
      <c r="AG241" s="7"/>
    </row>
    <row r="242" spans="1:33" ht="14.4" x14ac:dyDescent="0.3">
      <c r="A242" s="177" t="s">
        <v>72</v>
      </c>
      <c r="B242" s="204">
        <v>10</v>
      </c>
      <c r="C242" s="256" t="s">
        <v>256</v>
      </c>
      <c r="D242" s="180"/>
      <c r="E242" s="105"/>
      <c r="F242" s="105"/>
      <c r="G242" s="105"/>
      <c r="H242" s="105"/>
      <c r="I242" s="105"/>
      <c r="J242" s="105"/>
      <c r="K242" s="105"/>
      <c r="L242" s="105"/>
      <c r="M242" s="105"/>
      <c r="N242" s="105"/>
      <c r="O242" s="105"/>
      <c r="P242" s="105"/>
      <c r="Q242" s="105"/>
      <c r="R242" s="105"/>
      <c r="S242" s="105"/>
      <c r="T242" s="105"/>
      <c r="U242" s="105"/>
      <c r="V242" s="105"/>
      <c r="W242" s="220"/>
      <c r="X242" s="220"/>
      <c r="Y242" s="181"/>
      <c r="Z242" s="220"/>
      <c r="AA242" s="221"/>
      <c r="AB242" s="7"/>
      <c r="AC242" s="7"/>
      <c r="AD242" s="7"/>
      <c r="AE242" s="7"/>
      <c r="AF242" s="7"/>
      <c r="AG242" s="7"/>
    </row>
    <row r="243" spans="1:33" ht="26.4" x14ac:dyDescent="0.3">
      <c r="A243" s="119" t="s">
        <v>77</v>
      </c>
      <c r="B243" s="251">
        <v>43840</v>
      </c>
      <c r="C243" s="257" t="s">
        <v>257</v>
      </c>
      <c r="D243" s="246"/>
      <c r="E243" s="258"/>
      <c r="F243" s="159"/>
      <c r="G243" s="160">
        <f t="shared" ref="G243:G247" si="363">E243*F243</f>
        <v>0</v>
      </c>
      <c r="H243" s="258"/>
      <c r="I243" s="159"/>
      <c r="J243" s="160">
        <f t="shared" ref="J243:J247" si="364">H243*I243</f>
        <v>0</v>
      </c>
      <c r="K243" s="158"/>
      <c r="L243" s="159"/>
      <c r="M243" s="160">
        <f t="shared" ref="M243:M247" si="365">K243*L243</f>
        <v>0</v>
      </c>
      <c r="N243" s="158"/>
      <c r="O243" s="159"/>
      <c r="P243" s="160">
        <f t="shared" ref="P243:P247" si="366">N243*O243</f>
        <v>0</v>
      </c>
      <c r="Q243" s="158"/>
      <c r="R243" s="159"/>
      <c r="S243" s="160">
        <f t="shared" ref="S243:S247" si="367">Q243*R243</f>
        <v>0</v>
      </c>
      <c r="T243" s="158"/>
      <c r="U243" s="159"/>
      <c r="V243" s="259">
        <f t="shared" ref="V243:V247" si="368">T243*U243</f>
        <v>0</v>
      </c>
      <c r="W243" s="260">
        <f t="shared" ref="W243:W247" si="369">G243+M243+S243</f>
        <v>0</v>
      </c>
      <c r="X243" s="224">
        <f t="shared" ref="X243:X247" si="370">J243+P243+V243</f>
        <v>0</v>
      </c>
      <c r="Y243" s="224">
        <f t="shared" ref="Y243:Y248" si="371">W243-X243</f>
        <v>0</v>
      </c>
      <c r="Z243" s="225" t="e">
        <f t="shared" ref="Z243:Z248" si="372">Y243/W243</f>
        <v>#DIV/0!</v>
      </c>
      <c r="AA243" s="261"/>
      <c r="AB243" s="131"/>
      <c r="AC243" s="131"/>
      <c r="AD243" s="131"/>
      <c r="AE243" s="131"/>
      <c r="AF243" s="131"/>
      <c r="AG243" s="131"/>
    </row>
    <row r="244" spans="1:33" ht="26.4" x14ac:dyDescent="0.3">
      <c r="A244" s="119" t="s">
        <v>77</v>
      </c>
      <c r="B244" s="251">
        <v>43871</v>
      </c>
      <c r="C244" s="257" t="s">
        <v>257</v>
      </c>
      <c r="D244" s="252"/>
      <c r="E244" s="253"/>
      <c r="F244" s="124"/>
      <c r="G244" s="125">
        <f t="shared" si="363"/>
        <v>0</v>
      </c>
      <c r="H244" s="253"/>
      <c r="I244" s="124"/>
      <c r="J244" s="125">
        <f t="shared" si="364"/>
        <v>0</v>
      </c>
      <c r="K244" s="123"/>
      <c r="L244" s="124"/>
      <c r="M244" s="125">
        <f t="shared" si="365"/>
        <v>0</v>
      </c>
      <c r="N244" s="123"/>
      <c r="O244" s="124"/>
      <c r="P244" s="125">
        <f t="shared" si="366"/>
        <v>0</v>
      </c>
      <c r="Q244" s="123"/>
      <c r="R244" s="124"/>
      <c r="S244" s="125">
        <f t="shared" si="367"/>
        <v>0</v>
      </c>
      <c r="T244" s="123"/>
      <c r="U244" s="124"/>
      <c r="V244" s="222">
        <f t="shared" si="368"/>
        <v>0</v>
      </c>
      <c r="W244" s="227">
        <f t="shared" si="369"/>
        <v>0</v>
      </c>
      <c r="X244" s="127">
        <f t="shared" si="370"/>
        <v>0</v>
      </c>
      <c r="Y244" s="127">
        <f t="shared" si="371"/>
        <v>0</v>
      </c>
      <c r="Z244" s="128" t="e">
        <f t="shared" si="372"/>
        <v>#DIV/0!</v>
      </c>
      <c r="AA244" s="129"/>
      <c r="AB244" s="131"/>
      <c r="AC244" s="131"/>
      <c r="AD244" s="131"/>
      <c r="AE244" s="131"/>
      <c r="AF244" s="131"/>
      <c r="AG244" s="131"/>
    </row>
    <row r="245" spans="1:33" ht="26.4" x14ac:dyDescent="0.3">
      <c r="A245" s="119" t="s">
        <v>77</v>
      </c>
      <c r="B245" s="251">
        <v>43900</v>
      </c>
      <c r="C245" s="257" t="s">
        <v>257</v>
      </c>
      <c r="D245" s="252"/>
      <c r="E245" s="253"/>
      <c r="F245" s="124"/>
      <c r="G245" s="125">
        <f t="shared" si="363"/>
        <v>0</v>
      </c>
      <c r="H245" s="253"/>
      <c r="I245" s="124"/>
      <c r="J245" s="125">
        <f t="shared" si="364"/>
        <v>0</v>
      </c>
      <c r="K245" s="123"/>
      <c r="L245" s="124"/>
      <c r="M245" s="125">
        <f t="shared" si="365"/>
        <v>0</v>
      </c>
      <c r="N245" s="123"/>
      <c r="O245" s="124"/>
      <c r="P245" s="125">
        <f t="shared" si="366"/>
        <v>0</v>
      </c>
      <c r="Q245" s="123"/>
      <c r="R245" s="124"/>
      <c r="S245" s="125">
        <f t="shared" si="367"/>
        <v>0</v>
      </c>
      <c r="T245" s="123"/>
      <c r="U245" s="124"/>
      <c r="V245" s="222">
        <f t="shared" si="368"/>
        <v>0</v>
      </c>
      <c r="W245" s="227">
        <f t="shared" si="369"/>
        <v>0</v>
      </c>
      <c r="X245" s="127">
        <f t="shared" si="370"/>
        <v>0</v>
      </c>
      <c r="Y245" s="127">
        <f t="shared" si="371"/>
        <v>0</v>
      </c>
      <c r="Z245" s="128" t="e">
        <f t="shared" si="372"/>
        <v>#DIV/0!</v>
      </c>
      <c r="AA245" s="129"/>
      <c r="AB245" s="131"/>
      <c r="AC245" s="131"/>
      <c r="AD245" s="131"/>
      <c r="AE245" s="131"/>
      <c r="AF245" s="131"/>
      <c r="AG245" s="131"/>
    </row>
    <row r="246" spans="1:33" ht="14.4" x14ac:dyDescent="0.3">
      <c r="A246" s="132" t="s">
        <v>77</v>
      </c>
      <c r="B246" s="262">
        <v>43931</v>
      </c>
      <c r="C246" s="162" t="s">
        <v>258</v>
      </c>
      <c r="D246" s="254" t="s">
        <v>80</v>
      </c>
      <c r="E246" s="255"/>
      <c r="F246" s="136"/>
      <c r="G246" s="125">
        <f t="shared" si="363"/>
        <v>0</v>
      </c>
      <c r="H246" s="255"/>
      <c r="I246" s="136"/>
      <c r="J246" s="125">
        <f t="shared" si="364"/>
        <v>0</v>
      </c>
      <c r="K246" s="135"/>
      <c r="L246" s="136"/>
      <c r="M246" s="137">
        <f t="shared" si="365"/>
        <v>0</v>
      </c>
      <c r="N246" s="135"/>
      <c r="O246" s="136"/>
      <c r="P246" s="137">
        <f t="shared" si="366"/>
        <v>0</v>
      </c>
      <c r="Q246" s="135"/>
      <c r="R246" s="136"/>
      <c r="S246" s="137">
        <f t="shared" si="367"/>
        <v>0</v>
      </c>
      <c r="T246" s="135"/>
      <c r="U246" s="136"/>
      <c r="V246" s="229">
        <f t="shared" si="368"/>
        <v>0</v>
      </c>
      <c r="W246" s="263">
        <f t="shared" si="369"/>
        <v>0</v>
      </c>
      <c r="X246" s="127">
        <f t="shared" si="370"/>
        <v>0</v>
      </c>
      <c r="Y246" s="127">
        <f t="shared" si="371"/>
        <v>0</v>
      </c>
      <c r="Z246" s="128" t="e">
        <f t="shared" si="372"/>
        <v>#DIV/0!</v>
      </c>
      <c r="AA246" s="215"/>
      <c r="AB246" s="131"/>
      <c r="AC246" s="131"/>
      <c r="AD246" s="131"/>
      <c r="AE246" s="131"/>
      <c r="AF246" s="131"/>
      <c r="AG246" s="131"/>
    </row>
    <row r="247" spans="1:33" ht="26.4" x14ac:dyDescent="0.3">
      <c r="A247" s="132" t="s">
        <v>77</v>
      </c>
      <c r="B247" s="264">
        <v>43961</v>
      </c>
      <c r="C247" s="228" t="s">
        <v>259</v>
      </c>
      <c r="D247" s="265"/>
      <c r="E247" s="135"/>
      <c r="F247" s="136">
        <v>0.22</v>
      </c>
      <c r="G247" s="137">
        <f t="shared" si="363"/>
        <v>0</v>
      </c>
      <c r="H247" s="135"/>
      <c r="I247" s="136">
        <v>0.22</v>
      </c>
      <c r="J247" s="137">
        <f t="shared" si="364"/>
        <v>0</v>
      </c>
      <c r="K247" s="135"/>
      <c r="L247" s="136">
        <v>0.22</v>
      </c>
      <c r="M247" s="137">
        <f t="shared" si="365"/>
        <v>0</v>
      </c>
      <c r="N247" s="135"/>
      <c r="O247" s="136">
        <v>0.22</v>
      </c>
      <c r="P247" s="137">
        <f t="shared" si="366"/>
        <v>0</v>
      </c>
      <c r="Q247" s="135"/>
      <c r="R247" s="136">
        <v>0.22</v>
      </c>
      <c r="S247" s="137">
        <f t="shared" si="367"/>
        <v>0</v>
      </c>
      <c r="T247" s="135"/>
      <c r="U247" s="136">
        <v>0.22</v>
      </c>
      <c r="V247" s="229">
        <f t="shared" si="368"/>
        <v>0</v>
      </c>
      <c r="W247" s="230">
        <f t="shared" si="369"/>
        <v>0</v>
      </c>
      <c r="X247" s="231">
        <f t="shared" si="370"/>
        <v>0</v>
      </c>
      <c r="Y247" s="231">
        <f t="shared" si="371"/>
        <v>0</v>
      </c>
      <c r="Z247" s="232" t="e">
        <f t="shared" si="372"/>
        <v>#DIV/0!</v>
      </c>
      <c r="AA247" s="266"/>
      <c r="AB247" s="7"/>
      <c r="AC247" s="7"/>
      <c r="AD247" s="7"/>
      <c r="AE247" s="7"/>
      <c r="AF247" s="7"/>
      <c r="AG247" s="7"/>
    </row>
    <row r="248" spans="1:33" ht="14.4" x14ac:dyDescent="0.3">
      <c r="A248" s="165" t="s">
        <v>260</v>
      </c>
      <c r="B248" s="166"/>
      <c r="C248" s="167"/>
      <c r="D248" s="168"/>
      <c r="E248" s="172">
        <f>SUM(E243:E246)</f>
        <v>0</v>
      </c>
      <c r="F248" s="188"/>
      <c r="G248" s="171">
        <f>SUM(G243:G247)</f>
        <v>0</v>
      </c>
      <c r="H248" s="172">
        <f>SUM(H243:H246)</f>
        <v>0</v>
      </c>
      <c r="I248" s="188"/>
      <c r="J248" s="171">
        <f>SUM(J243:J247)</f>
        <v>0</v>
      </c>
      <c r="K248" s="189">
        <f>SUM(K243:K246)</f>
        <v>0</v>
      </c>
      <c r="L248" s="188"/>
      <c r="M248" s="171">
        <f>SUM(M243:M247)</f>
        <v>0</v>
      </c>
      <c r="N248" s="189">
        <f>SUM(N243:N246)</f>
        <v>0</v>
      </c>
      <c r="O248" s="188"/>
      <c r="P248" s="171">
        <f>SUM(P243:P247)</f>
        <v>0</v>
      </c>
      <c r="Q248" s="189">
        <f>SUM(Q243:Q246)</f>
        <v>0</v>
      </c>
      <c r="R248" s="188"/>
      <c r="S248" s="171">
        <f>SUM(S243:S247)</f>
        <v>0</v>
      </c>
      <c r="T248" s="189">
        <f>SUM(T243:T246)</f>
        <v>0</v>
      </c>
      <c r="U248" s="188"/>
      <c r="V248" s="173">
        <f t="shared" ref="V248:X248" si="373">SUM(V243:V247)</f>
        <v>0</v>
      </c>
      <c r="W248" s="354">
        <f t="shared" si="373"/>
        <v>0</v>
      </c>
      <c r="X248" s="355">
        <f t="shared" si="373"/>
        <v>0</v>
      </c>
      <c r="Y248" s="355">
        <f t="shared" si="371"/>
        <v>0</v>
      </c>
      <c r="Z248" s="355" t="e">
        <f t="shared" si="372"/>
        <v>#DIV/0!</v>
      </c>
      <c r="AA248" s="219"/>
      <c r="AB248" s="7"/>
      <c r="AC248" s="7"/>
      <c r="AD248" s="7"/>
      <c r="AE248" s="7"/>
      <c r="AF248" s="7"/>
      <c r="AG248" s="7"/>
    </row>
    <row r="249" spans="1:33" ht="14.4" x14ac:dyDescent="0.3">
      <c r="A249" s="177" t="s">
        <v>72</v>
      </c>
      <c r="B249" s="204">
        <v>11</v>
      </c>
      <c r="C249" s="179" t="s">
        <v>261</v>
      </c>
      <c r="D249" s="180"/>
      <c r="E249" s="105"/>
      <c r="F249" s="105"/>
      <c r="G249" s="105"/>
      <c r="H249" s="105"/>
      <c r="I249" s="105"/>
      <c r="J249" s="105"/>
      <c r="K249" s="105"/>
      <c r="L249" s="105"/>
      <c r="M249" s="105"/>
      <c r="N249" s="105"/>
      <c r="O249" s="105"/>
      <c r="P249" s="105"/>
      <c r="Q249" s="105"/>
      <c r="R249" s="105"/>
      <c r="S249" s="105"/>
      <c r="T249" s="105"/>
      <c r="U249" s="105"/>
      <c r="V249" s="105"/>
      <c r="W249" s="220"/>
      <c r="X249" s="220"/>
      <c r="Y249" s="181"/>
      <c r="Z249" s="220"/>
      <c r="AA249" s="221"/>
      <c r="AB249" s="7"/>
      <c r="AC249" s="7"/>
      <c r="AD249" s="7"/>
      <c r="AE249" s="7"/>
      <c r="AF249" s="7"/>
      <c r="AG249" s="7"/>
    </row>
    <row r="250" spans="1:33" ht="26.4" x14ac:dyDescent="0.3">
      <c r="A250" s="267" t="s">
        <v>77</v>
      </c>
      <c r="B250" s="251">
        <v>43841</v>
      </c>
      <c r="C250" s="257" t="s">
        <v>262</v>
      </c>
      <c r="D250" s="157" t="s">
        <v>108</v>
      </c>
      <c r="E250" s="158"/>
      <c r="F250" s="159"/>
      <c r="G250" s="160">
        <f t="shared" ref="G250:G251" si="374">E250*F250</f>
        <v>0</v>
      </c>
      <c r="H250" s="158"/>
      <c r="I250" s="159"/>
      <c r="J250" s="160">
        <f t="shared" ref="J250:J251" si="375">H250*I250</f>
        <v>0</v>
      </c>
      <c r="K250" s="158"/>
      <c r="L250" s="159"/>
      <c r="M250" s="160">
        <f t="shared" ref="M250:M251" si="376">K250*L250</f>
        <v>0</v>
      </c>
      <c r="N250" s="158"/>
      <c r="O250" s="159"/>
      <c r="P250" s="160">
        <f t="shared" ref="P250:P251" si="377">N250*O250</f>
        <v>0</v>
      </c>
      <c r="Q250" s="158"/>
      <c r="R250" s="159"/>
      <c r="S250" s="160">
        <f t="shared" ref="S250:S251" si="378">Q250*R250</f>
        <v>0</v>
      </c>
      <c r="T250" s="158"/>
      <c r="U250" s="159"/>
      <c r="V250" s="259">
        <f t="shared" ref="V250:V251" si="379">T250*U250</f>
        <v>0</v>
      </c>
      <c r="W250" s="260">
        <f t="shared" ref="W250:W251" si="380">G250+M250+S250</f>
        <v>0</v>
      </c>
      <c r="X250" s="224">
        <f t="shared" ref="X250:X251" si="381">J250+P250+V250</f>
        <v>0</v>
      </c>
      <c r="Y250" s="224">
        <f t="shared" ref="Y250:Y252" si="382">W250-X250</f>
        <v>0</v>
      </c>
      <c r="Z250" s="225" t="e">
        <f t="shared" ref="Z250:Z252" si="383">Y250/W250</f>
        <v>#DIV/0!</v>
      </c>
      <c r="AA250" s="261"/>
      <c r="AB250" s="131"/>
      <c r="AC250" s="131"/>
      <c r="AD250" s="131"/>
      <c r="AE250" s="131"/>
      <c r="AF250" s="131"/>
      <c r="AG250" s="131"/>
    </row>
    <row r="251" spans="1:33" ht="26.4" x14ac:dyDescent="0.3">
      <c r="A251" s="268" t="s">
        <v>77</v>
      </c>
      <c r="B251" s="251">
        <v>43872</v>
      </c>
      <c r="C251" s="162" t="s">
        <v>262</v>
      </c>
      <c r="D251" s="134" t="s">
        <v>108</v>
      </c>
      <c r="E251" s="135"/>
      <c r="F251" s="136"/>
      <c r="G251" s="125">
        <f t="shared" si="374"/>
        <v>0</v>
      </c>
      <c r="H251" s="135"/>
      <c r="I251" s="136"/>
      <c r="J251" s="125">
        <f t="shared" si="375"/>
        <v>0</v>
      </c>
      <c r="K251" s="135"/>
      <c r="L251" s="136"/>
      <c r="M251" s="137">
        <f t="shared" si="376"/>
        <v>0</v>
      </c>
      <c r="N251" s="135"/>
      <c r="O251" s="136"/>
      <c r="P251" s="137">
        <f t="shared" si="377"/>
        <v>0</v>
      </c>
      <c r="Q251" s="135"/>
      <c r="R251" s="136"/>
      <c r="S251" s="137">
        <f t="shared" si="378"/>
        <v>0</v>
      </c>
      <c r="T251" s="135"/>
      <c r="U251" s="136"/>
      <c r="V251" s="229">
        <f t="shared" si="379"/>
        <v>0</v>
      </c>
      <c r="W251" s="269">
        <f t="shared" si="380"/>
        <v>0</v>
      </c>
      <c r="X251" s="231">
        <f t="shared" si="381"/>
        <v>0</v>
      </c>
      <c r="Y251" s="231">
        <f t="shared" si="382"/>
        <v>0</v>
      </c>
      <c r="Z251" s="232" t="e">
        <f t="shared" si="383"/>
        <v>#DIV/0!</v>
      </c>
      <c r="AA251" s="266"/>
      <c r="AB251" s="130"/>
      <c r="AC251" s="131"/>
      <c r="AD251" s="131"/>
      <c r="AE251" s="131"/>
      <c r="AF251" s="131"/>
      <c r="AG251" s="131"/>
    </row>
    <row r="252" spans="1:33" ht="30" customHeight="1" x14ac:dyDescent="0.3">
      <c r="A252" s="414" t="s">
        <v>263</v>
      </c>
      <c r="B252" s="415"/>
      <c r="C252" s="415"/>
      <c r="D252" s="416"/>
      <c r="E252" s="172">
        <f>SUM(E250:E251)</f>
        <v>0</v>
      </c>
      <c r="F252" s="188"/>
      <c r="G252" s="171">
        <f t="shared" ref="G252:H252" si="384">SUM(G250:G251)</f>
        <v>0</v>
      </c>
      <c r="H252" s="172">
        <f t="shared" si="384"/>
        <v>0</v>
      </c>
      <c r="I252" s="188"/>
      <c r="J252" s="171">
        <f t="shared" ref="J252:K252" si="385">SUM(J250:J251)</f>
        <v>0</v>
      </c>
      <c r="K252" s="189">
        <f t="shared" si="385"/>
        <v>0</v>
      </c>
      <c r="L252" s="188"/>
      <c r="M252" s="171">
        <f t="shared" ref="M252:N252" si="386">SUM(M250:M251)</f>
        <v>0</v>
      </c>
      <c r="N252" s="189">
        <f t="shared" si="386"/>
        <v>0</v>
      </c>
      <c r="O252" s="188"/>
      <c r="P252" s="171">
        <f t="shared" ref="P252:Q252" si="387">SUM(P250:P251)</f>
        <v>0</v>
      </c>
      <c r="Q252" s="189">
        <f t="shared" si="387"/>
        <v>0</v>
      </c>
      <c r="R252" s="188"/>
      <c r="S252" s="171">
        <f t="shared" ref="S252:T252" si="388">SUM(S250:S251)</f>
        <v>0</v>
      </c>
      <c r="T252" s="189">
        <f t="shared" si="388"/>
        <v>0</v>
      </c>
      <c r="U252" s="188"/>
      <c r="V252" s="173">
        <f t="shared" ref="V252:X252" si="389">SUM(V250:V251)</f>
        <v>0</v>
      </c>
      <c r="W252" s="354">
        <f t="shared" si="389"/>
        <v>0</v>
      </c>
      <c r="X252" s="355">
        <f t="shared" si="389"/>
        <v>0</v>
      </c>
      <c r="Y252" s="355">
        <f t="shared" si="382"/>
        <v>0</v>
      </c>
      <c r="Z252" s="355" t="e">
        <f t="shared" si="383"/>
        <v>#DIV/0!</v>
      </c>
      <c r="AA252" s="219"/>
      <c r="AB252" s="7"/>
      <c r="AC252" s="7"/>
      <c r="AD252" s="7"/>
      <c r="AE252" s="7"/>
      <c r="AF252" s="7"/>
      <c r="AG252" s="7"/>
    </row>
    <row r="253" spans="1:33" ht="14.4" x14ac:dyDescent="0.3">
      <c r="A253" s="203" t="s">
        <v>72</v>
      </c>
      <c r="B253" s="204">
        <v>12</v>
      </c>
      <c r="C253" s="205" t="s">
        <v>264</v>
      </c>
      <c r="D253" s="270"/>
      <c r="E253" s="105"/>
      <c r="F253" s="105"/>
      <c r="G253" s="105"/>
      <c r="H253" s="105"/>
      <c r="I253" s="105"/>
      <c r="J253" s="105"/>
      <c r="K253" s="105"/>
      <c r="L253" s="105"/>
      <c r="M253" s="105"/>
      <c r="N253" s="105"/>
      <c r="O253" s="105"/>
      <c r="P253" s="105"/>
      <c r="Q253" s="105"/>
      <c r="R253" s="105"/>
      <c r="S253" s="105"/>
      <c r="T253" s="105"/>
      <c r="U253" s="105"/>
      <c r="V253" s="105"/>
      <c r="W253" s="220"/>
      <c r="X253" s="220"/>
      <c r="Y253" s="181"/>
      <c r="Z253" s="220"/>
      <c r="AA253" s="221"/>
      <c r="AB253" s="7"/>
      <c r="AC253" s="7"/>
      <c r="AD253" s="7"/>
      <c r="AE253" s="7"/>
      <c r="AF253" s="7"/>
      <c r="AG253" s="7"/>
    </row>
    <row r="254" spans="1:33" ht="26.4" x14ac:dyDescent="0.3">
      <c r="A254" s="155" t="s">
        <v>77</v>
      </c>
      <c r="B254" s="271">
        <v>43842</v>
      </c>
      <c r="C254" s="272" t="s">
        <v>265</v>
      </c>
      <c r="D254" s="246" t="s">
        <v>266</v>
      </c>
      <c r="E254" s="258"/>
      <c r="F254" s="159"/>
      <c r="G254" s="160">
        <f t="shared" ref="G254:G257" si="390">E254*F254</f>
        <v>0</v>
      </c>
      <c r="H254" s="258"/>
      <c r="I254" s="159"/>
      <c r="J254" s="160">
        <f t="shared" ref="J254:J257" si="391">H254*I254</f>
        <v>0</v>
      </c>
      <c r="K254" s="158"/>
      <c r="L254" s="159"/>
      <c r="M254" s="160">
        <f t="shared" ref="M254:M257" si="392">K254*L254</f>
        <v>0</v>
      </c>
      <c r="N254" s="158"/>
      <c r="O254" s="159"/>
      <c r="P254" s="160">
        <f t="shared" ref="P254:P257" si="393">N254*O254</f>
        <v>0</v>
      </c>
      <c r="Q254" s="158"/>
      <c r="R254" s="159"/>
      <c r="S254" s="160">
        <f t="shared" ref="S254:S257" si="394">Q254*R254</f>
        <v>0</v>
      </c>
      <c r="T254" s="158"/>
      <c r="U254" s="159"/>
      <c r="V254" s="259">
        <f t="shared" ref="V254:V257" si="395">T254*U254</f>
        <v>0</v>
      </c>
      <c r="W254" s="260">
        <f t="shared" ref="W254:W257" si="396">G254+M254+S254</f>
        <v>0</v>
      </c>
      <c r="X254" s="224">
        <f t="shared" ref="X254:X257" si="397">J254+P254+V254</f>
        <v>0</v>
      </c>
      <c r="Y254" s="224">
        <f t="shared" ref="Y254:Y258" si="398">W254-X254</f>
        <v>0</v>
      </c>
      <c r="Z254" s="225" t="e">
        <f t="shared" ref="Z254:Z258" si="399">Y254/W254</f>
        <v>#DIV/0!</v>
      </c>
      <c r="AA254" s="273"/>
      <c r="AB254" s="130"/>
      <c r="AC254" s="131"/>
      <c r="AD254" s="131"/>
      <c r="AE254" s="131"/>
      <c r="AF254" s="131"/>
      <c r="AG254" s="131"/>
    </row>
    <row r="255" spans="1:33" ht="14.4" x14ac:dyDescent="0.3">
      <c r="A255" s="119" t="s">
        <v>77</v>
      </c>
      <c r="B255" s="251">
        <v>43873</v>
      </c>
      <c r="C255" s="186" t="s">
        <v>267</v>
      </c>
      <c r="D255" s="252" t="s">
        <v>237</v>
      </c>
      <c r="E255" s="253"/>
      <c r="F255" s="124"/>
      <c r="G255" s="125">
        <f t="shared" si="390"/>
        <v>0</v>
      </c>
      <c r="H255" s="253"/>
      <c r="I255" s="124"/>
      <c r="J255" s="125">
        <f t="shared" si="391"/>
        <v>0</v>
      </c>
      <c r="K255" s="123"/>
      <c r="L255" s="124"/>
      <c r="M255" s="125">
        <f t="shared" si="392"/>
        <v>0</v>
      </c>
      <c r="N255" s="123"/>
      <c r="O255" s="124"/>
      <c r="P255" s="125">
        <f t="shared" si="393"/>
        <v>0</v>
      </c>
      <c r="Q255" s="123"/>
      <c r="R255" s="124"/>
      <c r="S255" s="125">
        <f t="shared" si="394"/>
        <v>0</v>
      </c>
      <c r="T255" s="123"/>
      <c r="U255" s="124"/>
      <c r="V255" s="222">
        <f t="shared" si="395"/>
        <v>0</v>
      </c>
      <c r="W255" s="274">
        <f t="shared" si="396"/>
        <v>0</v>
      </c>
      <c r="X255" s="127">
        <f t="shared" si="397"/>
        <v>0</v>
      </c>
      <c r="Y255" s="127">
        <f t="shared" si="398"/>
        <v>0</v>
      </c>
      <c r="Z255" s="128" t="e">
        <f t="shared" si="399"/>
        <v>#DIV/0!</v>
      </c>
      <c r="AA255" s="275"/>
      <c r="AB255" s="131"/>
      <c r="AC255" s="131"/>
      <c r="AD255" s="131"/>
      <c r="AE255" s="131"/>
      <c r="AF255" s="131"/>
      <c r="AG255" s="131"/>
    </row>
    <row r="256" spans="1:33" ht="14.4" x14ac:dyDescent="0.3">
      <c r="A256" s="132" t="s">
        <v>77</v>
      </c>
      <c r="B256" s="262">
        <v>43902</v>
      </c>
      <c r="C256" s="162" t="s">
        <v>268</v>
      </c>
      <c r="D256" s="254" t="s">
        <v>237</v>
      </c>
      <c r="E256" s="255"/>
      <c r="F256" s="136"/>
      <c r="G256" s="137">
        <f t="shared" si="390"/>
        <v>0</v>
      </c>
      <c r="H256" s="255"/>
      <c r="I256" s="136"/>
      <c r="J256" s="137">
        <f t="shared" si="391"/>
        <v>0</v>
      </c>
      <c r="K256" s="135"/>
      <c r="L256" s="136"/>
      <c r="M256" s="137">
        <f t="shared" si="392"/>
        <v>0</v>
      </c>
      <c r="N256" s="135"/>
      <c r="O256" s="136"/>
      <c r="P256" s="137">
        <f t="shared" si="393"/>
        <v>0</v>
      </c>
      <c r="Q256" s="135"/>
      <c r="R256" s="136"/>
      <c r="S256" s="137">
        <f t="shared" si="394"/>
        <v>0</v>
      </c>
      <c r="T256" s="135"/>
      <c r="U256" s="136"/>
      <c r="V256" s="229">
        <f t="shared" si="395"/>
        <v>0</v>
      </c>
      <c r="W256" s="263">
        <f t="shared" si="396"/>
        <v>0</v>
      </c>
      <c r="X256" s="127">
        <f t="shared" si="397"/>
        <v>0</v>
      </c>
      <c r="Y256" s="127">
        <f t="shared" si="398"/>
        <v>0</v>
      </c>
      <c r="Z256" s="128" t="e">
        <f t="shared" si="399"/>
        <v>#DIV/0!</v>
      </c>
      <c r="AA256" s="276"/>
      <c r="AB256" s="131"/>
      <c r="AC256" s="131"/>
      <c r="AD256" s="131"/>
      <c r="AE256" s="131"/>
      <c r="AF256" s="131"/>
      <c r="AG256" s="131"/>
    </row>
    <row r="257" spans="1:33" ht="26.4" x14ac:dyDescent="0.3">
      <c r="A257" s="132" t="s">
        <v>77</v>
      </c>
      <c r="B257" s="262">
        <v>43933</v>
      </c>
      <c r="C257" s="228" t="s">
        <v>269</v>
      </c>
      <c r="D257" s="265"/>
      <c r="E257" s="255"/>
      <c r="F257" s="136">
        <v>0.22</v>
      </c>
      <c r="G257" s="137">
        <f t="shared" si="390"/>
        <v>0</v>
      </c>
      <c r="H257" s="255"/>
      <c r="I257" s="136">
        <v>0.22</v>
      </c>
      <c r="J257" s="137">
        <f t="shared" si="391"/>
        <v>0</v>
      </c>
      <c r="K257" s="135"/>
      <c r="L257" s="136">
        <v>0.22</v>
      </c>
      <c r="M257" s="137">
        <f t="shared" si="392"/>
        <v>0</v>
      </c>
      <c r="N257" s="135"/>
      <c r="O257" s="136">
        <v>0.22</v>
      </c>
      <c r="P257" s="137">
        <f t="shared" si="393"/>
        <v>0</v>
      </c>
      <c r="Q257" s="135"/>
      <c r="R257" s="136">
        <v>0.22</v>
      </c>
      <c r="S257" s="137">
        <f t="shared" si="394"/>
        <v>0</v>
      </c>
      <c r="T257" s="135"/>
      <c r="U257" s="136">
        <v>0.22</v>
      </c>
      <c r="V257" s="229">
        <f t="shared" si="395"/>
        <v>0</v>
      </c>
      <c r="W257" s="230">
        <f t="shared" si="396"/>
        <v>0</v>
      </c>
      <c r="X257" s="231">
        <f t="shared" si="397"/>
        <v>0</v>
      </c>
      <c r="Y257" s="231">
        <f t="shared" si="398"/>
        <v>0</v>
      </c>
      <c r="Z257" s="232" t="e">
        <f t="shared" si="399"/>
        <v>#DIV/0!</v>
      </c>
      <c r="AA257" s="151"/>
      <c r="AB257" s="7"/>
      <c r="AC257" s="7"/>
      <c r="AD257" s="7"/>
      <c r="AE257" s="7"/>
      <c r="AF257" s="7"/>
      <c r="AG257" s="7"/>
    </row>
    <row r="258" spans="1:33" ht="14.4" x14ac:dyDescent="0.3">
      <c r="A258" s="165" t="s">
        <v>270</v>
      </c>
      <c r="B258" s="166"/>
      <c r="C258" s="167"/>
      <c r="D258" s="277"/>
      <c r="E258" s="172">
        <f>SUM(E254:E256)</f>
        <v>0</v>
      </c>
      <c r="F258" s="188"/>
      <c r="G258" s="171">
        <f>SUM(G254:G257)</f>
        <v>0</v>
      </c>
      <c r="H258" s="172">
        <f>SUM(H254:H256)</f>
        <v>0</v>
      </c>
      <c r="I258" s="188"/>
      <c r="J258" s="171">
        <f>SUM(J254:J257)</f>
        <v>0</v>
      </c>
      <c r="K258" s="189">
        <f>SUM(K254:K256)</f>
        <v>0</v>
      </c>
      <c r="L258" s="188"/>
      <c r="M258" s="171">
        <f>SUM(M254:M257)</f>
        <v>0</v>
      </c>
      <c r="N258" s="189">
        <f>SUM(N254:N256)</f>
        <v>0</v>
      </c>
      <c r="O258" s="188"/>
      <c r="P258" s="171">
        <f>SUM(P254:P257)</f>
        <v>0</v>
      </c>
      <c r="Q258" s="189">
        <f>SUM(Q254:Q256)</f>
        <v>0</v>
      </c>
      <c r="R258" s="188"/>
      <c r="S258" s="171">
        <f>SUM(S254:S257)</f>
        <v>0</v>
      </c>
      <c r="T258" s="189">
        <f>SUM(T254:T256)</f>
        <v>0</v>
      </c>
      <c r="U258" s="188"/>
      <c r="V258" s="173">
        <f t="shared" ref="V258:X258" si="400">SUM(V254:V257)</f>
        <v>0</v>
      </c>
      <c r="W258" s="354">
        <f t="shared" si="400"/>
        <v>0</v>
      </c>
      <c r="X258" s="355">
        <f t="shared" si="400"/>
        <v>0</v>
      </c>
      <c r="Y258" s="355">
        <f t="shared" si="398"/>
        <v>0</v>
      </c>
      <c r="Z258" s="355" t="e">
        <f t="shared" si="399"/>
        <v>#DIV/0!</v>
      </c>
      <c r="AA258" s="219"/>
      <c r="AB258" s="7"/>
      <c r="AC258" s="7"/>
      <c r="AD258" s="7"/>
      <c r="AE258" s="7"/>
      <c r="AF258" s="7"/>
      <c r="AG258" s="7"/>
    </row>
    <row r="259" spans="1:33" ht="14.4" x14ac:dyDescent="0.3">
      <c r="A259" s="203" t="s">
        <v>72</v>
      </c>
      <c r="B259" s="278">
        <v>13</v>
      </c>
      <c r="C259" s="205" t="s">
        <v>271</v>
      </c>
      <c r="D259" s="104"/>
      <c r="E259" s="105"/>
      <c r="F259" s="105"/>
      <c r="G259" s="105"/>
      <c r="H259" s="105"/>
      <c r="I259" s="105"/>
      <c r="J259" s="105"/>
      <c r="K259" s="105"/>
      <c r="L259" s="105"/>
      <c r="M259" s="105"/>
      <c r="N259" s="105"/>
      <c r="O259" s="105"/>
      <c r="P259" s="105"/>
      <c r="Q259" s="105"/>
      <c r="R259" s="105"/>
      <c r="S259" s="105"/>
      <c r="T259" s="105"/>
      <c r="U259" s="105"/>
      <c r="V259" s="105"/>
      <c r="W259" s="220"/>
      <c r="X259" s="220"/>
      <c r="Y259" s="181"/>
      <c r="Z259" s="220"/>
      <c r="AA259" s="221"/>
      <c r="AB259" s="6"/>
      <c r="AC259" s="7"/>
      <c r="AD259" s="7"/>
      <c r="AE259" s="7"/>
      <c r="AF259" s="7"/>
      <c r="AG259" s="7"/>
    </row>
    <row r="260" spans="1:33" ht="14.4" x14ac:dyDescent="0.3">
      <c r="A260" s="108" t="s">
        <v>74</v>
      </c>
      <c r="B260" s="154" t="s">
        <v>272</v>
      </c>
      <c r="C260" s="279" t="s">
        <v>273</v>
      </c>
      <c r="D260" s="141"/>
      <c r="E260" s="142">
        <f>SUM(E261:E263)</f>
        <v>4.5</v>
      </c>
      <c r="F260" s="143"/>
      <c r="G260" s="144">
        <f>SUM(G261:G264)</f>
        <v>60000</v>
      </c>
      <c r="H260" s="142">
        <f>SUM(H261:H263)</f>
        <v>4.5</v>
      </c>
      <c r="I260" s="143"/>
      <c r="J260" s="144">
        <f>SUM(J261:J264)</f>
        <v>60000</v>
      </c>
      <c r="K260" s="142">
        <f>SUM(K261:K263)</f>
        <v>0</v>
      </c>
      <c r="L260" s="143"/>
      <c r="M260" s="144">
        <f>SUM(M261:M264)</f>
        <v>0</v>
      </c>
      <c r="N260" s="142">
        <f>SUM(N261:N263)</f>
        <v>0</v>
      </c>
      <c r="O260" s="143"/>
      <c r="P260" s="144">
        <f>SUM(P261:P264)</f>
        <v>0</v>
      </c>
      <c r="Q260" s="142">
        <f>SUM(Q261:Q263)</f>
        <v>0</v>
      </c>
      <c r="R260" s="143"/>
      <c r="S260" s="144">
        <f>SUM(S261:S264)</f>
        <v>0</v>
      </c>
      <c r="T260" s="142">
        <f>SUM(T261:T263)</f>
        <v>0</v>
      </c>
      <c r="U260" s="143"/>
      <c r="V260" s="280">
        <f t="shared" ref="V260:X260" si="401">SUM(V261:V264)</f>
        <v>0</v>
      </c>
      <c r="W260" s="281">
        <f t="shared" si="401"/>
        <v>60000</v>
      </c>
      <c r="X260" s="144">
        <f t="shared" si="401"/>
        <v>60000</v>
      </c>
      <c r="Y260" s="144">
        <f t="shared" ref="Y260:Y295" si="402">W260-X260</f>
        <v>0</v>
      </c>
      <c r="Z260" s="144">
        <f t="shared" ref="Z260:Z296" si="403">Y260/W260</f>
        <v>0</v>
      </c>
      <c r="AA260" s="145"/>
      <c r="AB260" s="118"/>
      <c r="AC260" s="118"/>
      <c r="AD260" s="118"/>
      <c r="AE260" s="118"/>
      <c r="AF260" s="118"/>
      <c r="AG260" s="118"/>
    </row>
    <row r="261" spans="1:33" ht="14.4" x14ac:dyDescent="0.3">
      <c r="A261" s="119" t="s">
        <v>77</v>
      </c>
      <c r="B261" s="120" t="s">
        <v>274</v>
      </c>
      <c r="C261" s="282" t="s">
        <v>275</v>
      </c>
      <c r="D261" s="122" t="s">
        <v>139</v>
      </c>
      <c r="E261" s="123">
        <v>3.5</v>
      </c>
      <c r="F261" s="124">
        <v>10000</v>
      </c>
      <c r="G261" s="125">
        <f t="shared" ref="G261:G264" si="404">E261*F261</f>
        <v>35000</v>
      </c>
      <c r="H261" s="123">
        <v>3.5</v>
      </c>
      <c r="I261" s="124">
        <v>10000</v>
      </c>
      <c r="J261" s="125">
        <f t="shared" ref="J261:J262" si="405">H261*I261</f>
        <v>35000</v>
      </c>
      <c r="K261" s="123"/>
      <c r="L261" s="124"/>
      <c r="M261" s="125">
        <f t="shared" ref="M261:M264" si="406">K261*L261</f>
        <v>0</v>
      </c>
      <c r="N261" s="123"/>
      <c r="O261" s="124"/>
      <c r="P261" s="125">
        <f t="shared" ref="P261:P264" si="407">N261*O261</f>
        <v>0</v>
      </c>
      <c r="Q261" s="123"/>
      <c r="R261" s="124"/>
      <c r="S261" s="125">
        <f t="shared" ref="S261:S264" si="408">Q261*R261</f>
        <v>0</v>
      </c>
      <c r="T261" s="123"/>
      <c r="U261" s="124"/>
      <c r="V261" s="222">
        <f t="shared" ref="V261:V264" si="409">T261*U261</f>
        <v>0</v>
      </c>
      <c r="W261" s="227">
        <f t="shared" ref="W261:W264" si="410">G261+M261+S261</f>
        <v>35000</v>
      </c>
      <c r="X261" s="127">
        <f t="shared" ref="X261:X264" si="411">J261+P261+V261</f>
        <v>35000</v>
      </c>
      <c r="Y261" s="127">
        <f t="shared" si="402"/>
        <v>0</v>
      </c>
      <c r="Z261" s="128">
        <f t="shared" si="403"/>
        <v>0</v>
      </c>
      <c r="AA261" s="129"/>
      <c r="AB261" s="131"/>
      <c r="AC261" s="131"/>
      <c r="AD261" s="131"/>
      <c r="AE261" s="131"/>
      <c r="AF261" s="131"/>
      <c r="AG261" s="131"/>
    </row>
    <row r="262" spans="1:33" ht="14.4" x14ac:dyDescent="0.3">
      <c r="A262" s="119" t="s">
        <v>77</v>
      </c>
      <c r="B262" s="120" t="s">
        <v>276</v>
      </c>
      <c r="C262" s="283" t="s">
        <v>277</v>
      </c>
      <c r="D262" s="122" t="s">
        <v>139</v>
      </c>
      <c r="E262" s="123">
        <v>1</v>
      </c>
      <c r="F262" s="124">
        <v>25000</v>
      </c>
      <c r="G262" s="125">
        <f t="shared" si="404"/>
        <v>25000</v>
      </c>
      <c r="H262" s="123">
        <v>1</v>
      </c>
      <c r="I262" s="124">
        <v>25000</v>
      </c>
      <c r="J262" s="125">
        <f t="shared" si="405"/>
        <v>25000</v>
      </c>
      <c r="K262" s="123"/>
      <c r="L262" s="124"/>
      <c r="M262" s="125">
        <f t="shared" si="406"/>
        <v>0</v>
      </c>
      <c r="N262" s="123"/>
      <c r="O262" s="124"/>
      <c r="P262" s="125">
        <f t="shared" si="407"/>
        <v>0</v>
      </c>
      <c r="Q262" s="123"/>
      <c r="R262" s="124"/>
      <c r="S262" s="125">
        <f t="shared" si="408"/>
        <v>0</v>
      </c>
      <c r="T262" s="123"/>
      <c r="U262" s="124"/>
      <c r="V262" s="222">
        <f t="shared" si="409"/>
        <v>0</v>
      </c>
      <c r="W262" s="227">
        <f t="shared" si="410"/>
        <v>25000</v>
      </c>
      <c r="X262" s="127">
        <f t="shared" si="411"/>
        <v>25000</v>
      </c>
      <c r="Y262" s="127">
        <f t="shared" si="402"/>
        <v>0</v>
      </c>
      <c r="Z262" s="128">
        <f t="shared" si="403"/>
        <v>0</v>
      </c>
      <c r="AA262" s="129"/>
      <c r="AB262" s="131"/>
      <c r="AC262" s="131"/>
      <c r="AD262" s="131"/>
      <c r="AE262" s="131"/>
      <c r="AF262" s="131"/>
      <c r="AG262" s="131"/>
    </row>
    <row r="263" spans="1:33" ht="14.4" x14ac:dyDescent="0.3">
      <c r="A263" s="119" t="s">
        <v>77</v>
      </c>
      <c r="B263" s="120" t="s">
        <v>278</v>
      </c>
      <c r="C263" s="283" t="s">
        <v>279</v>
      </c>
      <c r="D263" s="122" t="s">
        <v>139</v>
      </c>
      <c r="E263" s="123"/>
      <c r="F263" s="124"/>
      <c r="G263" s="125">
        <f t="shared" si="404"/>
        <v>0</v>
      </c>
      <c r="H263" s="123"/>
      <c r="I263" s="124"/>
      <c r="J263" s="125">
        <f t="shared" ref="J263:J264" si="412">H263*I263</f>
        <v>0</v>
      </c>
      <c r="K263" s="123"/>
      <c r="L263" s="124"/>
      <c r="M263" s="125">
        <f t="shared" si="406"/>
        <v>0</v>
      </c>
      <c r="N263" s="123"/>
      <c r="O263" s="124"/>
      <c r="P263" s="125">
        <f t="shared" si="407"/>
        <v>0</v>
      </c>
      <c r="Q263" s="123"/>
      <c r="R263" s="124"/>
      <c r="S263" s="125">
        <f t="shared" si="408"/>
        <v>0</v>
      </c>
      <c r="T263" s="123"/>
      <c r="U263" s="124"/>
      <c r="V263" s="222">
        <f t="shared" si="409"/>
        <v>0</v>
      </c>
      <c r="W263" s="227">
        <f t="shared" si="410"/>
        <v>0</v>
      </c>
      <c r="X263" s="127">
        <f t="shared" si="411"/>
        <v>0</v>
      </c>
      <c r="Y263" s="127">
        <f t="shared" si="402"/>
        <v>0</v>
      </c>
      <c r="Z263" s="128" t="e">
        <f t="shared" si="403"/>
        <v>#DIV/0!</v>
      </c>
      <c r="AA263" s="129"/>
      <c r="AB263" s="131"/>
      <c r="AC263" s="131"/>
      <c r="AD263" s="131"/>
      <c r="AE263" s="131"/>
      <c r="AF263" s="131"/>
      <c r="AG263" s="131"/>
    </row>
    <row r="264" spans="1:33" ht="26.4" x14ac:dyDescent="0.3">
      <c r="A264" s="146" t="s">
        <v>77</v>
      </c>
      <c r="B264" s="153" t="s">
        <v>280</v>
      </c>
      <c r="C264" s="283" t="s">
        <v>281</v>
      </c>
      <c r="D264" s="147"/>
      <c r="E264" s="148"/>
      <c r="F264" s="149">
        <v>0.22</v>
      </c>
      <c r="G264" s="150">
        <f t="shared" si="404"/>
        <v>0</v>
      </c>
      <c r="H264" s="148"/>
      <c r="I264" s="149">
        <v>0.22</v>
      </c>
      <c r="J264" s="150">
        <f t="shared" si="412"/>
        <v>0</v>
      </c>
      <c r="K264" s="148"/>
      <c r="L264" s="149">
        <v>0.22</v>
      </c>
      <c r="M264" s="150">
        <f t="shared" si="406"/>
        <v>0</v>
      </c>
      <c r="N264" s="148"/>
      <c r="O264" s="149">
        <v>0.22</v>
      </c>
      <c r="P264" s="150">
        <f t="shared" si="407"/>
        <v>0</v>
      </c>
      <c r="Q264" s="148"/>
      <c r="R264" s="149">
        <v>0.22</v>
      </c>
      <c r="S264" s="150">
        <f t="shared" si="408"/>
        <v>0</v>
      </c>
      <c r="T264" s="148"/>
      <c r="U264" s="149">
        <v>0.22</v>
      </c>
      <c r="V264" s="284">
        <f t="shared" si="409"/>
        <v>0</v>
      </c>
      <c r="W264" s="230">
        <f t="shared" si="410"/>
        <v>0</v>
      </c>
      <c r="X264" s="231">
        <f t="shared" si="411"/>
        <v>0</v>
      </c>
      <c r="Y264" s="231">
        <f t="shared" si="402"/>
        <v>0</v>
      </c>
      <c r="Z264" s="232" t="e">
        <f t="shared" si="403"/>
        <v>#DIV/0!</v>
      </c>
      <c r="AA264" s="151"/>
      <c r="AB264" s="131"/>
      <c r="AC264" s="131"/>
      <c r="AD264" s="131"/>
      <c r="AE264" s="131"/>
      <c r="AF264" s="131"/>
      <c r="AG264" s="131"/>
    </row>
    <row r="265" spans="1:33" ht="26.4" x14ac:dyDescent="0.3">
      <c r="A265" s="285" t="s">
        <v>74</v>
      </c>
      <c r="B265" s="286" t="s">
        <v>282</v>
      </c>
      <c r="C265" s="217" t="s">
        <v>283</v>
      </c>
      <c r="D265" s="111"/>
      <c r="E265" s="112">
        <f>SUM(E266:E268)</f>
        <v>0</v>
      </c>
      <c r="F265" s="113"/>
      <c r="G265" s="114">
        <f>SUM(G266:G269)</f>
        <v>0</v>
      </c>
      <c r="H265" s="112">
        <f>SUM(H266:H268)</f>
        <v>0</v>
      </c>
      <c r="I265" s="113"/>
      <c r="J265" s="114">
        <f>SUM(J266:J269)</f>
        <v>0</v>
      </c>
      <c r="K265" s="112">
        <f>SUM(K266:K268)</f>
        <v>0</v>
      </c>
      <c r="L265" s="113"/>
      <c r="M265" s="114">
        <f>SUM(M266:M269)</f>
        <v>0</v>
      </c>
      <c r="N265" s="112">
        <f>SUM(N266:N268)</f>
        <v>0</v>
      </c>
      <c r="O265" s="113"/>
      <c r="P265" s="114">
        <f>SUM(P266:P269)</f>
        <v>0</v>
      </c>
      <c r="Q265" s="112">
        <f>SUM(Q266:Q268)</f>
        <v>0</v>
      </c>
      <c r="R265" s="113"/>
      <c r="S265" s="114">
        <f>SUM(S266:S269)</f>
        <v>0</v>
      </c>
      <c r="T265" s="112">
        <f>SUM(T266:T268)</f>
        <v>0</v>
      </c>
      <c r="U265" s="113"/>
      <c r="V265" s="114">
        <f t="shared" ref="V265:X265" si="413">SUM(V266:V269)</f>
        <v>0</v>
      </c>
      <c r="W265" s="114">
        <f t="shared" si="413"/>
        <v>0</v>
      </c>
      <c r="X265" s="114">
        <f t="shared" si="413"/>
        <v>0</v>
      </c>
      <c r="Y265" s="114">
        <f t="shared" si="402"/>
        <v>0</v>
      </c>
      <c r="Z265" s="114" t="e">
        <f t="shared" si="403"/>
        <v>#DIV/0!</v>
      </c>
      <c r="AA265" s="114"/>
      <c r="AB265" s="118"/>
      <c r="AC265" s="118"/>
      <c r="AD265" s="118"/>
      <c r="AE265" s="118"/>
      <c r="AF265" s="118"/>
      <c r="AG265" s="118"/>
    </row>
    <row r="266" spans="1:33" ht="26.4" x14ac:dyDescent="0.3">
      <c r="A266" s="119" t="s">
        <v>77</v>
      </c>
      <c r="B266" s="120" t="s">
        <v>284</v>
      </c>
      <c r="C266" s="186" t="s">
        <v>285</v>
      </c>
      <c r="D266" s="122"/>
      <c r="E266" s="123"/>
      <c r="F266" s="124"/>
      <c r="G266" s="125">
        <f t="shared" ref="G266:G269" si="414">E266*F266</f>
        <v>0</v>
      </c>
      <c r="H266" s="123"/>
      <c r="I266" s="124"/>
      <c r="J266" s="125">
        <f t="shared" ref="J266:J269" si="415">H266*I266</f>
        <v>0</v>
      </c>
      <c r="K266" s="123"/>
      <c r="L266" s="124"/>
      <c r="M266" s="125">
        <f t="shared" ref="M266:M269" si="416">K266*L266</f>
        <v>0</v>
      </c>
      <c r="N266" s="123"/>
      <c r="O266" s="124"/>
      <c r="P266" s="125">
        <f t="shared" ref="P266:P269" si="417">N266*O266</f>
        <v>0</v>
      </c>
      <c r="Q266" s="123"/>
      <c r="R266" s="124"/>
      <c r="S266" s="125">
        <f t="shared" ref="S266:S269" si="418">Q266*R266</f>
        <v>0</v>
      </c>
      <c r="T266" s="123"/>
      <c r="U266" s="124"/>
      <c r="V266" s="125">
        <f t="shared" ref="V266:V269" si="419">T266*U266</f>
        <v>0</v>
      </c>
      <c r="W266" s="126">
        <f t="shared" ref="W266:W269" si="420">G266+M266+S266</f>
        <v>0</v>
      </c>
      <c r="X266" s="127">
        <f t="shared" ref="X266:X269" si="421">J266+P266+V266</f>
        <v>0</v>
      </c>
      <c r="Y266" s="127">
        <f t="shared" si="402"/>
        <v>0</v>
      </c>
      <c r="Z266" s="128" t="e">
        <f t="shared" si="403"/>
        <v>#DIV/0!</v>
      </c>
      <c r="AA266" s="129"/>
      <c r="AB266" s="131"/>
      <c r="AC266" s="131"/>
      <c r="AD266" s="131"/>
      <c r="AE266" s="131"/>
      <c r="AF266" s="131"/>
      <c r="AG266" s="131"/>
    </row>
    <row r="267" spans="1:33" ht="26.4" x14ac:dyDescent="0.3">
      <c r="A267" s="119" t="s">
        <v>77</v>
      </c>
      <c r="B267" s="120" t="s">
        <v>286</v>
      </c>
      <c r="C267" s="186" t="s">
        <v>285</v>
      </c>
      <c r="D267" s="122"/>
      <c r="E267" s="123"/>
      <c r="F267" s="124"/>
      <c r="G267" s="125">
        <f t="shared" si="414"/>
        <v>0</v>
      </c>
      <c r="H267" s="123"/>
      <c r="I267" s="124"/>
      <c r="J267" s="125">
        <f t="shared" si="415"/>
        <v>0</v>
      </c>
      <c r="K267" s="123"/>
      <c r="L267" s="124"/>
      <c r="M267" s="125">
        <f t="shared" si="416"/>
        <v>0</v>
      </c>
      <c r="N267" s="123"/>
      <c r="O267" s="124"/>
      <c r="P267" s="125">
        <f t="shared" si="417"/>
        <v>0</v>
      </c>
      <c r="Q267" s="123"/>
      <c r="R267" s="124"/>
      <c r="S267" s="125">
        <f t="shared" si="418"/>
        <v>0</v>
      </c>
      <c r="T267" s="123"/>
      <c r="U267" s="124"/>
      <c r="V267" s="125">
        <f t="shared" si="419"/>
        <v>0</v>
      </c>
      <c r="W267" s="126">
        <f t="shared" si="420"/>
        <v>0</v>
      </c>
      <c r="X267" s="127">
        <f t="shared" si="421"/>
        <v>0</v>
      </c>
      <c r="Y267" s="127">
        <f t="shared" si="402"/>
        <v>0</v>
      </c>
      <c r="Z267" s="128" t="e">
        <f t="shared" si="403"/>
        <v>#DIV/0!</v>
      </c>
      <c r="AA267" s="129"/>
      <c r="AB267" s="131"/>
      <c r="AC267" s="131"/>
      <c r="AD267" s="131"/>
      <c r="AE267" s="131"/>
      <c r="AF267" s="131"/>
      <c r="AG267" s="131"/>
    </row>
    <row r="268" spans="1:33" ht="26.4" x14ac:dyDescent="0.3">
      <c r="A268" s="132" t="s">
        <v>77</v>
      </c>
      <c r="B268" s="133" t="s">
        <v>287</v>
      </c>
      <c r="C268" s="186" t="s">
        <v>285</v>
      </c>
      <c r="D268" s="134"/>
      <c r="E268" s="135"/>
      <c r="F268" s="136"/>
      <c r="G268" s="137">
        <f t="shared" si="414"/>
        <v>0</v>
      </c>
      <c r="H268" s="135"/>
      <c r="I268" s="136"/>
      <c r="J268" s="137">
        <f t="shared" si="415"/>
        <v>0</v>
      </c>
      <c r="K268" s="135"/>
      <c r="L268" s="136"/>
      <c r="M268" s="137">
        <f t="shared" si="416"/>
        <v>0</v>
      </c>
      <c r="N268" s="135"/>
      <c r="O268" s="136"/>
      <c r="P268" s="137">
        <f t="shared" si="417"/>
        <v>0</v>
      </c>
      <c r="Q268" s="135"/>
      <c r="R268" s="136"/>
      <c r="S268" s="137">
        <f t="shared" si="418"/>
        <v>0</v>
      </c>
      <c r="T268" s="135"/>
      <c r="U268" s="136"/>
      <c r="V268" s="137">
        <f t="shared" si="419"/>
        <v>0</v>
      </c>
      <c r="W268" s="138">
        <f t="shared" si="420"/>
        <v>0</v>
      </c>
      <c r="X268" s="127">
        <f t="shared" si="421"/>
        <v>0</v>
      </c>
      <c r="Y268" s="127">
        <f t="shared" si="402"/>
        <v>0</v>
      </c>
      <c r="Z268" s="128" t="e">
        <f t="shared" si="403"/>
        <v>#DIV/0!</v>
      </c>
      <c r="AA268" s="139"/>
      <c r="AB268" s="131"/>
      <c r="AC268" s="131"/>
      <c r="AD268" s="131"/>
      <c r="AE268" s="131"/>
      <c r="AF268" s="131"/>
      <c r="AG268" s="131"/>
    </row>
    <row r="269" spans="1:33" ht="39.6" x14ac:dyDescent="0.3">
      <c r="A269" s="132" t="s">
        <v>77</v>
      </c>
      <c r="B269" s="133" t="s">
        <v>288</v>
      </c>
      <c r="C269" s="187" t="s">
        <v>289</v>
      </c>
      <c r="D269" s="147"/>
      <c r="E269" s="135"/>
      <c r="F269" s="136">
        <v>0.22</v>
      </c>
      <c r="G269" s="137">
        <f t="shared" si="414"/>
        <v>0</v>
      </c>
      <c r="H269" s="135"/>
      <c r="I269" s="136">
        <v>0.22</v>
      </c>
      <c r="J269" s="137">
        <f t="shared" si="415"/>
        <v>0</v>
      </c>
      <c r="K269" s="135"/>
      <c r="L269" s="136">
        <v>0.22</v>
      </c>
      <c r="M269" s="137">
        <f t="shared" si="416"/>
        <v>0</v>
      </c>
      <c r="N269" s="135"/>
      <c r="O269" s="136">
        <v>0.22</v>
      </c>
      <c r="P269" s="137">
        <f t="shared" si="417"/>
        <v>0</v>
      </c>
      <c r="Q269" s="135"/>
      <c r="R269" s="136">
        <v>0.22</v>
      </c>
      <c r="S269" s="137">
        <f t="shared" si="418"/>
        <v>0</v>
      </c>
      <c r="T269" s="135"/>
      <c r="U269" s="136">
        <v>0.22</v>
      </c>
      <c r="V269" s="137">
        <f t="shared" si="419"/>
        <v>0</v>
      </c>
      <c r="W269" s="138">
        <f t="shared" si="420"/>
        <v>0</v>
      </c>
      <c r="X269" s="127">
        <f t="shared" si="421"/>
        <v>0</v>
      </c>
      <c r="Y269" s="127">
        <f t="shared" si="402"/>
        <v>0</v>
      </c>
      <c r="Z269" s="128" t="e">
        <f t="shared" si="403"/>
        <v>#DIV/0!</v>
      </c>
      <c r="AA269" s="151"/>
      <c r="AB269" s="131"/>
      <c r="AC269" s="131"/>
      <c r="AD269" s="131"/>
      <c r="AE269" s="131"/>
      <c r="AF269" s="131"/>
      <c r="AG269" s="131"/>
    </row>
    <row r="270" spans="1:33" ht="14.4" x14ac:dyDescent="0.3">
      <c r="A270" s="108" t="s">
        <v>74</v>
      </c>
      <c r="B270" s="154" t="s">
        <v>290</v>
      </c>
      <c r="C270" s="217" t="s">
        <v>291</v>
      </c>
      <c r="D270" s="141"/>
      <c r="E270" s="142">
        <f>SUM(E271:E273)</f>
        <v>0</v>
      </c>
      <c r="F270" s="143"/>
      <c r="G270" s="144">
        <f t="shared" ref="G270:H270" si="422">SUM(G271:G273)</f>
        <v>0</v>
      </c>
      <c r="H270" s="142">
        <f t="shared" si="422"/>
        <v>0</v>
      </c>
      <c r="I270" s="143"/>
      <c r="J270" s="144">
        <f t="shared" ref="J270:K270" si="423">SUM(J271:J273)</f>
        <v>0</v>
      </c>
      <c r="K270" s="142">
        <f t="shared" si="423"/>
        <v>0</v>
      </c>
      <c r="L270" s="143"/>
      <c r="M270" s="144">
        <f t="shared" ref="M270:N270" si="424">SUM(M271:M273)</f>
        <v>0</v>
      </c>
      <c r="N270" s="142">
        <f t="shared" si="424"/>
        <v>0</v>
      </c>
      <c r="O270" s="143"/>
      <c r="P270" s="144">
        <f t="shared" ref="P270:Q270" si="425">SUM(P271:P273)</f>
        <v>0</v>
      </c>
      <c r="Q270" s="142">
        <f t="shared" si="425"/>
        <v>0</v>
      </c>
      <c r="R270" s="143"/>
      <c r="S270" s="144">
        <f t="shared" ref="S270:T270" si="426">SUM(S271:S273)</f>
        <v>0</v>
      </c>
      <c r="T270" s="142">
        <f t="shared" si="426"/>
        <v>0</v>
      </c>
      <c r="U270" s="143"/>
      <c r="V270" s="144">
        <f t="shared" ref="V270:X270" si="427">SUM(V271:V273)</f>
        <v>0</v>
      </c>
      <c r="W270" s="144">
        <f t="shared" si="427"/>
        <v>0</v>
      </c>
      <c r="X270" s="144">
        <f t="shared" si="427"/>
        <v>0</v>
      </c>
      <c r="Y270" s="144">
        <f t="shared" si="402"/>
        <v>0</v>
      </c>
      <c r="Z270" s="144" t="e">
        <f t="shared" si="403"/>
        <v>#DIV/0!</v>
      </c>
      <c r="AA270" s="287"/>
      <c r="AB270" s="118"/>
      <c r="AC270" s="118"/>
      <c r="AD270" s="118"/>
      <c r="AE270" s="118"/>
      <c r="AF270" s="118"/>
      <c r="AG270" s="118"/>
    </row>
    <row r="271" spans="1:33" ht="14.4" x14ac:dyDescent="0.3">
      <c r="A271" s="119" t="s">
        <v>77</v>
      </c>
      <c r="B271" s="120" t="s">
        <v>292</v>
      </c>
      <c r="C271" s="186" t="s">
        <v>293</v>
      </c>
      <c r="D271" s="122"/>
      <c r="E271" s="123"/>
      <c r="F271" s="124"/>
      <c r="G271" s="125">
        <f t="shared" ref="G271:G273" si="428">E271*F271</f>
        <v>0</v>
      </c>
      <c r="H271" s="123"/>
      <c r="I271" s="124"/>
      <c r="J271" s="125">
        <f t="shared" ref="J271:J273" si="429">H271*I271</f>
        <v>0</v>
      </c>
      <c r="K271" s="123"/>
      <c r="L271" s="124"/>
      <c r="M271" s="125">
        <f t="shared" ref="M271:M273" si="430">K271*L271</f>
        <v>0</v>
      </c>
      <c r="N271" s="123"/>
      <c r="O271" s="124"/>
      <c r="P271" s="125">
        <f t="shared" ref="P271:P273" si="431">N271*O271</f>
        <v>0</v>
      </c>
      <c r="Q271" s="123"/>
      <c r="R271" s="124"/>
      <c r="S271" s="125">
        <f t="shared" ref="S271:S273" si="432">Q271*R271</f>
        <v>0</v>
      </c>
      <c r="T271" s="123"/>
      <c r="U271" s="124"/>
      <c r="V271" s="125">
        <f t="shared" ref="V271:V273" si="433">T271*U271</f>
        <v>0</v>
      </c>
      <c r="W271" s="126">
        <f t="shared" ref="W271:W273" si="434">G271+M271+S271</f>
        <v>0</v>
      </c>
      <c r="X271" s="127">
        <f t="shared" ref="X271:X273" si="435">J271+P271+V271</f>
        <v>0</v>
      </c>
      <c r="Y271" s="127">
        <f t="shared" si="402"/>
        <v>0</v>
      </c>
      <c r="Z271" s="128" t="e">
        <f t="shared" si="403"/>
        <v>#DIV/0!</v>
      </c>
      <c r="AA271" s="275"/>
      <c r="AB271" s="131"/>
      <c r="AC271" s="131"/>
      <c r="AD271" s="131"/>
      <c r="AE271" s="131"/>
      <c r="AF271" s="131"/>
      <c r="AG271" s="131"/>
    </row>
    <row r="272" spans="1:33" ht="14.4" x14ac:dyDescent="0.3">
      <c r="A272" s="119" t="s">
        <v>77</v>
      </c>
      <c r="B272" s="120" t="s">
        <v>294</v>
      </c>
      <c r="C272" s="186" t="s">
        <v>293</v>
      </c>
      <c r="D272" s="122"/>
      <c r="E272" s="123"/>
      <c r="F272" s="124"/>
      <c r="G272" s="125">
        <f t="shared" si="428"/>
        <v>0</v>
      </c>
      <c r="H272" s="123"/>
      <c r="I272" s="124"/>
      <c r="J272" s="125">
        <f t="shared" si="429"/>
        <v>0</v>
      </c>
      <c r="K272" s="123"/>
      <c r="L272" s="124"/>
      <c r="M272" s="125">
        <f t="shared" si="430"/>
        <v>0</v>
      </c>
      <c r="N272" s="123"/>
      <c r="O272" s="124"/>
      <c r="P272" s="125">
        <f t="shared" si="431"/>
        <v>0</v>
      </c>
      <c r="Q272" s="123"/>
      <c r="R272" s="124"/>
      <c r="S272" s="125">
        <f t="shared" si="432"/>
        <v>0</v>
      </c>
      <c r="T272" s="123"/>
      <c r="U272" s="124"/>
      <c r="V272" s="125">
        <f t="shared" si="433"/>
        <v>0</v>
      </c>
      <c r="W272" s="126">
        <f t="shared" si="434"/>
        <v>0</v>
      </c>
      <c r="X272" s="127">
        <f t="shared" si="435"/>
        <v>0</v>
      </c>
      <c r="Y272" s="127">
        <f t="shared" si="402"/>
        <v>0</v>
      </c>
      <c r="Z272" s="128" t="e">
        <f t="shared" si="403"/>
        <v>#DIV/0!</v>
      </c>
      <c r="AA272" s="275"/>
      <c r="AB272" s="131"/>
      <c r="AC272" s="131"/>
      <c r="AD272" s="131"/>
      <c r="AE272" s="131"/>
      <c r="AF272" s="131"/>
      <c r="AG272" s="131"/>
    </row>
    <row r="273" spans="1:33" ht="14.4" x14ac:dyDescent="0.3">
      <c r="A273" s="132" t="s">
        <v>77</v>
      </c>
      <c r="B273" s="133" t="s">
        <v>295</v>
      </c>
      <c r="C273" s="162" t="s">
        <v>293</v>
      </c>
      <c r="D273" s="134"/>
      <c r="E273" s="135"/>
      <c r="F273" s="136"/>
      <c r="G273" s="137">
        <f t="shared" si="428"/>
        <v>0</v>
      </c>
      <c r="H273" s="135"/>
      <c r="I273" s="136"/>
      <c r="J273" s="137">
        <f t="shared" si="429"/>
        <v>0</v>
      </c>
      <c r="K273" s="135"/>
      <c r="L273" s="136"/>
      <c r="M273" s="137">
        <f t="shared" si="430"/>
        <v>0</v>
      </c>
      <c r="N273" s="135"/>
      <c r="O273" s="136"/>
      <c r="P273" s="137">
        <f t="shared" si="431"/>
        <v>0</v>
      </c>
      <c r="Q273" s="135"/>
      <c r="R273" s="136"/>
      <c r="S273" s="137">
        <f t="shared" si="432"/>
        <v>0</v>
      </c>
      <c r="T273" s="135"/>
      <c r="U273" s="136"/>
      <c r="V273" s="137">
        <f t="shared" si="433"/>
        <v>0</v>
      </c>
      <c r="W273" s="138">
        <f t="shared" si="434"/>
        <v>0</v>
      </c>
      <c r="X273" s="127">
        <f t="shared" si="435"/>
        <v>0</v>
      </c>
      <c r="Y273" s="127">
        <f t="shared" si="402"/>
        <v>0</v>
      </c>
      <c r="Z273" s="128" t="e">
        <f t="shared" si="403"/>
        <v>#DIV/0!</v>
      </c>
      <c r="AA273" s="276"/>
      <c r="AB273" s="131"/>
      <c r="AC273" s="131"/>
      <c r="AD273" s="131"/>
      <c r="AE273" s="131"/>
      <c r="AF273" s="131"/>
      <c r="AG273" s="131"/>
    </row>
    <row r="274" spans="1:33" ht="14.4" x14ac:dyDescent="0.3">
      <c r="A274" s="108" t="s">
        <v>74</v>
      </c>
      <c r="B274" s="154" t="s">
        <v>296</v>
      </c>
      <c r="C274" s="288" t="s">
        <v>271</v>
      </c>
      <c r="D274" s="141"/>
      <c r="E274" s="142">
        <f>SUM(E275:E292)</f>
        <v>211.5</v>
      </c>
      <c r="F274" s="143"/>
      <c r="G274" s="144">
        <f>SUM(G275:G294)</f>
        <v>85885</v>
      </c>
      <c r="H274" s="142">
        <f>SUM(H275:H293)</f>
        <v>52.5</v>
      </c>
      <c r="I274" s="143"/>
      <c r="J274" s="144">
        <f>SUM(J275:J294)</f>
        <v>89875</v>
      </c>
      <c r="K274" s="142">
        <f>SUM(K275:K293)</f>
        <v>12</v>
      </c>
      <c r="L274" s="143"/>
      <c r="M274" s="144">
        <f>SUM(M275:M294)</f>
        <v>91500</v>
      </c>
      <c r="N274" s="142">
        <f>SUM(N275:N293)</f>
        <v>8</v>
      </c>
      <c r="O274" s="143"/>
      <c r="P274" s="144">
        <f>SUM(P275:P294)</f>
        <v>91500</v>
      </c>
      <c r="Q274" s="142">
        <f>SUM(Q275:Q293)</f>
        <v>0</v>
      </c>
      <c r="R274" s="143"/>
      <c r="S274" s="144">
        <f>SUM(S275:S294)</f>
        <v>0</v>
      </c>
      <c r="T274" s="142">
        <f>SUM(T275:T293)</f>
        <v>0</v>
      </c>
      <c r="U274" s="143"/>
      <c r="V274" s="144">
        <f>SUM(V275:V294)</f>
        <v>0</v>
      </c>
      <c r="W274" s="144">
        <f>SUM(W275:W294)</f>
        <v>177385</v>
      </c>
      <c r="X274" s="144">
        <f>SUM(X275:X294)</f>
        <v>181375</v>
      </c>
      <c r="Y274" s="144">
        <f t="shared" si="402"/>
        <v>-3990</v>
      </c>
      <c r="Z274" s="144">
        <f t="shared" si="403"/>
        <v>-2.2493446458268739E-2</v>
      </c>
      <c r="AA274" s="287"/>
      <c r="AB274" s="118"/>
      <c r="AC274" s="118"/>
      <c r="AD274" s="118"/>
      <c r="AE274" s="118"/>
      <c r="AF274" s="118"/>
      <c r="AG274" s="118"/>
    </row>
    <row r="275" spans="1:33" ht="26.4" x14ac:dyDescent="0.3">
      <c r="A275" s="119" t="s">
        <v>77</v>
      </c>
      <c r="B275" s="120" t="s">
        <v>297</v>
      </c>
      <c r="C275" s="186" t="s">
        <v>298</v>
      </c>
      <c r="D275" s="122"/>
      <c r="E275" s="123"/>
      <c r="F275" s="124"/>
      <c r="G275" s="125">
        <f t="shared" ref="G275:G294" si="436">E275*F275</f>
        <v>0</v>
      </c>
      <c r="H275" s="123"/>
      <c r="I275" s="124"/>
      <c r="J275" s="125">
        <f t="shared" ref="J275:J294" si="437">H275*I275</f>
        <v>0</v>
      </c>
      <c r="K275" s="123"/>
      <c r="L275" s="124"/>
      <c r="M275" s="125">
        <f t="shared" ref="M275:M281" si="438">K275*L275</f>
        <v>0</v>
      </c>
      <c r="N275" s="123"/>
      <c r="O275" s="124"/>
      <c r="P275" s="125">
        <f t="shared" ref="P275:P294" si="439">N275*O275</f>
        <v>0</v>
      </c>
      <c r="Q275" s="123"/>
      <c r="R275" s="124"/>
      <c r="S275" s="125">
        <f t="shared" ref="S275:S294" si="440">Q275*R275</f>
        <v>0</v>
      </c>
      <c r="T275" s="123"/>
      <c r="U275" s="124"/>
      <c r="V275" s="125">
        <f t="shared" ref="V275:V294" si="441">T275*U275</f>
        <v>0</v>
      </c>
      <c r="W275" s="126">
        <f t="shared" ref="W275:W294" si="442">G275+M275+S275</f>
        <v>0</v>
      </c>
      <c r="X275" s="127">
        <f t="shared" ref="X275:X294" si="443">J275+P275+V275</f>
        <v>0</v>
      </c>
      <c r="Y275" s="127">
        <f t="shared" si="402"/>
        <v>0</v>
      </c>
      <c r="Z275" s="128" t="e">
        <f t="shared" si="403"/>
        <v>#DIV/0!</v>
      </c>
      <c r="AA275" s="275"/>
      <c r="AB275" s="131"/>
      <c r="AC275" s="131"/>
      <c r="AD275" s="131"/>
      <c r="AE275" s="131"/>
      <c r="AF275" s="131"/>
      <c r="AG275" s="131"/>
    </row>
    <row r="276" spans="1:33" ht="39.6" x14ac:dyDescent="0.3">
      <c r="A276" s="119" t="s">
        <v>77</v>
      </c>
      <c r="B276" s="120" t="s">
        <v>299</v>
      </c>
      <c r="C276" s="186" t="s">
        <v>534</v>
      </c>
      <c r="D276" s="122" t="s">
        <v>139</v>
      </c>
      <c r="E276" s="123">
        <v>200</v>
      </c>
      <c r="F276" s="124">
        <v>5</v>
      </c>
      <c r="G276" s="125">
        <f t="shared" si="436"/>
        <v>1000</v>
      </c>
      <c r="H276" s="123">
        <v>38</v>
      </c>
      <c r="I276" s="124">
        <v>5</v>
      </c>
      <c r="J276" s="125">
        <f t="shared" si="437"/>
        <v>190</v>
      </c>
      <c r="K276" s="123"/>
      <c r="L276" s="124"/>
      <c r="M276" s="125">
        <f t="shared" si="438"/>
        <v>0</v>
      </c>
      <c r="N276" s="123"/>
      <c r="O276" s="124"/>
      <c r="P276" s="125">
        <f t="shared" si="439"/>
        <v>0</v>
      </c>
      <c r="Q276" s="123"/>
      <c r="R276" s="124"/>
      <c r="S276" s="125">
        <f t="shared" si="440"/>
        <v>0</v>
      </c>
      <c r="T276" s="123"/>
      <c r="U276" s="124"/>
      <c r="V276" s="125">
        <f t="shared" si="441"/>
        <v>0</v>
      </c>
      <c r="W276" s="138">
        <f t="shared" si="442"/>
        <v>1000</v>
      </c>
      <c r="X276" s="127">
        <f t="shared" si="443"/>
        <v>190</v>
      </c>
      <c r="Y276" s="127">
        <f t="shared" si="402"/>
        <v>810</v>
      </c>
      <c r="Z276" s="128">
        <f t="shared" si="403"/>
        <v>0.81</v>
      </c>
      <c r="AA276" s="275"/>
      <c r="AB276" s="131"/>
      <c r="AC276" s="131"/>
      <c r="AD276" s="131"/>
      <c r="AE276" s="131"/>
      <c r="AF276" s="131"/>
      <c r="AG276" s="131"/>
    </row>
    <row r="277" spans="1:33" ht="26.4" x14ac:dyDescent="0.3">
      <c r="A277" s="119" t="s">
        <v>77</v>
      </c>
      <c r="B277" s="120" t="s">
        <v>300</v>
      </c>
      <c r="C277" s="186" t="s">
        <v>301</v>
      </c>
      <c r="D277" s="122"/>
      <c r="E277" s="123"/>
      <c r="F277" s="124"/>
      <c r="G277" s="125">
        <f t="shared" si="436"/>
        <v>0</v>
      </c>
      <c r="H277" s="123"/>
      <c r="I277" s="124"/>
      <c r="J277" s="125">
        <f t="shared" si="437"/>
        <v>0</v>
      </c>
      <c r="K277" s="123"/>
      <c r="L277" s="124"/>
      <c r="M277" s="125">
        <f t="shared" si="438"/>
        <v>0</v>
      </c>
      <c r="N277" s="123"/>
      <c r="O277" s="124"/>
      <c r="P277" s="125">
        <f t="shared" si="439"/>
        <v>0</v>
      </c>
      <c r="Q277" s="123"/>
      <c r="R277" s="124"/>
      <c r="S277" s="125">
        <f t="shared" si="440"/>
        <v>0</v>
      </c>
      <c r="T277" s="123"/>
      <c r="U277" s="124"/>
      <c r="V277" s="125">
        <f t="shared" si="441"/>
        <v>0</v>
      </c>
      <c r="W277" s="138">
        <f t="shared" si="442"/>
        <v>0</v>
      </c>
      <c r="X277" s="127">
        <f t="shared" si="443"/>
        <v>0</v>
      </c>
      <c r="Y277" s="127">
        <f t="shared" si="402"/>
        <v>0</v>
      </c>
      <c r="Z277" s="128" t="e">
        <f t="shared" si="403"/>
        <v>#DIV/0!</v>
      </c>
      <c r="AA277" s="275"/>
      <c r="AB277" s="131"/>
      <c r="AC277" s="131"/>
      <c r="AD277" s="131"/>
      <c r="AE277" s="131"/>
      <c r="AF277" s="131"/>
      <c r="AG277" s="131"/>
    </row>
    <row r="278" spans="1:33" ht="26.4" x14ac:dyDescent="0.3">
      <c r="A278" s="119" t="s">
        <v>77</v>
      </c>
      <c r="B278" s="120" t="s">
        <v>302</v>
      </c>
      <c r="C278" s="186" t="s">
        <v>535</v>
      </c>
      <c r="D278" s="122" t="s">
        <v>80</v>
      </c>
      <c r="E278" s="123">
        <v>3.5</v>
      </c>
      <c r="F278" s="124">
        <v>250</v>
      </c>
      <c r="G278" s="125">
        <f t="shared" si="436"/>
        <v>875</v>
      </c>
      <c r="H278" s="123">
        <v>3</v>
      </c>
      <c r="I278" s="124">
        <v>225</v>
      </c>
      <c r="J278" s="125">
        <f t="shared" si="437"/>
        <v>675</v>
      </c>
      <c r="K278" s="123"/>
      <c r="L278" s="124"/>
      <c r="M278" s="125">
        <f t="shared" si="438"/>
        <v>0</v>
      </c>
      <c r="N278" s="123"/>
      <c r="O278" s="124"/>
      <c r="P278" s="125">
        <f t="shared" si="439"/>
        <v>0</v>
      </c>
      <c r="Q278" s="123"/>
      <c r="R278" s="124"/>
      <c r="S278" s="125">
        <f t="shared" si="440"/>
        <v>0</v>
      </c>
      <c r="T278" s="123"/>
      <c r="U278" s="124"/>
      <c r="V278" s="125">
        <f t="shared" si="441"/>
        <v>0</v>
      </c>
      <c r="W278" s="138">
        <f t="shared" si="442"/>
        <v>875</v>
      </c>
      <c r="X278" s="127">
        <f t="shared" si="443"/>
        <v>675</v>
      </c>
      <c r="Y278" s="127">
        <f t="shared" si="402"/>
        <v>200</v>
      </c>
      <c r="Z278" s="128">
        <f t="shared" si="403"/>
        <v>0.22857142857142856</v>
      </c>
      <c r="AA278" s="275"/>
      <c r="AB278" s="131"/>
      <c r="AC278" s="131"/>
      <c r="AD278" s="131"/>
      <c r="AE278" s="131"/>
      <c r="AF278" s="131"/>
      <c r="AG278" s="131"/>
    </row>
    <row r="279" spans="1:33" ht="14.4" x14ac:dyDescent="0.3">
      <c r="A279" s="119" t="s">
        <v>77</v>
      </c>
      <c r="B279" s="120" t="s">
        <v>303</v>
      </c>
      <c r="C279" s="162" t="s">
        <v>547</v>
      </c>
      <c r="D279" s="122" t="s">
        <v>139</v>
      </c>
      <c r="E279" s="123">
        <v>2</v>
      </c>
      <c r="F279" s="124">
        <v>350</v>
      </c>
      <c r="G279" s="125">
        <f t="shared" si="436"/>
        <v>700</v>
      </c>
      <c r="H279" s="123">
        <v>2</v>
      </c>
      <c r="I279" s="124">
        <v>350</v>
      </c>
      <c r="J279" s="125">
        <f t="shared" si="437"/>
        <v>700</v>
      </c>
      <c r="K279" s="123"/>
      <c r="L279" s="124"/>
      <c r="M279" s="125">
        <f t="shared" si="438"/>
        <v>0</v>
      </c>
      <c r="N279" s="123"/>
      <c r="O279" s="124"/>
      <c r="P279" s="125">
        <f t="shared" si="439"/>
        <v>0</v>
      </c>
      <c r="Q279" s="123"/>
      <c r="R279" s="124"/>
      <c r="S279" s="125">
        <f t="shared" si="440"/>
        <v>0</v>
      </c>
      <c r="T279" s="123"/>
      <c r="U279" s="124"/>
      <c r="V279" s="125">
        <f t="shared" si="441"/>
        <v>0</v>
      </c>
      <c r="W279" s="138">
        <f t="shared" si="442"/>
        <v>700</v>
      </c>
      <c r="X279" s="127">
        <f t="shared" si="443"/>
        <v>700</v>
      </c>
      <c r="Y279" s="127">
        <f t="shared" si="402"/>
        <v>0</v>
      </c>
      <c r="Z279" s="128">
        <f t="shared" si="403"/>
        <v>0</v>
      </c>
      <c r="AA279" s="275"/>
      <c r="AB279" s="130"/>
      <c r="AC279" s="131"/>
      <c r="AD279" s="131"/>
      <c r="AE279" s="131"/>
      <c r="AF279" s="131"/>
      <c r="AG279" s="131"/>
    </row>
    <row r="280" spans="1:33" ht="14.4" x14ac:dyDescent="0.3">
      <c r="A280" s="119" t="s">
        <v>77</v>
      </c>
      <c r="B280" s="120" t="s">
        <v>304</v>
      </c>
      <c r="C280" s="162" t="s">
        <v>548</v>
      </c>
      <c r="D280" s="122" t="s">
        <v>139</v>
      </c>
      <c r="E280" s="123">
        <v>1</v>
      </c>
      <c r="F280" s="124">
        <v>150</v>
      </c>
      <c r="G280" s="125">
        <f t="shared" si="436"/>
        <v>150</v>
      </c>
      <c r="H280" s="123">
        <v>1</v>
      </c>
      <c r="I280" s="124">
        <v>150</v>
      </c>
      <c r="J280" s="125">
        <f t="shared" si="437"/>
        <v>150</v>
      </c>
      <c r="K280" s="123"/>
      <c r="L280" s="124"/>
      <c r="M280" s="125">
        <f t="shared" si="438"/>
        <v>0</v>
      </c>
      <c r="N280" s="123"/>
      <c r="O280" s="124"/>
      <c r="P280" s="125">
        <f t="shared" si="439"/>
        <v>0</v>
      </c>
      <c r="Q280" s="123"/>
      <c r="R280" s="124"/>
      <c r="S280" s="125">
        <f t="shared" si="440"/>
        <v>0</v>
      </c>
      <c r="T280" s="123"/>
      <c r="U280" s="124"/>
      <c r="V280" s="125">
        <f t="shared" si="441"/>
        <v>0</v>
      </c>
      <c r="W280" s="138">
        <f t="shared" si="442"/>
        <v>150</v>
      </c>
      <c r="X280" s="127">
        <f t="shared" si="443"/>
        <v>150</v>
      </c>
      <c r="Y280" s="127">
        <f t="shared" si="402"/>
        <v>0</v>
      </c>
      <c r="Z280" s="128">
        <f t="shared" si="403"/>
        <v>0</v>
      </c>
      <c r="AA280" s="275"/>
      <c r="AB280" s="131"/>
      <c r="AC280" s="131"/>
      <c r="AD280" s="131"/>
      <c r="AE280" s="131"/>
      <c r="AF280" s="131"/>
      <c r="AG280" s="131"/>
    </row>
    <row r="281" spans="1:33" s="340" customFormat="1" ht="14.4" x14ac:dyDescent="0.3">
      <c r="A281" s="119" t="s">
        <v>77</v>
      </c>
      <c r="B281" s="120" t="s">
        <v>304</v>
      </c>
      <c r="C281" s="162" t="s">
        <v>549</v>
      </c>
      <c r="D281" s="134" t="s">
        <v>139</v>
      </c>
      <c r="E281" s="135">
        <v>1</v>
      </c>
      <c r="F281" s="136">
        <v>19000</v>
      </c>
      <c r="G281" s="137">
        <f t="shared" si="436"/>
        <v>19000</v>
      </c>
      <c r="H281" s="135">
        <v>1</v>
      </c>
      <c r="I281" s="136">
        <v>19000</v>
      </c>
      <c r="J281" s="137">
        <f t="shared" si="437"/>
        <v>19000</v>
      </c>
      <c r="K281" s="135"/>
      <c r="L281" s="136"/>
      <c r="M281" s="125">
        <f t="shared" si="438"/>
        <v>0</v>
      </c>
      <c r="N281" s="135"/>
      <c r="O281" s="136"/>
      <c r="P281" s="125">
        <f t="shared" si="439"/>
        <v>0</v>
      </c>
      <c r="Q281" s="135"/>
      <c r="R281" s="136"/>
      <c r="S281" s="137"/>
      <c r="T281" s="135"/>
      <c r="U281" s="136"/>
      <c r="V281" s="137"/>
      <c r="W281" s="138">
        <f t="shared" ref="W281:W290" si="444">G281+M281+S281</f>
        <v>19000</v>
      </c>
      <c r="X281" s="127">
        <f t="shared" ref="X281:X290" si="445">J281+P281+V281</f>
        <v>19000</v>
      </c>
      <c r="Y281" s="127">
        <f t="shared" ref="Y281:Y290" si="446">W281-X281</f>
        <v>0</v>
      </c>
      <c r="Z281" s="128">
        <f t="shared" ref="Z281:Z290" si="447">Y281/W281</f>
        <v>0</v>
      </c>
      <c r="AA281" s="276"/>
      <c r="AB281" s="131"/>
      <c r="AC281" s="131"/>
      <c r="AD281" s="131"/>
      <c r="AE281" s="131"/>
      <c r="AF281" s="131"/>
      <c r="AG281" s="131"/>
    </row>
    <row r="282" spans="1:33" s="340" customFormat="1" ht="14.4" x14ac:dyDescent="0.3">
      <c r="A282" s="119" t="s">
        <v>77</v>
      </c>
      <c r="B282" s="120" t="s">
        <v>305</v>
      </c>
      <c r="C282" s="162" t="s">
        <v>550</v>
      </c>
      <c r="D282" s="134" t="s">
        <v>139</v>
      </c>
      <c r="E282" s="135"/>
      <c r="F282" s="136"/>
      <c r="G282" s="137">
        <f t="shared" si="436"/>
        <v>0</v>
      </c>
      <c r="H282" s="135"/>
      <c r="I282" s="136"/>
      <c r="J282" s="137">
        <f t="shared" si="437"/>
        <v>0</v>
      </c>
      <c r="K282" s="135">
        <v>4</v>
      </c>
      <c r="L282" s="136">
        <v>5500</v>
      </c>
      <c r="M282" s="125">
        <f t="shared" ref="M282:M294" si="448">K282*L282</f>
        <v>22000</v>
      </c>
      <c r="N282" s="135">
        <v>4</v>
      </c>
      <c r="O282" s="136">
        <v>6010.25</v>
      </c>
      <c r="P282" s="125">
        <f t="shared" si="439"/>
        <v>24041</v>
      </c>
      <c r="Q282" s="135"/>
      <c r="R282" s="136"/>
      <c r="S282" s="137"/>
      <c r="T282" s="135"/>
      <c r="U282" s="136"/>
      <c r="V282" s="137"/>
      <c r="W282" s="138">
        <f t="shared" si="444"/>
        <v>22000</v>
      </c>
      <c r="X282" s="127">
        <f t="shared" si="445"/>
        <v>24041</v>
      </c>
      <c r="Y282" s="127">
        <f t="shared" si="446"/>
        <v>-2041</v>
      </c>
      <c r="Z282" s="128">
        <f t="shared" si="447"/>
        <v>-9.2772727272727271E-2</v>
      </c>
      <c r="AA282" s="276"/>
      <c r="AB282" s="131"/>
      <c r="AC282" s="131"/>
      <c r="AD282" s="131"/>
      <c r="AE282" s="131"/>
      <c r="AF282" s="131"/>
      <c r="AG282" s="131"/>
    </row>
    <row r="283" spans="1:33" s="340" customFormat="1" ht="14.4" x14ac:dyDescent="0.3">
      <c r="A283" s="119" t="s">
        <v>77</v>
      </c>
      <c r="B283" s="120" t="s">
        <v>306</v>
      </c>
      <c r="C283" s="162" t="s">
        <v>551</v>
      </c>
      <c r="D283" s="134" t="s">
        <v>139</v>
      </c>
      <c r="E283" s="135">
        <v>3</v>
      </c>
      <c r="F283" s="136">
        <v>5000</v>
      </c>
      <c r="G283" s="137">
        <f t="shared" si="436"/>
        <v>15000</v>
      </c>
      <c r="H283" s="135">
        <v>3</v>
      </c>
      <c r="I283" s="136">
        <v>5000</v>
      </c>
      <c r="J283" s="137">
        <f t="shared" si="437"/>
        <v>15000</v>
      </c>
      <c r="K283" s="135"/>
      <c r="L283" s="136"/>
      <c r="M283" s="125">
        <f t="shared" si="448"/>
        <v>0</v>
      </c>
      <c r="N283" s="135"/>
      <c r="O283" s="136"/>
      <c r="P283" s="125">
        <f t="shared" si="439"/>
        <v>0</v>
      </c>
      <c r="Q283" s="135"/>
      <c r="R283" s="136"/>
      <c r="S283" s="137"/>
      <c r="T283" s="135"/>
      <c r="U283" s="136"/>
      <c r="V283" s="137"/>
      <c r="W283" s="138">
        <f t="shared" si="444"/>
        <v>15000</v>
      </c>
      <c r="X283" s="127">
        <f t="shared" si="445"/>
        <v>15000</v>
      </c>
      <c r="Y283" s="127">
        <f t="shared" si="446"/>
        <v>0</v>
      </c>
      <c r="Z283" s="128">
        <f t="shared" si="447"/>
        <v>0</v>
      </c>
      <c r="AA283" s="276"/>
      <c r="AB283" s="131"/>
      <c r="AC283" s="131"/>
      <c r="AD283" s="131"/>
      <c r="AE283" s="131"/>
      <c r="AF283" s="131"/>
      <c r="AG283" s="131"/>
    </row>
    <row r="284" spans="1:33" s="340" customFormat="1" ht="26.4" x14ac:dyDescent="0.3">
      <c r="A284" s="119" t="s">
        <v>77</v>
      </c>
      <c r="B284" s="120" t="s">
        <v>536</v>
      </c>
      <c r="C284" s="162" t="s">
        <v>552</v>
      </c>
      <c r="D284" s="134" t="s">
        <v>139</v>
      </c>
      <c r="E284" s="135"/>
      <c r="F284" s="136"/>
      <c r="G284" s="137">
        <f t="shared" si="436"/>
        <v>0</v>
      </c>
      <c r="H284" s="135"/>
      <c r="I284" s="136"/>
      <c r="J284" s="125">
        <f t="shared" si="437"/>
        <v>0</v>
      </c>
      <c r="K284" s="135">
        <v>1</v>
      </c>
      <c r="L284" s="136">
        <v>15000</v>
      </c>
      <c r="M284" s="125">
        <f t="shared" si="448"/>
        <v>15000</v>
      </c>
      <c r="N284" s="135"/>
      <c r="O284" s="136"/>
      <c r="P284" s="125">
        <f t="shared" si="439"/>
        <v>0</v>
      </c>
      <c r="Q284" s="135"/>
      <c r="R284" s="136"/>
      <c r="S284" s="137"/>
      <c r="T284" s="135"/>
      <c r="U284" s="136"/>
      <c r="V284" s="137"/>
      <c r="W284" s="138">
        <f t="shared" si="444"/>
        <v>15000</v>
      </c>
      <c r="X284" s="127">
        <f t="shared" si="445"/>
        <v>0</v>
      </c>
      <c r="Y284" s="127">
        <f t="shared" si="446"/>
        <v>15000</v>
      </c>
      <c r="Z284" s="128">
        <f t="shared" si="447"/>
        <v>1</v>
      </c>
      <c r="AA284" s="276"/>
      <c r="AB284" s="131"/>
      <c r="AC284" s="131"/>
      <c r="AD284" s="131"/>
      <c r="AE284" s="131"/>
      <c r="AF284" s="131"/>
      <c r="AG284" s="131"/>
    </row>
    <row r="285" spans="1:33" s="340" customFormat="1" ht="14.4" x14ac:dyDescent="0.3">
      <c r="A285" s="119" t="s">
        <v>77</v>
      </c>
      <c r="B285" s="120" t="s">
        <v>537</v>
      </c>
      <c r="C285" s="162" t="s">
        <v>553</v>
      </c>
      <c r="D285" s="134" t="s">
        <v>139</v>
      </c>
      <c r="E285" s="135"/>
      <c r="F285" s="136"/>
      <c r="G285" s="137">
        <f t="shared" si="436"/>
        <v>0</v>
      </c>
      <c r="H285" s="135"/>
      <c r="I285" s="136"/>
      <c r="J285" s="125">
        <f t="shared" si="437"/>
        <v>0</v>
      </c>
      <c r="K285" s="135">
        <v>1</v>
      </c>
      <c r="L285" s="136">
        <v>10000</v>
      </c>
      <c r="M285" s="125">
        <f t="shared" si="448"/>
        <v>10000</v>
      </c>
      <c r="N285" s="135">
        <v>1</v>
      </c>
      <c r="O285" s="136">
        <v>10000</v>
      </c>
      <c r="P285" s="125">
        <f t="shared" si="439"/>
        <v>10000</v>
      </c>
      <c r="Q285" s="135"/>
      <c r="R285" s="136"/>
      <c r="S285" s="137"/>
      <c r="T285" s="135"/>
      <c r="U285" s="136"/>
      <c r="V285" s="137"/>
      <c r="W285" s="138">
        <f t="shared" si="444"/>
        <v>10000</v>
      </c>
      <c r="X285" s="127">
        <f t="shared" si="445"/>
        <v>10000</v>
      </c>
      <c r="Y285" s="127">
        <f t="shared" si="446"/>
        <v>0</v>
      </c>
      <c r="Z285" s="128">
        <f t="shared" si="447"/>
        <v>0</v>
      </c>
      <c r="AA285" s="276"/>
      <c r="AB285" s="131"/>
      <c r="AC285" s="131"/>
      <c r="AD285" s="131"/>
      <c r="AE285" s="131"/>
      <c r="AF285" s="131"/>
      <c r="AG285" s="131"/>
    </row>
    <row r="286" spans="1:33" s="340" customFormat="1" ht="14.4" x14ac:dyDescent="0.3">
      <c r="A286" s="119" t="s">
        <v>77</v>
      </c>
      <c r="B286" s="120" t="s">
        <v>538</v>
      </c>
      <c r="C286" s="162" t="s">
        <v>822</v>
      </c>
      <c r="D286" s="134" t="s">
        <v>139</v>
      </c>
      <c r="E286" s="135"/>
      <c r="F286" s="136"/>
      <c r="G286" s="137">
        <f t="shared" si="436"/>
        <v>0</v>
      </c>
      <c r="H286" s="135"/>
      <c r="I286" s="136"/>
      <c r="J286" s="125">
        <f t="shared" si="437"/>
        <v>0</v>
      </c>
      <c r="K286" s="135">
        <v>1</v>
      </c>
      <c r="L286" s="136">
        <v>14000</v>
      </c>
      <c r="M286" s="125">
        <f t="shared" si="448"/>
        <v>14000</v>
      </c>
      <c r="N286" s="135">
        <v>1</v>
      </c>
      <c r="O286" s="136">
        <v>27778</v>
      </c>
      <c r="P286" s="125">
        <f t="shared" si="439"/>
        <v>27778</v>
      </c>
      <c r="Q286" s="135"/>
      <c r="R286" s="136"/>
      <c r="S286" s="137"/>
      <c r="T286" s="135"/>
      <c r="U286" s="136"/>
      <c r="V286" s="137"/>
      <c r="W286" s="138">
        <f t="shared" si="444"/>
        <v>14000</v>
      </c>
      <c r="X286" s="127">
        <f t="shared" si="445"/>
        <v>27778</v>
      </c>
      <c r="Y286" s="127">
        <f t="shared" si="446"/>
        <v>-13778</v>
      </c>
      <c r="Z286" s="128">
        <f t="shared" si="447"/>
        <v>-0.9841428571428571</v>
      </c>
      <c r="AA286" s="276"/>
      <c r="AB286" s="131"/>
      <c r="AC286" s="131"/>
      <c r="AD286" s="131"/>
      <c r="AE286" s="131"/>
      <c r="AF286" s="131"/>
      <c r="AG286" s="131"/>
    </row>
    <row r="287" spans="1:33" s="340" customFormat="1" ht="14.4" x14ac:dyDescent="0.3">
      <c r="A287" s="119" t="s">
        <v>77</v>
      </c>
      <c r="B287" s="120" t="s">
        <v>539</v>
      </c>
      <c r="C287" s="162" t="s">
        <v>826</v>
      </c>
      <c r="D287" s="134" t="s">
        <v>139</v>
      </c>
      <c r="E287" s="135"/>
      <c r="F287" s="136"/>
      <c r="G287" s="137">
        <f t="shared" si="436"/>
        <v>0</v>
      </c>
      <c r="H287" s="135"/>
      <c r="I287" s="136"/>
      <c r="J287" s="137">
        <f t="shared" si="437"/>
        <v>0</v>
      </c>
      <c r="K287" s="135">
        <v>1</v>
      </c>
      <c r="L287" s="136">
        <v>5000</v>
      </c>
      <c r="M287" s="137">
        <f t="shared" si="448"/>
        <v>5000</v>
      </c>
      <c r="N287" s="135">
        <v>1</v>
      </c>
      <c r="O287" s="136">
        <v>24681</v>
      </c>
      <c r="P287" s="125">
        <f t="shared" si="439"/>
        <v>24681</v>
      </c>
      <c r="Q287" s="135"/>
      <c r="R287" s="136"/>
      <c r="S287" s="137"/>
      <c r="T287" s="135"/>
      <c r="U287" s="136"/>
      <c r="V287" s="137"/>
      <c r="W287" s="138">
        <f t="shared" si="444"/>
        <v>5000</v>
      </c>
      <c r="X287" s="127">
        <f t="shared" si="445"/>
        <v>24681</v>
      </c>
      <c r="Y287" s="127">
        <f t="shared" si="446"/>
        <v>-19681</v>
      </c>
      <c r="Z287" s="128">
        <f t="shared" si="447"/>
        <v>-3.9361999999999999</v>
      </c>
      <c r="AA287" s="276"/>
      <c r="AB287" s="131"/>
      <c r="AC287" s="131"/>
      <c r="AD287" s="131"/>
      <c r="AE287" s="131"/>
      <c r="AF287" s="131"/>
      <c r="AG287" s="131"/>
    </row>
    <row r="288" spans="1:33" s="340" customFormat="1" ht="14.4" x14ac:dyDescent="0.3">
      <c r="A288" s="119" t="s">
        <v>77</v>
      </c>
      <c r="B288" s="120" t="s">
        <v>540</v>
      </c>
      <c r="C288" s="162" t="s">
        <v>554</v>
      </c>
      <c r="D288" s="134" t="s">
        <v>139</v>
      </c>
      <c r="E288" s="135"/>
      <c r="F288" s="136"/>
      <c r="G288" s="137">
        <f t="shared" si="436"/>
        <v>0</v>
      </c>
      <c r="H288" s="135"/>
      <c r="I288" s="136"/>
      <c r="J288" s="137">
        <f t="shared" si="437"/>
        <v>0</v>
      </c>
      <c r="K288" s="135">
        <v>1</v>
      </c>
      <c r="L288" s="136">
        <v>5000</v>
      </c>
      <c r="M288" s="137">
        <f t="shared" si="448"/>
        <v>5000</v>
      </c>
      <c r="N288" s="135"/>
      <c r="O288" s="136"/>
      <c r="P288" s="125">
        <f t="shared" si="439"/>
        <v>0</v>
      </c>
      <c r="Q288" s="135"/>
      <c r="R288" s="136"/>
      <c r="S288" s="137"/>
      <c r="T288" s="135"/>
      <c r="U288" s="136"/>
      <c r="V288" s="137"/>
      <c r="W288" s="138">
        <f t="shared" si="444"/>
        <v>5000</v>
      </c>
      <c r="X288" s="127">
        <f t="shared" si="445"/>
        <v>0</v>
      </c>
      <c r="Y288" s="127">
        <f t="shared" si="446"/>
        <v>5000</v>
      </c>
      <c r="Z288" s="128">
        <f t="shared" si="447"/>
        <v>1</v>
      </c>
      <c r="AA288" s="276"/>
      <c r="AB288" s="131"/>
      <c r="AC288" s="131"/>
      <c r="AD288" s="131"/>
      <c r="AE288" s="131"/>
      <c r="AF288" s="131"/>
      <c r="AG288" s="131"/>
    </row>
    <row r="289" spans="1:33" s="340" customFormat="1" ht="14.4" x14ac:dyDescent="0.3">
      <c r="A289" s="119" t="s">
        <v>77</v>
      </c>
      <c r="B289" s="120" t="s">
        <v>541</v>
      </c>
      <c r="C289" s="162" t="s">
        <v>829</v>
      </c>
      <c r="D289" s="134" t="s">
        <v>139</v>
      </c>
      <c r="E289" s="135"/>
      <c r="F289" s="136"/>
      <c r="G289" s="137">
        <f t="shared" si="436"/>
        <v>0</v>
      </c>
      <c r="H289" s="135"/>
      <c r="I289" s="136"/>
      <c r="J289" s="137">
        <f t="shared" si="437"/>
        <v>0</v>
      </c>
      <c r="K289" s="135">
        <v>1</v>
      </c>
      <c r="L289" s="136">
        <v>5000</v>
      </c>
      <c r="M289" s="137">
        <f t="shared" si="448"/>
        <v>5000</v>
      </c>
      <c r="N289" s="135">
        <v>1</v>
      </c>
      <c r="O289" s="136">
        <v>5000</v>
      </c>
      <c r="P289" s="125">
        <f t="shared" ref="P289:P292" si="449">N289*O289</f>
        <v>5000</v>
      </c>
      <c r="Q289" s="135"/>
      <c r="R289" s="136"/>
      <c r="S289" s="137"/>
      <c r="T289" s="135"/>
      <c r="U289" s="136"/>
      <c r="V289" s="137"/>
      <c r="W289" s="138">
        <f t="shared" si="444"/>
        <v>5000</v>
      </c>
      <c r="X289" s="127">
        <f t="shared" si="445"/>
        <v>5000</v>
      </c>
      <c r="Y289" s="127">
        <f t="shared" si="446"/>
        <v>0</v>
      </c>
      <c r="Z289" s="128">
        <f t="shared" si="447"/>
        <v>0</v>
      </c>
      <c r="AA289" s="276"/>
      <c r="AB289" s="131"/>
      <c r="AC289" s="131"/>
      <c r="AD289" s="131"/>
      <c r="AE289" s="131"/>
      <c r="AF289" s="131"/>
      <c r="AG289" s="131"/>
    </row>
    <row r="290" spans="1:33" s="340" customFormat="1" ht="26.4" x14ac:dyDescent="0.3">
      <c r="A290" s="119" t="s">
        <v>77</v>
      </c>
      <c r="B290" s="120" t="s">
        <v>542</v>
      </c>
      <c r="C290" s="162" t="s">
        <v>555</v>
      </c>
      <c r="D290" s="134" t="s">
        <v>139</v>
      </c>
      <c r="E290" s="135"/>
      <c r="F290" s="136"/>
      <c r="G290" s="137">
        <f t="shared" si="436"/>
        <v>0</v>
      </c>
      <c r="H290" s="135"/>
      <c r="I290" s="136"/>
      <c r="J290" s="137">
        <f t="shared" si="437"/>
        <v>0</v>
      </c>
      <c r="K290" s="135">
        <v>1</v>
      </c>
      <c r="L290" s="136">
        <v>5000</v>
      </c>
      <c r="M290" s="137">
        <f t="shared" si="448"/>
        <v>5000</v>
      </c>
      <c r="N290" s="135"/>
      <c r="O290" s="136"/>
      <c r="P290" s="125">
        <f t="shared" si="449"/>
        <v>0</v>
      </c>
      <c r="Q290" s="135"/>
      <c r="R290" s="136"/>
      <c r="S290" s="137"/>
      <c r="T290" s="135"/>
      <c r="U290" s="136"/>
      <c r="V290" s="137"/>
      <c r="W290" s="138">
        <f t="shared" si="444"/>
        <v>5000</v>
      </c>
      <c r="X290" s="127">
        <f t="shared" si="445"/>
        <v>0</v>
      </c>
      <c r="Y290" s="127">
        <f t="shared" si="446"/>
        <v>5000</v>
      </c>
      <c r="Z290" s="128">
        <f t="shared" si="447"/>
        <v>1</v>
      </c>
      <c r="AA290" s="276"/>
      <c r="AB290" s="131"/>
      <c r="AC290" s="131"/>
      <c r="AD290" s="131"/>
      <c r="AE290" s="131"/>
      <c r="AF290" s="131"/>
      <c r="AG290" s="131"/>
    </row>
    <row r="291" spans="1:33" s="340" customFormat="1" ht="30" customHeight="1" x14ac:dyDescent="0.3">
      <c r="A291" s="119" t="s">
        <v>77</v>
      </c>
      <c r="B291" s="120" t="s">
        <v>543</v>
      </c>
      <c r="C291" s="162" t="s">
        <v>556</v>
      </c>
      <c r="D291" s="134" t="s">
        <v>139</v>
      </c>
      <c r="E291" s="135"/>
      <c r="F291" s="136"/>
      <c r="G291" s="137">
        <f t="shared" si="436"/>
        <v>0</v>
      </c>
      <c r="H291" s="135"/>
      <c r="I291" s="136"/>
      <c r="J291" s="137">
        <f t="shared" si="437"/>
        <v>0</v>
      </c>
      <c r="K291" s="135">
        <v>1</v>
      </c>
      <c r="L291" s="136">
        <v>5000</v>
      </c>
      <c r="M291" s="137">
        <f t="shared" si="448"/>
        <v>5000</v>
      </c>
      <c r="N291" s="135"/>
      <c r="O291" s="136"/>
      <c r="P291" s="125">
        <f t="shared" si="449"/>
        <v>0</v>
      </c>
      <c r="Q291" s="135"/>
      <c r="R291" s="136"/>
      <c r="S291" s="137"/>
      <c r="T291" s="135"/>
      <c r="U291" s="136"/>
      <c r="V291" s="137"/>
      <c r="W291" s="138">
        <f t="shared" ref="W291:W292" si="450">G291+M291+S291</f>
        <v>5000</v>
      </c>
      <c r="X291" s="127">
        <f t="shared" ref="X291:X292" si="451">J291+P291+V291</f>
        <v>0</v>
      </c>
      <c r="Y291" s="127">
        <f t="shared" ref="Y291:Y292" si="452">W291-X291</f>
        <v>5000</v>
      </c>
      <c r="Z291" s="128">
        <f t="shared" ref="Z291:Z292" si="453">Y291/W291</f>
        <v>1</v>
      </c>
      <c r="AA291" s="276"/>
      <c r="AB291" s="131"/>
      <c r="AC291" s="131"/>
      <c r="AD291" s="131"/>
      <c r="AE291" s="131"/>
      <c r="AF291" s="131"/>
      <c r="AG291" s="131"/>
    </row>
    <row r="292" spans="1:33" s="340" customFormat="1" ht="26.4" x14ac:dyDescent="0.3">
      <c r="A292" s="119" t="s">
        <v>77</v>
      </c>
      <c r="B292" s="120" t="s">
        <v>544</v>
      </c>
      <c r="C292" s="162" t="s">
        <v>799</v>
      </c>
      <c r="D292" s="134" t="s">
        <v>139</v>
      </c>
      <c r="E292" s="135">
        <v>1</v>
      </c>
      <c r="F292" s="136">
        <v>15000</v>
      </c>
      <c r="G292" s="137">
        <f t="shared" si="436"/>
        <v>15000</v>
      </c>
      <c r="H292" s="135">
        <v>1</v>
      </c>
      <c r="I292" s="136">
        <v>20000</v>
      </c>
      <c r="J292" s="137">
        <f t="shared" si="437"/>
        <v>20000</v>
      </c>
      <c r="K292" s="135"/>
      <c r="L292" s="136"/>
      <c r="M292" s="137">
        <f t="shared" si="448"/>
        <v>0</v>
      </c>
      <c r="N292" s="135"/>
      <c r="O292" s="136"/>
      <c r="P292" s="125">
        <f t="shared" si="449"/>
        <v>0</v>
      </c>
      <c r="Q292" s="135"/>
      <c r="R292" s="136"/>
      <c r="S292" s="137"/>
      <c r="T292" s="135"/>
      <c r="U292" s="136"/>
      <c r="V292" s="137"/>
      <c r="W292" s="138">
        <f t="shared" si="450"/>
        <v>15000</v>
      </c>
      <c r="X292" s="127">
        <f t="shared" si="451"/>
        <v>20000</v>
      </c>
      <c r="Y292" s="127">
        <f t="shared" si="452"/>
        <v>-5000</v>
      </c>
      <c r="Z292" s="128">
        <f t="shared" si="453"/>
        <v>-0.33333333333333331</v>
      </c>
      <c r="AA292" s="276"/>
      <c r="AB292" s="131"/>
      <c r="AC292" s="131"/>
      <c r="AD292" s="131"/>
      <c r="AE292" s="131"/>
      <c r="AF292" s="131"/>
      <c r="AG292" s="131"/>
    </row>
    <row r="293" spans="1:33" ht="14.4" x14ac:dyDescent="0.3">
      <c r="A293" s="119" t="s">
        <v>77</v>
      </c>
      <c r="B293" s="120" t="s">
        <v>545</v>
      </c>
      <c r="C293" s="162" t="s">
        <v>557</v>
      </c>
      <c r="D293" s="134" t="s">
        <v>80</v>
      </c>
      <c r="E293" s="135">
        <v>3.5</v>
      </c>
      <c r="F293" s="136">
        <v>8000</v>
      </c>
      <c r="G293" s="137">
        <f t="shared" si="436"/>
        <v>28000</v>
      </c>
      <c r="H293" s="135">
        <v>3.5</v>
      </c>
      <c r="I293" s="136">
        <v>8000</v>
      </c>
      <c r="J293" s="137">
        <f t="shared" si="437"/>
        <v>28000</v>
      </c>
      <c r="K293" s="135"/>
      <c r="L293" s="136"/>
      <c r="M293" s="137">
        <f t="shared" si="448"/>
        <v>0</v>
      </c>
      <c r="N293" s="135"/>
      <c r="O293" s="136"/>
      <c r="P293" s="137">
        <f t="shared" si="439"/>
        <v>0</v>
      </c>
      <c r="Q293" s="135"/>
      <c r="R293" s="136"/>
      <c r="S293" s="137">
        <f t="shared" si="440"/>
        <v>0</v>
      </c>
      <c r="T293" s="135"/>
      <c r="U293" s="136"/>
      <c r="V293" s="137">
        <f t="shared" si="441"/>
        <v>0</v>
      </c>
      <c r="W293" s="138">
        <f t="shared" si="442"/>
        <v>28000</v>
      </c>
      <c r="X293" s="127">
        <f t="shared" si="443"/>
        <v>28000</v>
      </c>
      <c r="Y293" s="127">
        <f t="shared" si="402"/>
        <v>0</v>
      </c>
      <c r="Z293" s="128">
        <f t="shared" si="403"/>
        <v>0</v>
      </c>
      <c r="AA293" s="276"/>
      <c r="AB293" s="131"/>
      <c r="AC293" s="131"/>
      <c r="AD293" s="131"/>
      <c r="AE293" s="131"/>
      <c r="AF293" s="131"/>
      <c r="AG293" s="131"/>
    </row>
    <row r="294" spans="1:33" ht="26.4" x14ac:dyDescent="0.3">
      <c r="A294" s="119" t="s">
        <v>77</v>
      </c>
      <c r="B294" s="120" t="s">
        <v>546</v>
      </c>
      <c r="C294" s="187" t="s">
        <v>307</v>
      </c>
      <c r="D294" s="147"/>
      <c r="E294" s="135">
        <v>28000</v>
      </c>
      <c r="F294" s="136">
        <v>0.22</v>
      </c>
      <c r="G294" s="137">
        <f t="shared" si="436"/>
        <v>6160</v>
      </c>
      <c r="H294" s="135">
        <v>28000</v>
      </c>
      <c r="I294" s="136">
        <v>0.22</v>
      </c>
      <c r="J294" s="137">
        <f t="shared" si="437"/>
        <v>6160</v>
      </c>
      <c r="K294" s="135">
        <v>25000</v>
      </c>
      <c r="L294" s="136">
        <v>0.22</v>
      </c>
      <c r="M294" s="137">
        <f t="shared" si="448"/>
        <v>5500</v>
      </c>
      <c r="N294" s="135"/>
      <c r="O294" s="136">
        <v>0.22</v>
      </c>
      <c r="P294" s="137">
        <f t="shared" si="439"/>
        <v>0</v>
      </c>
      <c r="Q294" s="135"/>
      <c r="R294" s="136">
        <v>0.22</v>
      </c>
      <c r="S294" s="137">
        <f t="shared" si="440"/>
        <v>0</v>
      </c>
      <c r="T294" s="135"/>
      <c r="U294" s="136">
        <v>0.22</v>
      </c>
      <c r="V294" s="137">
        <f t="shared" si="441"/>
        <v>0</v>
      </c>
      <c r="W294" s="138">
        <f t="shared" si="442"/>
        <v>11660</v>
      </c>
      <c r="X294" s="127">
        <f t="shared" si="443"/>
        <v>6160</v>
      </c>
      <c r="Y294" s="127">
        <f t="shared" si="402"/>
        <v>5500</v>
      </c>
      <c r="Z294" s="128">
        <f t="shared" si="403"/>
        <v>0.47169811320754718</v>
      </c>
      <c r="AA294" s="151"/>
      <c r="AB294" s="7"/>
      <c r="AC294" s="7"/>
      <c r="AD294" s="7"/>
      <c r="AE294" s="7"/>
      <c r="AF294" s="7"/>
      <c r="AG294" s="7"/>
    </row>
    <row r="295" spans="1:33" ht="30" customHeight="1" thickBot="1" x14ac:dyDescent="0.35">
      <c r="A295" s="289" t="s">
        <v>308</v>
      </c>
      <c r="B295" s="290"/>
      <c r="C295" s="291"/>
      <c r="D295" s="292"/>
      <c r="E295" s="172">
        <f>E274+E270+E265+E260</f>
        <v>216</v>
      </c>
      <c r="F295" s="188"/>
      <c r="G295" s="293">
        <f t="shared" ref="G295:H295" si="454">G274+G270+G265+G260</f>
        <v>145885</v>
      </c>
      <c r="H295" s="172">
        <f t="shared" si="454"/>
        <v>57</v>
      </c>
      <c r="I295" s="188"/>
      <c r="J295" s="293">
        <f t="shared" ref="J295:K295" si="455">J274+J270+J265+J260</f>
        <v>149875</v>
      </c>
      <c r="K295" s="172">
        <f t="shared" si="455"/>
        <v>12</v>
      </c>
      <c r="L295" s="188"/>
      <c r="M295" s="293">
        <f t="shared" ref="M295:N295" si="456">M274+M270+M265+M260</f>
        <v>91500</v>
      </c>
      <c r="N295" s="172">
        <f t="shared" si="456"/>
        <v>8</v>
      </c>
      <c r="O295" s="188"/>
      <c r="P295" s="293">
        <f t="shared" ref="P295:Q295" si="457">P274+P270+P265+P260</f>
        <v>91500</v>
      </c>
      <c r="Q295" s="172">
        <f t="shared" si="457"/>
        <v>0</v>
      </c>
      <c r="R295" s="188"/>
      <c r="S295" s="293">
        <f t="shared" ref="S295:T295" si="458">S274+S270+S265+S260</f>
        <v>0</v>
      </c>
      <c r="T295" s="172">
        <f t="shared" si="458"/>
        <v>0</v>
      </c>
      <c r="U295" s="188"/>
      <c r="V295" s="293">
        <f>V274+V270+V265+V260</f>
        <v>0</v>
      </c>
      <c r="W295" s="355">
        <f t="shared" ref="W295:X295" si="459">W274+W260+W270+W265</f>
        <v>237385</v>
      </c>
      <c r="X295" s="355">
        <f t="shared" si="459"/>
        <v>241375</v>
      </c>
      <c r="Y295" s="355">
        <f t="shared" si="402"/>
        <v>-3990</v>
      </c>
      <c r="Z295" s="355">
        <f t="shared" si="403"/>
        <v>-1.6808138677675506E-2</v>
      </c>
      <c r="AA295" s="219"/>
      <c r="AB295" s="7"/>
      <c r="AC295" s="7"/>
      <c r="AD295" s="7"/>
      <c r="AE295" s="7"/>
      <c r="AF295" s="7"/>
      <c r="AG295" s="7"/>
    </row>
    <row r="296" spans="1:33" ht="30" customHeight="1" thickBot="1" x14ac:dyDescent="0.35">
      <c r="A296" s="294" t="s">
        <v>309</v>
      </c>
      <c r="B296" s="295"/>
      <c r="C296" s="296"/>
      <c r="D296" s="297"/>
      <c r="E296" s="298"/>
      <c r="F296" s="299"/>
      <c r="G296" s="300">
        <f>G30+G44+G53+G176+G190+G211+G224+G232+G241+G248+G252+G258+G295</f>
        <v>865737</v>
      </c>
      <c r="H296" s="298"/>
      <c r="I296" s="299"/>
      <c r="J296" s="300">
        <f>J30+J44+J53+J176+J190+J211+J224+J232+J241+J248+J252+J258+J295</f>
        <v>865737</v>
      </c>
      <c r="K296" s="298"/>
      <c r="L296" s="299"/>
      <c r="M296" s="300">
        <f>M30+M44+M53+M176+M190+M211+M224+M232+M241+M248+M252+M258+M295</f>
        <v>102000</v>
      </c>
      <c r="N296" s="298"/>
      <c r="O296" s="299"/>
      <c r="P296" s="300">
        <f>P30+P44+P53+P176+P190+P211+P224+P232+P241+P248+P252+P258+P295</f>
        <v>102000</v>
      </c>
      <c r="Q296" s="298"/>
      <c r="R296" s="299"/>
      <c r="S296" s="300">
        <f>S30+S44+S53+S176+S190+S211+S224+S232+S241+S248+S252+S258+S295</f>
        <v>0</v>
      </c>
      <c r="T296" s="298"/>
      <c r="U296" s="299"/>
      <c r="V296" s="300">
        <f>V30+V44+V53+V176+V190+V211+V224+V232+V241+V248+V252+V258+V295</f>
        <v>0</v>
      </c>
      <c r="W296" s="300">
        <f>W30+W44+W53+W176+W190+W211+W224+W232+W241+W248+W252+W258+W295</f>
        <v>967737</v>
      </c>
      <c r="X296" s="300">
        <f>X30+X44+X53+X176+X190+X211+X224+X232+X241+X248+X252+X258+X295</f>
        <v>967737</v>
      </c>
      <c r="Y296" s="300">
        <f>Y30+Y44+Y53+Y176+Y190+Y211+Y224+Y232+Y241+Y248+Y252+Y258+Y295</f>
        <v>0</v>
      </c>
      <c r="Z296" s="360">
        <f t="shared" si="403"/>
        <v>0</v>
      </c>
      <c r="AA296" s="301"/>
      <c r="AB296" s="7"/>
      <c r="AC296" s="7"/>
      <c r="AD296" s="7"/>
      <c r="AE296" s="7"/>
      <c r="AF296" s="7"/>
      <c r="AG296" s="7"/>
    </row>
    <row r="297" spans="1:33" ht="15" customHeight="1" thickBot="1" x14ac:dyDescent="0.35">
      <c r="A297" s="417"/>
      <c r="B297" s="387"/>
      <c r="C297" s="387"/>
      <c r="D297" s="74"/>
      <c r="E297" s="80"/>
      <c r="F297" s="80"/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80"/>
      <c r="U297" s="80"/>
      <c r="V297" s="80"/>
      <c r="W297" s="302"/>
      <c r="X297" s="302"/>
      <c r="Y297" s="302"/>
      <c r="Z297" s="302"/>
      <c r="AA297" s="83"/>
      <c r="AB297" s="7"/>
      <c r="AC297" s="7"/>
      <c r="AD297" s="7"/>
      <c r="AE297" s="7"/>
      <c r="AF297" s="7"/>
      <c r="AG297" s="7"/>
    </row>
    <row r="298" spans="1:33" ht="30" customHeight="1" x14ac:dyDescent="0.3">
      <c r="A298" s="418" t="s">
        <v>310</v>
      </c>
      <c r="B298" s="400"/>
      <c r="C298" s="400"/>
      <c r="D298" s="303"/>
      <c r="E298" s="298"/>
      <c r="F298" s="299"/>
      <c r="G298" s="304">
        <f>Фінансування!C27-'Кошторис  витрат'!G296</f>
        <v>0</v>
      </c>
      <c r="H298" s="298"/>
      <c r="I298" s="299"/>
      <c r="J298" s="304">
        <f>Фінансування!C28-'Кошторис  витрат'!J296</f>
        <v>0</v>
      </c>
      <c r="K298" s="298"/>
      <c r="L298" s="299"/>
      <c r="M298" s="304">
        <f>Фінансування!J27-'Кошторис  витрат'!M296</f>
        <v>0</v>
      </c>
      <c r="N298" s="298"/>
      <c r="O298" s="299"/>
      <c r="P298" s="304">
        <f>Фінансування!J28-'Кошторис  витрат'!P296</f>
        <v>0</v>
      </c>
      <c r="Q298" s="298"/>
      <c r="R298" s="299"/>
      <c r="S298" s="304">
        <f>Фінансування!L27-'Кошторис  витрат'!S296</f>
        <v>0</v>
      </c>
      <c r="T298" s="298"/>
      <c r="U298" s="299"/>
      <c r="V298" s="304">
        <f>Фінансування!L28-'Кошторис  витрат'!V296</f>
        <v>0</v>
      </c>
      <c r="W298" s="305">
        <f>Фінансування!N27-'Кошторис  витрат'!W296</f>
        <v>0</v>
      </c>
      <c r="X298" s="305">
        <f>Фінансування!N28-'Кошторис  витрат'!X296</f>
        <v>0</v>
      </c>
      <c r="Y298" s="305"/>
      <c r="Z298" s="305"/>
      <c r="AA298" s="306"/>
      <c r="AB298" s="7"/>
      <c r="AC298" s="7"/>
      <c r="AD298" s="7"/>
      <c r="AE298" s="7"/>
      <c r="AF298" s="7"/>
      <c r="AG298" s="7"/>
    </row>
    <row r="299" spans="1:33" ht="15.75" customHeight="1" x14ac:dyDescent="0.3">
      <c r="A299" s="1"/>
      <c r="B299" s="307"/>
      <c r="C299" s="2"/>
      <c r="D299" s="308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71"/>
      <c r="X299" s="71"/>
      <c r="Y299" s="71"/>
      <c r="Z299" s="71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3">
      <c r="A300" s="1"/>
      <c r="B300" s="307"/>
      <c r="C300" s="2"/>
      <c r="D300" s="308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71"/>
      <c r="X300" s="71"/>
      <c r="Y300" s="71"/>
      <c r="Z300" s="71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3">
      <c r="A301" s="1"/>
      <c r="B301" s="307"/>
      <c r="C301" s="2"/>
      <c r="D301" s="308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71"/>
      <c r="X301" s="71"/>
      <c r="Y301" s="71"/>
      <c r="Z301" s="71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3">
      <c r="A302" s="309"/>
      <c r="B302" s="310"/>
      <c r="C302" s="311" t="s">
        <v>560</v>
      </c>
      <c r="D302" s="308"/>
      <c r="E302" s="312"/>
      <c r="F302" s="312"/>
      <c r="G302" s="70"/>
      <c r="H302" s="425" t="s">
        <v>559</v>
      </c>
      <c r="I302" s="425"/>
      <c r="J302" s="425"/>
      <c r="K302" s="313"/>
      <c r="L302" s="2"/>
      <c r="M302" s="70"/>
      <c r="N302" s="313"/>
      <c r="O302" s="2"/>
      <c r="P302" s="70"/>
      <c r="Q302" s="70"/>
      <c r="R302" s="70"/>
      <c r="S302" s="70"/>
      <c r="T302" s="70"/>
      <c r="U302" s="70"/>
      <c r="V302" s="70"/>
      <c r="W302" s="71"/>
      <c r="X302" s="71"/>
      <c r="Y302" s="71"/>
      <c r="Z302" s="71"/>
      <c r="AA302" s="2"/>
      <c r="AB302" s="1"/>
      <c r="AC302" s="2"/>
      <c r="AD302" s="1"/>
      <c r="AE302" s="1"/>
      <c r="AF302" s="1"/>
      <c r="AG302" s="1"/>
    </row>
    <row r="303" spans="1:33" ht="15.75" customHeight="1" x14ac:dyDescent="0.3">
      <c r="A303" s="314"/>
      <c r="B303" s="315"/>
      <c r="C303" s="316" t="s">
        <v>311</v>
      </c>
      <c r="D303" s="317"/>
      <c r="E303" s="318" t="s">
        <v>312</v>
      </c>
      <c r="F303" s="318"/>
      <c r="G303" s="319"/>
      <c r="H303" s="320"/>
      <c r="I303" s="321" t="s">
        <v>313</v>
      </c>
      <c r="J303" s="319"/>
      <c r="K303" s="320"/>
      <c r="L303" s="321"/>
      <c r="M303" s="319"/>
      <c r="N303" s="320"/>
      <c r="O303" s="321"/>
      <c r="P303" s="319"/>
      <c r="Q303" s="319"/>
      <c r="R303" s="319"/>
      <c r="S303" s="319"/>
      <c r="T303" s="319"/>
      <c r="U303" s="319"/>
      <c r="V303" s="319"/>
      <c r="W303" s="322"/>
      <c r="X303" s="322"/>
      <c r="Y303" s="322"/>
      <c r="Z303" s="322"/>
      <c r="AA303" s="323"/>
      <c r="AB303" s="324"/>
      <c r="AC303" s="323"/>
      <c r="AD303" s="324"/>
      <c r="AE303" s="324"/>
      <c r="AF303" s="324"/>
      <c r="AG303" s="324"/>
    </row>
    <row r="304" spans="1:33" ht="15.75" customHeight="1" x14ac:dyDescent="0.3">
      <c r="A304" s="1"/>
      <c r="B304" s="307"/>
      <c r="C304" s="2"/>
      <c r="D304" s="308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71"/>
      <c r="X304" s="71"/>
      <c r="Y304" s="71"/>
      <c r="Z304" s="71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3">
      <c r="A305" s="1"/>
      <c r="B305" s="307"/>
      <c r="C305" s="2"/>
      <c r="D305" s="308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71"/>
      <c r="X305" s="71"/>
      <c r="Y305" s="71"/>
      <c r="Z305" s="71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3">
      <c r="A306" s="1"/>
      <c r="B306" s="307"/>
      <c r="C306" s="2"/>
      <c r="D306" s="308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71"/>
      <c r="X306" s="71"/>
      <c r="Y306" s="71"/>
      <c r="Z306" s="71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3">
      <c r="A307" s="1"/>
      <c r="B307" s="307"/>
      <c r="C307" s="2"/>
      <c r="D307" s="308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325"/>
      <c r="X307" s="325"/>
      <c r="Y307" s="325"/>
      <c r="Z307" s="325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3">
      <c r="A308" s="1"/>
      <c r="B308" s="307"/>
      <c r="C308" s="2"/>
      <c r="D308" s="308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325"/>
      <c r="X308" s="325"/>
      <c r="Y308" s="325"/>
      <c r="Z308" s="325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3">
      <c r="A309" s="1"/>
      <c r="B309" s="307"/>
      <c r="C309" s="2"/>
      <c r="D309" s="308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325"/>
      <c r="X309" s="325"/>
      <c r="Y309" s="325"/>
      <c r="Z309" s="325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3">
      <c r="A310" s="1"/>
      <c r="B310" s="307"/>
      <c r="C310" s="2"/>
      <c r="D310" s="308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325"/>
      <c r="X310" s="325"/>
      <c r="Y310" s="325"/>
      <c r="Z310" s="325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3">
      <c r="A311" s="1"/>
      <c r="B311" s="307"/>
      <c r="C311" s="2"/>
      <c r="D311" s="308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325"/>
      <c r="X311" s="325"/>
      <c r="Y311" s="325"/>
      <c r="Z311" s="325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3">
      <c r="A312" s="1"/>
      <c r="B312" s="307"/>
      <c r="C312" s="2"/>
      <c r="D312" s="308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325"/>
      <c r="X312" s="325"/>
      <c r="Y312" s="325"/>
      <c r="Z312" s="325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3">
      <c r="A313" s="1"/>
      <c r="B313" s="307"/>
      <c r="C313" s="2"/>
      <c r="D313" s="308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325"/>
      <c r="X313" s="325"/>
      <c r="Y313" s="325"/>
      <c r="Z313" s="325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3">
      <c r="A314" s="1"/>
      <c r="B314" s="307"/>
      <c r="C314" s="2"/>
      <c r="D314" s="308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325"/>
      <c r="X314" s="325"/>
      <c r="Y314" s="325"/>
      <c r="Z314" s="325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3">
      <c r="A315" s="1"/>
      <c r="B315" s="307"/>
      <c r="C315" s="2"/>
      <c r="D315" s="308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325"/>
      <c r="X315" s="325"/>
      <c r="Y315" s="325"/>
      <c r="Z315" s="325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3">
      <c r="A316" s="1"/>
      <c r="B316" s="307"/>
      <c r="C316" s="2"/>
      <c r="D316" s="308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325"/>
      <c r="X316" s="325"/>
      <c r="Y316" s="325"/>
      <c r="Z316" s="325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3">
      <c r="A317" s="1"/>
      <c r="B317" s="307"/>
      <c r="C317" s="2"/>
      <c r="D317" s="308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325"/>
      <c r="X317" s="325"/>
      <c r="Y317" s="325"/>
      <c r="Z317" s="325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3">
      <c r="A318" s="1"/>
      <c r="B318" s="307"/>
      <c r="C318" s="2"/>
      <c r="D318" s="308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325"/>
      <c r="X318" s="325"/>
      <c r="Y318" s="325"/>
      <c r="Z318" s="325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3">
      <c r="A319" s="1"/>
      <c r="B319" s="307"/>
      <c r="C319" s="2"/>
      <c r="D319" s="308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325"/>
      <c r="X319" s="325"/>
      <c r="Y319" s="325"/>
      <c r="Z319" s="325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3">
      <c r="A320" s="1"/>
      <c r="B320" s="307"/>
      <c r="C320" s="2"/>
      <c r="D320" s="308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325"/>
      <c r="X320" s="325"/>
      <c r="Y320" s="325"/>
      <c r="Z320" s="325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3">
      <c r="A321" s="1"/>
      <c r="B321" s="307"/>
      <c r="C321" s="2"/>
      <c r="D321" s="308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325"/>
      <c r="X321" s="325"/>
      <c r="Y321" s="325"/>
      <c r="Z321" s="325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3">
      <c r="A322" s="1"/>
      <c r="B322" s="307"/>
      <c r="C322" s="2"/>
      <c r="D322" s="308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325"/>
      <c r="X322" s="325"/>
      <c r="Y322" s="325"/>
      <c r="Z322" s="325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3">
      <c r="A323" s="1"/>
      <c r="B323" s="307"/>
      <c r="C323" s="2"/>
      <c r="D323" s="308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325"/>
      <c r="X323" s="325"/>
      <c r="Y323" s="325"/>
      <c r="Z323" s="325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3">
      <c r="A324" s="1"/>
      <c r="B324" s="307"/>
      <c r="C324" s="2"/>
      <c r="D324" s="308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325"/>
      <c r="X324" s="325"/>
      <c r="Y324" s="325"/>
      <c r="Z324" s="325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3">
      <c r="A325" s="1"/>
      <c r="B325" s="307"/>
      <c r="C325" s="2"/>
      <c r="D325" s="308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325"/>
      <c r="X325" s="325"/>
      <c r="Y325" s="325"/>
      <c r="Z325" s="325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3">
      <c r="A326" s="1"/>
      <c r="B326" s="307"/>
      <c r="C326" s="2"/>
      <c r="D326" s="308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325"/>
      <c r="X326" s="325"/>
      <c r="Y326" s="325"/>
      <c r="Z326" s="325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3">
      <c r="A327" s="1"/>
      <c r="B327" s="307"/>
      <c r="C327" s="2"/>
      <c r="D327" s="308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325"/>
      <c r="X327" s="325"/>
      <c r="Y327" s="325"/>
      <c r="Z327" s="325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3">
      <c r="A328" s="1"/>
      <c r="B328" s="307"/>
      <c r="C328" s="2"/>
      <c r="D328" s="308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325"/>
      <c r="X328" s="325"/>
      <c r="Y328" s="325"/>
      <c r="Z328" s="325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3">
      <c r="A329" s="1"/>
      <c r="B329" s="307"/>
      <c r="C329" s="2"/>
      <c r="D329" s="308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325"/>
      <c r="X329" s="325"/>
      <c r="Y329" s="325"/>
      <c r="Z329" s="325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3">
      <c r="A330" s="1"/>
      <c r="B330" s="307"/>
      <c r="C330" s="2"/>
      <c r="D330" s="308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325"/>
      <c r="X330" s="325"/>
      <c r="Y330" s="325"/>
      <c r="Z330" s="325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3">
      <c r="A331" s="1"/>
      <c r="B331" s="307"/>
      <c r="C331" s="2"/>
      <c r="D331" s="308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325"/>
      <c r="X331" s="325"/>
      <c r="Y331" s="325"/>
      <c r="Z331" s="325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3">
      <c r="A332" s="1"/>
      <c r="B332" s="307"/>
      <c r="C332" s="2"/>
      <c r="D332" s="308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325"/>
      <c r="X332" s="325"/>
      <c r="Y332" s="325"/>
      <c r="Z332" s="325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3">
      <c r="A333" s="1"/>
      <c r="B333" s="307"/>
      <c r="C333" s="2"/>
      <c r="D333" s="308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325"/>
      <c r="X333" s="325"/>
      <c r="Y333" s="325"/>
      <c r="Z333" s="325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3">
      <c r="A334" s="1"/>
      <c r="B334" s="307"/>
      <c r="C334" s="2"/>
      <c r="D334" s="308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325"/>
      <c r="X334" s="325"/>
      <c r="Y334" s="325"/>
      <c r="Z334" s="325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3">
      <c r="A335" s="1"/>
      <c r="B335" s="307"/>
      <c r="C335" s="2"/>
      <c r="D335" s="308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325"/>
      <c r="X335" s="325"/>
      <c r="Y335" s="325"/>
      <c r="Z335" s="325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3">
      <c r="A336" s="1"/>
      <c r="B336" s="307"/>
      <c r="C336" s="2"/>
      <c r="D336" s="308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325"/>
      <c r="X336" s="325"/>
      <c r="Y336" s="325"/>
      <c r="Z336" s="325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3">
      <c r="A337" s="1"/>
      <c r="B337" s="307"/>
      <c r="C337" s="2"/>
      <c r="D337" s="308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325"/>
      <c r="X337" s="325"/>
      <c r="Y337" s="325"/>
      <c r="Z337" s="325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3">
      <c r="A338" s="1"/>
      <c r="B338" s="307"/>
      <c r="C338" s="2"/>
      <c r="D338" s="308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325"/>
      <c r="X338" s="325"/>
      <c r="Y338" s="325"/>
      <c r="Z338" s="325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3">
      <c r="A339" s="1"/>
      <c r="B339" s="307"/>
      <c r="C339" s="2"/>
      <c r="D339" s="308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325"/>
      <c r="X339" s="325"/>
      <c r="Y339" s="325"/>
      <c r="Z339" s="325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3">
      <c r="A340" s="1"/>
      <c r="B340" s="307"/>
      <c r="C340" s="2"/>
      <c r="D340" s="308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325"/>
      <c r="X340" s="325"/>
      <c r="Y340" s="325"/>
      <c r="Z340" s="325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3">
      <c r="A341" s="1"/>
      <c r="B341" s="307"/>
      <c r="C341" s="2"/>
      <c r="D341" s="308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325"/>
      <c r="X341" s="325"/>
      <c r="Y341" s="325"/>
      <c r="Z341" s="325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3">
      <c r="A342" s="1"/>
      <c r="B342" s="307"/>
      <c r="C342" s="2"/>
      <c r="D342" s="308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325"/>
      <c r="X342" s="325"/>
      <c r="Y342" s="325"/>
      <c r="Z342" s="325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3">
      <c r="A343" s="1"/>
      <c r="B343" s="307"/>
      <c r="C343" s="2"/>
      <c r="D343" s="308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325"/>
      <c r="X343" s="325"/>
      <c r="Y343" s="325"/>
      <c r="Z343" s="325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3">
      <c r="A344" s="1"/>
      <c r="B344" s="307"/>
      <c r="C344" s="2"/>
      <c r="D344" s="308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325"/>
      <c r="X344" s="325"/>
      <c r="Y344" s="325"/>
      <c r="Z344" s="325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3">
      <c r="A345" s="1"/>
      <c r="B345" s="307"/>
      <c r="C345" s="2"/>
      <c r="D345" s="308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325"/>
      <c r="X345" s="325"/>
      <c r="Y345" s="325"/>
      <c r="Z345" s="325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3">
      <c r="A346" s="1"/>
      <c r="B346" s="307"/>
      <c r="C346" s="2"/>
      <c r="D346" s="308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325"/>
      <c r="X346" s="325"/>
      <c r="Y346" s="325"/>
      <c r="Z346" s="325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3">
      <c r="A347" s="1"/>
      <c r="B347" s="307"/>
      <c r="C347" s="2"/>
      <c r="D347" s="308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325"/>
      <c r="X347" s="325"/>
      <c r="Y347" s="325"/>
      <c r="Z347" s="325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3">
      <c r="A348" s="1"/>
      <c r="B348" s="307"/>
      <c r="C348" s="2"/>
      <c r="D348" s="308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325"/>
      <c r="X348" s="325"/>
      <c r="Y348" s="325"/>
      <c r="Z348" s="325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3">
      <c r="A349" s="1"/>
      <c r="B349" s="307"/>
      <c r="C349" s="2"/>
      <c r="D349" s="308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325"/>
      <c r="X349" s="325"/>
      <c r="Y349" s="325"/>
      <c r="Z349" s="325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3">
      <c r="A350" s="1"/>
      <c r="B350" s="307"/>
      <c r="C350" s="2"/>
      <c r="D350" s="308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325"/>
      <c r="X350" s="325"/>
      <c r="Y350" s="325"/>
      <c r="Z350" s="325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3">
      <c r="A351" s="1"/>
      <c r="B351" s="307"/>
      <c r="C351" s="2"/>
      <c r="D351" s="308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325"/>
      <c r="X351" s="325"/>
      <c r="Y351" s="325"/>
      <c r="Z351" s="325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3">
      <c r="A352" s="1"/>
      <c r="B352" s="307"/>
      <c r="C352" s="2"/>
      <c r="D352" s="308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325"/>
      <c r="X352" s="325"/>
      <c r="Y352" s="325"/>
      <c r="Z352" s="325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3">
      <c r="A353" s="1"/>
      <c r="B353" s="307"/>
      <c r="C353" s="2"/>
      <c r="D353" s="308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325"/>
      <c r="X353" s="325"/>
      <c r="Y353" s="325"/>
      <c r="Z353" s="325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3">
      <c r="A354" s="1"/>
      <c r="B354" s="307"/>
      <c r="C354" s="2"/>
      <c r="D354" s="308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325"/>
      <c r="X354" s="325"/>
      <c r="Y354" s="325"/>
      <c r="Z354" s="325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3">
      <c r="A355" s="1"/>
      <c r="B355" s="307"/>
      <c r="C355" s="2"/>
      <c r="D355" s="308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325"/>
      <c r="X355" s="325"/>
      <c r="Y355" s="325"/>
      <c r="Z355" s="325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3">
      <c r="A356" s="1"/>
      <c r="B356" s="307"/>
      <c r="C356" s="2"/>
      <c r="D356" s="308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325"/>
      <c r="X356" s="325"/>
      <c r="Y356" s="325"/>
      <c r="Z356" s="325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3">
      <c r="A357" s="1"/>
      <c r="B357" s="307"/>
      <c r="C357" s="2"/>
      <c r="D357" s="308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325"/>
      <c r="X357" s="325"/>
      <c r="Y357" s="325"/>
      <c r="Z357" s="325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3">
      <c r="A358" s="1"/>
      <c r="B358" s="307"/>
      <c r="C358" s="2"/>
      <c r="D358" s="308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325"/>
      <c r="X358" s="325"/>
      <c r="Y358" s="325"/>
      <c r="Z358" s="325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3">
      <c r="A359" s="1"/>
      <c r="B359" s="307"/>
      <c r="C359" s="2"/>
      <c r="D359" s="308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325"/>
      <c r="X359" s="325"/>
      <c r="Y359" s="325"/>
      <c r="Z359" s="325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3">
      <c r="A360" s="1"/>
      <c r="B360" s="307"/>
      <c r="C360" s="2"/>
      <c r="D360" s="308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325"/>
      <c r="X360" s="325"/>
      <c r="Y360" s="325"/>
      <c r="Z360" s="325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3">
      <c r="A361" s="1"/>
      <c r="B361" s="307"/>
      <c r="C361" s="2"/>
      <c r="D361" s="308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325"/>
      <c r="X361" s="325"/>
      <c r="Y361" s="325"/>
      <c r="Z361" s="325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3">
      <c r="A362" s="1"/>
      <c r="B362" s="307"/>
      <c r="C362" s="2"/>
      <c r="D362" s="308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325"/>
      <c r="X362" s="325"/>
      <c r="Y362" s="325"/>
      <c r="Z362" s="325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3">
      <c r="A363" s="1"/>
      <c r="B363" s="307"/>
      <c r="C363" s="2"/>
      <c r="D363" s="308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325"/>
      <c r="X363" s="325"/>
      <c r="Y363" s="325"/>
      <c r="Z363" s="325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3">
      <c r="A364" s="1"/>
      <c r="B364" s="307"/>
      <c r="C364" s="2"/>
      <c r="D364" s="308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325"/>
      <c r="X364" s="325"/>
      <c r="Y364" s="325"/>
      <c r="Z364" s="325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3">
      <c r="A365" s="1"/>
      <c r="B365" s="307"/>
      <c r="C365" s="2"/>
      <c r="D365" s="308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325"/>
      <c r="X365" s="325"/>
      <c r="Y365" s="325"/>
      <c r="Z365" s="325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3">
      <c r="A366" s="1"/>
      <c r="B366" s="307"/>
      <c r="C366" s="2"/>
      <c r="D366" s="308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325"/>
      <c r="X366" s="325"/>
      <c r="Y366" s="325"/>
      <c r="Z366" s="325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3">
      <c r="A367" s="1"/>
      <c r="B367" s="307"/>
      <c r="C367" s="2"/>
      <c r="D367" s="308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325"/>
      <c r="X367" s="325"/>
      <c r="Y367" s="325"/>
      <c r="Z367" s="325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3">
      <c r="A368" s="1"/>
      <c r="B368" s="307"/>
      <c r="C368" s="2"/>
      <c r="D368" s="308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325"/>
      <c r="X368" s="325"/>
      <c r="Y368" s="325"/>
      <c r="Z368" s="325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3">
      <c r="A369" s="1"/>
      <c r="B369" s="307"/>
      <c r="C369" s="2"/>
      <c r="D369" s="308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325"/>
      <c r="X369" s="325"/>
      <c r="Y369" s="325"/>
      <c r="Z369" s="325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3">
      <c r="A370" s="1"/>
      <c r="B370" s="307"/>
      <c r="C370" s="2"/>
      <c r="D370" s="308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325"/>
      <c r="X370" s="325"/>
      <c r="Y370" s="325"/>
      <c r="Z370" s="325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3">
      <c r="A371" s="1"/>
      <c r="B371" s="307"/>
      <c r="C371" s="2"/>
      <c r="D371" s="308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325"/>
      <c r="X371" s="325"/>
      <c r="Y371" s="325"/>
      <c r="Z371" s="325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3">
      <c r="A372" s="1"/>
      <c r="B372" s="307"/>
      <c r="C372" s="2"/>
      <c r="D372" s="308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325"/>
      <c r="X372" s="325"/>
      <c r="Y372" s="325"/>
      <c r="Z372" s="325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3">
      <c r="A373" s="1"/>
      <c r="B373" s="307"/>
      <c r="C373" s="2"/>
      <c r="D373" s="308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325"/>
      <c r="X373" s="325"/>
      <c r="Y373" s="325"/>
      <c r="Z373" s="325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3">
      <c r="A374" s="1"/>
      <c r="B374" s="307"/>
      <c r="C374" s="2"/>
      <c r="D374" s="308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325"/>
      <c r="X374" s="325"/>
      <c r="Y374" s="325"/>
      <c r="Z374" s="325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3">
      <c r="A375" s="1"/>
      <c r="B375" s="307"/>
      <c r="C375" s="2"/>
      <c r="D375" s="308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325"/>
      <c r="X375" s="325"/>
      <c r="Y375" s="325"/>
      <c r="Z375" s="325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3">
      <c r="A376" s="1"/>
      <c r="B376" s="307"/>
      <c r="C376" s="2"/>
      <c r="D376" s="308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325"/>
      <c r="X376" s="325"/>
      <c r="Y376" s="325"/>
      <c r="Z376" s="325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3">
      <c r="A377" s="1"/>
      <c r="B377" s="307"/>
      <c r="C377" s="2"/>
      <c r="D377" s="308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325"/>
      <c r="X377" s="325"/>
      <c r="Y377" s="325"/>
      <c r="Z377" s="325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3">
      <c r="A378" s="1"/>
      <c r="B378" s="307"/>
      <c r="C378" s="2"/>
      <c r="D378" s="308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325"/>
      <c r="X378" s="325"/>
      <c r="Y378" s="325"/>
      <c r="Z378" s="325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3">
      <c r="A379" s="1"/>
      <c r="B379" s="307"/>
      <c r="C379" s="2"/>
      <c r="D379" s="308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325"/>
      <c r="X379" s="325"/>
      <c r="Y379" s="325"/>
      <c r="Z379" s="325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3">
      <c r="A380" s="1"/>
      <c r="B380" s="307"/>
      <c r="C380" s="2"/>
      <c r="D380" s="308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325"/>
      <c r="X380" s="325"/>
      <c r="Y380" s="325"/>
      <c r="Z380" s="325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3">
      <c r="A381" s="1"/>
      <c r="B381" s="307"/>
      <c r="C381" s="2"/>
      <c r="D381" s="308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325"/>
      <c r="X381" s="325"/>
      <c r="Y381" s="325"/>
      <c r="Z381" s="325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3">
      <c r="A382" s="1"/>
      <c r="B382" s="307"/>
      <c r="C382" s="2"/>
      <c r="D382" s="308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325"/>
      <c r="X382" s="325"/>
      <c r="Y382" s="325"/>
      <c r="Z382" s="325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3">
      <c r="A383" s="1"/>
      <c r="B383" s="307"/>
      <c r="C383" s="2"/>
      <c r="D383" s="308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325"/>
      <c r="X383" s="325"/>
      <c r="Y383" s="325"/>
      <c r="Z383" s="325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3">
      <c r="A384" s="1"/>
      <c r="B384" s="307"/>
      <c r="C384" s="2"/>
      <c r="D384" s="308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325"/>
      <c r="X384" s="325"/>
      <c r="Y384" s="325"/>
      <c r="Z384" s="325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3">
      <c r="A385" s="1"/>
      <c r="B385" s="307"/>
      <c r="C385" s="2"/>
      <c r="D385" s="308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325"/>
      <c r="X385" s="325"/>
      <c r="Y385" s="325"/>
      <c r="Z385" s="325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3">
      <c r="A386" s="1"/>
      <c r="B386" s="307"/>
      <c r="C386" s="2"/>
      <c r="D386" s="308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325"/>
      <c r="X386" s="325"/>
      <c r="Y386" s="325"/>
      <c r="Z386" s="325"/>
      <c r="AA386" s="2"/>
      <c r="AB386" s="1"/>
      <c r="AC386" s="1"/>
      <c r="AD386" s="1"/>
      <c r="AE386" s="1"/>
      <c r="AF386" s="1"/>
      <c r="AG386" s="1"/>
    </row>
    <row r="387" spans="1:33" ht="15.75" customHeight="1" x14ac:dyDescent="0.3">
      <c r="A387" s="1"/>
      <c r="B387" s="307"/>
      <c r="C387" s="2"/>
      <c r="D387" s="308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325"/>
      <c r="X387" s="325"/>
      <c r="Y387" s="325"/>
      <c r="Z387" s="325"/>
      <c r="AA387" s="2"/>
      <c r="AB387" s="1"/>
      <c r="AC387" s="1"/>
      <c r="AD387" s="1"/>
      <c r="AE387" s="1"/>
      <c r="AF387" s="1"/>
      <c r="AG387" s="1"/>
    </row>
    <row r="388" spans="1:33" ht="15.75" customHeight="1" x14ac:dyDescent="0.3">
      <c r="A388" s="1"/>
      <c r="B388" s="307"/>
      <c r="C388" s="2"/>
      <c r="D388" s="308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  <c r="Q388" s="70"/>
      <c r="R388" s="70"/>
      <c r="S388" s="70"/>
      <c r="T388" s="70"/>
      <c r="U388" s="70"/>
      <c r="V388" s="70"/>
      <c r="W388" s="325"/>
      <c r="X388" s="325"/>
      <c r="Y388" s="325"/>
      <c r="Z388" s="325"/>
      <c r="AA388" s="2"/>
      <c r="AB388" s="1"/>
      <c r="AC388" s="1"/>
      <c r="AD388" s="1"/>
      <c r="AE388" s="1"/>
      <c r="AF388" s="1"/>
      <c r="AG388" s="1"/>
    </row>
    <row r="389" spans="1:33" ht="15.75" customHeight="1" x14ac:dyDescent="0.3">
      <c r="A389" s="1"/>
      <c r="B389" s="307"/>
      <c r="C389" s="2"/>
      <c r="D389" s="308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  <c r="Q389" s="70"/>
      <c r="R389" s="70"/>
      <c r="S389" s="70"/>
      <c r="T389" s="70"/>
      <c r="U389" s="70"/>
      <c r="V389" s="70"/>
      <c r="W389" s="325"/>
      <c r="X389" s="325"/>
      <c r="Y389" s="325"/>
      <c r="Z389" s="325"/>
      <c r="AA389" s="2"/>
      <c r="AB389" s="1"/>
      <c r="AC389" s="1"/>
      <c r="AD389" s="1"/>
      <c r="AE389" s="1"/>
      <c r="AF389" s="1"/>
      <c r="AG389" s="1"/>
    </row>
    <row r="390" spans="1:33" ht="15.75" customHeight="1" x14ac:dyDescent="0.3">
      <c r="A390" s="1"/>
      <c r="B390" s="307"/>
      <c r="C390" s="2"/>
      <c r="D390" s="308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  <c r="Q390" s="70"/>
      <c r="R390" s="70"/>
      <c r="S390" s="70"/>
      <c r="T390" s="70"/>
      <c r="U390" s="70"/>
      <c r="V390" s="70"/>
      <c r="W390" s="325"/>
      <c r="X390" s="325"/>
      <c r="Y390" s="325"/>
      <c r="Z390" s="325"/>
      <c r="AA390" s="2"/>
      <c r="AB390" s="1"/>
      <c r="AC390" s="1"/>
      <c r="AD390" s="1"/>
      <c r="AE390" s="1"/>
      <c r="AF390" s="1"/>
      <c r="AG390" s="1"/>
    </row>
    <row r="391" spans="1:33" ht="15.75" customHeight="1" x14ac:dyDescent="0.3">
      <c r="A391" s="1"/>
      <c r="B391" s="307"/>
      <c r="C391" s="2"/>
      <c r="D391" s="308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  <c r="Q391" s="70"/>
      <c r="R391" s="70"/>
      <c r="S391" s="70"/>
      <c r="T391" s="70"/>
      <c r="U391" s="70"/>
      <c r="V391" s="70"/>
      <c r="W391" s="325"/>
      <c r="X391" s="325"/>
      <c r="Y391" s="325"/>
      <c r="Z391" s="325"/>
      <c r="AA391" s="2"/>
      <c r="AB391" s="1"/>
      <c r="AC391" s="1"/>
      <c r="AD391" s="1"/>
      <c r="AE391" s="1"/>
      <c r="AF391" s="1"/>
      <c r="AG391" s="1"/>
    </row>
    <row r="392" spans="1:33" ht="15.75" customHeight="1" x14ac:dyDescent="0.3">
      <c r="A392" s="1"/>
      <c r="B392" s="307"/>
      <c r="C392" s="2"/>
      <c r="D392" s="308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70"/>
      <c r="Q392" s="70"/>
      <c r="R392" s="70"/>
      <c r="S392" s="70"/>
      <c r="T392" s="70"/>
      <c r="U392" s="70"/>
      <c r="V392" s="70"/>
      <c r="W392" s="325"/>
      <c r="X392" s="325"/>
      <c r="Y392" s="325"/>
      <c r="Z392" s="325"/>
      <c r="AA392" s="2"/>
      <c r="AB392" s="1"/>
      <c r="AC392" s="1"/>
      <c r="AD392" s="1"/>
      <c r="AE392" s="1"/>
      <c r="AF392" s="1"/>
      <c r="AG392" s="1"/>
    </row>
    <row r="393" spans="1:33" ht="15.75" customHeight="1" x14ac:dyDescent="0.3">
      <c r="A393" s="1"/>
      <c r="B393" s="307"/>
      <c r="C393" s="2"/>
      <c r="D393" s="308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70"/>
      <c r="P393" s="70"/>
      <c r="Q393" s="70"/>
      <c r="R393" s="70"/>
      <c r="S393" s="70"/>
      <c r="T393" s="70"/>
      <c r="U393" s="70"/>
      <c r="V393" s="70"/>
      <c r="W393" s="325"/>
      <c r="X393" s="325"/>
      <c r="Y393" s="325"/>
      <c r="Z393" s="325"/>
      <c r="AA393" s="2"/>
      <c r="AB393" s="1"/>
      <c r="AC393" s="1"/>
      <c r="AD393" s="1"/>
      <c r="AE393" s="1"/>
      <c r="AF393" s="1"/>
      <c r="AG393" s="1"/>
    </row>
    <row r="394" spans="1:33" ht="15.75" customHeight="1" x14ac:dyDescent="0.3">
      <c r="A394" s="1"/>
      <c r="B394" s="307"/>
      <c r="C394" s="2"/>
      <c r="D394" s="308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70"/>
      <c r="P394" s="70"/>
      <c r="Q394" s="70"/>
      <c r="R394" s="70"/>
      <c r="S394" s="70"/>
      <c r="T394" s="70"/>
      <c r="U394" s="70"/>
      <c r="V394" s="70"/>
      <c r="W394" s="325"/>
      <c r="X394" s="325"/>
      <c r="Y394" s="325"/>
      <c r="Z394" s="325"/>
      <c r="AA394" s="2"/>
      <c r="AB394" s="1"/>
      <c r="AC394" s="1"/>
      <c r="AD394" s="1"/>
      <c r="AE394" s="1"/>
      <c r="AF394" s="1"/>
      <c r="AG394" s="1"/>
    </row>
    <row r="395" spans="1:33" ht="15.75" customHeight="1" x14ac:dyDescent="0.3">
      <c r="A395" s="1"/>
      <c r="B395" s="307"/>
      <c r="C395" s="2"/>
      <c r="D395" s="308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O395" s="70"/>
      <c r="P395" s="70"/>
      <c r="Q395" s="70"/>
      <c r="R395" s="70"/>
      <c r="S395" s="70"/>
      <c r="T395" s="70"/>
      <c r="U395" s="70"/>
      <c r="V395" s="70"/>
      <c r="W395" s="325"/>
      <c r="X395" s="325"/>
      <c r="Y395" s="325"/>
      <c r="Z395" s="325"/>
      <c r="AA395" s="2"/>
      <c r="AB395" s="1"/>
      <c r="AC395" s="1"/>
      <c r="AD395" s="1"/>
      <c r="AE395" s="1"/>
      <c r="AF395" s="1"/>
      <c r="AG395" s="1"/>
    </row>
    <row r="396" spans="1:33" ht="15.75" customHeight="1" x14ac:dyDescent="0.3">
      <c r="A396" s="1"/>
      <c r="B396" s="307"/>
      <c r="C396" s="2"/>
      <c r="D396" s="308"/>
      <c r="E396" s="70"/>
      <c r="F396" s="70"/>
      <c r="G396" s="70"/>
      <c r="H396" s="70"/>
      <c r="I396" s="70"/>
      <c r="J396" s="70"/>
      <c r="K396" s="70"/>
      <c r="L396" s="70"/>
      <c r="M396" s="70"/>
      <c r="N396" s="70"/>
      <c r="O396" s="70"/>
      <c r="P396" s="70"/>
      <c r="Q396" s="70"/>
      <c r="R396" s="70"/>
      <c r="S396" s="70"/>
      <c r="T396" s="70"/>
      <c r="U396" s="70"/>
      <c r="V396" s="70"/>
      <c r="W396" s="325"/>
      <c r="X396" s="325"/>
      <c r="Y396" s="325"/>
      <c r="Z396" s="325"/>
      <c r="AA396" s="2"/>
      <c r="AB396" s="1"/>
      <c r="AC396" s="1"/>
      <c r="AD396" s="1"/>
      <c r="AE396" s="1"/>
      <c r="AF396" s="1"/>
      <c r="AG396" s="1"/>
    </row>
    <row r="397" spans="1:33" ht="15.75" customHeight="1" x14ac:dyDescent="0.3">
      <c r="A397" s="1"/>
      <c r="B397" s="307"/>
      <c r="C397" s="2"/>
      <c r="D397" s="308"/>
      <c r="E397" s="70"/>
      <c r="F397" s="70"/>
      <c r="G397" s="70"/>
      <c r="H397" s="70"/>
      <c r="I397" s="70"/>
      <c r="J397" s="70"/>
      <c r="K397" s="70"/>
      <c r="L397" s="70"/>
      <c r="M397" s="70"/>
      <c r="N397" s="70"/>
      <c r="O397" s="70"/>
      <c r="P397" s="70"/>
      <c r="Q397" s="70"/>
      <c r="R397" s="70"/>
      <c r="S397" s="70"/>
      <c r="T397" s="70"/>
      <c r="U397" s="70"/>
      <c r="V397" s="70"/>
      <c r="W397" s="325"/>
      <c r="X397" s="325"/>
      <c r="Y397" s="325"/>
      <c r="Z397" s="325"/>
      <c r="AA397" s="2"/>
      <c r="AB397" s="1"/>
      <c r="AC397" s="1"/>
      <c r="AD397" s="1"/>
      <c r="AE397" s="1"/>
      <c r="AF397" s="1"/>
      <c r="AG397" s="1"/>
    </row>
    <row r="398" spans="1:33" ht="15.75" customHeight="1" x14ac:dyDescent="0.3">
      <c r="A398" s="1"/>
      <c r="B398" s="307"/>
      <c r="C398" s="2"/>
      <c r="D398" s="308"/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O398" s="70"/>
      <c r="P398" s="70"/>
      <c r="Q398" s="70"/>
      <c r="R398" s="70"/>
      <c r="S398" s="70"/>
      <c r="T398" s="70"/>
      <c r="U398" s="70"/>
      <c r="V398" s="70"/>
      <c r="W398" s="325"/>
      <c r="X398" s="325"/>
      <c r="Y398" s="325"/>
      <c r="Z398" s="325"/>
      <c r="AA398" s="2"/>
      <c r="AB398" s="1"/>
      <c r="AC398" s="1"/>
      <c r="AD398" s="1"/>
      <c r="AE398" s="1"/>
      <c r="AF398" s="1"/>
      <c r="AG398" s="1"/>
    </row>
    <row r="399" spans="1:33" ht="15.75" customHeight="1" x14ac:dyDescent="0.3">
      <c r="A399" s="1"/>
      <c r="B399" s="307"/>
      <c r="C399" s="2"/>
      <c r="D399" s="308"/>
      <c r="E399" s="70"/>
      <c r="F399" s="70"/>
      <c r="G399" s="70"/>
      <c r="H399" s="70"/>
      <c r="I399" s="70"/>
      <c r="J399" s="70"/>
      <c r="K399" s="70"/>
      <c r="L399" s="70"/>
      <c r="M399" s="70"/>
      <c r="N399" s="70"/>
      <c r="O399" s="70"/>
      <c r="P399" s="70"/>
      <c r="Q399" s="70"/>
      <c r="R399" s="70"/>
      <c r="S399" s="70"/>
      <c r="T399" s="70"/>
      <c r="U399" s="70"/>
      <c r="V399" s="70"/>
      <c r="W399" s="325"/>
      <c r="X399" s="325"/>
      <c r="Y399" s="325"/>
      <c r="Z399" s="325"/>
      <c r="AA399" s="2"/>
      <c r="AB399" s="1"/>
      <c r="AC399" s="1"/>
      <c r="AD399" s="1"/>
      <c r="AE399" s="1"/>
      <c r="AF399" s="1"/>
      <c r="AG399" s="1"/>
    </row>
    <row r="400" spans="1:33" ht="15.75" customHeight="1" x14ac:dyDescent="0.3">
      <c r="A400" s="1"/>
      <c r="B400" s="307"/>
      <c r="C400" s="2"/>
      <c r="D400" s="308"/>
      <c r="E400" s="70"/>
      <c r="F400" s="70"/>
      <c r="G400" s="70"/>
      <c r="H400" s="70"/>
      <c r="I400" s="70"/>
      <c r="J400" s="70"/>
      <c r="K400" s="70"/>
      <c r="L400" s="70"/>
      <c r="M400" s="70"/>
      <c r="N400" s="70"/>
      <c r="O400" s="70"/>
      <c r="P400" s="70"/>
      <c r="Q400" s="70"/>
      <c r="R400" s="70"/>
      <c r="S400" s="70"/>
      <c r="T400" s="70"/>
      <c r="U400" s="70"/>
      <c r="V400" s="70"/>
      <c r="W400" s="325"/>
      <c r="X400" s="325"/>
      <c r="Y400" s="325"/>
      <c r="Z400" s="325"/>
      <c r="AA400" s="2"/>
      <c r="AB400" s="1"/>
      <c r="AC400" s="1"/>
      <c r="AD400" s="1"/>
      <c r="AE400" s="1"/>
      <c r="AF400" s="1"/>
      <c r="AG400" s="1"/>
    </row>
    <row r="401" spans="1:33" ht="15.75" customHeight="1" x14ac:dyDescent="0.3">
      <c r="A401" s="1"/>
      <c r="B401" s="307"/>
      <c r="C401" s="2"/>
      <c r="D401" s="308"/>
      <c r="E401" s="70"/>
      <c r="F401" s="70"/>
      <c r="G401" s="70"/>
      <c r="H401" s="70"/>
      <c r="I401" s="70"/>
      <c r="J401" s="70"/>
      <c r="K401" s="70"/>
      <c r="L401" s="70"/>
      <c r="M401" s="70"/>
      <c r="N401" s="70"/>
      <c r="O401" s="70"/>
      <c r="P401" s="70"/>
      <c r="Q401" s="70"/>
      <c r="R401" s="70"/>
      <c r="S401" s="70"/>
      <c r="T401" s="70"/>
      <c r="U401" s="70"/>
      <c r="V401" s="70"/>
      <c r="W401" s="325"/>
      <c r="X401" s="325"/>
      <c r="Y401" s="325"/>
      <c r="Z401" s="325"/>
      <c r="AA401" s="2"/>
      <c r="AB401" s="1"/>
      <c r="AC401" s="1"/>
      <c r="AD401" s="1"/>
      <c r="AE401" s="1"/>
      <c r="AF401" s="1"/>
      <c r="AG401" s="1"/>
    </row>
    <row r="402" spans="1:33" ht="15.75" customHeight="1" x14ac:dyDescent="0.3">
      <c r="A402" s="1"/>
      <c r="B402" s="307"/>
      <c r="C402" s="2"/>
      <c r="D402" s="308"/>
      <c r="E402" s="70"/>
      <c r="F402" s="70"/>
      <c r="G402" s="70"/>
      <c r="H402" s="70"/>
      <c r="I402" s="70"/>
      <c r="J402" s="70"/>
      <c r="K402" s="70"/>
      <c r="L402" s="70"/>
      <c r="M402" s="70"/>
      <c r="N402" s="70"/>
      <c r="O402" s="70"/>
      <c r="P402" s="70"/>
      <c r="Q402" s="70"/>
      <c r="R402" s="70"/>
      <c r="S402" s="70"/>
      <c r="T402" s="70"/>
      <c r="U402" s="70"/>
      <c r="V402" s="70"/>
      <c r="W402" s="325"/>
      <c r="X402" s="325"/>
      <c r="Y402" s="325"/>
      <c r="Z402" s="325"/>
      <c r="AA402" s="2"/>
      <c r="AB402" s="1"/>
      <c r="AC402" s="1"/>
      <c r="AD402" s="1"/>
      <c r="AE402" s="1"/>
      <c r="AF402" s="1"/>
      <c r="AG402" s="1"/>
    </row>
    <row r="403" spans="1:33" ht="15.75" customHeight="1" x14ac:dyDescent="0.3">
      <c r="A403" s="1"/>
      <c r="B403" s="307"/>
      <c r="C403" s="2"/>
      <c r="D403" s="308"/>
      <c r="E403" s="70"/>
      <c r="F403" s="70"/>
      <c r="G403" s="70"/>
      <c r="H403" s="70"/>
      <c r="I403" s="70"/>
      <c r="J403" s="70"/>
      <c r="K403" s="70"/>
      <c r="L403" s="70"/>
      <c r="M403" s="70"/>
      <c r="N403" s="70"/>
      <c r="O403" s="70"/>
      <c r="P403" s="70"/>
      <c r="Q403" s="70"/>
      <c r="R403" s="70"/>
      <c r="S403" s="70"/>
      <c r="T403" s="70"/>
      <c r="U403" s="70"/>
      <c r="V403" s="70"/>
      <c r="W403" s="325"/>
      <c r="X403" s="325"/>
      <c r="Y403" s="325"/>
      <c r="Z403" s="325"/>
      <c r="AA403" s="2"/>
      <c r="AB403" s="1"/>
      <c r="AC403" s="1"/>
      <c r="AD403" s="1"/>
      <c r="AE403" s="1"/>
      <c r="AF403" s="1"/>
      <c r="AG403" s="1"/>
    </row>
    <row r="404" spans="1:33" ht="15.75" customHeight="1" x14ac:dyDescent="0.3">
      <c r="A404" s="1"/>
      <c r="B404" s="307"/>
      <c r="C404" s="2"/>
      <c r="D404" s="308"/>
      <c r="E404" s="70"/>
      <c r="F404" s="70"/>
      <c r="G404" s="70"/>
      <c r="H404" s="70"/>
      <c r="I404" s="70"/>
      <c r="J404" s="70"/>
      <c r="K404" s="70"/>
      <c r="L404" s="70"/>
      <c r="M404" s="70"/>
      <c r="N404" s="70"/>
      <c r="O404" s="70"/>
      <c r="P404" s="70"/>
      <c r="Q404" s="70"/>
      <c r="R404" s="70"/>
      <c r="S404" s="70"/>
      <c r="T404" s="70"/>
      <c r="U404" s="70"/>
      <c r="V404" s="70"/>
      <c r="W404" s="325"/>
      <c r="X404" s="325"/>
      <c r="Y404" s="325"/>
      <c r="Z404" s="325"/>
      <c r="AA404" s="2"/>
      <c r="AB404" s="1"/>
      <c r="AC404" s="1"/>
      <c r="AD404" s="1"/>
      <c r="AE404" s="1"/>
      <c r="AF404" s="1"/>
      <c r="AG404" s="1"/>
    </row>
    <row r="405" spans="1:33" ht="15.75" customHeight="1" x14ac:dyDescent="0.3">
      <c r="A405" s="1"/>
      <c r="B405" s="307"/>
      <c r="C405" s="2"/>
      <c r="D405" s="308"/>
      <c r="E405" s="70"/>
      <c r="F405" s="70"/>
      <c r="G405" s="70"/>
      <c r="H405" s="70"/>
      <c r="I405" s="70"/>
      <c r="J405" s="70"/>
      <c r="K405" s="70"/>
      <c r="L405" s="70"/>
      <c r="M405" s="70"/>
      <c r="N405" s="70"/>
      <c r="O405" s="70"/>
      <c r="P405" s="70"/>
      <c r="Q405" s="70"/>
      <c r="R405" s="70"/>
      <c r="S405" s="70"/>
      <c r="T405" s="70"/>
      <c r="U405" s="70"/>
      <c r="V405" s="70"/>
      <c r="W405" s="325"/>
      <c r="X405" s="325"/>
      <c r="Y405" s="325"/>
      <c r="Z405" s="325"/>
      <c r="AA405" s="2"/>
      <c r="AB405" s="1"/>
      <c r="AC405" s="1"/>
      <c r="AD405" s="1"/>
      <c r="AE405" s="1"/>
      <c r="AF405" s="1"/>
      <c r="AG405" s="1"/>
    </row>
    <row r="406" spans="1:33" ht="15.75" customHeight="1" x14ac:dyDescent="0.3">
      <c r="A406" s="1"/>
      <c r="B406" s="307"/>
      <c r="C406" s="2"/>
      <c r="D406" s="308"/>
      <c r="E406" s="70"/>
      <c r="F406" s="70"/>
      <c r="G406" s="70"/>
      <c r="H406" s="70"/>
      <c r="I406" s="70"/>
      <c r="J406" s="70"/>
      <c r="K406" s="70"/>
      <c r="L406" s="70"/>
      <c r="M406" s="70"/>
      <c r="N406" s="70"/>
      <c r="O406" s="70"/>
      <c r="P406" s="70"/>
      <c r="Q406" s="70"/>
      <c r="R406" s="70"/>
      <c r="S406" s="70"/>
      <c r="T406" s="70"/>
      <c r="U406" s="70"/>
      <c r="V406" s="70"/>
      <c r="W406" s="325"/>
      <c r="X406" s="325"/>
      <c r="Y406" s="325"/>
      <c r="Z406" s="325"/>
      <c r="AA406" s="2"/>
      <c r="AB406" s="1"/>
      <c r="AC406" s="1"/>
      <c r="AD406" s="1"/>
      <c r="AE406" s="1"/>
      <c r="AF406" s="1"/>
      <c r="AG406" s="1"/>
    </row>
    <row r="407" spans="1:33" ht="15.75" customHeight="1" x14ac:dyDescent="0.3">
      <c r="A407" s="1"/>
      <c r="B407" s="307"/>
      <c r="C407" s="2"/>
      <c r="D407" s="308"/>
      <c r="E407" s="70"/>
      <c r="F407" s="70"/>
      <c r="G407" s="70"/>
      <c r="H407" s="70"/>
      <c r="I407" s="70"/>
      <c r="J407" s="70"/>
      <c r="K407" s="70"/>
      <c r="L407" s="70"/>
      <c r="M407" s="70"/>
      <c r="N407" s="70"/>
      <c r="O407" s="70"/>
      <c r="P407" s="70"/>
      <c r="Q407" s="70"/>
      <c r="R407" s="70"/>
      <c r="S407" s="70"/>
      <c r="T407" s="70"/>
      <c r="U407" s="70"/>
      <c r="V407" s="70"/>
      <c r="W407" s="325"/>
      <c r="X407" s="325"/>
      <c r="Y407" s="325"/>
      <c r="Z407" s="325"/>
      <c r="AA407" s="2"/>
      <c r="AB407" s="1"/>
      <c r="AC407" s="1"/>
      <c r="AD407" s="1"/>
      <c r="AE407" s="1"/>
      <c r="AF407" s="1"/>
      <c r="AG407" s="1"/>
    </row>
    <row r="408" spans="1:33" ht="15.75" customHeight="1" x14ac:dyDescent="0.3">
      <c r="A408" s="1"/>
      <c r="B408" s="307"/>
      <c r="C408" s="2"/>
      <c r="D408" s="308"/>
      <c r="E408" s="70"/>
      <c r="F408" s="70"/>
      <c r="G408" s="70"/>
      <c r="H408" s="70"/>
      <c r="I408" s="70"/>
      <c r="J408" s="70"/>
      <c r="K408" s="70"/>
      <c r="L408" s="70"/>
      <c r="M408" s="70"/>
      <c r="N408" s="70"/>
      <c r="O408" s="70"/>
      <c r="P408" s="70"/>
      <c r="Q408" s="70"/>
      <c r="R408" s="70"/>
      <c r="S408" s="70"/>
      <c r="T408" s="70"/>
      <c r="U408" s="70"/>
      <c r="V408" s="70"/>
      <c r="W408" s="325"/>
      <c r="X408" s="325"/>
      <c r="Y408" s="325"/>
      <c r="Z408" s="325"/>
      <c r="AA408" s="2"/>
      <c r="AB408" s="1"/>
      <c r="AC408" s="1"/>
      <c r="AD408" s="1"/>
      <c r="AE408" s="1"/>
      <c r="AF408" s="1"/>
      <c r="AG408" s="1"/>
    </row>
    <row r="409" spans="1:33" ht="15.75" customHeight="1" x14ac:dyDescent="0.3">
      <c r="A409" s="1"/>
      <c r="B409" s="307"/>
      <c r="C409" s="2"/>
      <c r="D409" s="308"/>
      <c r="E409" s="70"/>
      <c r="F409" s="70"/>
      <c r="G409" s="70"/>
      <c r="H409" s="70"/>
      <c r="I409" s="70"/>
      <c r="J409" s="70"/>
      <c r="K409" s="70"/>
      <c r="L409" s="70"/>
      <c r="M409" s="70"/>
      <c r="N409" s="70"/>
      <c r="O409" s="70"/>
      <c r="P409" s="70"/>
      <c r="Q409" s="70"/>
      <c r="R409" s="70"/>
      <c r="S409" s="70"/>
      <c r="T409" s="70"/>
      <c r="U409" s="70"/>
      <c r="V409" s="70"/>
      <c r="W409" s="325"/>
      <c r="X409" s="325"/>
      <c r="Y409" s="325"/>
      <c r="Z409" s="325"/>
      <c r="AA409" s="2"/>
      <c r="AB409" s="1"/>
      <c r="AC409" s="1"/>
      <c r="AD409" s="1"/>
      <c r="AE409" s="1"/>
      <c r="AF409" s="1"/>
      <c r="AG409" s="1"/>
    </row>
    <row r="410" spans="1:33" ht="15.75" customHeight="1" x14ac:dyDescent="0.3">
      <c r="A410" s="1"/>
      <c r="B410" s="307"/>
      <c r="C410" s="2"/>
      <c r="D410" s="308"/>
      <c r="E410" s="70"/>
      <c r="F410" s="70"/>
      <c r="G410" s="70"/>
      <c r="H410" s="70"/>
      <c r="I410" s="70"/>
      <c r="J410" s="70"/>
      <c r="K410" s="70"/>
      <c r="L410" s="70"/>
      <c r="M410" s="70"/>
      <c r="N410" s="70"/>
      <c r="O410" s="70"/>
      <c r="P410" s="70"/>
      <c r="Q410" s="70"/>
      <c r="R410" s="70"/>
      <c r="S410" s="70"/>
      <c r="T410" s="70"/>
      <c r="U410" s="70"/>
      <c r="V410" s="70"/>
      <c r="W410" s="325"/>
      <c r="X410" s="325"/>
      <c r="Y410" s="325"/>
      <c r="Z410" s="325"/>
      <c r="AA410" s="2"/>
      <c r="AB410" s="1"/>
      <c r="AC410" s="1"/>
      <c r="AD410" s="1"/>
      <c r="AE410" s="1"/>
      <c r="AF410" s="1"/>
      <c r="AG410" s="1"/>
    </row>
    <row r="411" spans="1:33" ht="15.75" customHeight="1" x14ac:dyDescent="0.3">
      <c r="A411" s="1"/>
      <c r="B411" s="307"/>
      <c r="C411" s="2"/>
      <c r="D411" s="308"/>
      <c r="E411" s="70"/>
      <c r="F411" s="70"/>
      <c r="G411" s="70"/>
      <c r="H411" s="70"/>
      <c r="I411" s="70"/>
      <c r="J411" s="70"/>
      <c r="K411" s="70"/>
      <c r="L411" s="70"/>
      <c r="M411" s="70"/>
      <c r="N411" s="70"/>
      <c r="O411" s="70"/>
      <c r="P411" s="70"/>
      <c r="Q411" s="70"/>
      <c r="R411" s="70"/>
      <c r="S411" s="70"/>
      <c r="T411" s="70"/>
      <c r="U411" s="70"/>
      <c r="V411" s="70"/>
      <c r="W411" s="325"/>
      <c r="X411" s="325"/>
      <c r="Y411" s="325"/>
      <c r="Z411" s="325"/>
      <c r="AA411" s="2"/>
      <c r="AB411" s="1"/>
      <c r="AC411" s="1"/>
      <c r="AD411" s="1"/>
      <c r="AE411" s="1"/>
      <c r="AF411" s="1"/>
      <c r="AG411" s="1"/>
    </row>
    <row r="412" spans="1:33" ht="15.75" customHeight="1" x14ac:dyDescent="0.3">
      <c r="A412" s="1"/>
      <c r="B412" s="307"/>
      <c r="C412" s="2"/>
      <c r="D412" s="308"/>
      <c r="E412" s="70"/>
      <c r="F412" s="70"/>
      <c r="G412" s="70"/>
      <c r="H412" s="70"/>
      <c r="I412" s="70"/>
      <c r="J412" s="70"/>
      <c r="K412" s="70"/>
      <c r="L412" s="70"/>
      <c r="M412" s="70"/>
      <c r="N412" s="70"/>
      <c r="O412" s="70"/>
      <c r="P412" s="70"/>
      <c r="Q412" s="70"/>
      <c r="R412" s="70"/>
      <c r="S412" s="70"/>
      <c r="T412" s="70"/>
      <c r="U412" s="70"/>
      <c r="V412" s="70"/>
      <c r="W412" s="325"/>
      <c r="X412" s="325"/>
      <c r="Y412" s="325"/>
      <c r="Z412" s="325"/>
      <c r="AA412" s="2"/>
      <c r="AB412" s="1"/>
      <c r="AC412" s="1"/>
      <c r="AD412" s="1"/>
      <c r="AE412" s="1"/>
      <c r="AF412" s="1"/>
      <c r="AG412" s="1"/>
    </row>
    <row r="413" spans="1:33" ht="15.75" customHeight="1" x14ac:dyDescent="0.3">
      <c r="A413" s="1"/>
      <c r="B413" s="307"/>
      <c r="C413" s="2"/>
      <c r="D413" s="308"/>
      <c r="E413" s="70"/>
      <c r="F413" s="70"/>
      <c r="G413" s="70"/>
      <c r="H413" s="70"/>
      <c r="I413" s="70"/>
      <c r="J413" s="70"/>
      <c r="K413" s="70"/>
      <c r="L413" s="70"/>
      <c r="M413" s="70"/>
      <c r="N413" s="70"/>
      <c r="O413" s="70"/>
      <c r="P413" s="70"/>
      <c r="Q413" s="70"/>
      <c r="R413" s="70"/>
      <c r="S413" s="70"/>
      <c r="T413" s="70"/>
      <c r="U413" s="70"/>
      <c r="V413" s="70"/>
      <c r="W413" s="325"/>
      <c r="X413" s="325"/>
      <c r="Y413" s="325"/>
      <c r="Z413" s="325"/>
      <c r="AA413" s="2"/>
      <c r="AB413" s="1"/>
      <c r="AC413" s="1"/>
      <c r="AD413" s="1"/>
      <c r="AE413" s="1"/>
      <c r="AF413" s="1"/>
      <c r="AG413" s="1"/>
    </row>
    <row r="414" spans="1:33" ht="15.75" customHeight="1" x14ac:dyDescent="0.3">
      <c r="A414" s="1"/>
      <c r="B414" s="307"/>
      <c r="C414" s="2"/>
      <c r="D414" s="308"/>
      <c r="E414" s="70"/>
      <c r="F414" s="70"/>
      <c r="G414" s="70"/>
      <c r="H414" s="70"/>
      <c r="I414" s="70"/>
      <c r="J414" s="70"/>
      <c r="K414" s="70"/>
      <c r="L414" s="70"/>
      <c r="M414" s="70"/>
      <c r="N414" s="70"/>
      <c r="O414" s="70"/>
      <c r="P414" s="70"/>
      <c r="Q414" s="70"/>
      <c r="R414" s="70"/>
      <c r="S414" s="70"/>
      <c r="T414" s="70"/>
      <c r="U414" s="70"/>
      <c r="V414" s="70"/>
      <c r="W414" s="325"/>
      <c r="X414" s="325"/>
      <c r="Y414" s="325"/>
      <c r="Z414" s="325"/>
      <c r="AA414" s="2"/>
      <c r="AB414" s="1"/>
      <c r="AC414" s="1"/>
      <c r="AD414" s="1"/>
      <c r="AE414" s="1"/>
      <c r="AF414" s="1"/>
      <c r="AG414" s="1"/>
    </row>
    <row r="415" spans="1:33" ht="15.75" customHeight="1" x14ac:dyDescent="0.3">
      <c r="A415" s="1"/>
      <c r="B415" s="307"/>
      <c r="C415" s="2"/>
      <c r="D415" s="308"/>
      <c r="E415" s="70"/>
      <c r="F415" s="70"/>
      <c r="G415" s="70"/>
      <c r="H415" s="70"/>
      <c r="I415" s="70"/>
      <c r="J415" s="70"/>
      <c r="K415" s="70"/>
      <c r="L415" s="70"/>
      <c r="M415" s="70"/>
      <c r="N415" s="70"/>
      <c r="O415" s="70"/>
      <c r="P415" s="70"/>
      <c r="Q415" s="70"/>
      <c r="R415" s="70"/>
      <c r="S415" s="70"/>
      <c r="T415" s="70"/>
      <c r="U415" s="70"/>
      <c r="V415" s="70"/>
      <c r="W415" s="325"/>
      <c r="X415" s="325"/>
      <c r="Y415" s="325"/>
      <c r="Z415" s="325"/>
      <c r="AA415" s="2"/>
      <c r="AB415" s="1"/>
      <c r="AC415" s="1"/>
      <c r="AD415" s="1"/>
      <c r="AE415" s="1"/>
      <c r="AF415" s="1"/>
      <c r="AG415" s="1"/>
    </row>
    <row r="416" spans="1:33" ht="15.75" customHeight="1" x14ac:dyDescent="0.3">
      <c r="A416" s="1"/>
      <c r="B416" s="307"/>
      <c r="C416" s="2"/>
      <c r="D416" s="308"/>
      <c r="E416" s="70"/>
      <c r="F416" s="70"/>
      <c r="G416" s="70"/>
      <c r="H416" s="70"/>
      <c r="I416" s="70"/>
      <c r="J416" s="70"/>
      <c r="K416" s="70"/>
      <c r="L416" s="70"/>
      <c r="M416" s="70"/>
      <c r="N416" s="70"/>
      <c r="O416" s="70"/>
      <c r="P416" s="70"/>
      <c r="Q416" s="70"/>
      <c r="R416" s="70"/>
      <c r="S416" s="70"/>
      <c r="T416" s="70"/>
      <c r="U416" s="70"/>
      <c r="V416" s="70"/>
      <c r="W416" s="325"/>
      <c r="X416" s="325"/>
      <c r="Y416" s="325"/>
      <c r="Z416" s="325"/>
      <c r="AA416" s="2"/>
      <c r="AB416" s="1"/>
      <c r="AC416" s="1"/>
      <c r="AD416" s="1"/>
      <c r="AE416" s="1"/>
      <c r="AF416" s="1"/>
      <c r="AG416" s="1"/>
    </row>
    <row r="417" spans="1:33" ht="15.75" customHeight="1" x14ac:dyDescent="0.3">
      <c r="A417" s="1"/>
      <c r="B417" s="307"/>
      <c r="C417" s="2"/>
      <c r="D417" s="308"/>
      <c r="E417" s="70"/>
      <c r="F417" s="70"/>
      <c r="G417" s="70"/>
      <c r="H417" s="70"/>
      <c r="I417" s="70"/>
      <c r="J417" s="70"/>
      <c r="K417" s="70"/>
      <c r="L417" s="70"/>
      <c r="M417" s="70"/>
      <c r="N417" s="70"/>
      <c r="O417" s="70"/>
      <c r="P417" s="70"/>
      <c r="Q417" s="70"/>
      <c r="R417" s="70"/>
      <c r="S417" s="70"/>
      <c r="T417" s="70"/>
      <c r="U417" s="70"/>
      <c r="V417" s="70"/>
      <c r="W417" s="325"/>
      <c r="X417" s="325"/>
      <c r="Y417" s="325"/>
      <c r="Z417" s="325"/>
      <c r="AA417" s="2"/>
      <c r="AB417" s="1"/>
      <c r="AC417" s="1"/>
      <c r="AD417" s="1"/>
      <c r="AE417" s="1"/>
      <c r="AF417" s="1"/>
      <c r="AG417" s="1"/>
    </row>
    <row r="418" spans="1:33" ht="15.75" customHeight="1" x14ac:dyDescent="0.3">
      <c r="A418" s="1"/>
      <c r="B418" s="307"/>
      <c r="C418" s="2"/>
      <c r="D418" s="308"/>
      <c r="E418" s="70"/>
      <c r="F418" s="70"/>
      <c r="G418" s="70"/>
      <c r="H418" s="70"/>
      <c r="I418" s="70"/>
      <c r="J418" s="70"/>
      <c r="K418" s="70"/>
      <c r="L418" s="70"/>
      <c r="M418" s="70"/>
      <c r="N418" s="70"/>
      <c r="O418" s="70"/>
      <c r="P418" s="70"/>
      <c r="Q418" s="70"/>
      <c r="R418" s="70"/>
      <c r="S418" s="70"/>
      <c r="T418" s="70"/>
      <c r="U418" s="70"/>
      <c r="V418" s="70"/>
      <c r="W418" s="325"/>
      <c r="X418" s="325"/>
      <c r="Y418" s="325"/>
      <c r="Z418" s="325"/>
      <c r="AA418" s="2"/>
      <c r="AB418" s="1"/>
      <c r="AC418" s="1"/>
      <c r="AD418" s="1"/>
      <c r="AE418" s="1"/>
      <c r="AF418" s="1"/>
      <c r="AG418" s="1"/>
    </row>
    <row r="419" spans="1:33" ht="15.75" customHeight="1" x14ac:dyDescent="0.3">
      <c r="A419" s="1"/>
      <c r="B419" s="307"/>
      <c r="C419" s="2"/>
      <c r="D419" s="308"/>
      <c r="E419" s="70"/>
      <c r="F419" s="70"/>
      <c r="G419" s="70"/>
      <c r="H419" s="70"/>
      <c r="I419" s="70"/>
      <c r="J419" s="70"/>
      <c r="K419" s="70"/>
      <c r="L419" s="70"/>
      <c r="M419" s="70"/>
      <c r="N419" s="70"/>
      <c r="O419" s="70"/>
      <c r="P419" s="70"/>
      <c r="Q419" s="70"/>
      <c r="R419" s="70"/>
      <c r="S419" s="70"/>
      <c r="T419" s="70"/>
      <c r="U419" s="70"/>
      <c r="V419" s="70"/>
      <c r="W419" s="325"/>
      <c r="X419" s="325"/>
      <c r="Y419" s="325"/>
      <c r="Z419" s="325"/>
      <c r="AA419" s="2"/>
      <c r="AB419" s="1"/>
      <c r="AC419" s="1"/>
      <c r="AD419" s="1"/>
      <c r="AE419" s="1"/>
      <c r="AF419" s="1"/>
      <c r="AG419" s="1"/>
    </row>
    <row r="420" spans="1:33" ht="15.75" customHeight="1" x14ac:dyDescent="0.3">
      <c r="A420" s="1"/>
      <c r="B420" s="307"/>
      <c r="C420" s="2"/>
      <c r="D420" s="308"/>
      <c r="E420" s="70"/>
      <c r="F420" s="70"/>
      <c r="G420" s="70"/>
      <c r="H420" s="70"/>
      <c r="I420" s="70"/>
      <c r="J420" s="70"/>
      <c r="K420" s="70"/>
      <c r="L420" s="70"/>
      <c r="M420" s="70"/>
      <c r="N420" s="70"/>
      <c r="O420" s="70"/>
      <c r="P420" s="70"/>
      <c r="Q420" s="70"/>
      <c r="R420" s="70"/>
      <c r="S420" s="70"/>
      <c r="T420" s="70"/>
      <c r="U420" s="70"/>
      <c r="V420" s="70"/>
      <c r="W420" s="325"/>
      <c r="X420" s="325"/>
      <c r="Y420" s="325"/>
      <c r="Z420" s="325"/>
      <c r="AA420" s="2"/>
      <c r="AB420" s="1"/>
      <c r="AC420" s="1"/>
      <c r="AD420" s="1"/>
      <c r="AE420" s="1"/>
      <c r="AF420" s="1"/>
      <c r="AG420" s="1"/>
    </row>
    <row r="421" spans="1:33" ht="15.75" customHeight="1" x14ac:dyDescent="0.3">
      <c r="A421" s="1"/>
      <c r="B421" s="307"/>
      <c r="C421" s="2"/>
      <c r="D421" s="308"/>
      <c r="E421" s="70"/>
      <c r="F421" s="70"/>
      <c r="G421" s="70"/>
      <c r="H421" s="70"/>
      <c r="I421" s="70"/>
      <c r="J421" s="70"/>
      <c r="K421" s="70"/>
      <c r="L421" s="70"/>
      <c r="M421" s="70"/>
      <c r="N421" s="70"/>
      <c r="O421" s="70"/>
      <c r="P421" s="70"/>
      <c r="Q421" s="70"/>
      <c r="R421" s="70"/>
      <c r="S421" s="70"/>
      <c r="T421" s="70"/>
      <c r="U421" s="70"/>
      <c r="V421" s="70"/>
      <c r="W421" s="325"/>
      <c r="X421" s="325"/>
      <c r="Y421" s="325"/>
      <c r="Z421" s="325"/>
      <c r="AA421" s="2"/>
      <c r="AB421" s="1"/>
      <c r="AC421" s="1"/>
      <c r="AD421" s="1"/>
      <c r="AE421" s="1"/>
      <c r="AF421" s="1"/>
      <c r="AG421" s="1"/>
    </row>
    <row r="422" spans="1:33" ht="15.75" customHeight="1" x14ac:dyDescent="0.3">
      <c r="A422" s="1"/>
      <c r="B422" s="307"/>
      <c r="C422" s="2"/>
      <c r="D422" s="308"/>
      <c r="E422" s="70"/>
      <c r="F422" s="70"/>
      <c r="G422" s="70"/>
      <c r="H422" s="70"/>
      <c r="I422" s="70"/>
      <c r="J422" s="70"/>
      <c r="K422" s="70"/>
      <c r="L422" s="70"/>
      <c r="M422" s="70"/>
      <c r="N422" s="70"/>
      <c r="O422" s="70"/>
      <c r="P422" s="70"/>
      <c r="Q422" s="70"/>
      <c r="R422" s="70"/>
      <c r="S422" s="70"/>
      <c r="T422" s="70"/>
      <c r="U422" s="70"/>
      <c r="V422" s="70"/>
      <c r="W422" s="325"/>
      <c r="X422" s="325"/>
      <c r="Y422" s="325"/>
      <c r="Z422" s="325"/>
      <c r="AA422" s="2"/>
      <c r="AB422" s="1"/>
      <c r="AC422" s="1"/>
      <c r="AD422" s="1"/>
      <c r="AE422" s="1"/>
      <c r="AF422" s="1"/>
      <c r="AG422" s="1"/>
    </row>
    <row r="423" spans="1:33" ht="15.75" customHeight="1" x14ac:dyDescent="0.3">
      <c r="A423" s="1"/>
      <c r="B423" s="307"/>
      <c r="C423" s="2"/>
      <c r="D423" s="308"/>
      <c r="E423" s="70"/>
      <c r="F423" s="70"/>
      <c r="G423" s="70"/>
      <c r="H423" s="70"/>
      <c r="I423" s="70"/>
      <c r="J423" s="70"/>
      <c r="K423" s="70"/>
      <c r="L423" s="70"/>
      <c r="M423" s="70"/>
      <c r="N423" s="70"/>
      <c r="O423" s="70"/>
      <c r="P423" s="70"/>
      <c r="Q423" s="70"/>
      <c r="R423" s="70"/>
      <c r="S423" s="70"/>
      <c r="T423" s="70"/>
      <c r="U423" s="70"/>
      <c r="V423" s="70"/>
      <c r="W423" s="325"/>
      <c r="X423" s="325"/>
      <c r="Y423" s="325"/>
      <c r="Z423" s="325"/>
      <c r="AA423" s="2"/>
      <c r="AB423" s="1"/>
      <c r="AC423" s="1"/>
      <c r="AD423" s="1"/>
      <c r="AE423" s="1"/>
      <c r="AF423" s="1"/>
      <c r="AG423" s="1"/>
    </row>
    <row r="424" spans="1:33" ht="15.75" customHeight="1" x14ac:dyDescent="0.3">
      <c r="A424" s="1"/>
      <c r="B424" s="307"/>
      <c r="C424" s="2"/>
      <c r="D424" s="308"/>
      <c r="E424" s="70"/>
      <c r="F424" s="70"/>
      <c r="G424" s="70"/>
      <c r="H424" s="70"/>
      <c r="I424" s="70"/>
      <c r="J424" s="70"/>
      <c r="K424" s="70"/>
      <c r="L424" s="70"/>
      <c r="M424" s="70"/>
      <c r="N424" s="70"/>
      <c r="O424" s="70"/>
      <c r="P424" s="70"/>
      <c r="Q424" s="70"/>
      <c r="R424" s="70"/>
      <c r="S424" s="70"/>
      <c r="T424" s="70"/>
      <c r="U424" s="70"/>
      <c r="V424" s="70"/>
      <c r="W424" s="325"/>
      <c r="X424" s="325"/>
      <c r="Y424" s="325"/>
      <c r="Z424" s="325"/>
      <c r="AA424" s="2"/>
      <c r="AB424" s="1"/>
      <c r="AC424" s="1"/>
      <c r="AD424" s="1"/>
      <c r="AE424" s="1"/>
      <c r="AF424" s="1"/>
      <c r="AG424" s="1"/>
    </row>
    <row r="425" spans="1:33" ht="15.75" customHeight="1" x14ac:dyDescent="0.3">
      <c r="A425" s="1"/>
      <c r="B425" s="307"/>
      <c r="C425" s="2"/>
      <c r="D425" s="308"/>
      <c r="E425" s="70"/>
      <c r="F425" s="70"/>
      <c r="G425" s="70"/>
      <c r="H425" s="70"/>
      <c r="I425" s="70"/>
      <c r="J425" s="70"/>
      <c r="K425" s="70"/>
      <c r="L425" s="70"/>
      <c r="M425" s="70"/>
      <c r="N425" s="70"/>
      <c r="O425" s="70"/>
      <c r="P425" s="70"/>
      <c r="Q425" s="70"/>
      <c r="R425" s="70"/>
      <c r="S425" s="70"/>
      <c r="T425" s="70"/>
      <c r="U425" s="70"/>
      <c r="V425" s="70"/>
      <c r="W425" s="325"/>
      <c r="X425" s="325"/>
      <c r="Y425" s="325"/>
      <c r="Z425" s="325"/>
      <c r="AA425" s="2"/>
      <c r="AB425" s="1"/>
      <c r="AC425" s="1"/>
      <c r="AD425" s="1"/>
      <c r="AE425" s="1"/>
      <c r="AF425" s="1"/>
      <c r="AG425" s="1"/>
    </row>
    <row r="426" spans="1:33" ht="15.75" customHeight="1" x14ac:dyDescent="0.3">
      <c r="A426" s="1"/>
      <c r="B426" s="307"/>
      <c r="C426" s="2"/>
      <c r="D426" s="308"/>
      <c r="E426" s="70"/>
      <c r="F426" s="70"/>
      <c r="G426" s="70"/>
      <c r="H426" s="70"/>
      <c r="I426" s="70"/>
      <c r="J426" s="70"/>
      <c r="K426" s="70"/>
      <c r="L426" s="70"/>
      <c r="M426" s="70"/>
      <c r="N426" s="70"/>
      <c r="O426" s="70"/>
      <c r="P426" s="70"/>
      <c r="Q426" s="70"/>
      <c r="R426" s="70"/>
      <c r="S426" s="70"/>
      <c r="T426" s="70"/>
      <c r="U426" s="70"/>
      <c r="V426" s="70"/>
      <c r="W426" s="325"/>
      <c r="X426" s="325"/>
      <c r="Y426" s="325"/>
      <c r="Z426" s="325"/>
      <c r="AA426" s="2"/>
      <c r="AB426" s="1"/>
      <c r="AC426" s="1"/>
      <c r="AD426" s="1"/>
      <c r="AE426" s="1"/>
      <c r="AF426" s="1"/>
      <c r="AG426" s="1"/>
    </row>
    <row r="427" spans="1:33" ht="15.75" customHeight="1" x14ac:dyDescent="0.3">
      <c r="A427" s="1"/>
      <c r="B427" s="307"/>
      <c r="C427" s="2"/>
      <c r="D427" s="308"/>
      <c r="E427" s="70"/>
      <c r="F427" s="70"/>
      <c r="G427" s="70"/>
      <c r="H427" s="70"/>
      <c r="I427" s="70"/>
      <c r="J427" s="70"/>
      <c r="K427" s="70"/>
      <c r="L427" s="70"/>
      <c r="M427" s="70"/>
      <c r="N427" s="70"/>
      <c r="O427" s="70"/>
      <c r="P427" s="70"/>
      <c r="Q427" s="70"/>
      <c r="R427" s="70"/>
      <c r="S427" s="70"/>
      <c r="T427" s="70"/>
      <c r="U427" s="70"/>
      <c r="V427" s="70"/>
      <c r="W427" s="325"/>
      <c r="X427" s="325"/>
      <c r="Y427" s="325"/>
      <c r="Z427" s="325"/>
      <c r="AA427" s="2"/>
      <c r="AB427" s="1"/>
      <c r="AC427" s="1"/>
      <c r="AD427" s="1"/>
      <c r="AE427" s="1"/>
      <c r="AF427" s="1"/>
      <c r="AG427" s="1"/>
    </row>
    <row r="428" spans="1:33" ht="15.75" customHeight="1" x14ac:dyDescent="0.3">
      <c r="A428" s="1"/>
      <c r="B428" s="307"/>
      <c r="C428" s="2"/>
      <c r="D428" s="308"/>
      <c r="E428" s="70"/>
      <c r="F428" s="70"/>
      <c r="G428" s="70"/>
      <c r="H428" s="70"/>
      <c r="I428" s="70"/>
      <c r="J428" s="70"/>
      <c r="K428" s="70"/>
      <c r="L428" s="70"/>
      <c r="M428" s="70"/>
      <c r="N428" s="70"/>
      <c r="O428" s="70"/>
      <c r="P428" s="70"/>
      <c r="Q428" s="70"/>
      <c r="R428" s="70"/>
      <c r="S428" s="70"/>
      <c r="T428" s="70"/>
      <c r="U428" s="70"/>
      <c r="V428" s="70"/>
      <c r="W428" s="325"/>
      <c r="X428" s="325"/>
      <c r="Y428" s="325"/>
      <c r="Z428" s="325"/>
      <c r="AA428" s="2"/>
      <c r="AB428" s="1"/>
      <c r="AC428" s="1"/>
      <c r="AD428" s="1"/>
      <c r="AE428" s="1"/>
      <c r="AF428" s="1"/>
      <c r="AG428" s="1"/>
    </row>
    <row r="429" spans="1:33" ht="15.75" customHeight="1" x14ac:dyDescent="0.3">
      <c r="A429" s="1"/>
      <c r="B429" s="307"/>
      <c r="C429" s="2"/>
      <c r="D429" s="308"/>
      <c r="E429" s="70"/>
      <c r="F429" s="70"/>
      <c r="G429" s="70"/>
      <c r="H429" s="70"/>
      <c r="I429" s="70"/>
      <c r="J429" s="70"/>
      <c r="K429" s="70"/>
      <c r="L429" s="70"/>
      <c r="M429" s="70"/>
      <c r="N429" s="70"/>
      <c r="O429" s="70"/>
      <c r="P429" s="70"/>
      <c r="Q429" s="70"/>
      <c r="R429" s="70"/>
      <c r="S429" s="70"/>
      <c r="T429" s="70"/>
      <c r="U429" s="70"/>
      <c r="V429" s="70"/>
      <c r="W429" s="325"/>
      <c r="X429" s="325"/>
      <c r="Y429" s="325"/>
      <c r="Z429" s="325"/>
      <c r="AA429" s="2"/>
      <c r="AB429" s="1"/>
      <c r="AC429" s="1"/>
      <c r="AD429" s="1"/>
      <c r="AE429" s="1"/>
      <c r="AF429" s="1"/>
      <c r="AG429" s="1"/>
    </row>
    <row r="430" spans="1:33" ht="15.75" customHeight="1" x14ac:dyDescent="0.3">
      <c r="A430" s="1"/>
      <c r="B430" s="307"/>
      <c r="C430" s="2"/>
      <c r="D430" s="308"/>
      <c r="E430" s="70"/>
      <c r="F430" s="70"/>
      <c r="G430" s="70"/>
      <c r="H430" s="70"/>
      <c r="I430" s="70"/>
      <c r="J430" s="70"/>
      <c r="K430" s="70"/>
      <c r="L430" s="70"/>
      <c r="M430" s="70"/>
      <c r="N430" s="70"/>
      <c r="O430" s="70"/>
      <c r="P430" s="70"/>
      <c r="Q430" s="70"/>
      <c r="R430" s="70"/>
      <c r="S430" s="70"/>
      <c r="T430" s="70"/>
      <c r="U430" s="70"/>
      <c r="V430" s="70"/>
      <c r="W430" s="325"/>
      <c r="X430" s="325"/>
      <c r="Y430" s="325"/>
      <c r="Z430" s="325"/>
      <c r="AA430" s="2"/>
      <c r="AB430" s="1"/>
      <c r="AC430" s="1"/>
      <c r="AD430" s="1"/>
      <c r="AE430" s="1"/>
      <c r="AF430" s="1"/>
      <c r="AG430" s="1"/>
    </row>
    <row r="431" spans="1:33" ht="15.75" customHeight="1" x14ac:dyDescent="0.3">
      <c r="A431" s="1"/>
      <c r="B431" s="307"/>
      <c r="C431" s="2"/>
      <c r="D431" s="308"/>
      <c r="E431" s="70"/>
      <c r="F431" s="70"/>
      <c r="G431" s="70"/>
      <c r="H431" s="70"/>
      <c r="I431" s="70"/>
      <c r="J431" s="70"/>
      <c r="K431" s="70"/>
      <c r="L431" s="70"/>
      <c r="M431" s="70"/>
      <c r="N431" s="70"/>
      <c r="O431" s="70"/>
      <c r="P431" s="70"/>
      <c r="Q431" s="70"/>
      <c r="R431" s="70"/>
      <c r="S431" s="70"/>
      <c r="T431" s="70"/>
      <c r="U431" s="70"/>
      <c r="V431" s="70"/>
      <c r="W431" s="325"/>
      <c r="X431" s="325"/>
      <c r="Y431" s="325"/>
      <c r="Z431" s="325"/>
      <c r="AA431" s="2"/>
      <c r="AB431" s="1"/>
      <c r="AC431" s="1"/>
      <c r="AD431" s="1"/>
      <c r="AE431" s="1"/>
      <c r="AF431" s="1"/>
      <c r="AG431" s="1"/>
    </row>
    <row r="432" spans="1:33" ht="15.75" customHeight="1" x14ac:dyDescent="0.3">
      <c r="A432" s="1"/>
      <c r="B432" s="307"/>
      <c r="C432" s="2"/>
      <c r="D432" s="308"/>
      <c r="E432" s="70"/>
      <c r="F432" s="70"/>
      <c r="G432" s="70"/>
      <c r="H432" s="70"/>
      <c r="I432" s="70"/>
      <c r="J432" s="70"/>
      <c r="K432" s="70"/>
      <c r="L432" s="70"/>
      <c r="M432" s="70"/>
      <c r="N432" s="70"/>
      <c r="O432" s="70"/>
      <c r="P432" s="70"/>
      <c r="Q432" s="70"/>
      <c r="R432" s="70"/>
      <c r="S432" s="70"/>
      <c r="T432" s="70"/>
      <c r="U432" s="70"/>
      <c r="V432" s="70"/>
      <c r="W432" s="325"/>
      <c r="X432" s="325"/>
      <c r="Y432" s="325"/>
      <c r="Z432" s="325"/>
      <c r="AA432" s="2"/>
      <c r="AB432" s="1"/>
      <c r="AC432" s="1"/>
      <c r="AD432" s="1"/>
      <c r="AE432" s="1"/>
      <c r="AF432" s="1"/>
      <c r="AG432" s="1"/>
    </row>
    <row r="433" spans="1:33" ht="15.75" customHeight="1" x14ac:dyDescent="0.3">
      <c r="A433" s="1"/>
      <c r="B433" s="307"/>
      <c r="C433" s="2"/>
      <c r="D433" s="308"/>
      <c r="E433" s="70"/>
      <c r="F433" s="70"/>
      <c r="G433" s="70"/>
      <c r="H433" s="70"/>
      <c r="I433" s="70"/>
      <c r="J433" s="70"/>
      <c r="K433" s="70"/>
      <c r="L433" s="70"/>
      <c r="M433" s="70"/>
      <c r="N433" s="70"/>
      <c r="O433" s="70"/>
      <c r="P433" s="70"/>
      <c r="Q433" s="70"/>
      <c r="R433" s="70"/>
      <c r="S433" s="70"/>
      <c r="T433" s="70"/>
      <c r="U433" s="70"/>
      <c r="V433" s="70"/>
      <c r="W433" s="325"/>
      <c r="X433" s="325"/>
      <c r="Y433" s="325"/>
      <c r="Z433" s="325"/>
      <c r="AA433" s="2"/>
      <c r="AB433" s="1"/>
      <c r="AC433" s="1"/>
      <c r="AD433" s="1"/>
      <c r="AE433" s="1"/>
      <c r="AF433" s="1"/>
      <c r="AG433" s="1"/>
    </row>
    <row r="434" spans="1:33" ht="15.75" customHeight="1" x14ac:dyDescent="0.3">
      <c r="A434" s="1"/>
      <c r="B434" s="307"/>
      <c r="C434" s="2"/>
      <c r="D434" s="308"/>
      <c r="E434" s="70"/>
      <c r="F434" s="70"/>
      <c r="G434" s="70"/>
      <c r="H434" s="70"/>
      <c r="I434" s="70"/>
      <c r="J434" s="70"/>
      <c r="K434" s="70"/>
      <c r="L434" s="70"/>
      <c r="M434" s="70"/>
      <c r="N434" s="70"/>
      <c r="O434" s="70"/>
      <c r="P434" s="70"/>
      <c r="Q434" s="70"/>
      <c r="R434" s="70"/>
      <c r="S434" s="70"/>
      <c r="T434" s="70"/>
      <c r="U434" s="70"/>
      <c r="V434" s="70"/>
      <c r="W434" s="325"/>
      <c r="X434" s="325"/>
      <c r="Y434" s="325"/>
      <c r="Z434" s="325"/>
      <c r="AA434" s="2"/>
      <c r="AB434" s="1"/>
      <c r="AC434" s="1"/>
      <c r="AD434" s="1"/>
      <c r="AE434" s="1"/>
      <c r="AF434" s="1"/>
      <c r="AG434" s="1"/>
    </row>
    <row r="435" spans="1:33" ht="15.75" customHeight="1" x14ac:dyDescent="0.3">
      <c r="A435" s="1"/>
      <c r="B435" s="307"/>
      <c r="C435" s="2"/>
      <c r="D435" s="308"/>
      <c r="E435" s="70"/>
      <c r="F435" s="70"/>
      <c r="G435" s="70"/>
      <c r="H435" s="70"/>
      <c r="I435" s="70"/>
      <c r="J435" s="70"/>
      <c r="K435" s="70"/>
      <c r="L435" s="70"/>
      <c r="M435" s="70"/>
      <c r="N435" s="70"/>
      <c r="O435" s="70"/>
      <c r="P435" s="70"/>
      <c r="Q435" s="70"/>
      <c r="R435" s="70"/>
      <c r="S435" s="70"/>
      <c r="T435" s="70"/>
      <c r="U435" s="70"/>
      <c r="V435" s="70"/>
      <c r="W435" s="325"/>
      <c r="X435" s="325"/>
      <c r="Y435" s="325"/>
      <c r="Z435" s="325"/>
      <c r="AA435" s="2"/>
      <c r="AB435" s="1"/>
      <c r="AC435" s="1"/>
      <c r="AD435" s="1"/>
      <c r="AE435" s="1"/>
      <c r="AF435" s="1"/>
      <c r="AG435" s="1"/>
    </row>
    <row r="436" spans="1:33" ht="15.75" customHeight="1" x14ac:dyDescent="0.3">
      <c r="A436" s="1"/>
      <c r="B436" s="307"/>
      <c r="C436" s="2"/>
      <c r="D436" s="308"/>
      <c r="E436" s="70"/>
      <c r="F436" s="70"/>
      <c r="G436" s="70"/>
      <c r="H436" s="70"/>
      <c r="I436" s="70"/>
      <c r="J436" s="70"/>
      <c r="K436" s="70"/>
      <c r="L436" s="70"/>
      <c r="M436" s="70"/>
      <c r="N436" s="70"/>
      <c r="O436" s="70"/>
      <c r="P436" s="70"/>
      <c r="Q436" s="70"/>
      <c r="R436" s="70"/>
      <c r="S436" s="70"/>
      <c r="T436" s="70"/>
      <c r="U436" s="70"/>
      <c r="V436" s="70"/>
      <c r="W436" s="325"/>
      <c r="X436" s="325"/>
      <c r="Y436" s="325"/>
      <c r="Z436" s="325"/>
      <c r="AA436" s="2"/>
      <c r="AB436" s="1"/>
      <c r="AC436" s="1"/>
      <c r="AD436" s="1"/>
      <c r="AE436" s="1"/>
      <c r="AF436" s="1"/>
      <c r="AG436" s="1"/>
    </row>
    <row r="437" spans="1:33" ht="15.75" customHeight="1" x14ac:dyDescent="0.3">
      <c r="A437" s="1"/>
      <c r="B437" s="307"/>
      <c r="C437" s="2"/>
      <c r="D437" s="308"/>
      <c r="E437" s="70"/>
      <c r="F437" s="70"/>
      <c r="G437" s="70"/>
      <c r="H437" s="70"/>
      <c r="I437" s="70"/>
      <c r="J437" s="70"/>
      <c r="K437" s="70"/>
      <c r="L437" s="70"/>
      <c r="M437" s="70"/>
      <c r="N437" s="70"/>
      <c r="O437" s="70"/>
      <c r="P437" s="70"/>
      <c r="Q437" s="70"/>
      <c r="R437" s="70"/>
      <c r="S437" s="70"/>
      <c r="T437" s="70"/>
      <c r="U437" s="70"/>
      <c r="V437" s="70"/>
      <c r="W437" s="325"/>
      <c r="X437" s="325"/>
      <c r="Y437" s="325"/>
      <c r="Z437" s="325"/>
      <c r="AA437" s="2"/>
      <c r="AB437" s="1"/>
      <c r="AC437" s="1"/>
      <c r="AD437" s="1"/>
      <c r="AE437" s="1"/>
      <c r="AF437" s="1"/>
      <c r="AG437" s="1"/>
    </row>
    <row r="438" spans="1:33" ht="15.75" customHeight="1" x14ac:dyDescent="0.3">
      <c r="A438" s="1"/>
      <c r="B438" s="307"/>
      <c r="C438" s="2"/>
      <c r="D438" s="308"/>
      <c r="E438" s="70"/>
      <c r="F438" s="70"/>
      <c r="G438" s="70"/>
      <c r="H438" s="70"/>
      <c r="I438" s="70"/>
      <c r="J438" s="70"/>
      <c r="K438" s="70"/>
      <c r="L438" s="70"/>
      <c r="M438" s="70"/>
      <c r="N438" s="70"/>
      <c r="O438" s="70"/>
      <c r="P438" s="70"/>
      <c r="Q438" s="70"/>
      <c r="R438" s="70"/>
      <c r="S438" s="70"/>
      <c r="T438" s="70"/>
      <c r="U438" s="70"/>
      <c r="V438" s="70"/>
      <c r="W438" s="325"/>
      <c r="X438" s="325"/>
      <c r="Y438" s="325"/>
      <c r="Z438" s="325"/>
      <c r="AA438" s="2"/>
      <c r="AB438" s="1"/>
      <c r="AC438" s="1"/>
      <c r="AD438" s="1"/>
      <c r="AE438" s="1"/>
      <c r="AF438" s="1"/>
      <c r="AG438" s="1"/>
    </row>
    <row r="439" spans="1:33" ht="15.75" customHeight="1" x14ac:dyDescent="0.3">
      <c r="A439" s="1"/>
      <c r="B439" s="307"/>
      <c r="C439" s="2"/>
      <c r="D439" s="308"/>
      <c r="E439" s="70"/>
      <c r="F439" s="70"/>
      <c r="G439" s="70"/>
      <c r="H439" s="70"/>
      <c r="I439" s="70"/>
      <c r="J439" s="70"/>
      <c r="K439" s="70"/>
      <c r="L439" s="70"/>
      <c r="M439" s="70"/>
      <c r="N439" s="70"/>
      <c r="O439" s="70"/>
      <c r="P439" s="70"/>
      <c r="Q439" s="70"/>
      <c r="R439" s="70"/>
      <c r="S439" s="70"/>
      <c r="T439" s="70"/>
      <c r="U439" s="70"/>
      <c r="V439" s="70"/>
      <c r="W439" s="325"/>
      <c r="X439" s="325"/>
      <c r="Y439" s="325"/>
      <c r="Z439" s="325"/>
      <c r="AA439" s="2"/>
      <c r="AB439" s="1"/>
      <c r="AC439" s="1"/>
      <c r="AD439" s="1"/>
      <c r="AE439" s="1"/>
      <c r="AF439" s="1"/>
      <c r="AG439" s="1"/>
    </row>
    <row r="440" spans="1:33" ht="15.75" customHeight="1" x14ac:dyDescent="0.3">
      <c r="A440" s="1"/>
      <c r="B440" s="307"/>
      <c r="C440" s="2"/>
      <c r="D440" s="308"/>
      <c r="E440" s="70"/>
      <c r="F440" s="70"/>
      <c r="G440" s="70"/>
      <c r="H440" s="70"/>
      <c r="I440" s="70"/>
      <c r="J440" s="70"/>
      <c r="K440" s="70"/>
      <c r="L440" s="70"/>
      <c r="M440" s="70"/>
      <c r="N440" s="70"/>
      <c r="O440" s="70"/>
      <c r="P440" s="70"/>
      <c r="Q440" s="70"/>
      <c r="R440" s="70"/>
      <c r="S440" s="70"/>
      <c r="T440" s="70"/>
      <c r="U440" s="70"/>
      <c r="V440" s="70"/>
      <c r="W440" s="325"/>
      <c r="X440" s="325"/>
      <c r="Y440" s="325"/>
      <c r="Z440" s="325"/>
      <c r="AA440" s="2"/>
      <c r="AB440" s="1"/>
      <c r="AC440" s="1"/>
      <c r="AD440" s="1"/>
      <c r="AE440" s="1"/>
      <c r="AF440" s="1"/>
      <c r="AG440" s="1"/>
    </row>
    <row r="441" spans="1:33" ht="15.75" customHeight="1" x14ac:dyDescent="0.3">
      <c r="A441" s="1"/>
      <c r="B441" s="307"/>
      <c r="C441" s="2"/>
      <c r="D441" s="308"/>
      <c r="E441" s="70"/>
      <c r="F441" s="70"/>
      <c r="G441" s="70"/>
      <c r="H441" s="70"/>
      <c r="I441" s="70"/>
      <c r="J441" s="70"/>
      <c r="K441" s="70"/>
      <c r="L441" s="70"/>
      <c r="M441" s="70"/>
      <c r="N441" s="70"/>
      <c r="O441" s="70"/>
      <c r="P441" s="70"/>
      <c r="Q441" s="70"/>
      <c r="R441" s="70"/>
      <c r="S441" s="70"/>
      <c r="T441" s="70"/>
      <c r="U441" s="70"/>
      <c r="V441" s="70"/>
      <c r="W441" s="325"/>
      <c r="X441" s="325"/>
      <c r="Y441" s="325"/>
      <c r="Z441" s="325"/>
      <c r="AA441" s="2"/>
      <c r="AB441" s="1"/>
      <c r="AC441" s="1"/>
      <c r="AD441" s="1"/>
      <c r="AE441" s="1"/>
      <c r="AF441" s="1"/>
      <c r="AG441" s="1"/>
    </row>
    <row r="442" spans="1:33" ht="15.75" customHeight="1" x14ac:dyDescent="0.3">
      <c r="A442" s="1"/>
      <c r="B442" s="307"/>
      <c r="C442" s="2"/>
      <c r="D442" s="308"/>
      <c r="E442" s="70"/>
      <c r="F442" s="70"/>
      <c r="G442" s="70"/>
      <c r="H442" s="70"/>
      <c r="I442" s="70"/>
      <c r="J442" s="70"/>
      <c r="K442" s="70"/>
      <c r="L442" s="70"/>
      <c r="M442" s="70"/>
      <c r="N442" s="70"/>
      <c r="O442" s="70"/>
      <c r="P442" s="70"/>
      <c r="Q442" s="70"/>
      <c r="R442" s="70"/>
      <c r="S442" s="70"/>
      <c r="T442" s="70"/>
      <c r="U442" s="70"/>
      <c r="V442" s="70"/>
      <c r="W442" s="325"/>
      <c r="X442" s="325"/>
      <c r="Y442" s="325"/>
      <c r="Z442" s="325"/>
      <c r="AA442" s="2"/>
      <c r="AB442" s="1"/>
      <c r="AC442" s="1"/>
      <c r="AD442" s="1"/>
      <c r="AE442" s="1"/>
      <c r="AF442" s="1"/>
      <c r="AG442" s="1"/>
    </row>
    <row r="443" spans="1:33" ht="15.75" customHeight="1" x14ac:dyDescent="0.3">
      <c r="A443" s="1"/>
      <c r="B443" s="307"/>
      <c r="C443" s="2"/>
      <c r="D443" s="308"/>
      <c r="E443" s="70"/>
      <c r="F443" s="70"/>
      <c r="G443" s="70"/>
      <c r="H443" s="70"/>
      <c r="I443" s="70"/>
      <c r="J443" s="70"/>
      <c r="K443" s="70"/>
      <c r="L443" s="70"/>
      <c r="M443" s="70"/>
      <c r="N443" s="70"/>
      <c r="O443" s="70"/>
      <c r="P443" s="70"/>
      <c r="Q443" s="70"/>
      <c r="R443" s="70"/>
      <c r="S443" s="70"/>
      <c r="T443" s="70"/>
      <c r="U443" s="70"/>
      <c r="V443" s="70"/>
      <c r="W443" s="325"/>
      <c r="X443" s="325"/>
      <c r="Y443" s="325"/>
      <c r="Z443" s="325"/>
      <c r="AA443" s="2"/>
      <c r="AB443" s="1"/>
      <c r="AC443" s="1"/>
      <c r="AD443" s="1"/>
      <c r="AE443" s="1"/>
      <c r="AF443" s="1"/>
      <c r="AG443" s="1"/>
    </row>
    <row r="444" spans="1:33" ht="15.75" customHeight="1" x14ac:dyDescent="0.3">
      <c r="A444" s="1"/>
      <c r="B444" s="307"/>
      <c r="C444" s="2"/>
      <c r="D444" s="308"/>
      <c r="E444" s="70"/>
      <c r="F444" s="70"/>
      <c r="G444" s="70"/>
      <c r="H444" s="70"/>
      <c r="I444" s="70"/>
      <c r="J444" s="70"/>
      <c r="K444" s="70"/>
      <c r="L444" s="70"/>
      <c r="M444" s="70"/>
      <c r="N444" s="70"/>
      <c r="O444" s="70"/>
      <c r="P444" s="70"/>
      <c r="Q444" s="70"/>
      <c r="R444" s="70"/>
      <c r="S444" s="70"/>
      <c r="T444" s="70"/>
      <c r="U444" s="70"/>
      <c r="V444" s="70"/>
      <c r="W444" s="325"/>
      <c r="X444" s="325"/>
      <c r="Y444" s="325"/>
      <c r="Z444" s="325"/>
      <c r="AA444" s="2"/>
      <c r="AB444" s="1"/>
      <c r="AC444" s="1"/>
      <c r="AD444" s="1"/>
      <c r="AE444" s="1"/>
      <c r="AF444" s="1"/>
      <c r="AG444" s="1"/>
    </row>
    <row r="445" spans="1:33" ht="15.75" customHeight="1" x14ac:dyDescent="0.3">
      <c r="A445" s="1"/>
      <c r="B445" s="307"/>
      <c r="C445" s="2"/>
      <c r="D445" s="308"/>
      <c r="E445" s="70"/>
      <c r="F445" s="70"/>
      <c r="G445" s="70"/>
      <c r="H445" s="70"/>
      <c r="I445" s="70"/>
      <c r="J445" s="70"/>
      <c r="K445" s="70"/>
      <c r="L445" s="70"/>
      <c r="M445" s="70"/>
      <c r="N445" s="70"/>
      <c r="O445" s="70"/>
      <c r="P445" s="70"/>
      <c r="Q445" s="70"/>
      <c r="R445" s="70"/>
      <c r="S445" s="70"/>
      <c r="T445" s="70"/>
      <c r="U445" s="70"/>
      <c r="V445" s="70"/>
      <c r="W445" s="325"/>
      <c r="X445" s="325"/>
      <c r="Y445" s="325"/>
      <c r="Z445" s="325"/>
      <c r="AA445" s="2"/>
      <c r="AB445" s="1"/>
      <c r="AC445" s="1"/>
      <c r="AD445" s="1"/>
      <c r="AE445" s="1"/>
      <c r="AF445" s="1"/>
      <c r="AG445" s="1"/>
    </row>
    <row r="446" spans="1:33" ht="15.75" customHeight="1" x14ac:dyDescent="0.3">
      <c r="A446" s="1"/>
      <c r="B446" s="307"/>
      <c r="C446" s="2"/>
      <c r="D446" s="308"/>
      <c r="E446" s="70"/>
      <c r="F446" s="70"/>
      <c r="G446" s="70"/>
      <c r="H446" s="70"/>
      <c r="I446" s="70"/>
      <c r="J446" s="70"/>
      <c r="K446" s="70"/>
      <c r="L446" s="70"/>
      <c r="M446" s="70"/>
      <c r="N446" s="70"/>
      <c r="O446" s="70"/>
      <c r="P446" s="70"/>
      <c r="Q446" s="70"/>
      <c r="R446" s="70"/>
      <c r="S446" s="70"/>
      <c r="T446" s="70"/>
      <c r="U446" s="70"/>
      <c r="V446" s="70"/>
      <c r="W446" s="325"/>
      <c r="X446" s="325"/>
      <c r="Y446" s="325"/>
      <c r="Z446" s="325"/>
      <c r="AA446" s="2"/>
      <c r="AB446" s="1"/>
      <c r="AC446" s="1"/>
      <c r="AD446" s="1"/>
      <c r="AE446" s="1"/>
      <c r="AF446" s="1"/>
      <c r="AG446" s="1"/>
    </row>
    <row r="447" spans="1:33" ht="15.75" customHeight="1" x14ac:dyDescent="0.3">
      <c r="A447" s="1"/>
      <c r="B447" s="307"/>
      <c r="C447" s="2"/>
      <c r="D447" s="308"/>
      <c r="E447" s="70"/>
      <c r="F447" s="70"/>
      <c r="G447" s="70"/>
      <c r="H447" s="70"/>
      <c r="I447" s="70"/>
      <c r="J447" s="70"/>
      <c r="K447" s="70"/>
      <c r="L447" s="70"/>
      <c r="M447" s="70"/>
      <c r="N447" s="70"/>
      <c r="O447" s="70"/>
      <c r="P447" s="70"/>
      <c r="Q447" s="70"/>
      <c r="R447" s="70"/>
      <c r="S447" s="70"/>
      <c r="T447" s="70"/>
      <c r="U447" s="70"/>
      <c r="V447" s="70"/>
      <c r="W447" s="325"/>
      <c r="X447" s="325"/>
      <c r="Y447" s="325"/>
      <c r="Z447" s="325"/>
      <c r="AA447" s="2"/>
      <c r="AB447" s="1"/>
      <c r="AC447" s="1"/>
      <c r="AD447" s="1"/>
      <c r="AE447" s="1"/>
      <c r="AF447" s="1"/>
      <c r="AG447" s="1"/>
    </row>
    <row r="448" spans="1:33" ht="15.75" customHeight="1" x14ac:dyDescent="0.3">
      <c r="A448" s="1"/>
      <c r="B448" s="307"/>
      <c r="C448" s="2"/>
      <c r="D448" s="308"/>
      <c r="E448" s="70"/>
      <c r="F448" s="70"/>
      <c r="G448" s="70"/>
      <c r="H448" s="70"/>
      <c r="I448" s="70"/>
      <c r="J448" s="70"/>
      <c r="K448" s="70"/>
      <c r="L448" s="70"/>
      <c r="M448" s="70"/>
      <c r="N448" s="70"/>
      <c r="O448" s="70"/>
      <c r="P448" s="70"/>
      <c r="Q448" s="70"/>
      <c r="R448" s="70"/>
      <c r="S448" s="70"/>
      <c r="T448" s="70"/>
      <c r="U448" s="70"/>
      <c r="V448" s="70"/>
      <c r="W448" s="325"/>
      <c r="X448" s="325"/>
      <c r="Y448" s="325"/>
      <c r="Z448" s="325"/>
      <c r="AA448" s="2"/>
      <c r="AB448" s="1"/>
      <c r="AC448" s="1"/>
      <c r="AD448" s="1"/>
      <c r="AE448" s="1"/>
      <c r="AF448" s="1"/>
      <c r="AG448" s="1"/>
    </row>
    <row r="449" spans="1:33" ht="15.75" customHeight="1" x14ac:dyDescent="0.3">
      <c r="A449" s="1"/>
      <c r="B449" s="307"/>
      <c r="C449" s="2"/>
      <c r="D449" s="308"/>
      <c r="E449" s="70"/>
      <c r="F449" s="70"/>
      <c r="G449" s="70"/>
      <c r="H449" s="70"/>
      <c r="I449" s="70"/>
      <c r="J449" s="70"/>
      <c r="K449" s="70"/>
      <c r="L449" s="70"/>
      <c r="M449" s="70"/>
      <c r="N449" s="70"/>
      <c r="O449" s="70"/>
      <c r="P449" s="70"/>
      <c r="Q449" s="70"/>
      <c r="R449" s="70"/>
      <c r="S449" s="70"/>
      <c r="T449" s="70"/>
      <c r="U449" s="70"/>
      <c r="V449" s="70"/>
      <c r="W449" s="325"/>
      <c r="X449" s="325"/>
      <c r="Y449" s="325"/>
      <c r="Z449" s="325"/>
      <c r="AA449" s="2"/>
      <c r="AB449" s="1"/>
      <c r="AC449" s="1"/>
      <c r="AD449" s="1"/>
      <c r="AE449" s="1"/>
      <c r="AF449" s="1"/>
      <c r="AG449" s="1"/>
    </row>
    <row r="450" spans="1:33" ht="15.75" customHeight="1" x14ac:dyDescent="0.3">
      <c r="A450" s="1"/>
      <c r="B450" s="307"/>
      <c r="C450" s="2"/>
      <c r="D450" s="308"/>
      <c r="E450" s="70"/>
      <c r="F450" s="70"/>
      <c r="G450" s="70"/>
      <c r="H450" s="70"/>
      <c r="I450" s="70"/>
      <c r="J450" s="70"/>
      <c r="K450" s="70"/>
      <c r="L450" s="70"/>
      <c r="M450" s="70"/>
      <c r="N450" s="70"/>
      <c r="O450" s="70"/>
      <c r="P450" s="70"/>
      <c r="Q450" s="70"/>
      <c r="R450" s="70"/>
      <c r="S450" s="70"/>
      <c r="T450" s="70"/>
      <c r="U450" s="70"/>
      <c r="V450" s="70"/>
      <c r="W450" s="325"/>
      <c r="X450" s="325"/>
      <c r="Y450" s="325"/>
      <c r="Z450" s="325"/>
      <c r="AA450" s="2"/>
      <c r="AB450" s="1"/>
      <c r="AC450" s="1"/>
      <c r="AD450" s="1"/>
      <c r="AE450" s="1"/>
      <c r="AF450" s="1"/>
      <c r="AG450" s="1"/>
    </row>
    <row r="451" spans="1:33" ht="15.75" customHeight="1" x14ac:dyDescent="0.3">
      <c r="A451" s="1"/>
      <c r="B451" s="307"/>
      <c r="C451" s="2"/>
      <c r="D451" s="308"/>
      <c r="E451" s="70"/>
      <c r="F451" s="70"/>
      <c r="G451" s="70"/>
      <c r="H451" s="70"/>
      <c r="I451" s="70"/>
      <c r="J451" s="70"/>
      <c r="K451" s="70"/>
      <c r="L451" s="70"/>
      <c r="M451" s="70"/>
      <c r="N451" s="70"/>
      <c r="O451" s="70"/>
      <c r="P451" s="70"/>
      <c r="Q451" s="70"/>
      <c r="R451" s="70"/>
      <c r="S451" s="70"/>
      <c r="T451" s="70"/>
      <c r="U451" s="70"/>
      <c r="V451" s="70"/>
      <c r="W451" s="325"/>
      <c r="X451" s="325"/>
      <c r="Y451" s="325"/>
      <c r="Z451" s="325"/>
      <c r="AA451" s="2"/>
      <c r="AB451" s="1"/>
      <c r="AC451" s="1"/>
      <c r="AD451" s="1"/>
      <c r="AE451" s="1"/>
      <c r="AF451" s="1"/>
      <c r="AG451" s="1"/>
    </row>
    <row r="452" spans="1:33" ht="15.75" customHeight="1" x14ac:dyDescent="0.3">
      <c r="A452" s="1"/>
      <c r="B452" s="307"/>
      <c r="C452" s="2"/>
      <c r="D452" s="308"/>
      <c r="E452" s="70"/>
      <c r="F452" s="70"/>
      <c r="G452" s="70"/>
      <c r="H452" s="70"/>
      <c r="I452" s="70"/>
      <c r="J452" s="70"/>
      <c r="K452" s="70"/>
      <c r="L452" s="70"/>
      <c r="M452" s="70"/>
      <c r="N452" s="70"/>
      <c r="O452" s="70"/>
      <c r="P452" s="70"/>
      <c r="Q452" s="70"/>
      <c r="R452" s="70"/>
      <c r="S452" s="70"/>
      <c r="T452" s="70"/>
      <c r="U452" s="70"/>
      <c r="V452" s="70"/>
      <c r="W452" s="325"/>
      <c r="X452" s="325"/>
      <c r="Y452" s="325"/>
      <c r="Z452" s="325"/>
      <c r="AA452" s="2"/>
      <c r="AB452" s="1"/>
      <c r="AC452" s="1"/>
      <c r="AD452" s="1"/>
      <c r="AE452" s="1"/>
      <c r="AF452" s="1"/>
      <c r="AG452" s="1"/>
    </row>
    <row r="453" spans="1:33" ht="15.75" customHeight="1" x14ac:dyDescent="0.3">
      <c r="A453" s="1"/>
      <c r="B453" s="307"/>
      <c r="C453" s="2"/>
      <c r="D453" s="308"/>
      <c r="E453" s="70"/>
      <c r="F453" s="70"/>
      <c r="G453" s="70"/>
      <c r="H453" s="70"/>
      <c r="I453" s="70"/>
      <c r="J453" s="70"/>
      <c r="K453" s="70"/>
      <c r="L453" s="70"/>
      <c r="M453" s="70"/>
      <c r="N453" s="70"/>
      <c r="O453" s="70"/>
      <c r="P453" s="70"/>
      <c r="Q453" s="70"/>
      <c r="R453" s="70"/>
      <c r="S453" s="70"/>
      <c r="T453" s="70"/>
      <c r="U453" s="70"/>
      <c r="V453" s="70"/>
      <c r="W453" s="325"/>
      <c r="X453" s="325"/>
      <c r="Y453" s="325"/>
      <c r="Z453" s="325"/>
      <c r="AA453" s="2"/>
      <c r="AB453" s="1"/>
      <c r="AC453" s="1"/>
      <c r="AD453" s="1"/>
      <c r="AE453" s="1"/>
      <c r="AF453" s="1"/>
      <c r="AG453" s="1"/>
    </row>
    <row r="454" spans="1:33" ht="15.75" customHeight="1" x14ac:dyDescent="0.3">
      <c r="A454" s="1"/>
      <c r="B454" s="307"/>
      <c r="C454" s="2"/>
      <c r="D454" s="308"/>
      <c r="E454" s="70"/>
      <c r="F454" s="70"/>
      <c r="G454" s="70"/>
      <c r="H454" s="70"/>
      <c r="I454" s="70"/>
      <c r="J454" s="70"/>
      <c r="K454" s="70"/>
      <c r="L454" s="70"/>
      <c r="M454" s="70"/>
      <c r="N454" s="70"/>
      <c r="O454" s="70"/>
      <c r="P454" s="70"/>
      <c r="Q454" s="70"/>
      <c r="R454" s="70"/>
      <c r="S454" s="70"/>
      <c r="T454" s="70"/>
      <c r="U454" s="70"/>
      <c r="V454" s="70"/>
      <c r="W454" s="325"/>
      <c r="X454" s="325"/>
      <c r="Y454" s="325"/>
      <c r="Z454" s="325"/>
      <c r="AA454" s="2"/>
      <c r="AB454" s="1"/>
      <c r="AC454" s="1"/>
      <c r="AD454" s="1"/>
      <c r="AE454" s="1"/>
      <c r="AF454" s="1"/>
      <c r="AG454" s="1"/>
    </row>
    <row r="455" spans="1:33" ht="15.75" customHeight="1" x14ac:dyDescent="0.3">
      <c r="A455" s="1"/>
      <c r="B455" s="307"/>
      <c r="C455" s="2"/>
      <c r="D455" s="308"/>
      <c r="E455" s="70"/>
      <c r="F455" s="70"/>
      <c r="G455" s="70"/>
      <c r="H455" s="70"/>
      <c r="I455" s="70"/>
      <c r="J455" s="70"/>
      <c r="K455" s="70"/>
      <c r="L455" s="70"/>
      <c r="M455" s="70"/>
      <c r="N455" s="70"/>
      <c r="O455" s="70"/>
      <c r="P455" s="70"/>
      <c r="Q455" s="70"/>
      <c r="R455" s="70"/>
      <c r="S455" s="70"/>
      <c r="T455" s="70"/>
      <c r="U455" s="70"/>
      <c r="V455" s="70"/>
      <c r="W455" s="325"/>
      <c r="X455" s="325"/>
      <c r="Y455" s="325"/>
      <c r="Z455" s="325"/>
      <c r="AA455" s="2"/>
      <c r="AB455" s="1"/>
      <c r="AC455" s="1"/>
      <c r="AD455" s="1"/>
      <c r="AE455" s="1"/>
      <c r="AF455" s="1"/>
      <c r="AG455" s="1"/>
    </row>
    <row r="456" spans="1:33" ht="15.75" customHeight="1" x14ac:dyDescent="0.3">
      <c r="A456" s="1"/>
      <c r="B456" s="307"/>
      <c r="C456" s="2"/>
      <c r="D456" s="308"/>
      <c r="E456" s="70"/>
      <c r="F456" s="70"/>
      <c r="G456" s="70"/>
      <c r="H456" s="70"/>
      <c r="I456" s="70"/>
      <c r="J456" s="70"/>
      <c r="K456" s="70"/>
      <c r="L456" s="70"/>
      <c r="M456" s="70"/>
      <c r="N456" s="70"/>
      <c r="O456" s="70"/>
      <c r="P456" s="70"/>
      <c r="Q456" s="70"/>
      <c r="R456" s="70"/>
      <c r="S456" s="70"/>
      <c r="T456" s="70"/>
      <c r="U456" s="70"/>
      <c r="V456" s="70"/>
      <c r="W456" s="325"/>
      <c r="X456" s="325"/>
      <c r="Y456" s="325"/>
      <c r="Z456" s="325"/>
      <c r="AA456" s="2"/>
      <c r="AB456" s="1"/>
      <c r="AC456" s="1"/>
      <c r="AD456" s="1"/>
      <c r="AE456" s="1"/>
      <c r="AF456" s="1"/>
      <c r="AG456" s="1"/>
    </row>
    <row r="457" spans="1:33" ht="15.75" customHeight="1" x14ac:dyDescent="0.3">
      <c r="A457" s="1"/>
      <c r="B457" s="307"/>
      <c r="C457" s="2"/>
      <c r="D457" s="308"/>
      <c r="E457" s="70"/>
      <c r="F457" s="70"/>
      <c r="G457" s="70"/>
      <c r="H457" s="70"/>
      <c r="I457" s="70"/>
      <c r="J457" s="70"/>
      <c r="K457" s="70"/>
      <c r="L457" s="70"/>
      <c r="M457" s="70"/>
      <c r="N457" s="70"/>
      <c r="O457" s="70"/>
      <c r="P457" s="70"/>
      <c r="Q457" s="70"/>
      <c r="R457" s="70"/>
      <c r="S457" s="70"/>
      <c r="T457" s="70"/>
      <c r="U457" s="70"/>
      <c r="V457" s="70"/>
      <c r="W457" s="325"/>
      <c r="X457" s="325"/>
      <c r="Y457" s="325"/>
      <c r="Z457" s="325"/>
      <c r="AA457" s="2"/>
      <c r="AB457" s="1"/>
      <c r="AC457" s="1"/>
      <c r="AD457" s="1"/>
      <c r="AE457" s="1"/>
      <c r="AF457" s="1"/>
      <c r="AG457" s="1"/>
    </row>
    <row r="458" spans="1:33" ht="15.75" customHeight="1" x14ac:dyDescent="0.3">
      <c r="A458" s="1"/>
      <c r="B458" s="307"/>
      <c r="C458" s="2"/>
      <c r="D458" s="308"/>
      <c r="E458" s="70"/>
      <c r="F458" s="70"/>
      <c r="G458" s="70"/>
      <c r="H458" s="70"/>
      <c r="I458" s="70"/>
      <c r="J458" s="70"/>
      <c r="K458" s="70"/>
      <c r="L458" s="70"/>
      <c r="M458" s="70"/>
      <c r="N458" s="70"/>
      <c r="O458" s="70"/>
      <c r="P458" s="70"/>
      <c r="Q458" s="70"/>
      <c r="R458" s="70"/>
      <c r="S458" s="70"/>
      <c r="T458" s="70"/>
      <c r="U458" s="70"/>
      <c r="V458" s="70"/>
      <c r="W458" s="325"/>
      <c r="X458" s="325"/>
      <c r="Y458" s="325"/>
      <c r="Z458" s="325"/>
      <c r="AA458" s="2"/>
      <c r="AB458" s="1"/>
      <c r="AC458" s="1"/>
      <c r="AD458" s="1"/>
      <c r="AE458" s="1"/>
      <c r="AF458" s="1"/>
      <c r="AG458" s="1"/>
    </row>
    <row r="459" spans="1:33" ht="15.75" customHeight="1" x14ac:dyDescent="0.3">
      <c r="A459" s="1"/>
      <c r="B459" s="307"/>
      <c r="C459" s="2"/>
      <c r="D459" s="308"/>
      <c r="E459" s="70"/>
      <c r="F459" s="70"/>
      <c r="G459" s="70"/>
      <c r="H459" s="70"/>
      <c r="I459" s="70"/>
      <c r="J459" s="70"/>
      <c r="K459" s="70"/>
      <c r="L459" s="70"/>
      <c r="M459" s="70"/>
      <c r="N459" s="70"/>
      <c r="O459" s="70"/>
      <c r="P459" s="70"/>
      <c r="Q459" s="70"/>
      <c r="R459" s="70"/>
      <c r="S459" s="70"/>
      <c r="T459" s="70"/>
      <c r="U459" s="70"/>
      <c r="V459" s="70"/>
      <c r="W459" s="325"/>
      <c r="X459" s="325"/>
      <c r="Y459" s="325"/>
      <c r="Z459" s="325"/>
      <c r="AA459" s="2"/>
      <c r="AB459" s="1"/>
      <c r="AC459" s="1"/>
      <c r="AD459" s="1"/>
      <c r="AE459" s="1"/>
      <c r="AF459" s="1"/>
      <c r="AG459" s="1"/>
    </row>
    <row r="460" spans="1:33" ht="15.75" customHeight="1" x14ac:dyDescent="0.3">
      <c r="A460" s="1"/>
      <c r="B460" s="307"/>
      <c r="C460" s="2"/>
      <c r="D460" s="308"/>
      <c r="E460" s="70"/>
      <c r="F460" s="70"/>
      <c r="G460" s="70"/>
      <c r="H460" s="70"/>
      <c r="I460" s="70"/>
      <c r="J460" s="70"/>
      <c r="K460" s="70"/>
      <c r="L460" s="70"/>
      <c r="M460" s="70"/>
      <c r="N460" s="70"/>
      <c r="O460" s="70"/>
      <c r="P460" s="70"/>
      <c r="Q460" s="70"/>
      <c r="R460" s="70"/>
      <c r="S460" s="70"/>
      <c r="T460" s="70"/>
      <c r="U460" s="70"/>
      <c r="V460" s="70"/>
      <c r="W460" s="325"/>
      <c r="X460" s="325"/>
      <c r="Y460" s="325"/>
      <c r="Z460" s="325"/>
      <c r="AA460" s="2"/>
      <c r="AB460" s="1"/>
      <c r="AC460" s="1"/>
      <c r="AD460" s="1"/>
      <c r="AE460" s="1"/>
      <c r="AF460" s="1"/>
      <c r="AG460" s="1"/>
    </row>
    <row r="461" spans="1:33" ht="15.75" customHeight="1" x14ac:dyDescent="0.3">
      <c r="A461" s="1"/>
      <c r="B461" s="307"/>
      <c r="C461" s="2"/>
      <c r="D461" s="308"/>
      <c r="E461" s="70"/>
      <c r="F461" s="70"/>
      <c r="G461" s="70"/>
      <c r="H461" s="70"/>
      <c r="I461" s="70"/>
      <c r="J461" s="70"/>
      <c r="K461" s="70"/>
      <c r="L461" s="70"/>
      <c r="M461" s="70"/>
      <c r="N461" s="70"/>
      <c r="O461" s="70"/>
      <c r="P461" s="70"/>
      <c r="Q461" s="70"/>
      <c r="R461" s="70"/>
      <c r="S461" s="70"/>
      <c r="T461" s="70"/>
      <c r="U461" s="70"/>
      <c r="V461" s="70"/>
      <c r="W461" s="325"/>
      <c r="X461" s="325"/>
      <c r="Y461" s="325"/>
      <c r="Z461" s="325"/>
      <c r="AA461" s="2"/>
      <c r="AB461" s="1"/>
      <c r="AC461" s="1"/>
      <c r="AD461" s="1"/>
      <c r="AE461" s="1"/>
      <c r="AF461" s="1"/>
      <c r="AG461" s="1"/>
    </row>
    <row r="462" spans="1:33" ht="15.75" customHeight="1" x14ac:dyDescent="0.3">
      <c r="A462" s="1"/>
      <c r="B462" s="307"/>
      <c r="C462" s="2"/>
      <c r="D462" s="308"/>
      <c r="E462" s="70"/>
      <c r="F462" s="70"/>
      <c r="G462" s="70"/>
      <c r="H462" s="70"/>
      <c r="I462" s="70"/>
      <c r="J462" s="70"/>
      <c r="K462" s="70"/>
      <c r="L462" s="70"/>
      <c r="M462" s="70"/>
      <c r="N462" s="70"/>
      <c r="O462" s="70"/>
      <c r="P462" s="70"/>
      <c r="Q462" s="70"/>
      <c r="R462" s="70"/>
      <c r="S462" s="70"/>
      <c r="T462" s="70"/>
      <c r="U462" s="70"/>
      <c r="V462" s="70"/>
      <c r="W462" s="325"/>
      <c r="X462" s="325"/>
      <c r="Y462" s="325"/>
      <c r="Z462" s="325"/>
      <c r="AA462" s="2"/>
      <c r="AB462" s="1"/>
      <c r="AC462" s="1"/>
      <c r="AD462" s="1"/>
      <c r="AE462" s="1"/>
      <c r="AF462" s="1"/>
      <c r="AG462" s="1"/>
    </row>
    <row r="463" spans="1:33" ht="15.75" customHeight="1" x14ac:dyDescent="0.3">
      <c r="A463" s="1"/>
      <c r="B463" s="307"/>
      <c r="C463" s="2"/>
      <c r="D463" s="308"/>
      <c r="E463" s="70"/>
      <c r="F463" s="70"/>
      <c r="G463" s="70"/>
      <c r="H463" s="70"/>
      <c r="I463" s="70"/>
      <c r="J463" s="70"/>
      <c r="K463" s="70"/>
      <c r="L463" s="70"/>
      <c r="M463" s="70"/>
      <c r="N463" s="70"/>
      <c r="O463" s="70"/>
      <c r="P463" s="70"/>
      <c r="Q463" s="70"/>
      <c r="R463" s="70"/>
      <c r="S463" s="70"/>
      <c r="T463" s="70"/>
      <c r="U463" s="70"/>
      <c r="V463" s="70"/>
      <c r="W463" s="325"/>
      <c r="X463" s="325"/>
      <c r="Y463" s="325"/>
      <c r="Z463" s="325"/>
      <c r="AA463" s="2"/>
      <c r="AB463" s="1"/>
      <c r="AC463" s="1"/>
      <c r="AD463" s="1"/>
      <c r="AE463" s="1"/>
      <c r="AF463" s="1"/>
      <c r="AG463" s="1"/>
    </row>
    <row r="464" spans="1:33" ht="15.75" customHeight="1" x14ac:dyDescent="0.3">
      <c r="A464" s="1"/>
      <c r="B464" s="307"/>
      <c r="C464" s="2"/>
      <c r="D464" s="308"/>
      <c r="E464" s="70"/>
      <c r="F464" s="70"/>
      <c r="G464" s="70"/>
      <c r="H464" s="70"/>
      <c r="I464" s="70"/>
      <c r="J464" s="70"/>
      <c r="K464" s="70"/>
      <c r="L464" s="70"/>
      <c r="M464" s="70"/>
      <c r="N464" s="70"/>
      <c r="O464" s="70"/>
      <c r="P464" s="70"/>
      <c r="Q464" s="70"/>
      <c r="R464" s="70"/>
      <c r="S464" s="70"/>
      <c r="T464" s="70"/>
      <c r="U464" s="70"/>
      <c r="V464" s="70"/>
      <c r="W464" s="325"/>
      <c r="X464" s="325"/>
      <c r="Y464" s="325"/>
      <c r="Z464" s="325"/>
      <c r="AA464" s="2"/>
      <c r="AB464" s="1"/>
      <c r="AC464" s="1"/>
      <c r="AD464" s="1"/>
      <c r="AE464" s="1"/>
      <c r="AF464" s="1"/>
      <c r="AG464" s="1"/>
    </row>
    <row r="465" spans="1:33" ht="15.75" customHeight="1" x14ac:dyDescent="0.3">
      <c r="A465" s="1"/>
      <c r="B465" s="307"/>
      <c r="C465" s="2"/>
      <c r="D465" s="308"/>
      <c r="E465" s="70"/>
      <c r="F465" s="70"/>
      <c r="G465" s="70"/>
      <c r="H465" s="70"/>
      <c r="I465" s="70"/>
      <c r="J465" s="70"/>
      <c r="K465" s="70"/>
      <c r="L465" s="70"/>
      <c r="M465" s="70"/>
      <c r="N465" s="70"/>
      <c r="O465" s="70"/>
      <c r="P465" s="70"/>
      <c r="Q465" s="70"/>
      <c r="R465" s="70"/>
      <c r="S465" s="70"/>
      <c r="T465" s="70"/>
      <c r="U465" s="70"/>
      <c r="V465" s="70"/>
      <c r="W465" s="325"/>
      <c r="X465" s="325"/>
      <c r="Y465" s="325"/>
      <c r="Z465" s="325"/>
      <c r="AA465" s="2"/>
      <c r="AB465" s="1"/>
      <c r="AC465" s="1"/>
      <c r="AD465" s="1"/>
      <c r="AE465" s="1"/>
      <c r="AF465" s="1"/>
      <c r="AG465" s="1"/>
    </row>
    <row r="466" spans="1:33" ht="15.75" customHeight="1" x14ac:dyDescent="0.3">
      <c r="A466" s="1"/>
      <c r="B466" s="307"/>
      <c r="C466" s="2"/>
      <c r="D466" s="308"/>
      <c r="E466" s="70"/>
      <c r="F466" s="70"/>
      <c r="G466" s="70"/>
      <c r="H466" s="70"/>
      <c r="I466" s="70"/>
      <c r="J466" s="70"/>
      <c r="K466" s="70"/>
      <c r="L466" s="70"/>
      <c r="M466" s="70"/>
      <c r="N466" s="70"/>
      <c r="O466" s="70"/>
      <c r="P466" s="70"/>
      <c r="Q466" s="70"/>
      <c r="R466" s="70"/>
      <c r="S466" s="70"/>
      <c r="T466" s="70"/>
      <c r="U466" s="70"/>
      <c r="V466" s="70"/>
      <c r="W466" s="325"/>
      <c r="X466" s="325"/>
      <c r="Y466" s="325"/>
      <c r="Z466" s="325"/>
      <c r="AA466" s="2"/>
      <c r="AB466" s="1"/>
      <c r="AC466" s="1"/>
      <c r="AD466" s="1"/>
      <c r="AE466" s="1"/>
      <c r="AF466" s="1"/>
      <c r="AG466" s="1"/>
    </row>
    <row r="467" spans="1:33" ht="15.75" customHeight="1" x14ac:dyDescent="0.3">
      <c r="A467" s="1"/>
      <c r="B467" s="307"/>
      <c r="C467" s="2"/>
      <c r="D467" s="308"/>
      <c r="E467" s="70"/>
      <c r="F467" s="70"/>
      <c r="G467" s="70"/>
      <c r="H467" s="70"/>
      <c r="I467" s="70"/>
      <c r="J467" s="70"/>
      <c r="K467" s="70"/>
      <c r="L467" s="70"/>
      <c r="M467" s="70"/>
      <c r="N467" s="70"/>
      <c r="O467" s="70"/>
      <c r="P467" s="70"/>
      <c r="Q467" s="70"/>
      <c r="R467" s="70"/>
      <c r="S467" s="70"/>
      <c r="T467" s="70"/>
      <c r="U467" s="70"/>
      <c r="V467" s="70"/>
      <c r="W467" s="325"/>
      <c r="X467" s="325"/>
      <c r="Y467" s="325"/>
      <c r="Z467" s="325"/>
      <c r="AA467" s="2"/>
      <c r="AB467" s="1"/>
      <c r="AC467" s="1"/>
      <c r="AD467" s="1"/>
      <c r="AE467" s="1"/>
      <c r="AF467" s="1"/>
      <c r="AG467" s="1"/>
    </row>
    <row r="468" spans="1:33" ht="15.75" customHeight="1" x14ac:dyDescent="0.3">
      <c r="A468" s="1"/>
      <c r="B468" s="307"/>
      <c r="C468" s="2"/>
      <c r="D468" s="308"/>
      <c r="E468" s="70"/>
      <c r="F468" s="70"/>
      <c r="G468" s="70"/>
      <c r="H468" s="70"/>
      <c r="I468" s="70"/>
      <c r="J468" s="70"/>
      <c r="K468" s="70"/>
      <c r="L468" s="70"/>
      <c r="M468" s="70"/>
      <c r="N468" s="70"/>
      <c r="O468" s="70"/>
      <c r="P468" s="70"/>
      <c r="Q468" s="70"/>
      <c r="R468" s="70"/>
      <c r="S468" s="70"/>
      <c r="T468" s="70"/>
      <c r="U468" s="70"/>
      <c r="V468" s="70"/>
      <c r="W468" s="325"/>
      <c r="X468" s="325"/>
      <c r="Y468" s="325"/>
      <c r="Z468" s="325"/>
      <c r="AA468" s="2"/>
      <c r="AB468" s="1"/>
      <c r="AC468" s="1"/>
      <c r="AD468" s="1"/>
      <c r="AE468" s="1"/>
      <c r="AF468" s="1"/>
      <c r="AG468" s="1"/>
    </row>
    <row r="469" spans="1:33" ht="15.75" customHeight="1" x14ac:dyDescent="0.3">
      <c r="A469" s="1"/>
      <c r="B469" s="307"/>
      <c r="C469" s="2"/>
      <c r="D469" s="308"/>
      <c r="E469" s="70"/>
      <c r="F469" s="70"/>
      <c r="G469" s="70"/>
      <c r="H469" s="70"/>
      <c r="I469" s="70"/>
      <c r="J469" s="70"/>
      <c r="K469" s="70"/>
      <c r="L469" s="70"/>
      <c r="M469" s="70"/>
      <c r="N469" s="70"/>
      <c r="O469" s="70"/>
      <c r="P469" s="70"/>
      <c r="Q469" s="70"/>
      <c r="R469" s="70"/>
      <c r="S469" s="70"/>
      <c r="T469" s="70"/>
      <c r="U469" s="70"/>
      <c r="V469" s="70"/>
      <c r="W469" s="325"/>
      <c r="X469" s="325"/>
      <c r="Y469" s="325"/>
      <c r="Z469" s="325"/>
      <c r="AA469" s="2"/>
      <c r="AB469" s="1"/>
      <c r="AC469" s="1"/>
      <c r="AD469" s="1"/>
      <c r="AE469" s="1"/>
      <c r="AF469" s="1"/>
      <c r="AG469" s="1"/>
    </row>
    <row r="470" spans="1:33" ht="15.75" customHeight="1" x14ac:dyDescent="0.3">
      <c r="A470" s="1"/>
      <c r="B470" s="307"/>
      <c r="C470" s="2"/>
      <c r="D470" s="308"/>
      <c r="E470" s="70"/>
      <c r="F470" s="70"/>
      <c r="G470" s="70"/>
      <c r="H470" s="70"/>
      <c r="I470" s="70"/>
      <c r="J470" s="70"/>
      <c r="K470" s="70"/>
      <c r="L470" s="70"/>
      <c r="M470" s="70"/>
      <c r="N470" s="70"/>
      <c r="O470" s="70"/>
      <c r="P470" s="70"/>
      <c r="Q470" s="70"/>
      <c r="R470" s="70"/>
      <c r="S470" s="70"/>
      <c r="T470" s="70"/>
      <c r="U470" s="70"/>
      <c r="V470" s="70"/>
      <c r="W470" s="325"/>
      <c r="X470" s="325"/>
      <c r="Y470" s="325"/>
      <c r="Z470" s="325"/>
      <c r="AA470" s="2"/>
      <c r="AB470" s="1"/>
      <c r="AC470" s="1"/>
      <c r="AD470" s="1"/>
      <c r="AE470" s="1"/>
      <c r="AF470" s="1"/>
      <c r="AG470" s="1"/>
    </row>
    <row r="471" spans="1:33" ht="15.75" customHeight="1" x14ac:dyDescent="0.3">
      <c r="A471" s="1"/>
      <c r="B471" s="307"/>
      <c r="C471" s="2"/>
      <c r="D471" s="308"/>
      <c r="E471" s="70"/>
      <c r="F471" s="70"/>
      <c r="G471" s="70"/>
      <c r="H471" s="70"/>
      <c r="I471" s="70"/>
      <c r="J471" s="70"/>
      <c r="K471" s="70"/>
      <c r="L471" s="70"/>
      <c r="M471" s="70"/>
      <c r="N471" s="70"/>
      <c r="O471" s="70"/>
      <c r="P471" s="70"/>
      <c r="Q471" s="70"/>
      <c r="R471" s="70"/>
      <c r="S471" s="70"/>
      <c r="T471" s="70"/>
      <c r="U471" s="70"/>
      <c r="V471" s="70"/>
      <c r="W471" s="325"/>
      <c r="X471" s="325"/>
      <c r="Y471" s="325"/>
      <c r="Z471" s="325"/>
      <c r="AA471" s="2"/>
      <c r="AB471" s="1"/>
      <c r="AC471" s="1"/>
      <c r="AD471" s="1"/>
      <c r="AE471" s="1"/>
      <c r="AF471" s="1"/>
      <c r="AG471" s="1"/>
    </row>
    <row r="472" spans="1:33" ht="15.75" customHeight="1" x14ac:dyDescent="0.3">
      <c r="A472" s="1"/>
      <c r="B472" s="307"/>
      <c r="C472" s="2"/>
      <c r="D472" s="308"/>
      <c r="E472" s="70"/>
      <c r="F472" s="70"/>
      <c r="G472" s="70"/>
      <c r="H472" s="70"/>
      <c r="I472" s="70"/>
      <c r="J472" s="70"/>
      <c r="K472" s="70"/>
      <c r="L472" s="70"/>
      <c r="M472" s="70"/>
      <c r="N472" s="70"/>
      <c r="O472" s="70"/>
      <c r="P472" s="70"/>
      <c r="Q472" s="70"/>
      <c r="R472" s="70"/>
      <c r="S472" s="70"/>
      <c r="T472" s="70"/>
      <c r="U472" s="70"/>
      <c r="V472" s="70"/>
      <c r="W472" s="325"/>
      <c r="X472" s="325"/>
      <c r="Y472" s="325"/>
      <c r="Z472" s="325"/>
      <c r="AA472" s="2"/>
      <c r="AB472" s="1"/>
      <c r="AC472" s="1"/>
      <c r="AD472" s="1"/>
      <c r="AE472" s="1"/>
      <c r="AF472" s="1"/>
      <c r="AG472" s="1"/>
    </row>
    <row r="473" spans="1:33" ht="15.75" customHeight="1" x14ac:dyDescent="0.3">
      <c r="A473" s="1"/>
      <c r="B473" s="307"/>
      <c r="C473" s="2"/>
      <c r="D473" s="308"/>
      <c r="E473" s="70"/>
      <c r="F473" s="70"/>
      <c r="G473" s="70"/>
      <c r="H473" s="70"/>
      <c r="I473" s="70"/>
      <c r="J473" s="70"/>
      <c r="K473" s="70"/>
      <c r="L473" s="70"/>
      <c r="M473" s="70"/>
      <c r="N473" s="70"/>
      <c r="O473" s="70"/>
      <c r="P473" s="70"/>
      <c r="Q473" s="70"/>
      <c r="R473" s="70"/>
      <c r="S473" s="70"/>
      <c r="T473" s="70"/>
      <c r="U473" s="70"/>
      <c r="V473" s="70"/>
      <c r="W473" s="325"/>
      <c r="X473" s="325"/>
      <c r="Y473" s="325"/>
      <c r="Z473" s="325"/>
      <c r="AA473" s="2"/>
      <c r="AB473" s="1"/>
      <c r="AC473" s="1"/>
      <c r="AD473" s="1"/>
      <c r="AE473" s="1"/>
      <c r="AF473" s="1"/>
      <c r="AG473" s="1"/>
    </row>
    <row r="474" spans="1:33" ht="15.75" customHeight="1" x14ac:dyDescent="0.3">
      <c r="A474" s="1"/>
      <c r="B474" s="307"/>
      <c r="C474" s="2"/>
      <c r="D474" s="308"/>
      <c r="E474" s="70"/>
      <c r="F474" s="70"/>
      <c r="G474" s="70"/>
      <c r="H474" s="70"/>
      <c r="I474" s="70"/>
      <c r="J474" s="70"/>
      <c r="K474" s="70"/>
      <c r="L474" s="70"/>
      <c r="M474" s="70"/>
      <c r="N474" s="70"/>
      <c r="O474" s="70"/>
      <c r="P474" s="70"/>
      <c r="Q474" s="70"/>
      <c r="R474" s="70"/>
      <c r="S474" s="70"/>
      <c r="T474" s="70"/>
      <c r="U474" s="70"/>
      <c r="V474" s="70"/>
      <c r="W474" s="325"/>
      <c r="X474" s="325"/>
      <c r="Y474" s="325"/>
      <c r="Z474" s="325"/>
      <c r="AA474" s="2"/>
      <c r="AB474" s="1"/>
      <c r="AC474" s="1"/>
      <c r="AD474" s="1"/>
      <c r="AE474" s="1"/>
      <c r="AF474" s="1"/>
      <c r="AG474" s="1"/>
    </row>
    <row r="475" spans="1:33" ht="15.75" customHeight="1" x14ac:dyDescent="0.3">
      <c r="A475" s="1"/>
      <c r="B475" s="307"/>
      <c r="C475" s="2"/>
      <c r="D475" s="308"/>
      <c r="E475" s="70"/>
      <c r="F475" s="70"/>
      <c r="G475" s="70"/>
      <c r="H475" s="70"/>
      <c r="I475" s="70"/>
      <c r="J475" s="70"/>
      <c r="K475" s="70"/>
      <c r="L475" s="70"/>
      <c r="M475" s="70"/>
      <c r="N475" s="70"/>
      <c r="O475" s="70"/>
      <c r="P475" s="70"/>
      <c r="Q475" s="70"/>
      <c r="R475" s="70"/>
      <c r="S475" s="70"/>
      <c r="T475" s="70"/>
      <c r="U475" s="70"/>
      <c r="V475" s="70"/>
      <c r="W475" s="325"/>
      <c r="X475" s="325"/>
      <c r="Y475" s="325"/>
      <c r="Z475" s="325"/>
      <c r="AA475" s="2"/>
      <c r="AB475" s="1"/>
      <c r="AC475" s="1"/>
      <c r="AD475" s="1"/>
      <c r="AE475" s="1"/>
      <c r="AF475" s="1"/>
      <c r="AG475" s="1"/>
    </row>
    <row r="476" spans="1:33" ht="15.75" customHeight="1" x14ac:dyDescent="0.3">
      <c r="A476" s="1"/>
      <c r="B476" s="307"/>
      <c r="C476" s="2"/>
      <c r="D476" s="308"/>
      <c r="E476" s="70"/>
      <c r="F476" s="70"/>
      <c r="G476" s="70"/>
      <c r="H476" s="70"/>
      <c r="I476" s="70"/>
      <c r="J476" s="70"/>
      <c r="K476" s="70"/>
      <c r="L476" s="70"/>
      <c r="M476" s="70"/>
      <c r="N476" s="70"/>
      <c r="O476" s="70"/>
      <c r="P476" s="70"/>
      <c r="Q476" s="70"/>
      <c r="R476" s="70"/>
      <c r="S476" s="70"/>
      <c r="T476" s="70"/>
      <c r="U476" s="70"/>
      <c r="V476" s="70"/>
      <c r="W476" s="325"/>
      <c r="X476" s="325"/>
      <c r="Y476" s="325"/>
      <c r="Z476" s="325"/>
      <c r="AA476" s="2"/>
      <c r="AB476" s="1"/>
      <c r="AC476" s="1"/>
      <c r="AD476" s="1"/>
      <c r="AE476" s="1"/>
      <c r="AF476" s="1"/>
      <c r="AG476" s="1"/>
    </row>
    <row r="477" spans="1:33" ht="15.75" customHeight="1" x14ac:dyDescent="0.3">
      <c r="A477" s="1"/>
      <c r="B477" s="307"/>
      <c r="C477" s="2"/>
      <c r="D477" s="308"/>
      <c r="E477" s="70"/>
      <c r="F477" s="70"/>
      <c r="G477" s="70"/>
      <c r="H477" s="70"/>
      <c r="I477" s="70"/>
      <c r="J477" s="70"/>
      <c r="K477" s="70"/>
      <c r="L477" s="70"/>
      <c r="M477" s="70"/>
      <c r="N477" s="70"/>
      <c r="O477" s="70"/>
      <c r="P477" s="70"/>
      <c r="Q477" s="70"/>
      <c r="R477" s="70"/>
      <c r="S477" s="70"/>
      <c r="T477" s="70"/>
      <c r="U477" s="70"/>
      <c r="V477" s="70"/>
      <c r="W477" s="325"/>
      <c r="X477" s="325"/>
      <c r="Y477" s="325"/>
      <c r="Z477" s="325"/>
      <c r="AA477" s="2"/>
      <c r="AB477" s="1"/>
      <c r="AC477" s="1"/>
      <c r="AD477" s="1"/>
      <c r="AE477" s="1"/>
      <c r="AF477" s="1"/>
      <c r="AG477" s="1"/>
    </row>
    <row r="478" spans="1:33" ht="15.75" customHeight="1" x14ac:dyDescent="0.3">
      <c r="A478" s="1"/>
      <c r="B478" s="307"/>
      <c r="C478" s="2"/>
      <c r="D478" s="308"/>
      <c r="E478" s="70"/>
      <c r="F478" s="70"/>
      <c r="G478" s="70"/>
      <c r="H478" s="70"/>
      <c r="I478" s="70"/>
      <c r="J478" s="70"/>
      <c r="K478" s="70"/>
      <c r="L478" s="70"/>
      <c r="M478" s="70"/>
      <c r="N478" s="70"/>
      <c r="O478" s="70"/>
      <c r="P478" s="70"/>
      <c r="Q478" s="70"/>
      <c r="R478" s="70"/>
      <c r="S478" s="70"/>
      <c r="T478" s="70"/>
      <c r="U478" s="70"/>
      <c r="V478" s="70"/>
      <c r="W478" s="325"/>
      <c r="X478" s="325"/>
      <c r="Y478" s="325"/>
      <c r="Z478" s="325"/>
      <c r="AA478" s="2"/>
      <c r="AB478" s="1"/>
      <c r="AC478" s="1"/>
      <c r="AD478" s="1"/>
      <c r="AE478" s="1"/>
      <c r="AF478" s="1"/>
      <c r="AG478" s="1"/>
    </row>
    <row r="479" spans="1:33" ht="15.75" customHeight="1" x14ac:dyDescent="0.3">
      <c r="A479" s="1"/>
      <c r="B479" s="307"/>
      <c r="C479" s="2"/>
      <c r="D479" s="308"/>
      <c r="E479" s="70"/>
      <c r="F479" s="70"/>
      <c r="G479" s="70"/>
      <c r="H479" s="70"/>
      <c r="I479" s="70"/>
      <c r="J479" s="70"/>
      <c r="K479" s="70"/>
      <c r="L479" s="70"/>
      <c r="M479" s="70"/>
      <c r="N479" s="70"/>
      <c r="O479" s="70"/>
      <c r="P479" s="70"/>
      <c r="Q479" s="70"/>
      <c r="R479" s="70"/>
      <c r="S479" s="70"/>
      <c r="T479" s="70"/>
      <c r="U479" s="70"/>
      <c r="V479" s="70"/>
      <c r="W479" s="325"/>
      <c r="X479" s="325"/>
      <c r="Y479" s="325"/>
      <c r="Z479" s="325"/>
      <c r="AA479" s="2"/>
      <c r="AB479" s="1"/>
      <c r="AC479" s="1"/>
      <c r="AD479" s="1"/>
      <c r="AE479" s="1"/>
      <c r="AF479" s="1"/>
      <c r="AG479" s="1"/>
    </row>
    <row r="480" spans="1:33" ht="15.75" customHeight="1" x14ac:dyDescent="0.3">
      <c r="A480" s="1"/>
      <c r="B480" s="307"/>
      <c r="C480" s="2"/>
      <c r="D480" s="308"/>
      <c r="E480" s="70"/>
      <c r="F480" s="70"/>
      <c r="G480" s="70"/>
      <c r="H480" s="70"/>
      <c r="I480" s="70"/>
      <c r="J480" s="70"/>
      <c r="K480" s="70"/>
      <c r="L480" s="70"/>
      <c r="M480" s="70"/>
      <c r="N480" s="70"/>
      <c r="O480" s="70"/>
      <c r="P480" s="70"/>
      <c r="Q480" s="70"/>
      <c r="R480" s="70"/>
      <c r="S480" s="70"/>
      <c r="T480" s="70"/>
      <c r="U480" s="70"/>
      <c r="V480" s="70"/>
      <c r="W480" s="325"/>
      <c r="X480" s="325"/>
      <c r="Y480" s="325"/>
      <c r="Z480" s="325"/>
      <c r="AA480" s="2"/>
      <c r="AB480" s="1"/>
      <c r="AC480" s="1"/>
      <c r="AD480" s="1"/>
      <c r="AE480" s="1"/>
      <c r="AF480" s="1"/>
      <c r="AG480" s="1"/>
    </row>
    <row r="481" spans="1:33" ht="15.75" customHeight="1" x14ac:dyDescent="0.3">
      <c r="A481" s="1"/>
      <c r="B481" s="307"/>
      <c r="C481" s="2"/>
      <c r="D481" s="308"/>
      <c r="E481" s="70"/>
      <c r="F481" s="70"/>
      <c r="G481" s="70"/>
      <c r="H481" s="70"/>
      <c r="I481" s="70"/>
      <c r="J481" s="70"/>
      <c r="K481" s="70"/>
      <c r="L481" s="70"/>
      <c r="M481" s="70"/>
      <c r="N481" s="70"/>
      <c r="O481" s="70"/>
      <c r="P481" s="70"/>
      <c r="Q481" s="70"/>
      <c r="R481" s="70"/>
      <c r="S481" s="70"/>
      <c r="T481" s="70"/>
      <c r="U481" s="70"/>
      <c r="V481" s="70"/>
      <c r="W481" s="325"/>
      <c r="X481" s="325"/>
      <c r="Y481" s="325"/>
      <c r="Z481" s="325"/>
      <c r="AA481" s="2"/>
      <c r="AB481" s="1"/>
      <c r="AC481" s="1"/>
      <c r="AD481" s="1"/>
      <c r="AE481" s="1"/>
      <c r="AF481" s="1"/>
      <c r="AG481" s="1"/>
    </row>
    <row r="482" spans="1:33" ht="15.75" customHeight="1" x14ac:dyDescent="0.3">
      <c r="A482" s="1"/>
      <c r="B482" s="307"/>
      <c r="C482" s="2"/>
      <c r="D482" s="308"/>
      <c r="E482" s="70"/>
      <c r="F482" s="70"/>
      <c r="G482" s="70"/>
      <c r="H482" s="70"/>
      <c r="I482" s="70"/>
      <c r="J482" s="70"/>
      <c r="K482" s="70"/>
      <c r="L482" s="70"/>
      <c r="M482" s="70"/>
      <c r="N482" s="70"/>
      <c r="O482" s="70"/>
      <c r="P482" s="70"/>
      <c r="Q482" s="70"/>
      <c r="R482" s="70"/>
      <c r="S482" s="70"/>
      <c r="T482" s="70"/>
      <c r="U482" s="70"/>
      <c r="V482" s="70"/>
      <c r="W482" s="325"/>
      <c r="X482" s="325"/>
      <c r="Y482" s="325"/>
      <c r="Z482" s="325"/>
      <c r="AA482" s="2"/>
      <c r="AB482" s="1"/>
      <c r="AC482" s="1"/>
      <c r="AD482" s="1"/>
      <c r="AE482" s="1"/>
      <c r="AF482" s="1"/>
      <c r="AG482" s="1"/>
    </row>
    <row r="483" spans="1:33" ht="15.75" customHeight="1" x14ac:dyDescent="0.3">
      <c r="A483" s="1"/>
      <c r="B483" s="307"/>
      <c r="C483" s="2"/>
      <c r="D483" s="308"/>
      <c r="E483" s="70"/>
      <c r="F483" s="70"/>
      <c r="G483" s="70"/>
      <c r="H483" s="70"/>
      <c r="I483" s="70"/>
      <c r="J483" s="70"/>
      <c r="K483" s="70"/>
      <c r="L483" s="70"/>
      <c r="M483" s="70"/>
      <c r="N483" s="70"/>
      <c r="O483" s="70"/>
      <c r="P483" s="70"/>
      <c r="Q483" s="70"/>
      <c r="R483" s="70"/>
      <c r="S483" s="70"/>
      <c r="T483" s="70"/>
      <c r="U483" s="70"/>
      <c r="V483" s="70"/>
      <c r="W483" s="325"/>
      <c r="X483" s="325"/>
      <c r="Y483" s="325"/>
      <c r="Z483" s="325"/>
      <c r="AA483" s="2"/>
      <c r="AB483" s="1"/>
      <c r="AC483" s="1"/>
      <c r="AD483" s="1"/>
      <c r="AE483" s="1"/>
      <c r="AF483" s="1"/>
      <c r="AG483" s="1"/>
    </row>
    <row r="484" spans="1:33" ht="15.75" customHeight="1" x14ac:dyDescent="0.3">
      <c r="A484" s="1"/>
      <c r="B484" s="307"/>
      <c r="C484" s="2"/>
      <c r="D484" s="308"/>
      <c r="E484" s="70"/>
      <c r="F484" s="70"/>
      <c r="G484" s="70"/>
      <c r="H484" s="70"/>
      <c r="I484" s="70"/>
      <c r="J484" s="70"/>
      <c r="K484" s="70"/>
      <c r="L484" s="70"/>
      <c r="M484" s="70"/>
      <c r="N484" s="70"/>
      <c r="O484" s="70"/>
      <c r="P484" s="70"/>
      <c r="Q484" s="70"/>
      <c r="R484" s="70"/>
      <c r="S484" s="70"/>
      <c r="T484" s="70"/>
      <c r="U484" s="70"/>
      <c r="V484" s="70"/>
      <c r="W484" s="325"/>
      <c r="X484" s="325"/>
      <c r="Y484" s="325"/>
      <c r="Z484" s="325"/>
      <c r="AA484" s="2"/>
      <c r="AB484" s="1"/>
      <c r="AC484" s="1"/>
      <c r="AD484" s="1"/>
      <c r="AE484" s="1"/>
      <c r="AF484" s="1"/>
      <c r="AG484" s="1"/>
    </row>
    <row r="485" spans="1:33" ht="15.75" customHeight="1" x14ac:dyDescent="0.3">
      <c r="A485" s="1"/>
      <c r="B485" s="307"/>
      <c r="C485" s="2"/>
      <c r="D485" s="308"/>
      <c r="E485" s="70"/>
      <c r="F485" s="70"/>
      <c r="G485" s="70"/>
      <c r="H485" s="70"/>
      <c r="I485" s="70"/>
      <c r="J485" s="70"/>
      <c r="K485" s="70"/>
      <c r="L485" s="70"/>
      <c r="M485" s="70"/>
      <c r="N485" s="70"/>
      <c r="O485" s="70"/>
      <c r="P485" s="70"/>
      <c r="Q485" s="70"/>
      <c r="R485" s="70"/>
      <c r="S485" s="70"/>
      <c r="T485" s="70"/>
      <c r="U485" s="70"/>
      <c r="V485" s="70"/>
      <c r="W485" s="325"/>
      <c r="X485" s="325"/>
      <c r="Y485" s="325"/>
      <c r="Z485" s="325"/>
      <c r="AA485" s="2"/>
      <c r="AB485" s="1"/>
      <c r="AC485" s="1"/>
      <c r="AD485" s="1"/>
      <c r="AE485" s="1"/>
      <c r="AF485" s="1"/>
      <c r="AG485" s="1"/>
    </row>
    <row r="486" spans="1:33" ht="15.75" customHeight="1" x14ac:dyDescent="0.3">
      <c r="A486" s="1"/>
      <c r="B486" s="307"/>
      <c r="C486" s="2"/>
      <c r="D486" s="308"/>
      <c r="E486" s="70"/>
      <c r="F486" s="70"/>
      <c r="G486" s="70"/>
      <c r="H486" s="70"/>
      <c r="I486" s="70"/>
      <c r="J486" s="70"/>
      <c r="K486" s="70"/>
      <c r="L486" s="70"/>
      <c r="M486" s="70"/>
      <c r="N486" s="70"/>
      <c r="O486" s="70"/>
      <c r="P486" s="70"/>
      <c r="Q486" s="70"/>
      <c r="R486" s="70"/>
      <c r="S486" s="70"/>
      <c r="T486" s="70"/>
      <c r="U486" s="70"/>
      <c r="V486" s="70"/>
      <c r="W486" s="325"/>
      <c r="X486" s="325"/>
      <c r="Y486" s="325"/>
      <c r="Z486" s="325"/>
      <c r="AA486" s="2"/>
      <c r="AB486" s="1"/>
      <c r="AC486" s="1"/>
      <c r="AD486" s="1"/>
      <c r="AE486" s="1"/>
      <c r="AF486" s="1"/>
      <c r="AG486" s="1"/>
    </row>
    <row r="487" spans="1:33" ht="15.75" customHeight="1" x14ac:dyDescent="0.3">
      <c r="A487" s="1"/>
      <c r="B487" s="307"/>
      <c r="C487" s="2"/>
      <c r="D487" s="308"/>
      <c r="E487" s="70"/>
      <c r="F487" s="70"/>
      <c r="G487" s="70"/>
      <c r="H487" s="70"/>
      <c r="I487" s="70"/>
      <c r="J487" s="70"/>
      <c r="K487" s="70"/>
      <c r="L487" s="70"/>
      <c r="M487" s="70"/>
      <c r="N487" s="70"/>
      <c r="O487" s="70"/>
      <c r="P487" s="70"/>
      <c r="Q487" s="70"/>
      <c r="R487" s="70"/>
      <c r="S487" s="70"/>
      <c r="T487" s="70"/>
      <c r="U487" s="70"/>
      <c r="V487" s="70"/>
      <c r="W487" s="325"/>
      <c r="X487" s="325"/>
      <c r="Y487" s="325"/>
      <c r="Z487" s="325"/>
      <c r="AA487" s="2"/>
      <c r="AB487" s="1"/>
      <c r="AC487" s="1"/>
      <c r="AD487" s="1"/>
      <c r="AE487" s="1"/>
      <c r="AF487" s="1"/>
      <c r="AG487" s="1"/>
    </row>
    <row r="488" spans="1:33" ht="15.75" customHeight="1" x14ac:dyDescent="0.3">
      <c r="A488" s="1"/>
      <c r="B488" s="307"/>
      <c r="C488" s="2"/>
      <c r="D488" s="308"/>
      <c r="E488" s="70"/>
      <c r="F488" s="70"/>
      <c r="G488" s="70"/>
      <c r="H488" s="70"/>
      <c r="I488" s="70"/>
      <c r="J488" s="70"/>
      <c r="K488" s="70"/>
      <c r="L488" s="70"/>
      <c r="M488" s="70"/>
      <c r="N488" s="70"/>
      <c r="O488" s="70"/>
      <c r="P488" s="70"/>
      <c r="Q488" s="70"/>
      <c r="R488" s="70"/>
      <c r="S488" s="70"/>
      <c r="T488" s="70"/>
      <c r="U488" s="70"/>
      <c r="V488" s="70"/>
      <c r="W488" s="325"/>
      <c r="X488" s="325"/>
      <c r="Y488" s="325"/>
      <c r="Z488" s="325"/>
      <c r="AA488" s="2"/>
      <c r="AB488" s="1"/>
      <c r="AC488" s="1"/>
      <c r="AD488" s="1"/>
      <c r="AE488" s="1"/>
      <c r="AF488" s="1"/>
      <c r="AG488" s="1"/>
    </row>
    <row r="489" spans="1:33" ht="15.75" customHeight="1" x14ac:dyDescent="0.3">
      <c r="A489" s="1"/>
      <c r="B489" s="307"/>
      <c r="C489" s="2"/>
      <c r="D489" s="308"/>
      <c r="E489" s="70"/>
      <c r="F489" s="70"/>
      <c r="G489" s="70"/>
      <c r="H489" s="70"/>
      <c r="I489" s="70"/>
      <c r="J489" s="70"/>
      <c r="K489" s="70"/>
      <c r="L489" s="70"/>
      <c r="M489" s="70"/>
      <c r="N489" s="70"/>
      <c r="O489" s="70"/>
      <c r="P489" s="70"/>
      <c r="Q489" s="70"/>
      <c r="R489" s="70"/>
      <c r="S489" s="70"/>
      <c r="T489" s="70"/>
      <c r="U489" s="70"/>
      <c r="V489" s="70"/>
      <c r="W489" s="325"/>
      <c r="X489" s="325"/>
      <c r="Y489" s="325"/>
      <c r="Z489" s="325"/>
      <c r="AA489" s="2"/>
      <c r="AB489" s="1"/>
      <c r="AC489" s="1"/>
      <c r="AD489" s="1"/>
      <c r="AE489" s="1"/>
      <c r="AF489" s="1"/>
      <c r="AG489" s="1"/>
    </row>
    <row r="490" spans="1:33" ht="15.75" customHeight="1" x14ac:dyDescent="0.3">
      <c r="A490" s="1"/>
      <c r="B490" s="307"/>
      <c r="C490" s="2"/>
      <c r="D490" s="308"/>
      <c r="E490" s="70"/>
      <c r="F490" s="70"/>
      <c r="G490" s="70"/>
      <c r="H490" s="70"/>
      <c r="I490" s="70"/>
      <c r="J490" s="70"/>
      <c r="K490" s="70"/>
      <c r="L490" s="70"/>
      <c r="M490" s="70"/>
      <c r="N490" s="70"/>
      <c r="O490" s="70"/>
      <c r="P490" s="70"/>
      <c r="Q490" s="70"/>
      <c r="R490" s="70"/>
      <c r="S490" s="70"/>
      <c r="T490" s="70"/>
      <c r="U490" s="70"/>
      <c r="V490" s="70"/>
      <c r="W490" s="325"/>
      <c r="X490" s="325"/>
      <c r="Y490" s="325"/>
      <c r="Z490" s="325"/>
      <c r="AA490" s="2"/>
      <c r="AB490" s="1"/>
      <c r="AC490" s="1"/>
      <c r="AD490" s="1"/>
      <c r="AE490" s="1"/>
      <c r="AF490" s="1"/>
      <c r="AG490" s="1"/>
    </row>
    <row r="491" spans="1:33" ht="15.75" customHeight="1" x14ac:dyDescent="0.3">
      <c r="A491" s="1"/>
      <c r="B491" s="307"/>
      <c r="C491" s="2"/>
      <c r="D491" s="308"/>
      <c r="E491" s="70"/>
      <c r="F491" s="70"/>
      <c r="G491" s="70"/>
      <c r="H491" s="70"/>
      <c r="I491" s="70"/>
      <c r="J491" s="70"/>
      <c r="K491" s="70"/>
      <c r="L491" s="70"/>
      <c r="M491" s="70"/>
      <c r="N491" s="70"/>
      <c r="O491" s="70"/>
      <c r="P491" s="70"/>
      <c r="Q491" s="70"/>
      <c r="R491" s="70"/>
      <c r="S491" s="70"/>
      <c r="T491" s="70"/>
      <c r="U491" s="70"/>
      <c r="V491" s="70"/>
      <c r="W491" s="325"/>
      <c r="X491" s="325"/>
      <c r="Y491" s="325"/>
      <c r="Z491" s="325"/>
      <c r="AA491" s="2"/>
      <c r="AB491" s="1"/>
      <c r="AC491" s="1"/>
      <c r="AD491" s="1"/>
      <c r="AE491" s="1"/>
      <c r="AF491" s="1"/>
      <c r="AG491" s="1"/>
    </row>
    <row r="492" spans="1:33" ht="15.75" customHeight="1" x14ac:dyDescent="0.3">
      <c r="A492" s="1"/>
      <c r="B492" s="307"/>
      <c r="C492" s="2"/>
      <c r="D492" s="308"/>
      <c r="E492" s="70"/>
      <c r="F492" s="70"/>
      <c r="G492" s="70"/>
      <c r="H492" s="70"/>
      <c r="I492" s="70"/>
      <c r="J492" s="70"/>
      <c r="K492" s="70"/>
      <c r="L492" s="70"/>
      <c r="M492" s="70"/>
      <c r="N492" s="70"/>
      <c r="O492" s="70"/>
      <c r="P492" s="70"/>
      <c r="Q492" s="70"/>
      <c r="R492" s="70"/>
      <c r="S492" s="70"/>
      <c r="T492" s="70"/>
      <c r="U492" s="70"/>
      <c r="V492" s="70"/>
      <c r="W492" s="325"/>
      <c r="X492" s="325"/>
      <c r="Y492" s="325"/>
      <c r="Z492" s="325"/>
      <c r="AA492" s="2"/>
      <c r="AB492" s="1"/>
      <c r="AC492" s="1"/>
      <c r="AD492" s="1"/>
      <c r="AE492" s="1"/>
      <c r="AF492" s="1"/>
      <c r="AG492" s="1"/>
    </row>
    <row r="493" spans="1:33" ht="15.75" customHeight="1" x14ac:dyDescent="0.3">
      <c r="A493" s="1"/>
      <c r="B493" s="307"/>
      <c r="C493" s="2"/>
      <c r="D493" s="308"/>
      <c r="E493" s="70"/>
      <c r="F493" s="70"/>
      <c r="G493" s="70"/>
      <c r="H493" s="70"/>
      <c r="I493" s="70"/>
      <c r="J493" s="70"/>
      <c r="K493" s="70"/>
      <c r="L493" s="70"/>
      <c r="M493" s="70"/>
      <c r="N493" s="70"/>
      <c r="O493" s="70"/>
      <c r="P493" s="70"/>
      <c r="Q493" s="70"/>
      <c r="R493" s="70"/>
      <c r="S493" s="70"/>
      <c r="T493" s="70"/>
      <c r="U493" s="70"/>
      <c r="V493" s="70"/>
      <c r="W493" s="325"/>
      <c r="X493" s="325"/>
      <c r="Y493" s="325"/>
      <c r="Z493" s="325"/>
      <c r="AA493" s="2"/>
      <c r="AB493" s="1"/>
      <c r="AC493" s="1"/>
      <c r="AD493" s="1"/>
      <c r="AE493" s="1"/>
      <c r="AF493" s="1"/>
      <c r="AG493" s="1"/>
    </row>
    <row r="494" spans="1:33" ht="15.75" customHeight="1" x14ac:dyDescent="0.3">
      <c r="A494" s="1"/>
      <c r="B494" s="307"/>
      <c r="C494" s="2"/>
      <c r="D494" s="308"/>
      <c r="E494" s="70"/>
      <c r="F494" s="70"/>
      <c r="G494" s="70"/>
      <c r="H494" s="70"/>
      <c r="I494" s="70"/>
      <c r="J494" s="70"/>
      <c r="K494" s="70"/>
      <c r="L494" s="70"/>
      <c r="M494" s="70"/>
      <c r="N494" s="70"/>
      <c r="O494" s="70"/>
      <c r="P494" s="70"/>
      <c r="Q494" s="70"/>
      <c r="R494" s="70"/>
      <c r="S494" s="70"/>
      <c r="T494" s="70"/>
      <c r="U494" s="70"/>
      <c r="V494" s="70"/>
      <c r="W494" s="325"/>
      <c r="X494" s="325"/>
      <c r="Y494" s="325"/>
      <c r="Z494" s="325"/>
      <c r="AA494" s="2"/>
      <c r="AB494" s="1"/>
      <c r="AC494" s="1"/>
      <c r="AD494" s="1"/>
      <c r="AE494" s="1"/>
      <c r="AF494" s="1"/>
      <c r="AG494" s="1"/>
    </row>
    <row r="495" spans="1:33" ht="15.75" customHeight="1" x14ac:dyDescent="0.3">
      <c r="A495" s="1"/>
      <c r="B495" s="307"/>
      <c r="C495" s="2"/>
      <c r="D495" s="308"/>
      <c r="E495" s="70"/>
      <c r="F495" s="70"/>
      <c r="G495" s="70"/>
      <c r="H495" s="70"/>
      <c r="I495" s="70"/>
      <c r="J495" s="70"/>
      <c r="K495" s="70"/>
      <c r="L495" s="70"/>
      <c r="M495" s="70"/>
      <c r="N495" s="70"/>
      <c r="O495" s="70"/>
      <c r="P495" s="70"/>
      <c r="Q495" s="70"/>
      <c r="R495" s="70"/>
      <c r="S495" s="70"/>
      <c r="T495" s="70"/>
      <c r="U495" s="70"/>
      <c r="V495" s="70"/>
      <c r="W495" s="325"/>
      <c r="X495" s="325"/>
      <c r="Y495" s="325"/>
      <c r="Z495" s="325"/>
      <c r="AA495" s="2"/>
      <c r="AB495" s="1"/>
      <c r="AC495" s="1"/>
      <c r="AD495" s="1"/>
      <c r="AE495" s="1"/>
      <c r="AF495" s="1"/>
      <c r="AG495" s="1"/>
    </row>
    <row r="496" spans="1:33" ht="15.75" customHeight="1" x14ac:dyDescent="0.3">
      <c r="A496" s="1"/>
      <c r="B496" s="307"/>
      <c r="C496" s="2"/>
      <c r="D496" s="308"/>
      <c r="E496" s="70"/>
      <c r="F496" s="70"/>
      <c r="G496" s="70"/>
      <c r="H496" s="70"/>
      <c r="I496" s="70"/>
      <c r="J496" s="70"/>
      <c r="K496" s="70"/>
      <c r="L496" s="70"/>
      <c r="M496" s="70"/>
      <c r="N496" s="70"/>
      <c r="O496" s="70"/>
      <c r="P496" s="70"/>
      <c r="Q496" s="70"/>
      <c r="R496" s="70"/>
      <c r="S496" s="70"/>
      <c r="T496" s="70"/>
      <c r="U496" s="70"/>
      <c r="V496" s="70"/>
      <c r="W496" s="325"/>
      <c r="X496" s="325"/>
      <c r="Y496" s="325"/>
      <c r="Z496" s="325"/>
      <c r="AA496" s="2"/>
      <c r="AB496" s="1"/>
      <c r="AC496" s="1"/>
      <c r="AD496" s="1"/>
      <c r="AE496" s="1"/>
      <c r="AF496" s="1"/>
      <c r="AG496" s="1"/>
    </row>
    <row r="497" spans="1:33" ht="15.75" customHeight="1" x14ac:dyDescent="0.3">
      <c r="A497" s="1"/>
      <c r="B497" s="307"/>
      <c r="C497" s="2"/>
      <c r="D497" s="308"/>
      <c r="E497" s="70"/>
      <c r="F497" s="70"/>
      <c r="G497" s="70"/>
      <c r="H497" s="70"/>
      <c r="I497" s="70"/>
      <c r="J497" s="70"/>
      <c r="K497" s="70"/>
      <c r="L497" s="70"/>
      <c r="M497" s="70"/>
      <c r="N497" s="70"/>
      <c r="O497" s="70"/>
      <c r="P497" s="70"/>
      <c r="Q497" s="70"/>
      <c r="R497" s="70"/>
      <c r="S497" s="70"/>
      <c r="T497" s="70"/>
      <c r="U497" s="70"/>
      <c r="V497" s="70"/>
      <c r="W497" s="325"/>
      <c r="X497" s="325"/>
      <c r="Y497" s="325"/>
      <c r="Z497" s="325"/>
      <c r="AA497" s="2"/>
      <c r="AB497" s="1"/>
      <c r="AC497" s="1"/>
      <c r="AD497" s="1"/>
      <c r="AE497" s="1"/>
      <c r="AF497" s="1"/>
      <c r="AG497" s="1"/>
    </row>
    <row r="498" spans="1:33" ht="15.75" customHeight="1" x14ac:dyDescent="0.3">
      <c r="A498" s="1"/>
      <c r="B498" s="307"/>
      <c r="C498" s="2"/>
      <c r="D498" s="308"/>
      <c r="E498" s="70"/>
      <c r="F498" s="70"/>
      <c r="G498" s="70"/>
      <c r="H498" s="70"/>
      <c r="I498" s="70"/>
      <c r="J498" s="70"/>
      <c r="K498" s="70"/>
      <c r="L498" s="70"/>
      <c r="M498" s="70"/>
      <c r="N498" s="70"/>
      <c r="O498" s="70"/>
      <c r="P498" s="70"/>
      <c r="Q498" s="70"/>
      <c r="R498" s="70"/>
      <c r="S498" s="70"/>
      <c r="T498" s="70"/>
      <c r="U498" s="70"/>
      <c r="V498" s="70"/>
      <c r="W498" s="325"/>
      <c r="X498" s="325"/>
      <c r="Y498" s="325"/>
      <c r="Z498" s="325"/>
      <c r="AA498" s="2"/>
      <c r="AB498" s="1"/>
      <c r="AC498" s="1"/>
      <c r="AD498" s="1"/>
      <c r="AE498" s="1"/>
      <c r="AF498" s="1"/>
      <c r="AG498" s="1"/>
    </row>
    <row r="499" spans="1:33" ht="15.75" customHeight="1" x14ac:dyDescent="0.3">
      <c r="A499" s="1"/>
      <c r="B499" s="1"/>
      <c r="C499" s="2"/>
      <c r="D499" s="308"/>
      <c r="E499" s="70"/>
      <c r="F499" s="70"/>
      <c r="G499" s="70"/>
      <c r="H499" s="70"/>
      <c r="I499" s="70"/>
      <c r="J499" s="70"/>
      <c r="K499" s="70"/>
      <c r="L499" s="70"/>
      <c r="M499" s="70"/>
      <c r="N499" s="70"/>
      <c r="O499" s="70"/>
      <c r="P499" s="70"/>
      <c r="Q499" s="70"/>
      <c r="R499" s="70"/>
      <c r="S499" s="70"/>
      <c r="T499" s="70"/>
      <c r="U499" s="70"/>
      <c r="V499" s="70"/>
      <c r="W499" s="325"/>
      <c r="X499" s="325"/>
      <c r="Y499" s="325"/>
      <c r="Z499" s="325"/>
      <c r="AA499" s="2"/>
      <c r="AB499" s="1"/>
      <c r="AC499" s="1"/>
      <c r="AD499" s="1"/>
      <c r="AE499" s="1"/>
      <c r="AF499" s="1"/>
      <c r="AG499" s="1"/>
    </row>
    <row r="500" spans="1:33" ht="15.75" customHeight="1" x14ac:dyDescent="0.3">
      <c r="A500" s="1"/>
      <c r="B500" s="1"/>
      <c r="C500" s="2"/>
      <c r="D500" s="308"/>
      <c r="E500" s="70"/>
      <c r="F500" s="70"/>
      <c r="G500" s="70"/>
      <c r="H500" s="70"/>
      <c r="I500" s="70"/>
      <c r="J500" s="70"/>
      <c r="K500" s="70"/>
      <c r="L500" s="70"/>
      <c r="M500" s="70"/>
      <c r="N500" s="70"/>
      <c r="O500" s="70"/>
      <c r="P500" s="70"/>
      <c r="Q500" s="70"/>
      <c r="R500" s="70"/>
      <c r="S500" s="70"/>
      <c r="T500" s="70"/>
      <c r="U500" s="70"/>
      <c r="V500" s="70"/>
      <c r="W500" s="325"/>
      <c r="X500" s="325"/>
      <c r="Y500" s="325"/>
      <c r="Z500" s="325"/>
      <c r="AA500" s="2"/>
      <c r="AB500" s="1"/>
      <c r="AC500" s="1"/>
      <c r="AD500" s="1"/>
      <c r="AE500" s="1"/>
      <c r="AF500" s="1"/>
      <c r="AG500" s="1"/>
    </row>
    <row r="501" spans="1:33" ht="15.75" customHeight="1" x14ac:dyDescent="0.3">
      <c r="A501" s="1"/>
      <c r="B501" s="1"/>
      <c r="C501" s="2"/>
      <c r="D501" s="308"/>
      <c r="E501" s="70"/>
      <c r="F501" s="70"/>
      <c r="G501" s="70"/>
      <c r="H501" s="70"/>
      <c r="I501" s="70"/>
      <c r="J501" s="70"/>
      <c r="K501" s="70"/>
      <c r="L501" s="70"/>
      <c r="M501" s="70"/>
      <c r="N501" s="70"/>
      <c r="O501" s="70"/>
      <c r="P501" s="70"/>
      <c r="Q501" s="70"/>
      <c r="R501" s="70"/>
      <c r="S501" s="70"/>
      <c r="T501" s="70"/>
      <c r="U501" s="70"/>
      <c r="V501" s="70"/>
      <c r="W501" s="325"/>
      <c r="X501" s="325"/>
      <c r="Y501" s="325"/>
      <c r="Z501" s="325"/>
      <c r="AA501" s="2"/>
      <c r="AB501" s="1"/>
      <c r="AC501" s="1"/>
      <c r="AD501" s="1"/>
      <c r="AE501" s="1"/>
      <c r="AF501" s="1"/>
      <c r="AG501" s="1"/>
    </row>
    <row r="502" spans="1:33" ht="15.75" customHeight="1" x14ac:dyDescent="0.3">
      <c r="A502" s="1"/>
      <c r="B502" s="1"/>
      <c r="C502" s="2"/>
      <c r="D502" s="308"/>
      <c r="E502" s="70"/>
      <c r="F502" s="70"/>
      <c r="G502" s="70"/>
      <c r="H502" s="70"/>
      <c r="I502" s="70"/>
      <c r="J502" s="70"/>
      <c r="K502" s="70"/>
      <c r="L502" s="70"/>
      <c r="M502" s="70"/>
      <c r="N502" s="70"/>
      <c r="O502" s="70"/>
      <c r="P502" s="70"/>
      <c r="Q502" s="70"/>
      <c r="R502" s="70"/>
      <c r="S502" s="70"/>
      <c r="T502" s="70"/>
      <c r="U502" s="70"/>
      <c r="V502" s="70"/>
      <c r="W502" s="325"/>
      <c r="X502" s="325"/>
      <c r="Y502" s="325"/>
      <c r="Z502" s="325"/>
      <c r="AA502" s="2"/>
      <c r="AB502" s="1"/>
      <c r="AC502" s="1"/>
      <c r="AD502" s="1"/>
      <c r="AE502" s="1"/>
      <c r="AF502" s="1"/>
      <c r="AG502" s="1"/>
    </row>
    <row r="503" spans="1:33" ht="15.75" customHeight="1" x14ac:dyDescent="0.3">
      <c r="A503" s="1"/>
      <c r="B503" s="1"/>
      <c r="C503" s="2"/>
      <c r="D503" s="308"/>
      <c r="E503" s="70"/>
      <c r="F503" s="70"/>
      <c r="G503" s="70"/>
      <c r="H503" s="70"/>
      <c r="I503" s="70"/>
      <c r="J503" s="70"/>
      <c r="K503" s="70"/>
      <c r="L503" s="70"/>
      <c r="M503" s="70"/>
      <c r="N503" s="70"/>
      <c r="O503" s="70"/>
      <c r="P503" s="70"/>
      <c r="Q503" s="70"/>
      <c r="R503" s="70"/>
      <c r="S503" s="70"/>
      <c r="T503" s="70"/>
      <c r="U503" s="70"/>
      <c r="V503" s="70"/>
      <c r="W503" s="325"/>
      <c r="X503" s="325"/>
      <c r="Y503" s="325"/>
      <c r="Z503" s="325"/>
      <c r="AA503" s="2"/>
      <c r="AB503" s="1"/>
      <c r="AC503" s="1"/>
      <c r="AD503" s="1"/>
      <c r="AE503" s="1"/>
      <c r="AF503" s="1"/>
      <c r="AG503" s="1"/>
    </row>
    <row r="504" spans="1:33" ht="15.75" customHeight="1" x14ac:dyDescent="0.3">
      <c r="H504" s="5"/>
      <c r="I504" s="5"/>
      <c r="J504" s="5"/>
      <c r="N504" s="5"/>
      <c r="O504" s="5"/>
      <c r="P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1:33" ht="15.75" customHeight="1" x14ac:dyDescent="0.3">
      <c r="H505" s="5"/>
      <c r="I505" s="5"/>
      <c r="J505" s="5"/>
      <c r="N505" s="5"/>
      <c r="O505" s="5"/>
      <c r="P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1:33" ht="15.75" customHeight="1" x14ac:dyDescent="0.3">
      <c r="H506" s="5"/>
      <c r="I506" s="5"/>
      <c r="J506" s="5"/>
      <c r="N506" s="5"/>
      <c r="O506" s="5"/>
      <c r="P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1:33" ht="15.75" customHeight="1" x14ac:dyDescent="0.3">
      <c r="H507" s="5"/>
      <c r="I507" s="5"/>
      <c r="J507" s="5"/>
      <c r="N507" s="5"/>
      <c r="O507" s="5"/>
      <c r="P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1:33" ht="15.75" customHeight="1" x14ac:dyDescent="0.3">
      <c r="H508" s="5"/>
      <c r="I508" s="5"/>
      <c r="J508" s="5"/>
      <c r="N508" s="5"/>
      <c r="O508" s="5"/>
      <c r="P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1:33" ht="15.75" customHeight="1" x14ac:dyDescent="0.3">
      <c r="H509" s="5"/>
      <c r="I509" s="5"/>
      <c r="J509" s="5"/>
      <c r="N509" s="5"/>
      <c r="O509" s="5"/>
      <c r="P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1:33" ht="15.75" customHeight="1" x14ac:dyDescent="0.3">
      <c r="H510" s="5"/>
      <c r="I510" s="5"/>
      <c r="J510" s="5"/>
      <c r="N510" s="5"/>
      <c r="O510" s="5"/>
      <c r="P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1:33" ht="15.75" customHeight="1" x14ac:dyDescent="0.3">
      <c r="H511" s="5"/>
      <c r="I511" s="5"/>
      <c r="J511" s="5"/>
      <c r="N511" s="5"/>
      <c r="O511" s="5"/>
      <c r="P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1:33" ht="15.75" customHeight="1" x14ac:dyDescent="0.3">
      <c r="H512" s="5"/>
      <c r="I512" s="5"/>
      <c r="J512" s="5"/>
      <c r="N512" s="5"/>
      <c r="O512" s="5"/>
      <c r="P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8:28" ht="15.75" customHeight="1" x14ac:dyDescent="0.3">
      <c r="H513" s="5"/>
      <c r="I513" s="5"/>
      <c r="J513" s="5"/>
      <c r="N513" s="5"/>
      <c r="O513" s="5"/>
      <c r="P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8:28" ht="15.75" customHeight="1" x14ac:dyDescent="0.3">
      <c r="H514" s="5"/>
      <c r="I514" s="5"/>
      <c r="J514" s="5"/>
      <c r="N514" s="5"/>
      <c r="O514" s="5"/>
      <c r="P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8:28" ht="15.75" customHeight="1" x14ac:dyDescent="0.3">
      <c r="H515" s="5"/>
      <c r="I515" s="5"/>
      <c r="J515" s="5"/>
      <c r="N515" s="5"/>
      <c r="O515" s="5"/>
      <c r="P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8:28" ht="15.75" customHeight="1" x14ac:dyDescent="0.3">
      <c r="H516" s="5"/>
      <c r="I516" s="5"/>
      <c r="J516" s="5"/>
      <c r="N516" s="5"/>
      <c r="O516" s="5"/>
      <c r="P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8:28" ht="15.75" customHeight="1" x14ac:dyDescent="0.3">
      <c r="H517" s="5"/>
      <c r="I517" s="5"/>
      <c r="J517" s="5"/>
      <c r="N517" s="5"/>
      <c r="O517" s="5"/>
      <c r="P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8:28" ht="15.75" customHeight="1" x14ac:dyDescent="0.3">
      <c r="H518" s="5"/>
      <c r="I518" s="5"/>
      <c r="J518" s="5"/>
      <c r="N518" s="5"/>
      <c r="O518" s="5"/>
      <c r="P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8:28" ht="15.75" customHeight="1" x14ac:dyDescent="0.3">
      <c r="H519" s="5"/>
      <c r="I519" s="5"/>
      <c r="J519" s="5"/>
      <c r="N519" s="5"/>
      <c r="O519" s="5"/>
      <c r="P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8:28" ht="15.75" customHeight="1" x14ac:dyDescent="0.3">
      <c r="H520" s="5"/>
      <c r="I520" s="5"/>
      <c r="J520" s="5"/>
      <c r="N520" s="5"/>
      <c r="O520" s="5"/>
      <c r="P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8:28" ht="15.75" customHeight="1" x14ac:dyDescent="0.3">
      <c r="H521" s="5"/>
      <c r="I521" s="5"/>
      <c r="J521" s="5"/>
      <c r="N521" s="5"/>
      <c r="O521" s="5"/>
      <c r="P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8:28" ht="15.75" customHeight="1" x14ac:dyDescent="0.3">
      <c r="H522" s="5"/>
      <c r="I522" s="5"/>
      <c r="J522" s="5"/>
      <c r="N522" s="5"/>
      <c r="O522" s="5"/>
      <c r="P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8:28" ht="15.75" customHeight="1" x14ac:dyDescent="0.3">
      <c r="H523" s="5"/>
      <c r="I523" s="5"/>
      <c r="J523" s="5"/>
      <c r="N523" s="5"/>
      <c r="O523" s="5"/>
      <c r="P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8:28" ht="15.75" customHeight="1" x14ac:dyDescent="0.3">
      <c r="H524" s="5"/>
      <c r="I524" s="5"/>
      <c r="J524" s="5"/>
      <c r="N524" s="5"/>
      <c r="O524" s="5"/>
      <c r="P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8:28" ht="15.75" customHeight="1" x14ac:dyDescent="0.3">
      <c r="H525" s="5"/>
      <c r="I525" s="5"/>
      <c r="J525" s="5"/>
      <c r="N525" s="5"/>
      <c r="O525" s="5"/>
      <c r="P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8:28" ht="15.75" customHeight="1" x14ac:dyDescent="0.3">
      <c r="H526" s="5"/>
      <c r="I526" s="5"/>
      <c r="J526" s="5"/>
      <c r="N526" s="5"/>
      <c r="O526" s="5"/>
      <c r="P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8:28" ht="15.75" customHeight="1" x14ac:dyDescent="0.3">
      <c r="H527" s="5"/>
      <c r="I527" s="5"/>
      <c r="J527" s="5"/>
      <c r="N527" s="5"/>
      <c r="O527" s="5"/>
      <c r="P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8:28" ht="15.75" customHeight="1" x14ac:dyDescent="0.3">
      <c r="H528" s="5"/>
      <c r="I528" s="5"/>
      <c r="J528" s="5"/>
      <c r="N528" s="5"/>
      <c r="O528" s="5"/>
      <c r="P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8:28" ht="15.75" customHeight="1" x14ac:dyDescent="0.3">
      <c r="H529" s="5"/>
      <c r="I529" s="5"/>
      <c r="J529" s="5"/>
      <c r="N529" s="5"/>
      <c r="O529" s="5"/>
      <c r="P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8:28" ht="15.75" customHeight="1" x14ac:dyDescent="0.3">
      <c r="H530" s="5"/>
      <c r="I530" s="5"/>
      <c r="J530" s="5"/>
      <c r="N530" s="5"/>
      <c r="O530" s="5"/>
      <c r="P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8:28" ht="15.75" customHeight="1" x14ac:dyDescent="0.3">
      <c r="H531" s="5"/>
      <c r="I531" s="5"/>
      <c r="J531" s="5"/>
      <c r="N531" s="5"/>
      <c r="O531" s="5"/>
      <c r="P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8:28" ht="15.75" customHeight="1" x14ac:dyDescent="0.3">
      <c r="H532" s="5"/>
      <c r="I532" s="5"/>
      <c r="J532" s="5"/>
      <c r="N532" s="5"/>
      <c r="O532" s="5"/>
      <c r="P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8:28" ht="15.75" customHeight="1" x14ac:dyDescent="0.3">
      <c r="H533" s="5"/>
      <c r="I533" s="5"/>
      <c r="J533" s="5"/>
      <c r="N533" s="5"/>
      <c r="O533" s="5"/>
      <c r="P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8:28" ht="15.75" customHeight="1" x14ac:dyDescent="0.3">
      <c r="H534" s="5"/>
      <c r="I534" s="5"/>
      <c r="J534" s="5"/>
      <c r="N534" s="5"/>
      <c r="O534" s="5"/>
      <c r="P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8:28" ht="15.75" customHeight="1" x14ac:dyDescent="0.3">
      <c r="H535" s="5"/>
      <c r="I535" s="5"/>
      <c r="J535" s="5"/>
      <c r="N535" s="5"/>
      <c r="O535" s="5"/>
      <c r="P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8:28" ht="15.75" customHeight="1" x14ac:dyDescent="0.3">
      <c r="H536" s="5"/>
      <c r="I536" s="5"/>
      <c r="J536" s="5"/>
      <c r="N536" s="5"/>
      <c r="O536" s="5"/>
      <c r="P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8:28" ht="15.75" customHeight="1" x14ac:dyDescent="0.3">
      <c r="H537" s="5"/>
      <c r="I537" s="5"/>
      <c r="J537" s="5"/>
      <c r="N537" s="5"/>
      <c r="O537" s="5"/>
      <c r="P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8:28" ht="15.75" customHeight="1" x14ac:dyDescent="0.3">
      <c r="H538" s="5"/>
      <c r="I538" s="5"/>
      <c r="J538" s="5"/>
      <c r="N538" s="5"/>
      <c r="O538" s="5"/>
      <c r="P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8:28" ht="15.75" customHeight="1" x14ac:dyDescent="0.3">
      <c r="H539" s="5"/>
      <c r="I539" s="5"/>
      <c r="J539" s="5"/>
      <c r="N539" s="5"/>
      <c r="O539" s="5"/>
      <c r="P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8:28" ht="15.75" customHeight="1" x14ac:dyDescent="0.3">
      <c r="H540" s="5"/>
      <c r="I540" s="5"/>
      <c r="J540" s="5"/>
      <c r="N540" s="5"/>
      <c r="O540" s="5"/>
      <c r="P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8:28" ht="15.75" customHeight="1" x14ac:dyDescent="0.3">
      <c r="H541" s="5"/>
      <c r="I541" s="5"/>
      <c r="J541" s="5"/>
      <c r="N541" s="5"/>
      <c r="O541" s="5"/>
      <c r="P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8:28" ht="15.75" customHeight="1" x14ac:dyDescent="0.3">
      <c r="H542" s="5"/>
      <c r="I542" s="5"/>
      <c r="J542" s="5"/>
      <c r="N542" s="5"/>
      <c r="O542" s="5"/>
      <c r="P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8:28" ht="15.75" customHeight="1" x14ac:dyDescent="0.3">
      <c r="H543" s="5"/>
      <c r="I543" s="5"/>
      <c r="J543" s="5"/>
      <c r="N543" s="5"/>
      <c r="O543" s="5"/>
      <c r="P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8:28" ht="15.75" customHeight="1" x14ac:dyDescent="0.3">
      <c r="H544" s="5"/>
      <c r="I544" s="5"/>
      <c r="J544" s="5"/>
      <c r="N544" s="5"/>
      <c r="O544" s="5"/>
      <c r="P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8:28" ht="15.75" customHeight="1" x14ac:dyDescent="0.3">
      <c r="H545" s="5"/>
      <c r="I545" s="5"/>
      <c r="J545" s="5"/>
      <c r="N545" s="5"/>
      <c r="O545" s="5"/>
      <c r="P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8:28" ht="15.75" customHeight="1" x14ac:dyDescent="0.3">
      <c r="H546" s="5"/>
      <c r="I546" s="5"/>
      <c r="J546" s="5"/>
      <c r="N546" s="5"/>
      <c r="O546" s="5"/>
      <c r="P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8:28" ht="15.75" customHeight="1" x14ac:dyDescent="0.3">
      <c r="H547" s="5"/>
      <c r="I547" s="5"/>
      <c r="J547" s="5"/>
      <c r="N547" s="5"/>
      <c r="O547" s="5"/>
      <c r="P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8:28" ht="15.75" customHeight="1" x14ac:dyDescent="0.3">
      <c r="H548" s="5"/>
      <c r="I548" s="5"/>
      <c r="J548" s="5"/>
      <c r="N548" s="5"/>
      <c r="O548" s="5"/>
      <c r="P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8:28" ht="15.75" customHeight="1" x14ac:dyDescent="0.3">
      <c r="H549" s="5"/>
      <c r="I549" s="5"/>
      <c r="J549" s="5"/>
      <c r="N549" s="5"/>
      <c r="O549" s="5"/>
      <c r="P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8:28" ht="15.75" customHeight="1" x14ac:dyDescent="0.3">
      <c r="H550" s="5"/>
      <c r="I550" s="5"/>
      <c r="J550" s="5"/>
      <c r="N550" s="5"/>
      <c r="O550" s="5"/>
      <c r="P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8:28" ht="15.75" customHeight="1" x14ac:dyDescent="0.3">
      <c r="H551" s="5"/>
      <c r="I551" s="5"/>
      <c r="J551" s="5"/>
      <c r="N551" s="5"/>
      <c r="O551" s="5"/>
      <c r="P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8:28" ht="15.75" customHeight="1" x14ac:dyDescent="0.3">
      <c r="H552" s="5"/>
      <c r="I552" s="5"/>
      <c r="J552" s="5"/>
      <c r="N552" s="5"/>
      <c r="O552" s="5"/>
      <c r="P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8:28" ht="15.75" customHeight="1" x14ac:dyDescent="0.3">
      <c r="H553" s="5"/>
      <c r="I553" s="5"/>
      <c r="J553" s="5"/>
      <c r="N553" s="5"/>
      <c r="O553" s="5"/>
      <c r="P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8:28" ht="15.75" customHeight="1" x14ac:dyDescent="0.3">
      <c r="H554" s="5"/>
      <c r="I554" s="5"/>
      <c r="J554" s="5"/>
      <c r="N554" s="5"/>
      <c r="O554" s="5"/>
      <c r="P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8:28" ht="15.75" customHeight="1" x14ac:dyDescent="0.3">
      <c r="H555" s="5"/>
      <c r="I555" s="5"/>
      <c r="J555" s="5"/>
      <c r="N555" s="5"/>
      <c r="O555" s="5"/>
      <c r="P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8:28" ht="15.75" customHeight="1" x14ac:dyDescent="0.3">
      <c r="H556" s="5"/>
      <c r="I556" s="5"/>
      <c r="J556" s="5"/>
      <c r="N556" s="5"/>
      <c r="O556" s="5"/>
      <c r="P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8:28" ht="15.75" customHeight="1" x14ac:dyDescent="0.3">
      <c r="H557" s="5"/>
      <c r="I557" s="5"/>
      <c r="J557" s="5"/>
      <c r="N557" s="5"/>
      <c r="O557" s="5"/>
      <c r="P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8:28" ht="15.75" customHeight="1" x14ac:dyDescent="0.3">
      <c r="H558" s="5"/>
      <c r="I558" s="5"/>
      <c r="J558" s="5"/>
      <c r="N558" s="5"/>
      <c r="O558" s="5"/>
      <c r="P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8:28" ht="15.75" customHeight="1" x14ac:dyDescent="0.3">
      <c r="H559" s="5"/>
      <c r="I559" s="5"/>
      <c r="J559" s="5"/>
      <c r="N559" s="5"/>
      <c r="O559" s="5"/>
      <c r="P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8:28" ht="15.75" customHeight="1" x14ac:dyDescent="0.3">
      <c r="H560" s="5"/>
      <c r="I560" s="5"/>
      <c r="J560" s="5"/>
      <c r="N560" s="5"/>
      <c r="O560" s="5"/>
      <c r="P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8:28" ht="15.75" customHeight="1" x14ac:dyDescent="0.3">
      <c r="H561" s="5"/>
      <c r="I561" s="5"/>
      <c r="J561" s="5"/>
      <c r="N561" s="5"/>
      <c r="O561" s="5"/>
      <c r="P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8:28" ht="15.75" customHeight="1" x14ac:dyDescent="0.3">
      <c r="H562" s="5"/>
      <c r="I562" s="5"/>
      <c r="J562" s="5"/>
      <c r="N562" s="5"/>
      <c r="O562" s="5"/>
      <c r="P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8:28" ht="15.75" customHeight="1" x14ac:dyDescent="0.3">
      <c r="H563" s="5"/>
      <c r="I563" s="5"/>
      <c r="J563" s="5"/>
      <c r="N563" s="5"/>
      <c r="O563" s="5"/>
      <c r="P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8:28" ht="15.75" customHeight="1" x14ac:dyDescent="0.3">
      <c r="H564" s="5"/>
      <c r="I564" s="5"/>
      <c r="J564" s="5"/>
      <c r="N564" s="5"/>
      <c r="O564" s="5"/>
      <c r="P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8:28" ht="15.75" customHeight="1" x14ac:dyDescent="0.3">
      <c r="H565" s="5"/>
      <c r="I565" s="5"/>
      <c r="J565" s="5"/>
      <c r="N565" s="5"/>
      <c r="O565" s="5"/>
      <c r="P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8:28" ht="15.75" customHeight="1" x14ac:dyDescent="0.3">
      <c r="H566" s="5"/>
      <c r="I566" s="5"/>
      <c r="J566" s="5"/>
      <c r="N566" s="5"/>
      <c r="O566" s="5"/>
      <c r="P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8:28" ht="15.75" customHeight="1" x14ac:dyDescent="0.3">
      <c r="H567" s="5"/>
      <c r="I567" s="5"/>
      <c r="J567" s="5"/>
      <c r="N567" s="5"/>
      <c r="O567" s="5"/>
      <c r="P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8:28" ht="15.75" customHeight="1" x14ac:dyDescent="0.3">
      <c r="H568" s="5"/>
      <c r="I568" s="5"/>
      <c r="J568" s="5"/>
      <c r="N568" s="5"/>
      <c r="O568" s="5"/>
      <c r="P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8:28" ht="15.75" customHeight="1" x14ac:dyDescent="0.3">
      <c r="H569" s="5"/>
      <c r="I569" s="5"/>
      <c r="J569" s="5"/>
      <c r="N569" s="5"/>
      <c r="O569" s="5"/>
      <c r="P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8:28" ht="15.75" customHeight="1" x14ac:dyDescent="0.3">
      <c r="H570" s="5"/>
      <c r="I570" s="5"/>
      <c r="J570" s="5"/>
      <c r="N570" s="5"/>
      <c r="O570" s="5"/>
      <c r="P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8:28" ht="15.75" customHeight="1" x14ac:dyDescent="0.3">
      <c r="H571" s="5"/>
      <c r="I571" s="5"/>
      <c r="J571" s="5"/>
      <c r="N571" s="5"/>
      <c r="O571" s="5"/>
      <c r="P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8:28" ht="15.75" customHeight="1" x14ac:dyDescent="0.3">
      <c r="H572" s="5"/>
      <c r="I572" s="5"/>
      <c r="J572" s="5"/>
      <c r="N572" s="5"/>
      <c r="O572" s="5"/>
      <c r="P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8:28" ht="15.75" customHeight="1" x14ac:dyDescent="0.3">
      <c r="H573" s="5"/>
      <c r="I573" s="5"/>
      <c r="J573" s="5"/>
      <c r="N573" s="5"/>
      <c r="O573" s="5"/>
      <c r="P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8:28" ht="15.75" customHeight="1" x14ac:dyDescent="0.3">
      <c r="H574" s="5"/>
      <c r="I574" s="5"/>
      <c r="J574" s="5"/>
      <c r="N574" s="5"/>
      <c r="O574" s="5"/>
      <c r="P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8:28" ht="15.75" customHeight="1" x14ac:dyDescent="0.3">
      <c r="H575" s="5"/>
      <c r="I575" s="5"/>
      <c r="J575" s="5"/>
      <c r="N575" s="5"/>
      <c r="O575" s="5"/>
      <c r="P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8:28" ht="15.75" customHeight="1" x14ac:dyDescent="0.3">
      <c r="H576" s="5"/>
      <c r="I576" s="5"/>
      <c r="J576" s="5"/>
      <c r="N576" s="5"/>
      <c r="O576" s="5"/>
      <c r="P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8:28" ht="15.75" customHeight="1" x14ac:dyDescent="0.3">
      <c r="H577" s="5"/>
      <c r="I577" s="5"/>
      <c r="J577" s="5"/>
      <c r="N577" s="5"/>
      <c r="O577" s="5"/>
      <c r="P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8:28" ht="15.75" customHeight="1" x14ac:dyDescent="0.3">
      <c r="H578" s="5"/>
      <c r="I578" s="5"/>
      <c r="J578" s="5"/>
      <c r="N578" s="5"/>
      <c r="O578" s="5"/>
      <c r="P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8:28" ht="15.75" customHeight="1" x14ac:dyDescent="0.3">
      <c r="H579" s="5"/>
      <c r="I579" s="5"/>
      <c r="J579" s="5"/>
      <c r="N579" s="5"/>
      <c r="O579" s="5"/>
      <c r="P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8:28" ht="15.75" customHeight="1" x14ac:dyDescent="0.3">
      <c r="H580" s="5"/>
      <c r="I580" s="5"/>
      <c r="J580" s="5"/>
      <c r="N580" s="5"/>
      <c r="O580" s="5"/>
      <c r="P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8:28" ht="15.75" customHeight="1" x14ac:dyDescent="0.3">
      <c r="H581" s="5"/>
      <c r="I581" s="5"/>
      <c r="J581" s="5"/>
      <c r="N581" s="5"/>
      <c r="O581" s="5"/>
      <c r="P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8:28" ht="15.75" customHeight="1" x14ac:dyDescent="0.3">
      <c r="H582" s="5"/>
      <c r="I582" s="5"/>
      <c r="J582" s="5"/>
      <c r="N582" s="5"/>
      <c r="O582" s="5"/>
      <c r="P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8:28" ht="15.75" customHeight="1" x14ac:dyDescent="0.3">
      <c r="H583" s="5"/>
      <c r="I583" s="5"/>
      <c r="J583" s="5"/>
      <c r="N583" s="5"/>
      <c r="O583" s="5"/>
      <c r="P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8:28" ht="15.75" customHeight="1" x14ac:dyDescent="0.3">
      <c r="H584" s="5"/>
      <c r="I584" s="5"/>
      <c r="J584" s="5"/>
      <c r="N584" s="5"/>
      <c r="O584" s="5"/>
      <c r="P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8:28" ht="15.75" customHeight="1" x14ac:dyDescent="0.3">
      <c r="H585" s="5"/>
      <c r="I585" s="5"/>
      <c r="J585" s="5"/>
      <c r="N585" s="5"/>
      <c r="O585" s="5"/>
      <c r="P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8:28" ht="15.75" customHeight="1" x14ac:dyDescent="0.3">
      <c r="H586" s="5"/>
      <c r="I586" s="5"/>
      <c r="J586" s="5"/>
      <c r="N586" s="5"/>
      <c r="O586" s="5"/>
      <c r="P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8:28" ht="15.75" customHeight="1" x14ac:dyDescent="0.3">
      <c r="H587" s="5"/>
      <c r="I587" s="5"/>
      <c r="J587" s="5"/>
      <c r="N587" s="5"/>
      <c r="O587" s="5"/>
      <c r="P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8:28" ht="15.75" customHeight="1" x14ac:dyDescent="0.3">
      <c r="H588" s="5"/>
      <c r="I588" s="5"/>
      <c r="J588" s="5"/>
      <c r="N588" s="5"/>
      <c r="O588" s="5"/>
      <c r="P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8:28" ht="15.75" customHeight="1" x14ac:dyDescent="0.3">
      <c r="H589" s="5"/>
      <c r="I589" s="5"/>
      <c r="J589" s="5"/>
      <c r="N589" s="5"/>
      <c r="O589" s="5"/>
      <c r="P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8:28" ht="15.75" customHeight="1" x14ac:dyDescent="0.3">
      <c r="H590" s="5"/>
      <c r="I590" s="5"/>
      <c r="J590" s="5"/>
      <c r="N590" s="5"/>
      <c r="O590" s="5"/>
      <c r="P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8:28" ht="15.75" customHeight="1" x14ac:dyDescent="0.3">
      <c r="H591" s="5"/>
      <c r="I591" s="5"/>
      <c r="J591" s="5"/>
      <c r="N591" s="5"/>
      <c r="O591" s="5"/>
      <c r="P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8:28" ht="15.75" customHeight="1" x14ac:dyDescent="0.3">
      <c r="H592" s="5"/>
      <c r="I592" s="5"/>
      <c r="J592" s="5"/>
      <c r="N592" s="5"/>
      <c r="O592" s="5"/>
      <c r="P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8:28" ht="15.75" customHeight="1" x14ac:dyDescent="0.3">
      <c r="H593" s="5"/>
      <c r="I593" s="5"/>
      <c r="J593" s="5"/>
      <c r="N593" s="5"/>
      <c r="O593" s="5"/>
      <c r="P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8:28" ht="15.75" customHeight="1" x14ac:dyDescent="0.3">
      <c r="H594" s="5"/>
      <c r="I594" s="5"/>
      <c r="J594" s="5"/>
      <c r="N594" s="5"/>
      <c r="O594" s="5"/>
      <c r="P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8:28" ht="15.75" customHeight="1" x14ac:dyDescent="0.3">
      <c r="H595" s="5"/>
      <c r="I595" s="5"/>
      <c r="J595" s="5"/>
      <c r="N595" s="5"/>
      <c r="O595" s="5"/>
      <c r="P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8:28" ht="15.75" customHeight="1" x14ac:dyDescent="0.3">
      <c r="H596" s="5"/>
      <c r="I596" s="5"/>
      <c r="J596" s="5"/>
      <c r="N596" s="5"/>
      <c r="O596" s="5"/>
      <c r="P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8:28" ht="15.75" customHeight="1" x14ac:dyDescent="0.3">
      <c r="H597" s="5"/>
      <c r="I597" s="5"/>
      <c r="J597" s="5"/>
      <c r="N597" s="5"/>
      <c r="O597" s="5"/>
      <c r="P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8:28" ht="15.75" customHeight="1" x14ac:dyDescent="0.3">
      <c r="H598" s="5"/>
      <c r="I598" s="5"/>
      <c r="J598" s="5"/>
      <c r="N598" s="5"/>
      <c r="O598" s="5"/>
      <c r="P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8:28" ht="15.75" customHeight="1" x14ac:dyDescent="0.3">
      <c r="H599" s="5"/>
      <c r="I599" s="5"/>
      <c r="J599" s="5"/>
      <c r="N599" s="5"/>
      <c r="O599" s="5"/>
      <c r="P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8:28" ht="15.75" customHeight="1" x14ac:dyDescent="0.3">
      <c r="H600" s="5"/>
      <c r="I600" s="5"/>
      <c r="J600" s="5"/>
      <c r="N600" s="5"/>
      <c r="O600" s="5"/>
      <c r="P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8:28" ht="15.75" customHeight="1" x14ac:dyDescent="0.3">
      <c r="H601" s="5"/>
      <c r="I601" s="5"/>
      <c r="J601" s="5"/>
      <c r="N601" s="5"/>
      <c r="O601" s="5"/>
      <c r="P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8:28" ht="15.75" customHeight="1" x14ac:dyDescent="0.3">
      <c r="H602" s="5"/>
      <c r="I602" s="5"/>
      <c r="J602" s="5"/>
      <c r="N602" s="5"/>
      <c r="O602" s="5"/>
      <c r="P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8:28" ht="15.75" customHeight="1" x14ac:dyDescent="0.3">
      <c r="H603" s="5"/>
      <c r="I603" s="5"/>
      <c r="J603" s="5"/>
      <c r="N603" s="5"/>
      <c r="O603" s="5"/>
      <c r="P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8:28" ht="15.75" customHeight="1" x14ac:dyDescent="0.3">
      <c r="H604" s="5"/>
      <c r="I604" s="5"/>
      <c r="J604" s="5"/>
      <c r="N604" s="5"/>
      <c r="O604" s="5"/>
      <c r="P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8:28" ht="15.75" customHeight="1" x14ac:dyDescent="0.3">
      <c r="H605" s="5"/>
      <c r="I605" s="5"/>
      <c r="J605" s="5"/>
      <c r="N605" s="5"/>
      <c r="O605" s="5"/>
      <c r="P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8:28" ht="15.75" customHeight="1" x14ac:dyDescent="0.3">
      <c r="H606" s="5"/>
      <c r="I606" s="5"/>
      <c r="J606" s="5"/>
      <c r="N606" s="5"/>
      <c r="O606" s="5"/>
      <c r="P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8:28" ht="15.75" customHeight="1" x14ac:dyDescent="0.3">
      <c r="H607" s="5"/>
      <c r="I607" s="5"/>
      <c r="J607" s="5"/>
      <c r="N607" s="5"/>
      <c r="O607" s="5"/>
      <c r="P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8:28" ht="15.75" customHeight="1" x14ac:dyDescent="0.3">
      <c r="H608" s="5"/>
      <c r="I608" s="5"/>
      <c r="J608" s="5"/>
      <c r="N608" s="5"/>
      <c r="O608" s="5"/>
      <c r="P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8:28" ht="15.75" customHeight="1" x14ac:dyDescent="0.3">
      <c r="H609" s="5"/>
      <c r="I609" s="5"/>
      <c r="J609" s="5"/>
      <c r="N609" s="5"/>
      <c r="O609" s="5"/>
      <c r="P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8:28" ht="15.75" customHeight="1" x14ac:dyDescent="0.3">
      <c r="H610" s="5"/>
      <c r="I610" s="5"/>
      <c r="J610" s="5"/>
      <c r="N610" s="5"/>
      <c r="O610" s="5"/>
      <c r="P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8:28" ht="15.75" customHeight="1" x14ac:dyDescent="0.3">
      <c r="H611" s="5"/>
      <c r="I611" s="5"/>
      <c r="J611" s="5"/>
      <c r="N611" s="5"/>
      <c r="O611" s="5"/>
      <c r="P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8:28" ht="15.75" customHeight="1" x14ac:dyDescent="0.3">
      <c r="H612" s="5"/>
      <c r="I612" s="5"/>
      <c r="J612" s="5"/>
      <c r="N612" s="5"/>
      <c r="O612" s="5"/>
      <c r="P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8:28" ht="15.75" customHeight="1" x14ac:dyDescent="0.3">
      <c r="H613" s="5"/>
      <c r="I613" s="5"/>
      <c r="J613" s="5"/>
      <c r="N613" s="5"/>
      <c r="O613" s="5"/>
      <c r="P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8:28" ht="15.75" customHeight="1" x14ac:dyDescent="0.3">
      <c r="H614" s="5"/>
      <c r="I614" s="5"/>
      <c r="J614" s="5"/>
      <c r="N614" s="5"/>
      <c r="O614" s="5"/>
      <c r="P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8:28" ht="15.75" customHeight="1" x14ac:dyDescent="0.3">
      <c r="H615" s="5"/>
      <c r="I615" s="5"/>
      <c r="J615" s="5"/>
      <c r="N615" s="5"/>
      <c r="O615" s="5"/>
      <c r="P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8:28" ht="15.75" customHeight="1" x14ac:dyDescent="0.3">
      <c r="H616" s="5"/>
      <c r="I616" s="5"/>
      <c r="J616" s="5"/>
      <c r="N616" s="5"/>
      <c r="O616" s="5"/>
      <c r="P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8:28" ht="15.75" customHeight="1" x14ac:dyDescent="0.3">
      <c r="H617" s="5"/>
      <c r="I617" s="5"/>
      <c r="J617" s="5"/>
      <c r="N617" s="5"/>
      <c r="O617" s="5"/>
      <c r="P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8:28" ht="15.75" customHeight="1" x14ac:dyDescent="0.3">
      <c r="H618" s="5"/>
      <c r="I618" s="5"/>
      <c r="J618" s="5"/>
      <c r="N618" s="5"/>
      <c r="O618" s="5"/>
      <c r="P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8:28" ht="15.75" customHeight="1" x14ac:dyDescent="0.3">
      <c r="H619" s="5"/>
      <c r="I619" s="5"/>
      <c r="J619" s="5"/>
      <c r="N619" s="5"/>
      <c r="O619" s="5"/>
      <c r="P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8:28" ht="15.75" customHeight="1" x14ac:dyDescent="0.3">
      <c r="H620" s="5"/>
      <c r="I620" s="5"/>
      <c r="J620" s="5"/>
      <c r="N620" s="5"/>
      <c r="O620" s="5"/>
      <c r="P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8:28" ht="15.75" customHeight="1" x14ac:dyDescent="0.3">
      <c r="H621" s="5"/>
      <c r="I621" s="5"/>
      <c r="J621" s="5"/>
      <c r="N621" s="5"/>
      <c r="O621" s="5"/>
      <c r="P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8:28" ht="15.75" customHeight="1" x14ac:dyDescent="0.3">
      <c r="H622" s="5"/>
      <c r="I622" s="5"/>
      <c r="J622" s="5"/>
      <c r="N622" s="5"/>
      <c r="O622" s="5"/>
      <c r="P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8:28" ht="15.75" customHeight="1" x14ac:dyDescent="0.3">
      <c r="H623" s="5"/>
      <c r="I623" s="5"/>
      <c r="J623" s="5"/>
      <c r="N623" s="5"/>
      <c r="O623" s="5"/>
      <c r="P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8:28" ht="15.75" customHeight="1" x14ac:dyDescent="0.3">
      <c r="H624" s="5"/>
      <c r="I624" s="5"/>
      <c r="J624" s="5"/>
      <c r="N624" s="5"/>
      <c r="O624" s="5"/>
      <c r="P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8:28" ht="15.75" customHeight="1" x14ac:dyDescent="0.3">
      <c r="H625" s="5"/>
      <c r="I625" s="5"/>
      <c r="J625" s="5"/>
      <c r="N625" s="5"/>
      <c r="O625" s="5"/>
      <c r="P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8:28" ht="15.75" customHeight="1" x14ac:dyDescent="0.3">
      <c r="H626" s="5"/>
      <c r="I626" s="5"/>
      <c r="J626" s="5"/>
      <c r="N626" s="5"/>
      <c r="O626" s="5"/>
      <c r="P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8:28" ht="15.75" customHeight="1" x14ac:dyDescent="0.3">
      <c r="H627" s="5"/>
      <c r="I627" s="5"/>
      <c r="J627" s="5"/>
      <c r="N627" s="5"/>
      <c r="O627" s="5"/>
      <c r="P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8:28" ht="15.75" customHeight="1" x14ac:dyDescent="0.3">
      <c r="H628" s="5"/>
      <c r="I628" s="5"/>
      <c r="J628" s="5"/>
      <c r="N628" s="5"/>
      <c r="O628" s="5"/>
      <c r="P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8:28" ht="15.75" customHeight="1" x14ac:dyDescent="0.3">
      <c r="H629" s="5"/>
      <c r="I629" s="5"/>
      <c r="J629" s="5"/>
      <c r="N629" s="5"/>
      <c r="O629" s="5"/>
      <c r="P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8:28" ht="15.75" customHeight="1" x14ac:dyDescent="0.3">
      <c r="H630" s="5"/>
      <c r="I630" s="5"/>
      <c r="J630" s="5"/>
      <c r="N630" s="5"/>
      <c r="O630" s="5"/>
      <c r="P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8:28" ht="15.75" customHeight="1" x14ac:dyDescent="0.3">
      <c r="H631" s="5"/>
      <c r="I631" s="5"/>
      <c r="J631" s="5"/>
      <c r="N631" s="5"/>
      <c r="O631" s="5"/>
      <c r="P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8:28" ht="15.75" customHeight="1" x14ac:dyDescent="0.3">
      <c r="H632" s="5"/>
      <c r="I632" s="5"/>
      <c r="J632" s="5"/>
      <c r="N632" s="5"/>
      <c r="O632" s="5"/>
      <c r="P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8:28" ht="15.75" customHeight="1" x14ac:dyDescent="0.3">
      <c r="H633" s="5"/>
      <c r="I633" s="5"/>
      <c r="J633" s="5"/>
      <c r="N633" s="5"/>
      <c r="O633" s="5"/>
      <c r="P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8:28" ht="15.75" customHeight="1" x14ac:dyDescent="0.3">
      <c r="H634" s="5"/>
      <c r="I634" s="5"/>
      <c r="J634" s="5"/>
      <c r="N634" s="5"/>
      <c r="O634" s="5"/>
      <c r="P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8:28" ht="15.75" customHeight="1" x14ac:dyDescent="0.3">
      <c r="H635" s="5"/>
      <c r="I635" s="5"/>
      <c r="J635" s="5"/>
      <c r="N635" s="5"/>
      <c r="O635" s="5"/>
      <c r="P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8:28" ht="15.75" customHeight="1" x14ac:dyDescent="0.3">
      <c r="H636" s="5"/>
      <c r="I636" s="5"/>
      <c r="J636" s="5"/>
      <c r="N636" s="5"/>
      <c r="O636" s="5"/>
      <c r="P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8:28" ht="15.75" customHeight="1" x14ac:dyDescent="0.3">
      <c r="H637" s="5"/>
      <c r="I637" s="5"/>
      <c r="J637" s="5"/>
      <c r="N637" s="5"/>
      <c r="O637" s="5"/>
      <c r="P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8:28" ht="15.75" customHeight="1" x14ac:dyDescent="0.3">
      <c r="H638" s="5"/>
      <c r="I638" s="5"/>
      <c r="J638" s="5"/>
      <c r="N638" s="5"/>
      <c r="O638" s="5"/>
      <c r="P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8:28" ht="15.75" customHeight="1" x14ac:dyDescent="0.3">
      <c r="H639" s="5"/>
      <c r="I639" s="5"/>
      <c r="J639" s="5"/>
      <c r="N639" s="5"/>
      <c r="O639" s="5"/>
      <c r="P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8:28" ht="15.75" customHeight="1" x14ac:dyDescent="0.3">
      <c r="H640" s="5"/>
      <c r="I640" s="5"/>
      <c r="J640" s="5"/>
      <c r="N640" s="5"/>
      <c r="O640" s="5"/>
      <c r="P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8:28" ht="15.75" customHeight="1" x14ac:dyDescent="0.3">
      <c r="H641" s="5"/>
      <c r="I641" s="5"/>
      <c r="J641" s="5"/>
      <c r="N641" s="5"/>
      <c r="O641" s="5"/>
      <c r="P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8:28" ht="15.75" customHeight="1" x14ac:dyDescent="0.3">
      <c r="H642" s="5"/>
      <c r="I642" s="5"/>
      <c r="J642" s="5"/>
      <c r="N642" s="5"/>
      <c r="O642" s="5"/>
      <c r="P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8:28" ht="15.75" customHeight="1" x14ac:dyDescent="0.3">
      <c r="H643" s="5"/>
      <c r="I643" s="5"/>
      <c r="J643" s="5"/>
      <c r="N643" s="5"/>
      <c r="O643" s="5"/>
      <c r="P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8:28" ht="15.75" customHeight="1" x14ac:dyDescent="0.3">
      <c r="H644" s="5"/>
      <c r="I644" s="5"/>
      <c r="J644" s="5"/>
      <c r="N644" s="5"/>
      <c r="O644" s="5"/>
      <c r="P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8:28" ht="15.75" customHeight="1" x14ac:dyDescent="0.3">
      <c r="H645" s="5"/>
      <c r="I645" s="5"/>
      <c r="J645" s="5"/>
      <c r="N645" s="5"/>
      <c r="O645" s="5"/>
      <c r="P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8:28" ht="15.75" customHeight="1" x14ac:dyDescent="0.3">
      <c r="H646" s="5"/>
      <c r="I646" s="5"/>
      <c r="J646" s="5"/>
      <c r="N646" s="5"/>
      <c r="O646" s="5"/>
      <c r="P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8:28" ht="15.75" customHeight="1" x14ac:dyDescent="0.3">
      <c r="H647" s="5"/>
      <c r="I647" s="5"/>
      <c r="J647" s="5"/>
      <c r="N647" s="5"/>
      <c r="O647" s="5"/>
      <c r="P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8:28" ht="15.75" customHeight="1" x14ac:dyDescent="0.3">
      <c r="H648" s="5"/>
      <c r="I648" s="5"/>
      <c r="J648" s="5"/>
      <c r="N648" s="5"/>
      <c r="O648" s="5"/>
      <c r="P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8:28" ht="15.75" customHeight="1" x14ac:dyDescent="0.3">
      <c r="H649" s="5"/>
      <c r="I649" s="5"/>
      <c r="J649" s="5"/>
      <c r="N649" s="5"/>
      <c r="O649" s="5"/>
      <c r="P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8:28" ht="15.75" customHeight="1" x14ac:dyDescent="0.3">
      <c r="H650" s="5"/>
      <c r="I650" s="5"/>
      <c r="J650" s="5"/>
      <c r="N650" s="5"/>
      <c r="O650" s="5"/>
      <c r="P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8:28" ht="15.75" customHeight="1" x14ac:dyDescent="0.3">
      <c r="H651" s="5"/>
      <c r="I651" s="5"/>
      <c r="J651" s="5"/>
      <c r="N651" s="5"/>
      <c r="O651" s="5"/>
      <c r="P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8:28" ht="15.75" customHeight="1" x14ac:dyDescent="0.3">
      <c r="H652" s="5"/>
      <c r="I652" s="5"/>
      <c r="J652" s="5"/>
      <c r="N652" s="5"/>
      <c r="O652" s="5"/>
      <c r="P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8:28" ht="15.75" customHeight="1" x14ac:dyDescent="0.3">
      <c r="H653" s="5"/>
      <c r="I653" s="5"/>
      <c r="J653" s="5"/>
      <c r="N653" s="5"/>
      <c r="O653" s="5"/>
      <c r="P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8:28" ht="15.75" customHeight="1" x14ac:dyDescent="0.3">
      <c r="H654" s="5"/>
      <c r="I654" s="5"/>
      <c r="J654" s="5"/>
      <c r="N654" s="5"/>
      <c r="O654" s="5"/>
      <c r="P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8:28" ht="15.75" customHeight="1" x14ac:dyDescent="0.3">
      <c r="H655" s="5"/>
      <c r="I655" s="5"/>
      <c r="J655" s="5"/>
      <c r="N655" s="5"/>
      <c r="O655" s="5"/>
      <c r="P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8:28" ht="15.75" customHeight="1" x14ac:dyDescent="0.3">
      <c r="H656" s="5"/>
      <c r="I656" s="5"/>
      <c r="J656" s="5"/>
      <c r="N656" s="5"/>
      <c r="O656" s="5"/>
      <c r="P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8:28" ht="15.75" customHeight="1" x14ac:dyDescent="0.3">
      <c r="H657" s="5"/>
      <c r="I657" s="5"/>
      <c r="J657" s="5"/>
      <c r="N657" s="5"/>
      <c r="O657" s="5"/>
      <c r="P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8:28" ht="15.75" customHeight="1" x14ac:dyDescent="0.3">
      <c r="H658" s="5"/>
      <c r="I658" s="5"/>
      <c r="J658" s="5"/>
      <c r="N658" s="5"/>
      <c r="O658" s="5"/>
      <c r="P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8:28" ht="15.75" customHeight="1" x14ac:dyDescent="0.3">
      <c r="H659" s="5"/>
      <c r="I659" s="5"/>
      <c r="J659" s="5"/>
      <c r="N659" s="5"/>
      <c r="O659" s="5"/>
      <c r="P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8:28" ht="15.75" customHeight="1" x14ac:dyDescent="0.3">
      <c r="H660" s="5"/>
      <c r="I660" s="5"/>
      <c r="J660" s="5"/>
      <c r="N660" s="5"/>
      <c r="O660" s="5"/>
      <c r="P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8:28" ht="15.75" customHeight="1" x14ac:dyDescent="0.3">
      <c r="H661" s="5"/>
      <c r="I661" s="5"/>
      <c r="J661" s="5"/>
      <c r="N661" s="5"/>
      <c r="O661" s="5"/>
      <c r="P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8:28" ht="15.75" customHeight="1" x14ac:dyDescent="0.3">
      <c r="H662" s="5"/>
      <c r="I662" s="5"/>
      <c r="J662" s="5"/>
      <c r="N662" s="5"/>
      <c r="O662" s="5"/>
      <c r="P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8:28" ht="15.75" customHeight="1" x14ac:dyDescent="0.3">
      <c r="H663" s="5"/>
      <c r="I663" s="5"/>
      <c r="J663" s="5"/>
      <c r="N663" s="5"/>
      <c r="O663" s="5"/>
      <c r="P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8:28" ht="15.75" customHeight="1" x14ac:dyDescent="0.3">
      <c r="H664" s="5"/>
      <c r="I664" s="5"/>
      <c r="J664" s="5"/>
      <c r="N664" s="5"/>
      <c r="O664" s="5"/>
      <c r="P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8:28" ht="15.75" customHeight="1" x14ac:dyDescent="0.3">
      <c r="H665" s="5"/>
      <c r="I665" s="5"/>
      <c r="J665" s="5"/>
      <c r="N665" s="5"/>
      <c r="O665" s="5"/>
      <c r="P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8:28" ht="15.75" customHeight="1" x14ac:dyDescent="0.3">
      <c r="H666" s="5"/>
      <c r="I666" s="5"/>
      <c r="J666" s="5"/>
      <c r="N666" s="5"/>
      <c r="O666" s="5"/>
      <c r="P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8:28" ht="15.75" customHeight="1" x14ac:dyDescent="0.3">
      <c r="H667" s="5"/>
      <c r="I667" s="5"/>
      <c r="J667" s="5"/>
      <c r="N667" s="5"/>
      <c r="O667" s="5"/>
      <c r="P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8:28" ht="15.75" customHeight="1" x14ac:dyDescent="0.3">
      <c r="H668" s="5"/>
      <c r="I668" s="5"/>
      <c r="J668" s="5"/>
      <c r="N668" s="5"/>
      <c r="O668" s="5"/>
      <c r="P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8:28" ht="15.75" customHeight="1" x14ac:dyDescent="0.3">
      <c r="H669" s="5"/>
      <c r="I669" s="5"/>
      <c r="J669" s="5"/>
      <c r="N669" s="5"/>
      <c r="O669" s="5"/>
      <c r="P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8:28" ht="15.75" customHeight="1" x14ac:dyDescent="0.3">
      <c r="H670" s="5"/>
      <c r="I670" s="5"/>
      <c r="J670" s="5"/>
      <c r="N670" s="5"/>
      <c r="O670" s="5"/>
      <c r="P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8:28" ht="15.75" customHeight="1" x14ac:dyDescent="0.3">
      <c r="H671" s="5"/>
      <c r="I671" s="5"/>
      <c r="J671" s="5"/>
      <c r="N671" s="5"/>
      <c r="O671" s="5"/>
      <c r="P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8:28" ht="15.75" customHeight="1" x14ac:dyDescent="0.3">
      <c r="H672" s="5"/>
      <c r="I672" s="5"/>
      <c r="J672" s="5"/>
      <c r="N672" s="5"/>
      <c r="O672" s="5"/>
      <c r="P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8:28" ht="15.75" customHeight="1" x14ac:dyDescent="0.3">
      <c r="H673" s="5"/>
      <c r="I673" s="5"/>
      <c r="J673" s="5"/>
      <c r="N673" s="5"/>
      <c r="O673" s="5"/>
      <c r="P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8:28" ht="15.75" customHeight="1" x14ac:dyDescent="0.3">
      <c r="H674" s="5"/>
      <c r="I674" s="5"/>
      <c r="J674" s="5"/>
      <c r="N674" s="5"/>
      <c r="O674" s="5"/>
      <c r="P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8:28" ht="15.75" customHeight="1" x14ac:dyDescent="0.3">
      <c r="H675" s="5"/>
      <c r="I675" s="5"/>
      <c r="J675" s="5"/>
      <c r="N675" s="5"/>
      <c r="O675" s="5"/>
      <c r="P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8:28" ht="15.75" customHeight="1" x14ac:dyDescent="0.3">
      <c r="H676" s="5"/>
      <c r="I676" s="5"/>
      <c r="J676" s="5"/>
      <c r="N676" s="5"/>
      <c r="O676" s="5"/>
      <c r="P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8:28" ht="15.75" customHeight="1" x14ac:dyDescent="0.3">
      <c r="H677" s="5"/>
      <c r="I677" s="5"/>
      <c r="J677" s="5"/>
      <c r="N677" s="5"/>
      <c r="O677" s="5"/>
      <c r="P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8:28" ht="15.75" customHeight="1" x14ac:dyDescent="0.3">
      <c r="H678" s="5"/>
      <c r="I678" s="5"/>
      <c r="J678" s="5"/>
      <c r="N678" s="5"/>
      <c r="O678" s="5"/>
      <c r="P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8:28" ht="15.75" customHeight="1" x14ac:dyDescent="0.3">
      <c r="H679" s="5"/>
      <c r="I679" s="5"/>
      <c r="J679" s="5"/>
      <c r="N679" s="5"/>
      <c r="O679" s="5"/>
      <c r="P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8:28" ht="15.75" customHeight="1" x14ac:dyDescent="0.3">
      <c r="H680" s="5"/>
      <c r="I680" s="5"/>
      <c r="J680" s="5"/>
      <c r="N680" s="5"/>
      <c r="O680" s="5"/>
      <c r="P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8:28" ht="15.75" customHeight="1" x14ac:dyDescent="0.3">
      <c r="H681" s="5"/>
      <c r="I681" s="5"/>
      <c r="J681" s="5"/>
      <c r="N681" s="5"/>
      <c r="O681" s="5"/>
      <c r="P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8:28" ht="15.75" customHeight="1" x14ac:dyDescent="0.3">
      <c r="H682" s="5"/>
      <c r="I682" s="5"/>
      <c r="J682" s="5"/>
      <c r="N682" s="5"/>
      <c r="O682" s="5"/>
      <c r="P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8:28" ht="15.75" customHeight="1" x14ac:dyDescent="0.3">
      <c r="H683" s="5"/>
      <c r="I683" s="5"/>
      <c r="J683" s="5"/>
      <c r="N683" s="5"/>
      <c r="O683" s="5"/>
      <c r="P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8:28" ht="15.75" customHeight="1" x14ac:dyDescent="0.3">
      <c r="H684" s="5"/>
      <c r="I684" s="5"/>
      <c r="J684" s="5"/>
      <c r="N684" s="5"/>
      <c r="O684" s="5"/>
      <c r="P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8:28" ht="15.75" customHeight="1" x14ac:dyDescent="0.3">
      <c r="H685" s="5"/>
      <c r="I685" s="5"/>
      <c r="J685" s="5"/>
      <c r="N685" s="5"/>
      <c r="O685" s="5"/>
      <c r="P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8:28" ht="15.75" customHeight="1" x14ac:dyDescent="0.3">
      <c r="H686" s="5"/>
      <c r="I686" s="5"/>
      <c r="J686" s="5"/>
      <c r="N686" s="5"/>
      <c r="O686" s="5"/>
      <c r="P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8:28" ht="15.75" customHeight="1" x14ac:dyDescent="0.3">
      <c r="H687" s="5"/>
      <c r="I687" s="5"/>
      <c r="J687" s="5"/>
      <c r="N687" s="5"/>
      <c r="O687" s="5"/>
      <c r="P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8:28" ht="15.75" customHeight="1" x14ac:dyDescent="0.3">
      <c r="H688" s="5"/>
      <c r="I688" s="5"/>
      <c r="J688" s="5"/>
      <c r="N688" s="5"/>
      <c r="O688" s="5"/>
      <c r="P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8:28" ht="15.75" customHeight="1" x14ac:dyDescent="0.3">
      <c r="H689" s="5"/>
      <c r="I689" s="5"/>
      <c r="J689" s="5"/>
      <c r="N689" s="5"/>
      <c r="O689" s="5"/>
      <c r="P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8:28" ht="15.75" customHeight="1" x14ac:dyDescent="0.3">
      <c r="H690" s="5"/>
      <c r="I690" s="5"/>
      <c r="J690" s="5"/>
      <c r="N690" s="5"/>
      <c r="O690" s="5"/>
      <c r="P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8:28" ht="15.75" customHeight="1" x14ac:dyDescent="0.3">
      <c r="H691" s="5"/>
      <c r="I691" s="5"/>
      <c r="J691" s="5"/>
      <c r="N691" s="5"/>
      <c r="O691" s="5"/>
      <c r="P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8:28" ht="15.75" customHeight="1" x14ac:dyDescent="0.3">
      <c r="H692" s="5"/>
      <c r="I692" s="5"/>
      <c r="J692" s="5"/>
      <c r="N692" s="5"/>
      <c r="O692" s="5"/>
      <c r="P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8:28" ht="15.75" customHeight="1" x14ac:dyDescent="0.3">
      <c r="H693" s="5"/>
      <c r="I693" s="5"/>
      <c r="J693" s="5"/>
      <c r="N693" s="5"/>
      <c r="O693" s="5"/>
      <c r="P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8:28" ht="15.75" customHeight="1" x14ac:dyDescent="0.3">
      <c r="H694" s="5"/>
      <c r="I694" s="5"/>
      <c r="J694" s="5"/>
      <c r="N694" s="5"/>
      <c r="O694" s="5"/>
      <c r="P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8:28" ht="15.75" customHeight="1" x14ac:dyDescent="0.3">
      <c r="H695" s="5"/>
      <c r="I695" s="5"/>
      <c r="J695" s="5"/>
      <c r="N695" s="5"/>
      <c r="O695" s="5"/>
      <c r="P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8:28" ht="15.75" customHeight="1" x14ac:dyDescent="0.3">
      <c r="H696" s="5"/>
      <c r="I696" s="5"/>
      <c r="J696" s="5"/>
      <c r="N696" s="5"/>
      <c r="O696" s="5"/>
      <c r="P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8:28" ht="15.75" customHeight="1" x14ac:dyDescent="0.3">
      <c r="H697" s="5"/>
      <c r="I697" s="5"/>
      <c r="J697" s="5"/>
      <c r="N697" s="5"/>
      <c r="O697" s="5"/>
      <c r="P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8:28" ht="15.75" customHeight="1" x14ac:dyDescent="0.3">
      <c r="H698" s="5"/>
      <c r="I698" s="5"/>
      <c r="J698" s="5"/>
      <c r="N698" s="5"/>
      <c r="O698" s="5"/>
      <c r="P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8:28" ht="15.75" customHeight="1" x14ac:dyDescent="0.3">
      <c r="H699" s="5"/>
      <c r="I699" s="5"/>
      <c r="J699" s="5"/>
      <c r="N699" s="5"/>
      <c r="O699" s="5"/>
      <c r="P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8:28" ht="15.75" customHeight="1" x14ac:dyDescent="0.3">
      <c r="H700" s="5"/>
      <c r="I700" s="5"/>
      <c r="J700" s="5"/>
      <c r="N700" s="5"/>
      <c r="O700" s="5"/>
      <c r="P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8:28" ht="15.75" customHeight="1" x14ac:dyDescent="0.3">
      <c r="H701" s="5"/>
      <c r="I701" s="5"/>
      <c r="J701" s="5"/>
      <c r="N701" s="5"/>
      <c r="O701" s="5"/>
      <c r="P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8:28" ht="15.75" customHeight="1" x14ac:dyDescent="0.3">
      <c r="H702" s="5"/>
      <c r="I702" s="5"/>
      <c r="J702" s="5"/>
      <c r="N702" s="5"/>
      <c r="O702" s="5"/>
      <c r="P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8:28" ht="15.75" customHeight="1" x14ac:dyDescent="0.3">
      <c r="H703" s="5"/>
      <c r="I703" s="5"/>
      <c r="J703" s="5"/>
      <c r="N703" s="5"/>
      <c r="O703" s="5"/>
      <c r="P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8:28" ht="15.75" customHeight="1" x14ac:dyDescent="0.3">
      <c r="H704" s="5"/>
      <c r="I704" s="5"/>
      <c r="J704" s="5"/>
      <c r="N704" s="5"/>
      <c r="O704" s="5"/>
      <c r="P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8:28" ht="15.75" customHeight="1" x14ac:dyDescent="0.3">
      <c r="H705" s="5"/>
      <c r="I705" s="5"/>
      <c r="J705" s="5"/>
      <c r="N705" s="5"/>
      <c r="O705" s="5"/>
      <c r="P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8:28" ht="15.75" customHeight="1" x14ac:dyDescent="0.3">
      <c r="H706" s="5"/>
      <c r="I706" s="5"/>
      <c r="J706" s="5"/>
      <c r="N706" s="5"/>
      <c r="O706" s="5"/>
      <c r="P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8:28" ht="15.75" customHeight="1" x14ac:dyDescent="0.3">
      <c r="H707" s="5"/>
      <c r="I707" s="5"/>
      <c r="J707" s="5"/>
      <c r="N707" s="5"/>
      <c r="O707" s="5"/>
      <c r="P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8:28" ht="15.75" customHeight="1" x14ac:dyDescent="0.3">
      <c r="H708" s="5"/>
      <c r="I708" s="5"/>
      <c r="J708" s="5"/>
      <c r="N708" s="5"/>
      <c r="O708" s="5"/>
      <c r="P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8:28" ht="15.75" customHeight="1" x14ac:dyDescent="0.3">
      <c r="H709" s="5"/>
      <c r="I709" s="5"/>
      <c r="J709" s="5"/>
      <c r="N709" s="5"/>
      <c r="O709" s="5"/>
      <c r="P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8:28" ht="15.75" customHeight="1" x14ac:dyDescent="0.3">
      <c r="H710" s="5"/>
      <c r="I710" s="5"/>
      <c r="J710" s="5"/>
      <c r="N710" s="5"/>
      <c r="O710" s="5"/>
      <c r="P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8:28" ht="15.75" customHeight="1" x14ac:dyDescent="0.3">
      <c r="H711" s="5"/>
      <c r="I711" s="5"/>
      <c r="J711" s="5"/>
      <c r="N711" s="5"/>
      <c r="O711" s="5"/>
      <c r="P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8:28" ht="15.75" customHeight="1" x14ac:dyDescent="0.3">
      <c r="H712" s="5"/>
      <c r="I712" s="5"/>
      <c r="J712" s="5"/>
      <c r="N712" s="5"/>
      <c r="O712" s="5"/>
      <c r="P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8:28" ht="15.75" customHeight="1" x14ac:dyDescent="0.3">
      <c r="H713" s="5"/>
      <c r="I713" s="5"/>
      <c r="J713" s="5"/>
      <c r="N713" s="5"/>
      <c r="O713" s="5"/>
      <c r="P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8:28" ht="15.75" customHeight="1" x14ac:dyDescent="0.3">
      <c r="H714" s="5"/>
      <c r="I714" s="5"/>
      <c r="J714" s="5"/>
      <c r="N714" s="5"/>
      <c r="O714" s="5"/>
      <c r="P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8:28" ht="15.75" customHeight="1" x14ac:dyDescent="0.3">
      <c r="H715" s="5"/>
      <c r="I715" s="5"/>
      <c r="J715" s="5"/>
      <c r="N715" s="5"/>
      <c r="O715" s="5"/>
      <c r="P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8:28" ht="15.75" customHeight="1" x14ac:dyDescent="0.3">
      <c r="H716" s="5"/>
      <c r="I716" s="5"/>
      <c r="J716" s="5"/>
      <c r="N716" s="5"/>
      <c r="O716" s="5"/>
      <c r="P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8:28" ht="15.75" customHeight="1" x14ac:dyDescent="0.3">
      <c r="H717" s="5"/>
      <c r="I717" s="5"/>
      <c r="J717" s="5"/>
      <c r="N717" s="5"/>
      <c r="O717" s="5"/>
      <c r="P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8:28" ht="15.75" customHeight="1" x14ac:dyDescent="0.3">
      <c r="H718" s="5"/>
      <c r="I718" s="5"/>
      <c r="J718" s="5"/>
      <c r="N718" s="5"/>
      <c r="O718" s="5"/>
      <c r="P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8:28" ht="15.75" customHeight="1" x14ac:dyDescent="0.3">
      <c r="H719" s="5"/>
      <c r="I719" s="5"/>
      <c r="J719" s="5"/>
      <c r="N719" s="5"/>
      <c r="O719" s="5"/>
      <c r="P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8:28" ht="15.75" customHeight="1" x14ac:dyDescent="0.3">
      <c r="H720" s="5"/>
      <c r="I720" s="5"/>
      <c r="J720" s="5"/>
      <c r="N720" s="5"/>
      <c r="O720" s="5"/>
      <c r="P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8:28" ht="15.75" customHeight="1" x14ac:dyDescent="0.3">
      <c r="H721" s="5"/>
      <c r="I721" s="5"/>
      <c r="J721" s="5"/>
      <c r="N721" s="5"/>
      <c r="O721" s="5"/>
      <c r="P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8:28" ht="15.75" customHeight="1" x14ac:dyDescent="0.3">
      <c r="H722" s="5"/>
      <c r="I722" s="5"/>
      <c r="J722" s="5"/>
      <c r="N722" s="5"/>
      <c r="O722" s="5"/>
      <c r="P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8:28" ht="15.75" customHeight="1" x14ac:dyDescent="0.3">
      <c r="H723" s="5"/>
      <c r="I723" s="5"/>
      <c r="J723" s="5"/>
      <c r="N723" s="5"/>
      <c r="O723" s="5"/>
      <c r="P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8:28" ht="15.75" customHeight="1" x14ac:dyDescent="0.3">
      <c r="H724" s="5"/>
      <c r="I724" s="5"/>
      <c r="J724" s="5"/>
      <c r="N724" s="5"/>
      <c r="O724" s="5"/>
      <c r="P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8:28" ht="15.75" customHeight="1" x14ac:dyDescent="0.3">
      <c r="H725" s="5"/>
      <c r="I725" s="5"/>
      <c r="J725" s="5"/>
      <c r="N725" s="5"/>
      <c r="O725" s="5"/>
      <c r="P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8:28" ht="15.75" customHeight="1" x14ac:dyDescent="0.3">
      <c r="H726" s="5"/>
      <c r="I726" s="5"/>
      <c r="J726" s="5"/>
      <c r="N726" s="5"/>
      <c r="O726" s="5"/>
      <c r="P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8:28" ht="15.75" customHeight="1" x14ac:dyDescent="0.3">
      <c r="H727" s="5"/>
      <c r="I727" s="5"/>
      <c r="J727" s="5"/>
      <c r="N727" s="5"/>
      <c r="O727" s="5"/>
      <c r="P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8:28" ht="15.75" customHeight="1" x14ac:dyDescent="0.3">
      <c r="H728" s="5"/>
      <c r="I728" s="5"/>
      <c r="J728" s="5"/>
      <c r="N728" s="5"/>
      <c r="O728" s="5"/>
      <c r="P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8:28" ht="15.75" customHeight="1" x14ac:dyDescent="0.3">
      <c r="H729" s="5"/>
      <c r="I729" s="5"/>
      <c r="J729" s="5"/>
      <c r="N729" s="5"/>
      <c r="O729" s="5"/>
      <c r="P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8:28" ht="15.75" customHeight="1" x14ac:dyDescent="0.3">
      <c r="H730" s="5"/>
      <c r="I730" s="5"/>
      <c r="J730" s="5"/>
      <c r="N730" s="5"/>
      <c r="O730" s="5"/>
      <c r="P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8:28" ht="15.75" customHeight="1" x14ac:dyDescent="0.3">
      <c r="H731" s="5"/>
      <c r="I731" s="5"/>
      <c r="J731" s="5"/>
      <c r="N731" s="5"/>
      <c r="O731" s="5"/>
      <c r="P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8:28" ht="15.75" customHeight="1" x14ac:dyDescent="0.3">
      <c r="H732" s="5"/>
      <c r="I732" s="5"/>
      <c r="J732" s="5"/>
      <c r="N732" s="5"/>
      <c r="O732" s="5"/>
      <c r="P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8:28" ht="15.75" customHeight="1" x14ac:dyDescent="0.3">
      <c r="H733" s="5"/>
      <c r="I733" s="5"/>
      <c r="J733" s="5"/>
      <c r="N733" s="5"/>
      <c r="O733" s="5"/>
      <c r="P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8:28" ht="15.75" customHeight="1" x14ac:dyDescent="0.3">
      <c r="H734" s="5"/>
      <c r="I734" s="5"/>
      <c r="J734" s="5"/>
      <c r="N734" s="5"/>
      <c r="O734" s="5"/>
      <c r="P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8:28" ht="15.75" customHeight="1" x14ac:dyDescent="0.3">
      <c r="H735" s="5"/>
      <c r="I735" s="5"/>
      <c r="J735" s="5"/>
      <c r="N735" s="5"/>
      <c r="O735" s="5"/>
      <c r="P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8:28" ht="15.75" customHeight="1" x14ac:dyDescent="0.3">
      <c r="H736" s="5"/>
      <c r="I736" s="5"/>
      <c r="J736" s="5"/>
      <c r="N736" s="5"/>
      <c r="O736" s="5"/>
      <c r="P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8:28" ht="15.75" customHeight="1" x14ac:dyDescent="0.3">
      <c r="H737" s="5"/>
      <c r="I737" s="5"/>
      <c r="J737" s="5"/>
      <c r="N737" s="5"/>
      <c r="O737" s="5"/>
      <c r="P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8:28" ht="15.75" customHeight="1" x14ac:dyDescent="0.3">
      <c r="H738" s="5"/>
      <c r="I738" s="5"/>
      <c r="J738" s="5"/>
      <c r="N738" s="5"/>
      <c r="O738" s="5"/>
      <c r="P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8:28" ht="15.75" customHeight="1" x14ac:dyDescent="0.3">
      <c r="H739" s="5"/>
      <c r="I739" s="5"/>
      <c r="J739" s="5"/>
      <c r="N739" s="5"/>
      <c r="O739" s="5"/>
      <c r="P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8:28" ht="15.75" customHeight="1" x14ac:dyDescent="0.3">
      <c r="H740" s="5"/>
      <c r="I740" s="5"/>
      <c r="J740" s="5"/>
      <c r="N740" s="5"/>
      <c r="O740" s="5"/>
      <c r="P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8:28" ht="15.75" customHeight="1" x14ac:dyDescent="0.3">
      <c r="H741" s="5"/>
      <c r="I741" s="5"/>
      <c r="J741" s="5"/>
      <c r="N741" s="5"/>
      <c r="O741" s="5"/>
      <c r="P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8:28" ht="15.75" customHeight="1" x14ac:dyDescent="0.3">
      <c r="H742" s="5"/>
      <c r="I742" s="5"/>
      <c r="J742" s="5"/>
      <c r="N742" s="5"/>
      <c r="O742" s="5"/>
      <c r="P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8:28" ht="15.75" customHeight="1" x14ac:dyDescent="0.3">
      <c r="H743" s="5"/>
      <c r="I743" s="5"/>
      <c r="J743" s="5"/>
      <c r="N743" s="5"/>
      <c r="O743" s="5"/>
      <c r="P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8:28" ht="15.75" customHeight="1" x14ac:dyDescent="0.3">
      <c r="H744" s="5"/>
      <c r="I744" s="5"/>
      <c r="J744" s="5"/>
      <c r="N744" s="5"/>
      <c r="O744" s="5"/>
      <c r="P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8:28" ht="15.75" customHeight="1" x14ac:dyDescent="0.3">
      <c r="H745" s="5"/>
      <c r="I745" s="5"/>
      <c r="J745" s="5"/>
      <c r="N745" s="5"/>
      <c r="O745" s="5"/>
      <c r="P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8:28" ht="15.75" customHeight="1" x14ac:dyDescent="0.3">
      <c r="H746" s="5"/>
      <c r="I746" s="5"/>
      <c r="J746" s="5"/>
      <c r="N746" s="5"/>
      <c r="O746" s="5"/>
      <c r="P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8:28" ht="15.75" customHeight="1" x14ac:dyDescent="0.3">
      <c r="H747" s="5"/>
      <c r="I747" s="5"/>
      <c r="J747" s="5"/>
      <c r="N747" s="5"/>
      <c r="O747" s="5"/>
      <c r="P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8:28" ht="15.75" customHeight="1" x14ac:dyDescent="0.3">
      <c r="H748" s="5"/>
      <c r="I748" s="5"/>
      <c r="J748" s="5"/>
      <c r="N748" s="5"/>
      <c r="O748" s="5"/>
      <c r="P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8:28" ht="15.75" customHeight="1" x14ac:dyDescent="0.3">
      <c r="H749" s="5"/>
      <c r="I749" s="5"/>
      <c r="J749" s="5"/>
      <c r="N749" s="5"/>
      <c r="O749" s="5"/>
      <c r="P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8:28" ht="15.75" customHeight="1" x14ac:dyDescent="0.3">
      <c r="H750" s="5"/>
      <c r="I750" s="5"/>
      <c r="J750" s="5"/>
      <c r="N750" s="5"/>
      <c r="O750" s="5"/>
      <c r="P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8:28" ht="15.75" customHeight="1" x14ac:dyDescent="0.3">
      <c r="H751" s="5"/>
      <c r="I751" s="5"/>
      <c r="J751" s="5"/>
      <c r="N751" s="5"/>
      <c r="O751" s="5"/>
      <c r="P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8:28" ht="15.75" customHeight="1" x14ac:dyDescent="0.3">
      <c r="H752" s="5"/>
      <c r="I752" s="5"/>
      <c r="J752" s="5"/>
      <c r="N752" s="5"/>
      <c r="O752" s="5"/>
      <c r="P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8:28" ht="15.75" customHeight="1" x14ac:dyDescent="0.3">
      <c r="H753" s="5"/>
      <c r="I753" s="5"/>
      <c r="J753" s="5"/>
      <c r="N753" s="5"/>
      <c r="O753" s="5"/>
      <c r="P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8:28" ht="15.75" customHeight="1" x14ac:dyDescent="0.3">
      <c r="H754" s="5"/>
      <c r="I754" s="5"/>
      <c r="J754" s="5"/>
      <c r="N754" s="5"/>
      <c r="O754" s="5"/>
      <c r="P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8:28" ht="15.75" customHeight="1" x14ac:dyDescent="0.3">
      <c r="H755" s="5"/>
      <c r="I755" s="5"/>
      <c r="J755" s="5"/>
      <c r="N755" s="5"/>
      <c r="O755" s="5"/>
      <c r="P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8:28" ht="15.75" customHeight="1" x14ac:dyDescent="0.3">
      <c r="H756" s="5"/>
      <c r="I756" s="5"/>
      <c r="J756" s="5"/>
      <c r="N756" s="5"/>
      <c r="O756" s="5"/>
      <c r="P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8:28" ht="15.75" customHeight="1" x14ac:dyDescent="0.3">
      <c r="H757" s="5"/>
      <c r="I757" s="5"/>
      <c r="J757" s="5"/>
      <c r="N757" s="5"/>
      <c r="O757" s="5"/>
      <c r="P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8:28" ht="15.75" customHeight="1" x14ac:dyDescent="0.3">
      <c r="H758" s="5"/>
      <c r="I758" s="5"/>
      <c r="J758" s="5"/>
      <c r="N758" s="5"/>
      <c r="O758" s="5"/>
      <c r="P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8:28" ht="15.75" customHeight="1" x14ac:dyDescent="0.3">
      <c r="H759" s="5"/>
      <c r="I759" s="5"/>
      <c r="J759" s="5"/>
      <c r="N759" s="5"/>
      <c r="O759" s="5"/>
      <c r="P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8:28" ht="15.75" customHeight="1" x14ac:dyDescent="0.3">
      <c r="H760" s="5"/>
      <c r="I760" s="5"/>
      <c r="J760" s="5"/>
      <c r="N760" s="5"/>
      <c r="O760" s="5"/>
      <c r="P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8:28" ht="15.75" customHeight="1" x14ac:dyDescent="0.3">
      <c r="H761" s="5"/>
      <c r="I761" s="5"/>
      <c r="J761" s="5"/>
      <c r="N761" s="5"/>
      <c r="O761" s="5"/>
      <c r="P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8:28" ht="15.75" customHeight="1" x14ac:dyDescent="0.3">
      <c r="H762" s="5"/>
      <c r="I762" s="5"/>
      <c r="J762" s="5"/>
      <c r="N762" s="5"/>
      <c r="O762" s="5"/>
      <c r="P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8:28" ht="15.75" customHeight="1" x14ac:dyDescent="0.3">
      <c r="H763" s="5"/>
      <c r="I763" s="5"/>
      <c r="J763" s="5"/>
      <c r="N763" s="5"/>
      <c r="O763" s="5"/>
      <c r="P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8:28" ht="15.75" customHeight="1" x14ac:dyDescent="0.3">
      <c r="H764" s="5"/>
      <c r="I764" s="5"/>
      <c r="J764" s="5"/>
      <c r="N764" s="5"/>
      <c r="O764" s="5"/>
      <c r="P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8:28" ht="15.75" customHeight="1" x14ac:dyDescent="0.3">
      <c r="H765" s="5"/>
      <c r="I765" s="5"/>
      <c r="J765" s="5"/>
      <c r="N765" s="5"/>
      <c r="O765" s="5"/>
      <c r="P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8:28" ht="15.75" customHeight="1" x14ac:dyDescent="0.3">
      <c r="H766" s="5"/>
      <c r="I766" s="5"/>
      <c r="J766" s="5"/>
      <c r="N766" s="5"/>
      <c r="O766" s="5"/>
      <c r="P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8:28" ht="15.75" customHeight="1" x14ac:dyDescent="0.3">
      <c r="H767" s="5"/>
      <c r="I767" s="5"/>
      <c r="J767" s="5"/>
      <c r="N767" s="5"/>
      <c r="O767" s="5"/>
      <c r="P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8:28" ht="15.75" customHeight="1" x14ac:dyDescent="0.3">
      <c r="H768" s="5"/>
      <c r="I768" s="5"/>
      <c r="J768" s="5"/>
      <c r="N768" s="5"/>
      <c r="O768" s="5"/>
      <c r="P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8:28" ht="15.75" customHeight="1" x14ac:dyDescent="0.3">
      <c r="H769" s="5"/>
      <c r="I769" s="5"/>
      <c r="J769" s="5"/>
      <c r="N769" s="5"/>
      <c r="O769" s="5"/>
      <c r="P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8:28" ht="15.75" customHeight="1" x14ac:dyDescent="0.3">
      <c r="H770" s="5"/>
      <c r="I770" s="5"/>
      <c r="J770" s="5"/>
      <c r="N770" s="5"/>
      <c r="O770" s="5"/>
      <c r="P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8:28" ht="15.75" customHeight="1" x14ac:dyDescent="0.3">
      <c r="H771" s="5"/>
      <c r="I771" s="5"/>
      <c r="J771" s="5"/>
      <c r="N771" s="5"/>
      <c r="O771" s="5"/>
      <c r="P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8:28" ht="15.75" customHeight="1" x14ac:dyDescent="0.3">
      <c r="H772" s="5"/>
      <c r="I772" s="5"/>
      <c r="J772" s="5"/>
      <c r="N772" s="5"/>
      <c r="O772" s="5"/>
      <c r="P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8:28" ht="15.75" customHeight="1" x14ac:dyDescent="0.3">
      <c r="H773" s="5"/>
      <c r="I773" s="5"/>
      <c r="J773" s="5"/>
      <c r="N773" s="5"/>
      <c r="O773" s="5"/>
      <c r="P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8:28" ht="15.75" customHeight="1" x14ac:dyDescent="0.3">
      <c r="H774" s="5"/>
      <c r="I774" s="5"/>
      <c r="J774" s="5"/>
      <c r="N774" s="5"/>
      <c r="O774" s="5"/>
      <c r="P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8:28" ht="15.75" customHeight="1" x14ac:dyDescent="0.3">
      <c r="H775" s="5"/>
      <c r="I775" s="5"/>
      <c r="J775" s="5"/>
      <c r="N775" s="5"/>
      <c r="O775" s="5"/>
      <c r="P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8:28" ht="15.75" customHeight="1" x14ac:dyDescent="0.3">
      <c r="H776" s="5"/>
      <c r="I776" s="5"/>
      <c r="J776" s="5"/>
      <c r="N776" s="5"/>
      <c r="O776" s="5"/>
      <c r="P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8:28" ht="15.75" customHeight="1" x14ac:dyDescent="0.3">
      <c r="H777" s="5"/>
      <c r="I777" s="5"/>
      <c r="J777" s="5"/>
      <c r="N777" s="5"/>
      <c r="O777" s="5"/>
      <c r="P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8:28" ht="15.75" customHeight="1" x14ac:dyDescent="0.3">
      <c r="H778" s="5"/>
      <c r="I778" s="5"/>
      <c r="J778" s="5"/>
      <c r="N778" s="5"/>
      <c r="O778" s="5"/>
      <c r="P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8:28" ht="15.75" customHeight="1" x14ac:dyDescent="0.3">
      <c r="H779" s="5"/>
      <c r="I779" s="5"/>
      <c r="J779" s="5"/>
      <c r="N779" s="5"/>
      <c r="O779" s="5"/>
      <c r="P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8:28" ht="15.75" customHeight="1" x14ac:dyDescent="0.3">
      <c r="H780" s="5"/>
      <c r="I780" s="5"/>
      <c r="J780" s="5"/>
      <c r="N780" s="5"/>
      <c r="O780" s="5"/>
      <c r="P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8:28" ht="15.75" customHeight="1" x14ac:dyDescent="0.3">
      <c r="H781" s="5"/>
      <c r="I781" s="5"/>
      <c r="J781" s="5"/>
      <c r="N781" s="5"/>
      <c r="O781" s="5"/>
      <c r="P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8:28" ht="15.75" customHeight="1" x14ac:dyDescent="0.3">
      <c r="H782" s="5"/>
      <c r="I782" s="5"/>
      <c r="J782" s="5"/>
      <c r="N782" s="5"/>
      <c r="O782" s="5"/>
      <c r="P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8:28" ht="15.75" customHeight="1" x14ac:dyDescent="0.3">
      <c r="H783" s="5"/>
      <c r="I783" s="5"/>
      <c r="J783" s="5"/>
      <c r="N783" s="5"/>
      <c r="O783" s="5"/>
      <c r="P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8:28" ht="15.75" customHeight="1" x14ac:dyDescent="0.3">
      <c r="H784" s="5"/>
      <c r="I784" s="5"/>
      <c r="J784" s="5"/>
      <c r="N784" s="5"/>
      <c r="O784" s="5"/>
      <c r="P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8:28" ht="15.75" customHeight="1" x14ac:dyDescent="0.3">
      <c r="H785" s="5"/>
      <c r="I785" s="5"/>
      <c r="J785" s="5"/>
      <c r="N785" s="5"/>
      <c r="O785" s="5"/>
      <c r="P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8:28" ht="15.75" customHeight="1" x14ac:dyDescent="0.3">
      <c r="H786" s="5"/>
      <c r="I786" s="5"/>
      <c r="J786" s="5"/>
      <c r="N786" s="5"/>
      <c r="O786" s="5"/>
      <c r="P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8:28" ht="15.75" customHeight="1" x14ac:dyDescent="0.3">
      <c r="H787" s="5"/>
      <c r="I787" s="5"/>
      <c r="J787" s="5"/>
      <c r="N787" s="5"/>
      <c r="O787" s="5"/>
      <c r="P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8:28" ht="15.75" customHeight="1" x14ac:dyDescent="0.3">
      <c r="H788" s="5"/>
      <c r="I788" s="5"/>
      <c r="J788" s="5"/>
      <c r="N788" s="5"/>
      <c r="O788" s="5"/>
      <c r="P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8:28" ht="15.75" customHeight="1" x14ac:dyDescent="0.3">
      <c r="H789" s="5"/>
      <c r="I789" s="5"/>
      <c r="J789" s="5"/>
      <c r="N789" s="5"/>
      <c r="O789" s="5"/>
      <c r="P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8:28" ht="15.75" customHeight="1" x14ac:dyDescent="0.3">
      <c r="H790" s="5"/>
      <c r="I790" s="5"/>
      <c r="J790" s="5"/>
      <c r="N790" s="5"/>
      <c r="O790" s="5"/>
      <c r="P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8:28" ht="15.75" customHeight="1" x14ac:dyDescent="0.3">
      <c r="H791" s="5"/>
      <c r="I791" s="5"/>
      <c r="J791" s="5"/>
      <c r="N791" s="5"/>
      <c r="O791" s="5"/>
      <c r="P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8:28" ht="15.75" customHeight="1" x14ac:dyDescent="0.3">
      <c r="H792" s="5"/>
      <c r="I792" s="5"/>
      <c r="J792" s="5"/>
      <c r="N792" s="5"/>
      <c r="O792" s="5"/>
      <c r="P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8:28" ht="15.75" customHeight="1" x14ac:dyDescent="0.3">
      <c r="H793" s="5"/>
      <c r="I793" s="5"/>
      <c r="J793" s="5"/>
      <c r="N793" s="5"/>
      <c r="O793" s="5"/>
      <c r="P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8:28" ht="15.75" customHeight="1" x14ac:dyDescent="0.3">
      <c r="H794" s="5"/>
      <c r="I794" s="5"/>
      <c r="J794" s="5"/>
      <c r="N794" s="5"/>
      <c r="O794" s="5"/>
      <c r="P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8:28" ht="15.75" customHeight="1" x14ac:dyDescent="0.3">
      <c r="H795" s="5"/>
      <c r="I795" s="5"/>
      <c r="J795" s="5"/>
      <c r="N795" s="5"/>
      <c r="O795" s="5"/>
      <c r="P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8:28" ht="15.75" customHeight="1" x14ac:dyDescent="0.3">
      <c r="H796" s="5"/>
      <c r="I796" s="5"/>
      <c r="J796" s="5"/>
      <c r="N796" s="5"/>
      <c r="O796" s="5"/>
      <c r="P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8:28" ht="15.75" customHeight="1" x14ac:dyDescent="0.3">
      <c r="H797" s="5"/>
      <c r="I797" s="5"/>
      <c r="J797" s="5"/>
      <c r="N797" s="5"/>
      <c r="O797" s="5"/>
      <c r="P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8:28" ht="15.75" customHeight="1" x14ac:dyDescent="0.3">
      <c r="H798" s="5"/>
      <c r="I798" s="5"/>
      <c r="J798" s="5"/>
      <c r="N798" s="5"/>
      <c r="O798" s="5"/>
      <c r="P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8:28" ht="15.75" customHeight="1" x14ac:dyDescent="0.3">
      <c r="H799" s="5"/>
      <c r="I799" s="5"/>
      <c r="J799" s="5"/>
      <c r="N799" s="5"/>
      <c r="O799" s="5"/>
      <c r="P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8:28" ht="15.75" customHeight="1" x14ac:dyDescent="0.3">
      <c r="H800" s="5"/>
      <c r="I800" s="5"/>
      <c r="J800" s="5"/>
      <c r="N800" s="5"/>
      <c r="O800" s="5"/>
      <c r="P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8:28" ht="15.75" customHeight="1" x14ac:dyDescent="0.3">
      <c r="H801" s="5"/>
      <c r="I801" s="5"/>
      <c r="J801" s="5"/>
      <c r="N801" s="5"/>
      <c r="O801" s="5"/>
      <c r="P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8:28" ht="15.75" customHeight="1" x14ac:dyDescent="0.3">
      <c r="H802" s="5"/>
      <c r="I802" s="5"/>
      <c r="J802" s="5"/>
      <c r="N802" s="5"/>
      <c r="O802" s="5"/>
      <c r="P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8:28" ht="15.75" customHeight="1" x14ac:dyDescent="0.3">
      <c r="H803" s="5"/>
      <c r="I803" s="5"/>
      <c r="J803" s="5"/>
      <c r="N803" s="5"/>
      <c r="O803" s="5"/>
      <c r="P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8:28" ht="15.75" customHeight="1" x14ac:dyDescent="0.3">
      <c r="H804" s="5"/>
      <c r="I804" s="5"/>
      <c r="J804" s="5"/>
      <c r="N804" s="5"/>
      <c r="O804" s="5"/>
      <c r="P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8:28" ht="15.75" customHeight="1" x14ac:dyDescent="0.3">
      <c r="H805" s="5"/>
      <c r="I805" s="5"/>
      <c r="J805" s="5"/>
      <c r="N805" s="5"/>
      <c r="O805" s="5"/>
      <c r="P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8:28" ht="15.75" customHeight="1" x14ac:dyDescent="0.3">
      <c r="H806" s="5"/>
      <c r="I806" s="5"/>
      <c r="J806" s="5"/>
      <c r="N806" s="5"/>
      <c r="O806" s="5"/>
      <c r="P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8:28" ht="15.75" customHeight="1" x14ac:dyDescent="0.3">
      <c r="H807" s="5"/>
      <c r="I807" s="5"/>
      <c r="J807" s="5"/>
      <c r="N807" s="5"/>
      <c r="O807" s="5"/>
      <c r="P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8:28" ht="15.75" customHeight="1" x14ac:dyDescent="0.3">
      <c r="H808" s="5"/>
      <c r="I808" s="5"/>
      <c r="J808" s="5"/>
      <c r="N808" s="5"/>
      <c r="O808" s="5"/>
      <c r="P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8:28" ht="15.75" customHeight="1" x14ac:dyDescent="0.3">
      <c r="H809" s="5"/>
      <c r="I809" s="5"/>
      <c r="J809" s="5"/>
      <c r="N809" s="5"/>
      <c r="O809" s="5"/>
      <c r="P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8:28" ht="15.75" customHeight="1" x14ac:dyDescent="0.3">
      <c r="H810" s="5"/>
      <c r="I810" s="5"/>
      <c r="J810" s="5"/>
      <c r="N810" s="5"/>
      <c r="O810" s="5"/>
      <c r="P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8:28" ht="15.75" customHeight="1" x14ac:dyDescent="0.3">
      <c r="H811" s="5"/>
      <c r="I811" s="5"/>
      <c r="J811" s="5"/>
      <c r="N811" s="5"/>
      <c r="O811" s="5"/>
      <c r="P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8:28" ht="15.75" customHeight="1" x14ac:dyDescent="0.3">
      <c r="H812" s="5"/>
      <c r="I812" s="5"/>
      <c r="J812" s="5"/>
      <c r="N812" s="5"/>
      <c r="O812" s="5"/>
      <c r="P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8:28" ht="15.75" customHeight="1" x14ac:dyDescent="0.3">
      <c r="H813" s="5"/>
      <c r="I813" s="5"/>
      <c r="J813" s="5"/>
      <c r="N813" s="5"/>
      <c r="O813" s="5"/>
      <c r="P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8:28" ht="15.75" customHeight="1" x14ac:dyDescent="0.3">
      <c r="H814" s="5"/>
      <c r="I814" s="5"/>
      <c r="J814" s="5"/>
      <c r="N814" s="5"/>
      <c r="O814" s="5"/>
      <c r="P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8:28" ht="15.75" customHeight="1" x14ac:dyDescent="0.3">
      <c r="H815" s="5"/>
      <c r="I815" s="5"/>
      <c r="J815" s="5"/>
      <c r="N815" s="5"/>
      <c r="O815" s="5"/>
      <c r="P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8:28" ht="15.75" customHeight="1" x14ac:dyDescent="0.3">
      <c r="H816" s="5"/>
      <c r="I816" s="5"/>
      <c r="J816" s="5"/>
      <c r="N816" s="5"/>
      <c r="O816" s="5"/>
      <c r="P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8:28" ht="15.75" customHeight="1" x14ac:dyDescent="0.3">
      <c r="H817" s="5"/>
      <c r="I817" s="5"/>
      <c r="J817" s="5"/>
      <c r="N817" s="5"/>
      <c r="O817" s="5"/>
      <c r="P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8:28" ht="15.75" customHeight="1" x14ac:dyDescent="0.3">
      <c r="H818" s="5"/>
      <c r="I818" s="5"/>
      <c r="J818" s="5"/>
      <c r="N818" s="5"/>
      <c r="O818" s="5"/>
      <c r="P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8:28" ht="15.75" customHeight="1" x14ac:dyDescent="0.3">
      <c r="H819" s="5"/>
      <c r="I819" s="5"/>
      <c r="J819" s="5"/>
      <c r="N819" s="5"/>
      <c r="O819" s="5"/>
      <c r="P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8:28" ht="15.75" customHeight="1" x14ac:dyDescent="0.3">
      <c r="H820" s="5"/>
      <c r="I820" s="5"/>
      <c r="J820" s="5"/>
      <c r="N820" s="5"/>
      <c r="O820" s="5"/>
      <c r="P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8:28" ht="15.75" customHeight="1" x14ac:dyDescent="0.3">
      <c r="H821" s="5"/>
      <c r="I821" s="5"/>
      <c r="J821" s="5"/>
      <c r="N821" s="5"/>
      <c r="O821" s="5"/>
      <c r="P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8:28" ht="15.75" customHeight="1" x14ac:dyDescent="0.3">
      <c r="H822" s="5"/>
      <c r="I822" s="5"/>
      <c r="J822" s="5"/>
      <c r="N822" s="5"/>
      <c r="O822" s="5"/>
      <c r="P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8:28" ht="15.75" customHeight="1" x14ac:dyDescent="0.3">
      <c r="H823" s="5"/>
      <c r="I823" s="5"/>
      <c r="J823" s="5"/>
      <c r="N823" s="5"/>
      <c r="O823" s="5"/>
      <c r="P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8:28" ht="15.75" customHeight="1" x14ac:dyDescent="0.3">
      <c r="H824" s="5"/>
      <c r="I824" s="5"/>
      <c r="J824" s="5"/>
      <c r="N824" s="5"/>
      <c r="O824" s="5"/>
      <c r="P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8:28" ht="15.75" customHeight="1" x14ac:dyDescent="0.3">
      <c r="H825" s="5"/>
      <c r="I825" s="5"/>
      <c r="J825" s="5"/>
      <c r="N825" s="5"/>
      <c r="O825" s="5"/>
      <c r="P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8:28" ht="15.75" customHeight="1" x14ac:dyDescent="0.3">
      <c r="H826" s="5"/>
      <c r="I826" s="5"/>
      <c r="J826" s="5"/>
      <c r="N826" s="5"/>
      <c r="O826" s="5"/>
      <c r="P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8:28" ht="15.75" customHeight="1" x14ac:dyDescent="0.3">
      <c r="H827" s="5"/>
      <c r="I827" s="5"/>
      <c r="J827" s="5"/>
      <c r="N827" s="5"/>
      <c r="O827" s="5"/>
      <c r="P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8:28" ht="15.75" customHeight="1" x14ac:dyDescent="0.3">
      <c r="H828" s="5"/>
      <c r="I828" s="5"/>
      <c r="J828" s="5"/>
      <c r="N828" s="5"/>
      <c r="O828" s="5"/>
      <c r="P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8:28" ht="15.75" customHeight="1" x14ac:dyDescent="0.3">
      <c r="H829" s="5"/>
      <c r="I829" s="5"/>
      <c r="J829" s="5"/>
      <c r="N829" s="5"/>
      <c r="O829" s="5"/>
      <c r="P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8:28" ht="15.75" customHeight="1" x14ac:dyDescent="0.3">
      <c r="H830" s="5"/>
      <c r="I830" s="5"/>
      <c r="J830" s="5"/>
      <c r="N830" s="5"/>
      <c r="O830" s="5"/>
      <c r="P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8:28" ht="15.75" customHeight="1" x14ac:dyDescent="0.3">
      <c r="H831" s="5"/>
      <c r="I831" s="5"/>
      <c r="J831" s="5"/>
      <c r="N831" s="5"/>
      <c r="O831" s="5"/>
      <c r="P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8:28" ht="15.75" customHeight="1" x14ac:dyDescent="0.3">
      <c r="H832" s="5"/>
      <c r="I832" s="5"/>
      <c r="J832" s="5"/>
      <c r="N832" s="5"/>
      <c r="O832" s="5"/>
      <c r="P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8:28" ht="15.75" customHeight="1" x14ac:dyDescent="0.3">
      <c r="H833" s="5"/>
      <c r="I833" s="5"/>
      <c r="J833" s="5"/>
      <c r="N833" s="5"/>
      <c r="O833" s="5"/>
      <c r="P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8:28" ht="15.75" customHeight="1" x14ac:dyDescent="0.3">
      <c r="H834" s="5"/>
      <c r="I834" s="5"/>
      <c r="J834" s="5"/>
      <c r="N834" s="5"/>
      <c r="O834" s="5"/>
      <c r="P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8:28" ht="15.75" customHeight="1" x14ac:dyDescent="0.3">
      <c r="H835" s="5"/>
      <c r="I835" s="5"/>
      <c r="J835" s="5"/>
      <c r="N835" s="5"/>
      <c r="O835" s="5"/>
      <c r="P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8:28" ht="15.75" customHeight="1" x14ac:dyDescent="0.3">
      <c r="H836" s="5"/>
      <c r="I836" s="5"/>
      <c r="J836" s="5"/>
      <c r="N836" s="5"/>
      <c r="O836" s="5"/>
      <c r="P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8:28" ht="15.75" customHeight="1" x14ac:dyDescent="0.3">
      <c r="H837" s="5"/>
      <c r="I837" s="5"/>
      <c r="J837" s="5"/>
      <c r="N837" s="5"/>
      <c r="O837" s="5"/>
      <c r="P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8:28" ht="15.75" customHeight="1" x14ac:dyDescent="0.3">
      <c r="H838" s="5"/>
      <c r="I838" s="5"/>
      <c r="J838" s="5"/>
      <c r="N838" s="5"/>
      <c r="O838" s="5"/>
      <c r="P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8:28" ht="15.75" customHeight="1" x14ac:dyDescent="0.3">
      <c r="H839" s="5"/>
      <c r="I839" s="5"/>
      <c r="J839" s="5"/>
      <c r="N839" s="5"/>
      <c r="O839" s="5"/>
      <c r="P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8:28" ht="15.75" customHeight="1" x14ac:dyDescent="0.3">
      <c r="H840" s="5"/>
      <c r="I840" s="5"/>
      <c r="J840" s="5"/>
      <c r="N840" s="5"/>
      <c r="O840" s="5"/>
      <c r="P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8:28" ht="15.75" customHeight="1" x14ac:dyDescent="0.3">
      <c r="H841" s="5"/>
      <c r="I841" s="5"/>
      <c r="J841" s="5"/>
      <c r="N841" s="5"/>
      <c r="O841" s="5"/>
      <c r="P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8:28" ht="15.75" customHeight="1" x14ac:dyDescent="0.3">
      <c r="H842" s="5"/>
      <c r="I842" s="5"/>
      <c r="J842" s="5"/>
      <c r="N842" s="5"/>
      <c r="O842" s="5"/>
      <c r="P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8:28" ht="15.75" customHeight="1" x14ac:dyDescent="0.3">
      <c r="H843" s="5"/>
      <c r="I843" s="5"/>
      <c r="J843" s="5"/>
      <c r="N843" s="5"/>
      <c r="O843" s="5"/>
      <c r="P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8:28" ht="15.75" customHeight="1" x14ac:dyDescent="0.3">
      <c r="H844" s="5"/>
      <c r="I844" s="5"/>
      <c r="J844" s="5"/>
      <c r="N844" s="5"/>
      <c r="O844" s="5"/>
      <c r="P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8:28" ht="15.75" customHeight="1" x14ac:dyDescent="0.3">
      <c r="H845" s="5"/>
      <c r="I845" s="5"/>
      <c r="J845" s="5"/>
      <c r="N845" s="5"/>
      <c r="O845" s="5"/>
      <c r="P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8:28" ht="15.75" customHeight="1" x14ac:dyDescent="0.3">
      <c r="H846" s="5"/>
      <c r="I846" s="5"/>
      <c r="J846" s="5"/>
      <c r="N846" s="5"/>
      <c r="O846" s="5"/>
      <c r="P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8:28" ht="15.75" customHeight="1" x14ac:dyDescent="0.3">
      <c r="H847" s="5"/>
      <c r="I847" s="5"/>
      <c r="J847" s="5"/>
      <c r="N847" s="5"/>
      <c r="O847" s="5"/>
      <c r="P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8:28" ht="15.75" customHeight="1" x14ac:dyDescent="0.3">
      <c r="H848" s="5"/>
      <c r="I848" s="5"/>
      <c r="J848" s="5"/>
      <c r="N848" s="5"/>
      <c r="O848" s="5"/>
      <c r="P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8:28" ht="15.75" customHeight="1" x14ac:dyDescent="0.3">
      <c r="H849" s="5"/>
      <c r="I849" s="5"/>
      <c r="J849" s="5"/>
      <c r="N849" s="5"/>
      <c r="O849" s="5"/>
      <c r="P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8:28" ht="15.75" customHeight="1" x14ac:dyDescent="0.3">
      <c r="H850" s="5"/>
      <c r="I850" s="5"/>
      <c r="J850" s="5"/>
      <c r="N850" s="5"/>
      <c r="O850" s="5"/>
      <c r="P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8:28" ht="15.75" customHeight="1" x14ac:dyDescent="0.3">
      <c r="H851" s="5"/>
      <c r="I851" s="5"/>
      <c r="J851" s="5"/>
      <c r="N851" s="5"/>
      <c r="O851" s="5"/>
      <c r="P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8:28" ht="15.75" customHeight="1" x14ac:dyDescent="0.3">
      <c r="H852" s="5"/>
      <c r="I852" s="5"/>
      <c r="J852" s="5"/>
      <c r="N852" s="5"/>
      <c r="O852" s="5"/>
      <c r="P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8:28" ht="15.75" customHeight="1" x14ac:dyDescent="0.3">
      <c r="H853" s="5"/>
      <c r="I853" s="5"/>
      <c r="J853" s="5"/>
      <c r="N853" s="5"/>
      <c r="O853" s="5"/>
      <c r="P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8:28" ht="15.75" customHeight="1" x14ac:dyDescent="0.3">
      <c r="H854" s="5"/>
      <c r="I854" s="5"/>
      <c r="J854" s="5"/>
      <c r="N854" s="5"/>
      <c r="O854" s="5"/>
      <c r="P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8:28" ht="15.75" customHeight="1" x14ac:dyDescent="0.3">
      <c r="H855" s="5"/>
      <c r="I855" s="5"/>
      <c r="J855" s="5"/>
      <c r="N855" s="5"/>
      <c r="O855" s="5"/>
      <c r="P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8:28" ht="15.75" customHeight="1" x14ac:dyDescent="0.3">
      <c r="H856" s="5"/>
      <c r="I856" s="5"/>
      <c r="J856" s="5"/>
      <c r="N856" s="5"/>
      <c r="O856" s="5"/>
      <c r="P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8:28" ht="15.75" customHeight="1" x14ac:dyDescent="0.3">
      <c r="H857" s="5"/>
      <c r="I857" s="5"/>
      <c r="J857" s="5"/>
      <c r="N857" s="5"/>
      <c r="O857" s="5"/>
      <c r="P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8:28" ht="15.75" customHeight="1" x14ac:dyDescent="0.3">
      <c r="H858" s="5"/>
      <c r="I858" s="5"/>
      <c r="J858" s="5"/>
      <c r="N858" s="5"/>
      <c r="O858" s="5"/>
      <c r="P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8:28" ht="15.75" customHeight="1" x14ac:dyDescent="0.3">
      <c r="H859" s="5"/>
      <c r="I859" s="5"/>
      <c r="J859" s="5"/>
      <c r="N859" s="5"/>
      <c r="O859" s="5"/>
      <c r="P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8:28" ht="15.75" customHeight="1" x14ac:dyDescent="0.3">
      <c r="H860" s="5"/>
      <c r="I860" s="5"/>
      <c r="J860" s="5"/>
      <c r="N860" s="5"/>
      <c r="O860" s="5"/>
      <c r="P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8:28" ht="15.75" customHeight="1" x14ac:dyDescent="0.3">
      <c r="H861" s="5"/>
      <c r="I861" s="5"/>
      <c r="J861" s="5"/>
      <c r="N861" s="5"/>
      <c r="O861" s="5"/>
      <c r="P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8:28" ht="15.75" customHeight="1" x14ac:dyDescent="0.3">
      <c r="H862" s="5"/>
      <c r="I862" s="5"/>
      <c r="J862" s="5"/>
      <c r="N862" s="5"/>
      <c r="O862" s="5"/>
      <c r="P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8:28" ht="15.75" customHeight="1" x14ac:dyDescent="0.3">
      <c r="H863" s="5"/>
      <c r="I863" s="5"/>
      <c r="J863" s="5"/>
      <c r="N863" s="5"/>
      <c r="O863" s="5"/>
      <c r="P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8:28" ht="15.75" customHeight="1" x14ac:dyDescent="0.3">
      <c r="H864" s="5"/>
      <c r="I864" s="5"/>
      <c r="J864" s="5"/>
      <c r="N864" s="5"/>
      <c r="O864" s="5"/>
      <c r="P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8:28" ht="15.75" customHeight="1" x14ac:dyDescent="0.3">
      <c r="H865" s="5"/>
      <c r="I865" s="5"/>
      <c r="J865" s="5"/>
      <c r="N865" s="5"/>
      <c r="O865" s="5"/>
      <c r="P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8:28" ht="15.75" customHeight="1" x14ac:dyDescent="0.3">
      <c r="H866" s="5"/>
      <c r="I866" s="5"/>
      <c r="J866" s="5"/>
      <c r="N866" s="5"/>
      <c r="O866" s="5"/>
      <c r="P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8:28" ht="15.75" customHeight="1" x14ac:dyDescent="0.3">
      <c r="H867" s="5"/>
      <c r="I867" s="5"/>
      <c r="J867" s="5"/>
      <c r="N867" s="5"/>
      <c r="O867" s="5"/>
      <c r="P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8:28" ht="15.75" customHeight="1" x14ac:dyDescent="0.3">
      <c r="H868" s="5"/>
      <c r="I868" s="5"/>
      <c r="J868" s="5"/>
      <c r="N868" s="5"/>
      <c r="O868" s="5"/>
      <c r="P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8:28" ht="15.75" customHeight="1" x14ac:dyDescent="0.3">
      <c r="H869" s="5"/>
      <c r="I869" s="5"/>
      <c r="J869" s="5"/>
      <c r="N869" s="5"/>
      <c r="O869" s="5"/>
      <c r="P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8:28" ht="15.75" customHeight="1" x14ac:dyDescent="0.3">
      <c r="H870" s="5"/>
      <c r="I870" s="5"/>
      <c r="J870" s="5"/>
      <c r="N870" s="5"/>
      <c r="O870" s="5"/>
      <c r="P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8:28" ht="15.75" customHeight="1" x14ac:dyDescent="0.3">
      <c r="H871" s="5"/>
      <c r="I871" s="5"/>
      <c r="J871" s="5"/>
      <c r="N871" s="5"/>
      <c r="O871" s="5"/>
      <c r="P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8:28" ht="15.75" customHeight="1" x14ac:dyDescent="0.3">
      <c r="H872" s="5"/>
      <c r="I872" s="5"/>
      <c r="J872" s="5"/>
      <c r="N872" s="5"/>
      <c r="O872" s="5"/>
      <c r="P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8:28" ht="15.75" customHeight="1" x14ac:dyDescent="0.3">
      <c r="H873" s="5"/>
      <c r="I873" s="5"/>
      <c r="J873" s="5"/>
      <c r="N873" s="5"/>
      <c r="O873" s="5"/>
      <c r="P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8:28" ht="15.75" customHeight="1" x14ac:dyDescent="0.3">
      <c r="H874" s="5"/>
      <c r="I874" s="5"/>
      <c r="J874" s="5"/>
      <c r="N874" s="5"/>
      <c r="O874" s="5"/>
      <c r="P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8:28" ht="15.75" customHeight="1" x14ac:dyDescent="0.3">
      <c r="H875" s="5"/>
      <c r="I875" s="5"/>
      <c r="J875" s="5"/>
      <c r="N875" s="5"/>
      <c r="O875" s="5"/>
      <c r="P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8:28" ht="15.75" customHeight="1" x14ac:dyDescent="0.3">
      <c r="H876" s="5"/>
      <c r="I876" s="5"/>
      <c r="J876" s="5"/>
      <c r="N876" s="5"/>
      <c r="O876" s="5"/>
      <c r="P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8:28" ht="15.75" customHeight="1" x14ac:dyDescent="0.3">
      <c r="H877" s="5"/>
      <c r="I877" s="5"/>
      <c r="J877" s="5"/>
      <c r="N877" s="5"/>
      <c r="O877" s="5"/>
      <c r="P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8:28" ht="15.75" customHeight="1" x14ac:dyDescent="0.3">
      <c r="H878" s="5"/>
      <c r="I878" s="5"/>
      <c r="J878" s="5"/>
      <c r="N878" s="5"/>
      <c r="O878" s="5"/>
      <c r="P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8:28" ht="15.75" customHeight="1" x14ac:dyDescent="0.3">
      <c r="H879" s="5"/>
      <c r="I879" s="5"/>
      <c r="J879" s="5"/>
      <c r="N879" s="5"/>
      <c r="O879" s="5"/>
      <c r="P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8:28" ht="15.75" customHeight="1" x14ac:dyDescent="0.3">
      <c r="H880" s="5"/>
      <c r="I880" s="5"/>
      <c r="J880" s="5"/>
      <c r="N880" s="5"/>
      <c r="O880" s="5"/>
      <c r="P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8:28" ht="15.75" customHeight="1" x14ac:dyDescent="0.3">
      <c r="H881" s="5"/>
      <c r="I881" s="5"/>
      <c r="J881" s="5"/>
      <c r="N881" s="5"/>
      <c r="O881" s="5"/>
      <c r="P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8:28" ht="15.75" customHeight="1" x14ac:dyDescent="0.3">
      <c r="H882" s="5"/>
      <c r="I882" s="5"/>
      <c r="J882" s="5"/>
      <c r="N882" s="5"/>
      <c r="O882" s="5"/>
      <c r="P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8:28" ht="15.75" customHeight="1" x14ac:dyDescent="0.3">
      <c r="H883" s="5"/>
      <c r="I883" s="5"/>
      <c r="J883" s="5"/>
      <c r="N883" s="5"/>
      <c r="O883" s="5"/>
      <c r="P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8:28" ht="15.75" customHeight="1" x14ac:dyDescent="0.3">
      <c r="H884" s="5"/>
      <c r="I884" s="5"/>
      <c r="J884" s="5"/>
      <c r="N884" s="5"/>
      <c r="O884" s="5"/>
      <c r="P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8:28" ht="15.75" customHeight="1" x14ac:dyDescent="0.3">
      <c r="H885" s="5"/>
      <c r="I885" s="5"/>
      <c r="J885" s="5"/>
      <c r="N885" s="5"/>
      <c r="O885" s="5"/>
      <c r="P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8:28" ht="15.75" customHeight="1" x14ac:dyDescent="0.3">
      <c r="H886" s="5"/>
      <c r="I886" s="5"/>
      <c r="J886" s="5"/>
      <c r="N886" s="5"/>
      <c r="O886" s="5"/>
      <c r="P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8:28" ht="15.75" customHeight="1" x14ac:dyDescent="0.3">
      <c r="H887" s="5"/>
      <c r="I887" s="5"/>
      <c r="J887" s="5"/>
      <c r="N887" s="5"/>
      <c r="O887" s="5"/>
      <c r="P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8:28" ht="15.75" customHeight="1" x14ac:dyDescent="0.3">
      <c r="H888" s="5"/>
      <c r="I888" s="5"/>
      <c r="J888" s="5"/>
      <c r="N888" s="5"/>
      <c r="O888" s="5"/>
      <c r="P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8:28" ht="15.75" customHeight="1" x14ac:dyDescent="0.3">
      <c r="H889" s="5"/>
      <c r="I889" s="5"/>
      <c r="J889" s="5"/>
      <c r="N889" s="5"/>
      <c r="O889" s="5"/>
      <c r="P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8:28" ht="15.75" customHeight="1" x14ac:dyDescent="0.3">
      <c r="H890" s="5"/>
      <c r="I890" s="5"/>
      <c r="J890" s="5"/>
      <c r="N890" s="5"/>
      <c r="O890" s="5"/>
      <c r="P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8:28" ht="15.75" customHeight="1" x14ac:dyDescent="0.3">
      <c r="H891" s="5"/>
      <c r="I891" s="5"/>
      <c r="J891" s="5"/>
      <c r="N891" s="5"/>
      <c r="O891" s="5"/>
      <c r="P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8:28" ht="15.75" customHeight="1" x14ac:dyDescent="0.3">
      <c r="H892" s="5"/>
      <c r="I892" s="5"/>
      <c r="J892" s="5"/>
      <c r="N892" s="5"/>
      <c r="O892" s="5"/>
      <c r="P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8:28" ht="15.75" customHeight="1" x14ac:dyDescent="0.3">
      <c r="H893" s="5"/>
      <c r="I893" s="5"/>
      <c r="J893" s="5"/>
      <c r="N893" s="5"/>
      <c r="O893" s="5"/>
      <c r="P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8:28" ht="15.75" customHeight="1" x14ac:dyDescent="0.3">
      <c r="H894" s="5"/>
      <c r="I894" s="5"/>
      <c r="J894" s="5"/>
      <c r="N894" s="5"/>
      <c r="O894" s="5"/>
      <c r="P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8:28" ht="15.75" customHeight="1" x14ac:dyDescent="0.3">
      <c r="H895" s="5"/>
      <c r="I895" s="5"/>
      <c r="J895" s="5"/>
      <c r="N895" s="5"/>
      <c r="O895" s="5"/>
      <c r="P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8:28" ht="15.75" customHeight="1" x14ac:dyDescent="0.3">
      <c r="H896" s="5"/>
      <c r="I896" s="5"/>
      <c r="J896" s="5"/>
      <c r="N896" s="5"/>
      <c r="O896" s="5"/>
      <c r="P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8:28" ht="15.75" customHeight="1" x14ac:dyDescent="0.3">
      <c r="H897" s="5"/>
      <c r="I897" s="5"/>
      <c r="J897" s="5"/>
      <c r="N897" s="5"/>
      <c r="O897" s="5"/>
      <c r="P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8:28" ht="15.75" customHeight="1" x14ac:dyDescent="0.3">
      <c r="H898" s="5"/>
      <c r="I898" s="5"/>
      <c r="J898" s="5"/>
      <c r="N898" s="5"/>
      <c r="O898" s="5"/>
      <c r="P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8:28" ht="15.75" customHeight="1" x14ac:dyDescent="0.3">
      <c r="H899" s="5"/>
      <c r="I899" s="5"/>
      <c r="J899" s="5"/>
      <c r="N899" s="5"/>
      <c r="O899" s="5"/>
      <c r="P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8:28" ht="15.75" customHeight="1" x14ac:dyDescent="0.3">
      <c r="H900" s="5"/>
      <c r="I900" s="5"/>
      <c r="J900" s="5"/>
      <c r="N900" s="5"/>
      <c r="O900" s="5"/>
      <c r="P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8:28" ht="15.75" customHeight="1" x14ac:dyDescent="0.3">
      <c r="H901" s="5"/>
      <c r="I901" s="5"/>
      <c r="J901" s="5"/>
      <c r="N901" s="5"/>
      <c r="O901" s="5"/>
      <c r="P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8:28" ht="15.75" customHeight="1" x14ac:dyDescent="0.3">
      <c r="H902" s="5"/>
      <c r="I902" s="5"/>
      <c r="J902" s="5"/>
      <c r="N902" s="5"/>
      <c r="O902" s="5"/>
      <c r="P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8:28" ht="15.75" customHeight="1" x14ac:dyDescent="0.3">
      <c r="H903" s="5"/>
      <c r="I903" s="5"/>
      <c r="J903" s="5"/>
      <c r="N903" s="5"/>
      <c r="O903" s="5"/>
      <c r="P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8:28" ht="15.75" customHeight="1" x14ac:dyDescent="0.3">
      <c r="H904" s="5"/>
      <c r="I904" s="5"/>
      <c r="J904" s="5"/>
      <c r="N904" s="5"/>
      <c r="O904" s="5"/>
      <c r="P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8:28" ht="15.75" customHeight="1" x14ac:dyDescent="0.3">
      <c r="H905" s="5"/>
      <c r="I905" s="5"/>
      <c r="J905" s="5"/>
      <c r="N905" s="5"/>
      <c r="O905" s="5"/>
      <c r="P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8:28" ht="15.75" customHeight="1" x14ac:dyDescent="0.3">
      <c r="H906" s="5"/>
      <c r="I906" s="5"/>
      <c r="J906" s="5"/>
      <c r="N906" s="5"/>
      <c r="O906" s="5"/>
      <c r="P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8:28" ht="15.75" customHeight="1" x14ac:dyDescent="0.3">
      <c r="H907" s="5"/>
      <c r="I907" s="5"/>
      <c r="J907" s="5"/>
      <c r="N907" s="5"/>
      <c r="O907" s="5"/>
      <c r="P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8:28" ht="15.75" customHeight="1" x14ac:dyDescent="0.3">
      <c r="H908" s="5"/>
      <c r="I908" s="5"/>
      <c r="J908" s="5"/>
      <c r="N908" s="5"/>
      <c r="O908" s="5"/>
      <c r="P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8:28" ht="15.75" customHeight="1" x14ac:dyDescent="0.3">
      <c r="H909" s="5"/>
      <c r="I909" s="5"/>
      <c r="J909" s="5"/>
      <c r="N909" s="5"/>
      <c r="O909" s="5"/>
      <c r="P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8:28" ht="15.75" customHeight="1" x14ac:dyDescent="0.3">
      <c r="H910" s="5"/>
      <c r="I910" s="5"/>
      <c r="J910" s="5"/>
      <c r="N910" s="5"/>
      <c r="O910" s="5"/>
      <c r="P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8:28" ht="15.75" customHeight="1" x14ac:dyDescent="0.3">
      <c r="H911" s="5"/>
      <c r="I911" s="5"/>
      <c r="J911" s="5"/>
      <c r="N911" s="5"/>
      <c r="O911" s="5"/>
      <c r="P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8:28" ht="15.75" customHeight="1" x14ac:dyDescent="0.3">
      <c r="H912" s="5"/>
      <c r="I912" s="5"/>
      <c r="J912" s="5"/>
      <c r="N912" s="5"/>
      <c r="O912" s="5"/>
      <c r="P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8:28" ht="15.75" customHeight="1" x14ac:dyDescent="0.3">
      <c r="H913" s="5"/>
      <c r="I913" s="5"/>
      <c r="J913" s="5"/>
      <c r="N913" s="5"/>
      <c r="O913" s="5"/>
      <c r="P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8:28" ht="15.75" customHeight="1" x14ac:dyDescent="0.3">
      <c r="H914" s="5"/>
      <c r="I914" s="5"/>
      <c r="J914" s="5"/>
      <c r="N914" s="5"/>
      <c r="O914" s="5"/>
      <c r="P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8:28" ht="15.75" customHeight="1" x14ac:dyDescent="0.3">
      <c r="H915" s="5"/>
      <c r="I915" s="5"/>
      <c r="J915" s="5"/>
      <c r="N915" s="5"/>
      <c r="O915" s="5"/>
      <c r="P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8:28" ht="15.75" customHeight="1" x14ac:dyDescent="0.3">
      <c r="H916" s="5"/>
      <c r="I916" s="5"/>
      <c r="J916" s="5"/>
      <c r="N916" s="5"/>
      <c r="O916" s="5"/>
      <c r="P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8:28" ht="15.75" customHeight="1" x14ac:dyDescent="0.3">
      <c r="H917" s="5"/>
      <c r="I917" s="5"/>
      <c r="J917" s="5"/>
      <c r="N917" s="5"/>
      <c r="O917" s="5"/>
      <c r="P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8:28" ht="15.75" customHeight="1" x14ac:dyDescent="0.3">
      <c r="H918" s="5"/>
      <c r="I918" s="5"/>
      <c r="J918" s="5"/>
      <c r="N918" s="5"/>
      <c r="O918" s="5"/>
      <c r="P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8:28" ht="15.75" customHeight="1" x14ac:dyDescent="0.3">
      <c r="H919" s="5"/>
      <c r="I919" s="5"/>
      <c r="J919" s="5"/>
      <c r="N919" s="5"/>
      <c r="O919" s="5"/>
      <c r="P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8:28" ht="15.75" customHeight="1" x14ac:dyDescent="0.3">
      <c r="H920" s="5"/>
      <c r="I920" s="5"/>
      <c r="J920" s="5"/>
      <c r="N920" s="5"/>
      <c r="O920" s="5"/>
      <c r="P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8:28" ht="15.75" customHeight="1" x14ac:dyDescent="0.3">
      <c r="H921" s="5"/>
      <c r="I921" s="5"/>
      <c r="J921" s="5"/>
      <c r="N921" s="5"/>
      <c r="O921" s="5"/>
      <c r="P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8:28" ht="15.75" customHeight="1" x14ac:dyDescent="0.3">
      <c r="H922" s="5"/>
      <c r="I922" s="5"/>
      <c r="J922" s="5"/>
      <c r="N922" s="5"/>
      <c r="O922" s="5"/>
      <c r="P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8:28" ht="15.75" customHeight="1" x14ac:dyDescent="0.3">
      <c r="H923" s="5"/>
      <c r="I923" s="5"/>
      <c r="J923" s="5"/>
      <c r="N923" s="5"/>
      <c r="O923" s="5"/>
      <c r="P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8:28" ht="15.75" customHeight="1" x14ac:dyDescent="0.3">
      <c r="H924" s="5"/>
      <c r="I924" s="5"/>
      <c r="J924" s="5"/>
      <c r="N924" s="5"/>
      <c r="O924" s="5"/>
      <c r="P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8:28" ht="15.75" customHeight="1" x14ac:dyDescent="0.3">
      <c r="H925" s="5"/>
      <c r="I925" s="5"/>
      <c r="J925" s="5"/>
      <c r="N925" s="5"/>
      <c r="O925" s="5"/>
      <c r="P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8:28" ht="15.75" customHeight="1" x14ac:dyDescent="0.3">
      <c r="H926" s="5"/>
      <c r="I926" s="5"/>
      <c r="J926" s="5"/>
      <c r="N926" s="5"/>
      <c r="O926" s="5"/>
      <c r="P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8:28" ht="15.75" customHeight="1" x14ac:dyDescent="0.3">
      <c r="H927" s="5"/>
      <c r="I927" s="5"/>
      <c r="J927" s="5"/>
      <c r="N927" s="5"/>
      <c r="O927" s="5"/>
      <c r="P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8:28" ht="15.75" customHeight="1" x14ac:dyDescent="0.3">
      <c r="H928" s="5"/>
      <c r="I928" s="5"/>
      <c r="J928" s="5"/>
      <c r="N928" s="5"/>
      <c r="O928" s="5"/>
      <c r="P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8:28" ht="15.75" customHeight="1" x14ac:dyDescent="0.3">
      <c r="H929" s="5"/>
      <c r="I929" s="5"/>
      <c r="J929" s="5"/>
      <c r="N929" s="5"/>
      <c r="O929" s="5"/>
      <c r="P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8:28" ht="15.75" customHeight="1" x14ac:dyDescent="0.3">
      <c r="H930" s="5"/>
      <c r="I930" s="5"/>
      <c r="J930" s="5"/>
      <c r="N930" s="5"/>
      <c r="O930" s="5"/>
      <c r="P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8:28" ht="15.75" customHeight="1" x14ac:dyDescent="0.3">
      <c r="H931" s="5"/>
      <c r="I931" s="5"/>
      <c r="J931" s="5"/>
      <c r="N931" s="5"/>
      <c r="O931" s="5"/>
      <c r="P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8:28" ht="15.75" customHeight="1" x14ac:dyDescent="0.3">
      <c r="H932" s="5"/>
      <c r="I932" s="5"/>
      <c r="J932" s="5"/>
      <c r="N932" s="5"/>
      <c r="O932" s="5"/>
      <c r="P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8:28" ht="15.75" customHeight="1" x14ac:dyDescent="0.3">
      <c r="H933" s="5"/>
      <c r="I933" s="5"/>
      <c r="J933" s="5"/>
      <c r="N933" s="5"/>
      <c r="O933" s="5"/>
      <c r="P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8:28" ht="15.75" customHeight="1" x14ac:dyDescent="0.3">
      <c r="H934" s="5"/>
      <c r="I934" s="5"/>
      <c r="J934" s="5"/>
      <c r="N934" s="5"/>
      <c r="O934" s="5"/>
      <c r="P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8:28" ht="15.75" customHeight="1" x14ac:dyDescent="0.3">
      <c r="H935" s="5"/>
      <c r="I935" s="5"/>
      <c r="J935" s="5"/>
      <c r="N935" s="5"/>
      <c r="O935" s="5"/>
      <c r="P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8:28" ht="15.75" customHeight="1" x14ac:dyDescent="0.3">
      <c r="H936" s="5"/>
      <c r="I936" s="5"/>
      <c r="J936" s="5"/>
      <c r="N936" s="5"/>
      <c r="O936" s="5"/>
      <c r="P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8:28" ht="15.75" customHeight="1" x14ac:dyDescent="0.3">
      <c r="H937" s="5"/>
      <c r="I937" s="5"/>
      <c r="J937" s="5"/>
      <c r="N937" s="5"/>
      <c r="O937" s="5"/>
      <c r="P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8:28" ht="15.75" customHeight="1" x14ac:dyDescent="0.3">
      <c r="H938" s="5"/>
      <c r="I938" s="5"/>
      <c r="J938" s="5"/>
      <c r="N938" s="5"/>
      <c r="O938" s="5"/>
      <c r="P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8:28" ht="15.75" customHeight="1" x14ac:dyDescent="0.3">
      <c r="H939" s="5"/>
      <c r="I939" s="5"/>
      <c r="J939" s="5"/>
      <c r="N939" s="5"/>
      <c r="O939" s="5"/>
      <c r="P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8:28" ht="15.75" customHeight="1" x14ac:dyDescent="0.3">
      <c r="H940" s="5"/>
      <c r="I940" s="5"/>
      <c r="J940" s="5"/>
      <c r="N940" s="5"/>
      <c r="O940" s="5"/>
      <c r="P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8:28" ht="15.75" customHeight="1" x14ac:dyDescent="0.3">
      <c r="H941" s="5"/>
      <c r="I941" s="5"/>
      <c r="J941" s="5"/>
      <c r="N941" s="5"/>
      <c r="O941" s="5"/>
      <c r="P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8:28" ht="15.75" customHeight="1" x14ac:dyDescent="0.3">
      <c r="H942" s="5"/>
      <c r="I942" s="5"/>
      <c r="J942" s="5"/>
      <c r="N942" s="5"/>
      <c r="O942" s="5"/>
      <c r="P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8:28" ht="15.75" customHeight="1" x14ac:dyDescent="0.3">
      <c r="H943" s="5"/>
      <c r="I943" s="5"/>
      <c r="J943" s="5"/>
      <c r="N943" s="5"/>
      <c r="O943" s="5"/>
      <c r="P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8:28" ht="15.75" customHeight="1" x14ac:dyDescent="0.3">
      <c r="H944" s="5"/>
      <c r="I944" s="5"/>
      <c r="J944" s="5"/>
      <c r="N944" s="5"/>
      <c r="O944" s="5"/>
      <c r="P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8:28" ht="15.75" customHeight="1" x14ac:dyDescent="0.3">
      <c r="H945" s="5"/>
      <c r="I945" s="5"/>
      <c r="J945" s="5"/>
      <c r="N945" s="5"/>
      <c r="O945" s="5"/>
      <c r="P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8:28" ht="15.75" customHeight="1" x14ac:dyDescent="0.3">
      <c r="H946" s="5"/>
      <c r="I946" s="5"/>
      <c r="J946" s="5"/>
      <c r="N946" s="5"/>
      <c r="O946" s="5"/>
      <c r="P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8:28" ht="15.75" customHeight="1" x14ac:dyDescent="0.3">
      <c r="H947" s="5"/>
      <c r="I947" s="5"/>
      <c r="J947" s="5"/>
      <c r="N947" s="5"/>
      <c r="O947" s="5"/>
      <c r="P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8:28" ht="15.75" customHeight="1" x14ac:dyDescent="0.3">
      <c r="H948" s="5"/>
      <c r="I948" s="5"/>
      <c r="J948" s="5"/>
      <c r="N948" s="5"/>
      <c r="O948" s="5"/>
      <c r="P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8:28" ht="15.75" customHeight="1" x14ac:dyDescent="0.3">
      <c r="H949" s="5"/>
      <c r="I949" s="5"/>
      <c r="J949" s="5"/>
      <c r="N949" s="5"/>
      <c r="O949" s="5"/>
      <c r="P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8:28" ht="15.75" customHeight="1" x14ac:dyDescent="0.3">
      <c r="H950" s="5"/>
      <c r="I950" s="5"/>
      <c r="J950" s="5"/>
      <c r="N950" s="5"/>
      <c r="O950" s="5"/>
      <c r="P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8:28" ht="15.75" customHeight="1" x14ac:dyDescent="0.3">
      <c r="H951" s="5"/>
      <c r="I951" s="5"/>
      <c r="J951" s="5"/>
      <c r="N951" s="5"/>
      <c r="O951" s="5"/>
      <c r="P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8:28" ht="15.75" customHeight="1" x14ac:dyDescent="0.3">
      <c r="H952" s="5"/>
      <c r="I952" s="5"/>
      <c r="J952" s="5"/>
      <c r="N952" s="5"/>
      <c r="O952" s="5"/>
      <c r="P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8:28" ht="15.75" customHeight="1" x14ac:dyDescent="0.3">
      <c r="H953" s="5"/>
      <c r="I953" s="5"/>
      <c r="J953" s="5"/>
      <c r="N953" s="5"/>
      <c r="O953" s="5"/>
      <c r="P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8:28" ht="15.75" customHeight="1" x14ac:dyDescent="0.3">
      <c r="H954" s="5"/>
      <c r="I954" s="5"/>
      <c r="J954" s="5"/>
      <c r="N954" s="5"/>
      <c r="O954" s="5"/>
      <c r="P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8:28" ht="15.75" customHeight="1" x14ac:dyDescent="0.3">
      <c r="H955" s="5"/>
      <c r="I955" s="5"/>
      <c r="J955" s="5"/>
      <c r="N955" s="5"/>
      <c r="O955" s="5"/>
      <c r="P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8:28" ht="15.75" customHeight="1" x14ac:dyDescent="0.3">
      <c r="H956" s="5"/>
      <c r="I956" s="5"/>
      <c r="J956" s="5"/>
      <c r="N956" s="5"/>
      <c r="O956" s="5"/>
      <c r="P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8:28" ht="15.75" customHeight="1" x14ac:dyDescent="0.3">
      <c r="H957" s="5"/>
      <c r="I957" s="5"/>
      <c r="J957" s="5"/>
      <c r="N957" s="5"/>
      <c r="O957" s="5"/>
      <c r="P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8:28" ht="15.75" customHeight="1" x14ac:dyDescent="0.3">
      <c r="H958" s="5"/>
      <c r="I958" s="5"/>
      <c r="J958" s="5"/>
      <c r="N958" s="5"/>
      <c r="O958" s="5"/>
      <c r="P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8:28" ht="15.75" customHeight="1" x14ac:dyDescent="0.3">
      <c r="H959" s="5"/>
      <c r="I959" s="5"/>
      <c r="J959" s="5"/>
      <c r="N959" s="5"/>
      <c r="O959" s="5"/>
      <c r="P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8:28" ht="15.75" customHeight="1" x14ac:dyDescent="0.3">
      <c r="H960" s="5"/>
      <c r="I960" s="5"/>
      <c r="J960" s="5"/>
      <c r="N960" s="5"/>
      <c r="O960" s="5"/>
      <c r="P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8:28" ht="15.75" customHeight="1" x14ac:dyDescent="0.3">
      <c r="H961" s="5"/>
      <c r="I961" s="5"/>
      <c r="J961" s="5"/>
      <c r="N961" s="5"/>
      <c r="O961" s="5"/>
      <c r="P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8:28" ht="15.75" customHeight="1" x14ac:dyDescent="0.3">
      <c r="H962" s="5"/>
      <c r="I962" s="5"/>
      <c r="J962" s="5"/>
      <c r="N962" s="5"/>
      <c r="O962" s="5"/>
      <c r="P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8:28" ht="15.75" customHeight="1" x14ac:dyDescent="0.3">
      <c r="H963" s="5"/>
      <c r="I963" s="5"/>
      <c r="J963" s="5"/>
      <c r="N963" s="5"/>
      <c r="O963" s="5"/>
      <c r="P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8:28" ht="15.75" customHeight="1" x14ac:dyDescent="0.3">
      <c r="H964" s="5"/>
      <c r="I964" s="5"/>
      <c r="J964" s="5"/>
      <c r="N964" s="5"/>
      <c r="O964" s="5"/>
      <c r="P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8:28" ht="15.75" customHeight="1" x14ac:dyDescent="0.3">
      <c r="H965" s="5"/>
      <c r="I965" s="5"/>
      <c r="J965" s="5"/>
      <c r="N965" s="5"/>
      <c r="O965" s="5"/>
      <c r="P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8:28" ht="15.75" customHeight="1" x14ac:dyDescent="0.3">
      <c r="H966" s="5"/>
      <c r="I966" s="5"/>
      <c r="J966" s="5"/>
      <c r="N966" s="5"/>
      <c r="O966" s="5"/>
      <c r="P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8:28" ht="15.75" customHeight="1" x14ac:dyDescent="0.3">
      <c r="H967" s="5"/>
      <c r="I967" s="5"/>
      <c r="J967" s="5"/>
      <c r="N967" s="5"/>
      <c r="O967" s="5"/>
      <c r="P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8:28" ht="15.75" customHeight="1" x14ac:dyDescent="0.3">
      <c r="H968" s="5"/>
      <c r="I968" s="5"/>
      <c r="J968" s="5"/>
      <c r="N968" s="5"/>
      <c r="O968" s="5"/>
      <c r="P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8:28" ht="15.75" customHeight="1" x14ac:dyDescent="0.3">
      <c r="H969" s="5"/>
      <c r="I969" s="5"/>
      <c r="J969" s="5"/>
      <c r="N969" s="5"/>
      <c r="O969" s="5"/>
      <c r="P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8:28" ht="15.75" customHeight="1" x14ac:dyDescent="0.3">
      <c r="H970" s="5"/>
      <c r="I970" s="5"/>
      <c r="J970" s="5"/>
      <c r="N970" s="5"/>
      <c r="O970" s="5"/>
      <c r="P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8:28" ht="15.75" customHeight="1" x14ac:dyDescent="0.3">
      <c r="H971" s="5"/>
      <c r="I971" s="5"/>
      <c r="J971" s="5"/>
      <c r="N971" s="5"/>
      <c r="O971" s="5"/>
      <c r="P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8:28" ht="15.75" customHeight="1" x14ac:dyDescent="0.3">
      <c r="H972" s="5"/>
      <c r="I972" s="5"/>
      <c r="J972" s="5"/>
      <c r="N972" s="5"/>
      <c r="O972" s="5"/>
      <c r="P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8:28" ht="15.75" customHeight="1" x14ac:dyDescent="0.3">
      <c r="H973" s="5"/>
      <c r="I973" s="5"/>
      <c r="J973" s="5"/>
      <c r="N973" s="5"/>
      <c r="O973" s="5"/>
      <c r="P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8:28" ht="15.75" customHeight="1" x14ac:dyDescent="0.3">
      <c r="H974" s="5"/>
      <c r="I974" s="5"/>
      <c r="J974" s="5"/>
      <c r="N974" s="5"/>
      <c r="O974" s="5"/>
      <c r="P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8:28" ht="15.75" customHeight="1" x14ac:dyDescent="0.3">
      <c r="H975" s="5"/>
      <c r="I975" s="5"/>
      <c r="J975" s="5"/>
      <c r="N975" s="5"/>
      <c r="O975" s="5"/>
      <c r="P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8:28" ht="15.75" customHeight="1" x14ac:dyDescent="0.3">
      <c r="H976" s="5"/>
      <c r="I976" s="5"/>
      <c r="J976" s="5"/>
      <c r="N976" s="5"/>
      <c r="O976" s="5"/>
      <c r="P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8:28" ht="15.75" customHeight="1" x14ac:dyDescent="0.3">
      <c r="H977" s="5"/>
      <c r="I977" s="5"/>
      <c r="J977" s="5"/>
      <c r="N977" s="5"/>
      <c r="O977" s="5"/>
      <c r="P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8:28" ht="15.75" customHeight="1" x14ac:dyDescent="0.3">
      <c r="H978" s="5"/>
      <c r="I978" s="5"/>
      <c r="J978" s="5"/>
      <c r="N978" s="5"/>
      <c r="O978" s="5"/>
      <c r="P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8:28" ht="15.75" customHeight="1" x14ac:dyDescent="0.3">
      <c r="H979" s="5"/>
      <c r="I979" s="5"/>
      <c r="J979" s="5"/>
      <c r="N979" s="5"/>
      <c r="O979" s="5"/>
      <c r="P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8:28" ht="15.75" customHeight="1" x14ac:dyDescent="0.3">
      <c r="H980" s="5"/>
      <c r="I980" s="5"/>
      <c r="J980" s="5"/>
      <c r="N980" s="5"/>
      <c r="O980" s="5"/>
      <c r="P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8:28" ht="15.75" customHeight="1" x14ac:dyDescent="0.3">
      <c r="H981" s="5"/>
      <c r="I981" s="5"/>
      <c r="J981" s="5"/>
      <c r="N981" s="5"/>
      <c r="O981" s="5"/>
      <c r="P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8:28" ht="15.75" customHeight="1" x14ac:dyDescent="0.3">
      <c r="H982" s="5"/>
      <c r="I982" s="5"/>
      <c r="J982" s="5"/>
      <c r="N982" s="5"/>
      <c r="O982" s="5"/>
      <c r="P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8:28" ht="15.75" customHeight="1" x14ac:dyDescent="0.3">
      <c r="H983" s="5"/>
      <c r="I983" s="5"/>
      <c r="J983" s="5"/>
      <c r="N983" s="5"/>
      <c r="O983" s="5"/>
      <c r="P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8:28" ht="15.75" customHeight="1" x14ac:dyDescent="0.3">
      <c r="H984" s="5"/>
      <c r="I984" s="5"/>
      <c r="J984" s="5"/>
      <c r="N984" s="5"/>
      <c r="O984" s="5"/>
      <c r="P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8:28" ht="15.75" customHeight="1" x14ac:dyDescent="0.3">
      <c r="H985" s="5"/>
      <c r="I985" s="5"/>
      <c r="J985" s="5"/>
      <c r="N985" s="5"/>
      <c r="O985" s="5"/>
      <c r="P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8:28" ht="15.75" customHeight="1" x14ac:dyDescent="0.3">
      <c r="H986" s="5"/>
      <c r="I986" s="5"/>
      <c r="J986" s="5"/>
      <c r="N986" s="5"/>
      <c r="O986" s="5"/>
      <c r="P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8:28" ht="15.75" customHeight="1" x14ac:dyDescent="0.3">
      <c r="H987" s="5"/>
      <c r="I987" s="5"/>
      <c r="J987" s="5"/>
      <c r="N987" s="5"/>
      <c r="O987" s="5"/>
      <c r="P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8:28" ht="15.75" customHeight="1" x14ac:dyDescent="0.3">
      <c r="H988" s="5"/>
      <c r="I988" s="5"/>
      <c r="J988" s="5"/>
      <c r="N988" s="5"/>
      <c r="O988" s="5"/>
      <c r="P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8:28" ht="15.75" customHeight="1" x14ac:dyDescent="0.3">
      <c r="H989" s="5"/>
      <c r="I989" s="5"/>
      <c r="J989" s="5"/>
      <c r="N989" s="5"/>
      <c r="O989" s="5"/>
      <c r="P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8:28" ht="15.75" customHeight="1" x14ac:dyDescent="0.3">
      <c r="H990" s="5"/>
      <c r="I990" s="5"/>
      <c r="J990" s="5"/>
      <c r="N990" s="5"/>
      <c r="O990" s="5"/>
      <c r="P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8:28" ht="15.75" customHeight="1" x14ac:dyDescent="0.3">
      <c r="H991" s="5"/>
      <c r="I991" s="5"/>
      <c r="J991" s="5"/>
      <c r="N991" s="5"/>
      <c r="O991" s="5"/>
      <c r="P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8:28" ht="15.75" customHeight="1" x14ac:dyDescent="0.3">
      <c r="H992" s="5"/>
      <c r="I992" s="5"/>
      <c r="J992" s="5"/>
      <c r="N992" s="5"/>
      <c r="O992" s="5"/>
      <c r="P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8:28" ht="15.75" customHeight="1" x14ac:dyDescent="0.3">
      <c r="H993" s="5"/>
      <c r="I993" s="5"/>
      <c r="J993" s="5"/>
      <c r="N993" s="5"/>
      <c r="O993" s="5"/>
      <c r="P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8:28" ht="15.75" customHeight="1" x14ac:dyDescent="0.3">
      <c r="H994" s="5"/>
      <c r="I994" s="5"/>
      <c r="J994" s="5"/>
      <c r="N994" s="5"/>
      <c r="O994" s="5"/>
      <c r="P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8:28" ht="15.75" customHeight="1" x14ac:dyDescent="0.3">
      <c r="H995" s="5"/>
      <c r="I995" s="5"/>
      <c r="J995" s="5"/>
      <c r="N995" s="5"/>
      <c r="O995" s="5"/>
      <c r="P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8:28" ht="15.75" customHeight="1" x14ac:dyDescent="0.3">
      <c r="H996" s="5"/>
      <c r="I996" s="5"/>
      <c r="J996" s="5"/>
      <c r="N996" s="5"/>
      <c r="O996" s="5"/>
      <c r="P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8:28" ht="15.75" customHeight="1" x14ac:dyDescent="0.3">
      <c r="H997" s="5"/>
      <c r="I997" s="5"/>
      <c r="J997" s="5"/>
      <c r="N997" s="5"/>
      <c r="O997" s="5"/>
      <c r="P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8:28" ht="15.75" customHeight="1" x14ac:dyDescent="0.3">
      <c r="H998" s="5"/>
      <c r="I998" s="5"/>
      <c r="J998" s="5"/>
      <c r="N998" s="5"/>
      <c r="O998" s="5"/>
      <c r="P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8:28" ht="15.75" customHeight="1" x14ac:dyDescent="0.3">
      <c r="H999" s="5"/>
      <c r="I999" s="5"/>
      <c r="J999" s="5"/>
      <c r="N999" s="5"/>
      <c r="O999" s="5"/>
      <c r="P999" s="5"/>
      <c r="T999" s="5"/>
      <c r="U999" s="5"/>
      <c r="V999" s="5"/>
      <c r="W999" s="5"/>
      <c r="X999" s="5"/>
      <c r="Y999" s="5"/>
      <c r="Z999" s="5"/>
      <c r="AA999" s="5"/>
      <c r="AB999" s="5"/>
    </row>
    <row r="1000" spans="8:28" ht="15.75" customHeight="1" x14ac:dyDescent="0.3">
      <c r="H1000" s="5"/>
      <c r="I1000" s="5"/>
      <c r="J1000" s="5"/>
      <c r="N1000" s="5"/>
      <c r="O1000" s="5"/>
      <c r="P1000" s="5"/>
      <c r="T1000" s="5"/>
      <c r="U1000" s="5"/>
      <c r="V1000" s="5"/>
      <c r="W1000" s="5"/>
      <c r="X1000" s="5"/>
      <c r="Y1000" s="5"/>
      <c r="Z1000" s="5"/>
      <c r="AA1000" s="5"/>
      <c r="AB1000" s="5"/>
    </row>
    <row r="1001" spans="8:28" ht="15.75" customHeight="1" x14ac:dyDescent="0.3">
      <c r="H1001" s="5"/>
      <c r="I1001" s="5"/>
      <c r="J1001" s="5"/>
      <c r="N1001" s="5"/>
      <c r="O1001" s="5"/>
      <c r="P1001" s="5"/>
      <c r="T1001" s="5"/>
      <c r="U1001" s="5"/>
      <c r="V1001" s="5"/>
      <c r="W1001" s="5"/>
      <c r="X1001" s="5"/>
      <c r="Y1001" s="5"/>
      <c r="Z1001" s="5"/>
      <c r="AA1001" s="5"/>
      <c r="AB1001" s="5"/>
    </row>
    <row r="1002" spans="8:28" ht="15.75" customHeight="1" x14ac:dyDescent="0.3">
      <c r="H1002" s="5"/>
      <c r="I1002" s="5"/>
      <c r="J1002" s="5"/>
      <c r="N1002" s="5"/>
      <c r="O1002" s="5"/>
      <c r="P1002" s="5"/>
      <c r="T1002" s="5"/>
      <c r="U1002" s="5"/>
      <c r="V1002" s="5"/>
      <c r="W1002" s="5"/>
      <c r="X1002" s="5"/>
      <c r="Y1002" s="5"/>
      <c r="Z1002" s="5"/>
      <c r="AA1002" s="5"/>
      <c r="AB1002" s="5"/>
    </row>
    <row r="1003" spans="8:28" ht="15.75" customHeight="1" x14ac:dyDescent="0.3">
      <c r="H1003" s="5"/>
      <c r="I1003" s="5"/>
      <c r="J1003" s="5"/>
      <c r="N1003" s="5"/>
      <c r="O1003" s="5"/>
      <c r="P1003" s="5"/>
      <c r="T1003" s="5"/>
      <c r="U1003" s="5"/>
      <c r="V1003" s="5"/>
      <c r="W1003" s="5"/>
      <c r="X1003" s="5"/>
      <c r="Y1003" s="5"/>
      <c r="Z1003" s="5"/>
      <c r="AA1003" s="5"/>
      <c r="AB1003" s="5"/>
    </row>
    <row r="1004" spans="8:28" ht="15.75" customHeight="1" x14ac:dyDescent="0.3">
      <c r="H1004" s="5"/>
      <c r="I1004" s="5"/>
      <c r="J1004" s="5"/>
      <c r="N1004" s="5"/>
      <c r="O1004" s="5"/>
      <c r="P1004" s="5"/>
      <c r="T1004" s="5"/>
      <c r="U1004" s="5"/>
      <c r="V1004" s="5"/>
      <c r="W1004" s="5"/>
      <c r="X1004" s="5"/>
      <c r="Y1004" s="5"/>
      <c r="Z1004" s="5"/>
      <c r="AA1004" s="5"/>
      <c r="AB1004" s="5"/>
    </row>
    <row r="1005" spans="8:28" ht="15.75" customHeight="1" x14ac:dyDescent="0.3">
      <c r="H1005" s="5"/>
      <c r="I1005" s="5"/>
      <c r="J1005" s="5"/>
      <c r="N1005" s="5"/>
      <c r="O1005" s="5"/>
      <c r="P1005" s="5"/>
      <c r="T1005" s="5"/>
      <c r="U1005" s="5"/>
      <c r="V1005" s="5"/>
      <c r="W1005" s="5"/>
      <c r="X1005" s="5"/>
      <c r="Y1005" s="5"/>
      <c r="Z1005" s="5"/>
      <c r="AA1005" s="5"/>
      <c r="AB1005" s="5"/>
    </row>
    <row r="1006" spans="8:28" ht="15.75" customHeight="1" x14ac:dyDescent="0.3">
      <c r="H1006" s="5"/>
      <c r="I1006" s="5"/>
      <c r="J1006" s="5"/>
      <c r="N1006" s="5"/>
      <c r="O1006" s="5"/>
      <c r="P1006" s="5"/>
      <c r="T1006" s="5"/>
      <c r="U1006" s="5"/>
      <c r="V1006" s="5"/>
      <c r="W1006" s="5"/>
      <c r="X1006" s="5"/>
      <c r="Y1006" s="5"/>
      <c r="Z1006" s="5"/>
      <c r="AA1006" s="5"/>
      <c r="AB1006" s="5"/>
    </row>
    <row r="1007" spans="8:28" ht="15.75" customHeight="1" x14ac:dyDescent="0.3">
      <c r="H1007" s="5"/>
      <c r="I1007" s="5"/>
      <c r="J1007" s="5"/>
      <c r="N1007" s="5"/>
      <c r="O1007" s="5"/>
      <c r="P1007" s="5"/>
      <c r="T1007" s="5"/>
      <c r="U1007" s="5"/>
      <c r="V1007" s="5"/>
      <c r="W1007" s="5"/>
      <c r="X1007" s="5"/>
      <c r="Y1007" s="5"/>
      <c r="Z1007" s="5"/>
      <c r="AA1007" s="5"/>
      <c r="AB1007" s="5"/>
    </row>
    <row r="1008" spans="8:28" ht="15.75" customHeight="1" x14ac:dyDescent="0.3">
      <c r="H1008" s="5"/>
      <c r="I1008" s="5"/>
      <c r="J1008" s="5"/>
      <c r="N1008" s="5"/>
      <c r="O1008" s="5"/>
      <c r="P1008" s="5"/>
      <c r="T1008" s="5"/>
      <c r="U1008" s="5"/>
      <c r="V1008" s="5"/>
      <c r="W1008" s="5"/>
      <c r="X1008" s="5"/>
      <c r="Y1008" s="5"/>
      <c r="Z1008" s="5"/>
      <c r="AA1008" s="5"/>
      <c r="AB1008" s="5"/>
    </row>
    <row r="1009" spans="8:28" ht="15.75" customHeight="1" x14ac:dyDescent="0.3">
      <c r="H1009" s="5"/>
      <c r="I1009" s="5"/>
      <c r="J1009" s="5"/>
      <c r="N1009" s="5"/>
      <c r="O1009" s="5"/>
      <c r="P1009" s="5"/>
      <c r="T1009" s="5"/>
      <c r="U1009" s="5"/>
      <c r="V1009" s="5"/>
      <c r="W1009" s="5"/>
      <c r="X1009" s="5"/>
      <c r="Y1009" s="5"/>
      <c r="Z1009" s="5"/>
      <c r="AA1009" s="5"/>
      <c r="AB1009" s="5"/>
    </row>
    <row r="1010" spans="8:28" ht="15.75" customHeight="1" x14ac:dyDescent="0.3">
      <c r="H1010" s="5"/>
      <c r="I1010" s="5"/>
      <c r="J1010" s="5"/>
      <c r="N1010" s="5"/>
      <c r="O1010" s="5"/>
      <c r="P1010" s="5"/>
      <c r="T1010" s="5"/>
      <c r="U1010" s="5"/>
      <c r="V1010" s="5"/>
      <c r="W1010" s="5"/>
      <c r="X1010" s="5"/>
      <c r="Y1010" s="5"/>
      <c r="Z1010" s="5"/>
      <c r="AA1010" s="5"/>
      <c r="AB1010" s="5"/>
    </row>
    <row r="1011" spans="8:28" ht="15.75" customHeight="1" x14ac:dyDescent="0.3">
      <c r="H1011" s="5"/>
      <c r="I1011" s="5"/>
      <c r="J1011" s="5"/>
      <c r="N1011" s="5"/>
      <c r="O1011" s="5"/>
      <c r="P1011" s="5"/>
      <c r="T1011" s="5"/>
      <c r="U1011" s="5"/>
      <c r="V1011" s="5"/>
      <c r="W1011" s="5"/>
      <c r="X1011" s="5"/>
      <c r="Y1011" s="5"/>
      <c r="Z1011" s="5"/>
      <c r="AA1011" s="5"/>
      <c r="AB1011" s="5"/>
    </row>
    <row r="1012" spans="8:28" ht="15.75" customHeight="1" x14ac:dyDescent="0.3">
      <c r="H1012" s="5"/>
      <c r="I1012" s="5"/>
      <c r="J1012" s="5"/>
      <c r="N1012" s="5"/>
      <c r="O1012" s="5"/>
      <c r="P1012" s="5"/>
      <c r="T1012" s="5"/>
      <c r="U1012" s="5"/>
      <c r="V1012" s="5"/>
      <c r="W1012" s="5"/>
      <c r="X1012" s="5"/>
      <c r="Y1012" s="5"/>
      <c r="Z1012" s="5"/>
      <c r="AA1012" s="5"/>
      <c r="AB1012" s="5"/>
    </row>
    <row r="1013" spans="8:28" ht="15.75" customHeight="1" x14ac:dyDescent="0.3">
      <c r="H1013" s="5"/>
      <c r="I1013" s="5"/>
      <c r="J1013" s="5"/>
      <c r="N1013" s="5"/>
      <c r="O1013" s="5"/>
      <c r="P1013" s="5"/>
      <c r="T1013" s="5"/>
      <c r="U1013" s="5"/>
      <c r="V1013" s="5"/>
      <c r="W1013" s="5"/>
      <c r="X1013" s="5"/>
      <c r="Y1013" s="5"/>
      <c r="Z1013" s="5"/>
      <c r="AA1013" s="5"/>
      <c r="AB1013" s="5"/>
    </row>
    <row r="1014" spans="8:28" ht="15.75" customHeight="1" x14ac:dyDescent="0.3">
      <c r="H1014" s="5"/>
      <c r="I1014" s="5"/>
      <c r="J1014" s="5"/>
      <c r="N1014" s="5"/>
      <c r="O1014" s="5"/>
      <c r="P1014" s="5"/>
      <c r="T1014" s="5"/>
      <c r="U1014" s="5"/>
      <c r="V1014" s="5"/>
      <c r="W1014" s="5"/>
      <c r="X1014" s="5"/>
      <c r="Y1014" s="5"/>
      <c r="Z1014" s="5"/>
      <c r="AA1014" s="5"/>
      <c r="AB1014" s="5"/>
    </row>
    <row r="1015" spans="8:28" ht="15.75" customHeight="1" x14ac:dyDescent="0.3">
      <c r="H1015" s="5"/>
      <c r="I1015" s="5"/>
      <c r="J1015" s="5"/>
      <c r="N1015" s="5"/>
      <c r="O1015" s="5"/>
      <c r="P1015" s="5"/>
      <c r="T1015" s="5"/>
      <c r="U1015" s="5"/>
      <c r="V1015" s="5"/>
      <c r="W1015" s="5"/>
      <c r="X1015" s="5"/>
      <c r="Y1015" s="5"/>
      <c r="Z1015" s="5"/>
      <c r="AA1015" s="5"/>
      <c r="AB1015" s="5"/>
    </row>
    <row r="1016" spans="8:28" ht="15.75" customHeight="1" x14ac:dyDescent="0.3">
      <c r="H1016" s="5"/>
      <c r="I1016" s="5"/>
      <c r="J1016" s="5"/>
      <c r="N1016" s="5"/>
      <c r="O1016" s="5"/>
      <c r="P1016" s="5"/>
      <c r="T1016" s="5"/>
      <c r="U1016" s="5"/>
      <c r="V1016" s="5"/>
      <c r="W1016" s="5"/>
      <c r="X1016" s="5"/>
      <c r="Y1016" s="5"/>
      <c r="Z1016" s="5"/>
      <c r="AA1016" s="5"/>
      <c r="AB1016" s="5"/>
    </row>
    <row r="1017" spans="8:28" ht="15.75" customHeight="1" x14ac:dyDescent="0.3">
      <c r="H1017" s="5"/>
      <c r="I1017" s="5"/>
      <c r="J1017" s="5"/>
      <c r="N1017" s="5"/>
      <c r="O1017" s="5"/>
      <c r="P1017" s="5"/>
      <c r="T1017" s="5"/>
      <c r="U1017" s="5"/>
      <c r="V1017" s="5"/>
      <c r="W1017" s="5"/>
      <c r="X1017" s="5"/>
      <c r="Y1017" s="5"/>
      <c r="Z1017" s="5"/>
      <c r="AA1017" s="5"/>
      <c r="AB1017" s="5"/>
    </row>
    <row r="1018" spans="8:28" ht="15.75" customHeight="1" x14ac:dyDescent="0.3">
      <c r="H1018" s="5"/>
      <c r="I1018" s="5"/>
      <c r="J1018" s="5"/>
      <c r="N1018" s="5"/>
      <c r="O1018" s="5"/>
      <c r="P1018" s="5"/>
      <c r="T1018" s="5"/>
      <c r="U1018" s="5"/>
      <c r="V1018" s="5"/>
      <c r="W1018" s="5"/>
      <c r="X1018" s="5"/>
      <c r="Y1018" s="5"/>
      <c r="Z1018" s="5"/>
      <c r="AA1018" s="5"/>
      <c r="AB1018" s="5"/>
    </row>
    <row r="1019" spans="8:28" ht="15.75" customHeight="1" x14ac:dyDescent="0.3">
      <c r="H1019" s="5"/>
      <c r="I1019" s="5"/>
      <c r="J1019" s="5"/>
      <c r="N1019" s="5"/>
      <c r="O1019" s="5"/>
      <c r="P1019" s="5"/>
      <c r="T1019" s="5"/>
      <c r="U1019" s="5"/>
      <c r="V1019" s="5"/>
      <c r="W1019" s="5"/>
      <c r="X1019" s="5"/>
      <c r="Y1019" s="5"/>
      <c r="Z1019" s="5"/>
      <c r="AA1019" s="5"/>
      <c r="AB1019" s="5"/>
    </row>
    <row r="1020" spans="8:28" ht="15.75" customHeight="1" x14ac:dyDescent="0.3">
      <c r="H1020" s="5"/>
      <c r="I1020" s="5"/>
      <c r="J1020" s="5"/>
      <c r="N1020" s="5"/>
      <c r="O1020" s="5"/>
      <c r="P1020" s="5"/>
      <c r="T1020" s="5"/>
      <c r="U1020" s="5"/>
      <c r="V1020" s="5"/>
      <c r="W1020" s="5"/>
      <c r="X1020" s="5"/>
      <c r="Y1020" s="5"/>
      <c r="Z1020" s="5"/>
      <c r="AA1020" s="5"/>
      <c r="AB1020" s="5"/>
    </row>
    <row r="1021" spans="8:28" ht="15.75" customHeight="1" x14ac:dyDescent="0.3">
      <c r="H1021" s="5"/>
      <c r="I1021" s="5"/>
      <c r="J1021" s="5"/>
      <c r="N1021" s="5"/>
      <c r="O1021" s="5"/>
      <c r="P1021" s="5"/>
      <c r="T1021" s="5"/>
      <c r="U1021" s="5"/>
      <c r="V1021" s="5"/>
      <c r="W1021" s="5"/>
      <c r="X1021" s="5"/>
      <c r="Y1021" s="5"/>
      <c r="Z1021" s="5"/>
      <c r="AA1021" s="5"/>
      <c r="AB1021" s="5"/>
    </row>
    <row r="1022" spans="8:28" ht="15.75" customHeight="1" x14ac:dyDescent="0.3">
      <c r="H1022" s="5"/>
      <c r="I1022" s="5"/>
      <c r="J1022" s="5"/>
      <c r="N1022" s="5"/>
      <c r="O1022" s="5"/>
      <c r="P1022" s="5"/>
      <c r="T1022" s="5"/>
      <c r="U1022" s="5"/>
      <c r="V1022" s="5"/>
      <c r="W1022" s="5"/>
      <c r="X1022" s="5"/>
      <c r="Y1022" s="5"/>
      <c r="Z1022" s="5"/>
      <c r="AA1022" s="5"/>
      <c r="AB1022" s="5"/>
    </row>
    <row r="1023" spans="8:28" ht="15.75" customHeight="1" x14ac:dyDescent="0.3">
      <c r="H1023" s="5"/>
      <c r="I1023" s="5"/>
      <c r="J1023" s="5"/>
      <c r="N1023" s="5"/>
      <c r="O1023" s="5"/>
      <c r="P1023" s="5"/>
      <c r="T1023" s="5"/>
      <c r="U1023" s="5"/>
      <c r="V1023" s="5"/>
      <c r="W1023" s="5"/>
      <c r="X1023" s="5"/>
      <c r="Y1023" s="5"/>
      <c r="Z1023" s="5"/>
      <c r="AA1023" s="5"/>
      <c r="AB1023" s="5"/>
    </row>
    <row r="1024" spans="8:28" ht="15.75" customHeight="1" x14ac:dyDescent="0.3">
      <c r="H1024" s="5"/>
      <c r="I1024" s="5"/>
      <c r="J1024" s="5"/>
      <c r="N1024" s="5"/>
      <c r="O1024" s="5"/>
      <c r="P1024" s="5"/>
      <c r="T1024" s="5"/>
      <c r="U1024" s="5"/>
      <c r="V1024" s="5"/>
      <c r="W1024" s="5"/>
      <c r="X1024" s="5"/>
      <c r="Y1024" s="5"/>
      <c r="Z1024" s="5"/>
      <c r="AA1024" s="5"/>
      <c r="AB1024" s="5"/>
    </row>
    <row r="1025" spans="8:28" ht="15.75" customHeight="1" x14ac:dyDescent="0.3">
      <c r="H1025" s="5"/>
      <c r="I1025" s="5"/>
      <c r="J1025" s="5"/>
      <c r="N1025" s="5"/>
      <c r="O1025" s="5"/>
      <c r="P1025" s="5"/>
      <c r="T1025" s="5"/>
      <c r="U1025" s="5"/>
      <c r="V1025" s="5"/>
      <c r="W1025" s="5"/>
      <c r="X1025" s="5"/>
      <c r="Y1025" s="5"/>
      <c r="Z1025" s="5"/>
      <c r="AA1025" s="5"/>
      <c r="AB1025" s="5"/>
    </row>
    <row r="1026" spans="8:28" ht="15.75" customHeight="1" x14ac:dyDescent="0.3">
      <c r="H1026" s="5"/>
      <c r="I1026" s="5"/>
      <c r="J1026" s="5"/>
      <c r="N1026" s="5"/>
      <c r="O1026" s="5"/>
      <c r="P1026" s="5"/>
      <c r="T1026" s="5"/>
      <c r="U1026" s="5"/>
      <c r="V1026" s="5"/>
      <c r="W1026" s="5"/>
      <c r="X1026" s="5"/>
      <c r="Y1026" s="5"/>
      <c r="Z1026" s="5"/>
      <c r="AA1026" s="5"/>
      <c r="AB1026" s="5"/>
    </row>
    <row r="1027" spans="8:28" ht="15.75" customHeight="1" x14ac:dyDescent="0.3">
      <c r="H1027" s="5"/>
      <c r="I1027" s="5"/>
      <c r="J1027" s="5"/>
      <c r="N1027" s="5"/>
      <c r="O1027" s="5"/>
      <c r="P1027" s="5"/>
      <c r="T1027" s="5"/>
      <c r="U1027" s="5"/>
      <c r="V1027" s="5"/>
      <c r="W1027" s="5"/>
      <c r="X1027" s="5"/>
      <c r="Y1027" s="5"/>
      <c r="Z1027" s="5"/>
      <c r="AA1027" s="5"/>
      <c r="AB1027" s="5"/>
    </row>
    <row r="1028" spans="8:28" ht="15.75" customHeight="1" x14ac:dyDescent="0.3">
      <c r="H1028" s="5"/>
      <c r="I1028" s="5"/>
      <c r="J1028" s="5"/>
      <c r="N1028" s="5"/>
      <c r="O1028" s="5"/>
      <c r="P1028" s="5"/>
      <c r="T1028" s="5"/>
      <c r="U1028" s="5"/>
      <c r="V1028" s="5"/>
      <c r="W1028" s="5"/>
      <c r="X1028" s="5"/>
      <c r="Y1028" s="5"/>
      <c r="Z1028" s="5"/>
      <c r="AA1028" s="5"/>
      <c r="AB1028" s="5"/>
    </row>
    <row r="1029" spans="8:28" ht="15.75" customHeight="1" x14ac:dyDescent="0.3">
      <c r="H1029" s="5"/>
      <c r="I1029" s="5"/>
      <c r="J1029" s="5"/>
      <c r="N1029" s="5"/>
      <c r="O1029" s="5"/>
      <c r="P1029" s="5"/>
      <c r="T1029" s="5"/>
      <c r="U1029" s="5"/>
      <c r="V1029" s="5"/>
      <c r="W1029" s="5"/>
      <c r="X1029" s="5"/>
      <c r="Y1029" s="5"/>
      <c r="Z1029" s="5"/>
      <c r="AA1029" s="5"/>
      <c r="AB1029" s="5"/>
    </row>
    <row r="1030" spans="8:28" ht="15.75" customHeight="1" x14ac:dyDescent="0.3">
      <c r="H1030" s="5"/>
      <c r="I1030" s="5"/>
      <c r="J1030" s="5"/>
      <c r="N1030" s="5"/>
      <c r="O1030" s="5"/>
      <c r="P1030" s="5"/>
      <c r="T1030" s="5"/>
      <c r="U1030" s="5"/>
      <c r="V1030" s="5"/>
      <c r="W1030" s="5"/>
      <c r="X1030" s="5"/>
      <c r="Y1030" s="5"/>
      <c r="Z1030" s="5"/>
      <c r="AA1030" s="5"/>
      <c r="AB1030" s="5"/>
    </row>
    <row r="1031" spans="8:28" ht="15.75" customHeight="1" x14ac:dyDescent="0.3">
      <c r="H1031" s="5"/>
      <c r="I1031" s="5"/>
      <c r="J1031" s="5"/>
      <c r="N1031" s="5"/>
      <c r="O1031" s="5"/>
      <c r="P1031" s="5"/>
      <c r="T1031" s="5"/>
      <c r="U1031" s="5"/>
      <c r="V1031" s="5"/>
      <c r="W1031" s="5"/>
      <c r="X1031" s="5"/>
      <c r="Y1031" s="5"/>
      <c r="Z1031" s="5"/>
      <c r="AA1031" s="5"/>
      <c r="AB1031" s="5"/>
    </row>
    <row r="1032" spans="8:28" ht="15.75" customHeight="1" x14ac:dyDescent="0.3">
      <c r="H1032" s="5"/>
      <c r="I1032" s="5"/>
      <c r="J1032" s="5"/>
      <c r="N1032" s="5"/>
      <c r="O1032" s="5"/>
      <c r="P1032" s="5"/>
      <c r="T1032" s="5"/>
      <c r="U1032" s="5"/>
      <c r="V1032" s="5"/>
      <c r="W1032" s="5"/>
      <c r="X1032" s="5"/>
      <c r="Y1032" s="5"/>
      <c r="Z1032" s="5"/>
      <c r="AA1032" s="5"/>
      <c r="AB1032" s="5"/>
    </row>
    <row r="1033" spans="8:28" ht="15.75" customHeight="1" x14ac:dyDescent="0.3">
      <c r="H1033" s="5"/>
      <c r="I1033" s="5"/>
      <c r="J1033" s="5"/>
      <c r="N1033" s="5"/>
      <c r="O1033" s="5"/>
      <c r="P1033" s="5"/>
      <c r="T1033" s="5"/>
      <c r="U1033" s="5"/>
      <c r="V1033" s="5"/>
      <c r="W1033" s="5"/>
      <c r="X1033" s="5"/>
      <c r="Y1033" s="5"/>
      <c r="Z1033" s="5"/>
      <c r="AA1033" s="5"/>
      <c r="AB1033" s="5"/>
    </row>
    <row r="1034" spans="8:28" ht="15.75" customHeight="1" x14ac:dyDescent="0.3">
      <c r="H1034" s="5"/>
      <c r="I1034" s="5"/>
      <c r="J1034" s="5"/>
      <c r="N1034" s="5"/>
      <c r="O1034" s="5"/>
      <c r="P1034" s="5"/>
      <c r="T1034" s="5"/>
      <c r="U1034" s="5"/>
      <c r="V1034" s="5"/>
      <c r="W1034" s="5"/>
      <c r="X1034" s="5"/>
      <c r="Y1034" s="5"/>
      <c r="Z1034" s="5"/>
      <c r="AA1034" s="5"/>
      <c r="AB1034" s="5"/>
    </row>
    <row r="1035" spans="8:28" ht="15.75" customHeight="1" x14ac:dyDescent="0.3">
      <c r="H1035" s="5"/>
      <c r="I1035" s="5"/>
      <c r="J1035" s="5"/>
      <c r="N1035" s="5"/>
      <c r="O1035" s="5"/>
      <c r="P1035" s="5"/>
      <c r="T1035" s="5"/>
      <c r="U1035" s="5"/>
      <c r="V1035" s="5"/>
      <c r="W1035" s="5"/>
      <c r="X1035" s="5"/>
      <c r="Y1035" s="5"/>
      <c r="Z1035" s="5"/>
      <c r="AA1035" s="5"/>
      <c r="AB1035" s="5"/>
    </row>
    <row r="1036" spans="8:28" ht="15.75" customHeight="1" x14ac:dyDescent="0.3">
      <c r="H1036" s="5"/>
      <c r="I1036" s="5"/>
      <c r="J1036" s="5"/>
      <c r="N1036" s="5"/>
      <c r="O1036" s="5"/>
      <c r="P1036" s="5"/>
      <c r="T1036" s="5"/>
      <c r="U1036" s="5"/>
      <c r="V1036" s="5"/>
      <c r="W1036" s="5"/>
      <c r="X1036" s="5"/>
      <c r="Y1036" s="5"/>
      <c r="Z1036" s="5"/>
      <c r="AA1036" s="5"/>
      <c r="AB1036" s="5"/>
    </row>
    <row r="1037" spans="8:28" ht="15.75" customHeight="1" x14ac:dyDescent="0.3">
      <c r="H1037" s="5"/>
      <c r="I1037" s="5"/>
      <c r="J1037" s="5"/>
      <c r="N1037" s="5"/>
      <c r="O1037" s="5"/>
      <c r="P1037" s="5"/>
      <c r="T1037" s="5"/>
      <c r="U1037" s="5"/>
      <c r="V1037" s="5"/>
      <c r="W1037" s="5"/>
      <c r="X1037" s="5"/>
      <c r="Y1037" s="5"/>
      <c r="Z1037" s="5"/>
      <c r="AA1037" s="5"/>
      <c r="AB1037" s="5"/>
    </row>
    <row r="1038" spans="8:28" ht="15.75" customHeight="1" x14ac:dyDescent="0.3">
      <c r="H1038" s="5"/>
      <c r="I1038" s="5"/>
      <c r="J1038" s="5"/>
      <c r="N1038" s="5"/>
      <c r="O1038" s="5"/>
      <c r="P1038" s="5"/>
      <c r="T1038" s="5"/>
      <c r="U1038" s="5"/>
      <c r="V1038" s="5"/>
      <c r="W1038" s="5"/>
      <c r="X1038" s="5"/>
      <c r="Y1038" s="5"/>
      <c r="Z1038" s="5"/>
      <c r="AA1038" s="5"/>
      <c r="AB1038" s="5"/>
    </row>
    <row r="1039" spans="8:28" ht="15.75" customHeight="1" x14ac:dyDescent="0.3">
      <c r="H1039" s="5"/>
      <c r="I1039" s="5"/>
      <c r="J1039" s="5"/>
      <c r="N1039" s="5"/>
      <c r="O1039" s="5"/>
      <c r="P1039" s="5"/>
      <c r="T1039" s="5"/>
      <c r="U1039" s="5"/>
      <c r="V1039" s="5"/>
      <c r="W1039" s="5"/>
      <c r="X1039" s="5"/>
      <c r="Y1039" s="5"/>
      <c r="Z1039" s="5"/>
      <c r="AA1039" s="5"/>
      <c r="AB1039" s="5"/>
    </row>
    <row r="1040" spans="8:28" ht="15.75" customHeight="1" x14ac:dyDescent="0.3">
      <c r="H1040" s="5"/>
      <c r="I1040" s="5"/>
      <c r="J1040" s="5"/>
      <c r="N1040" s="5"/>
      <c r="O1040" s="5"/>
      <c r="P1040" s="5"/>
      <c r="T1040" s="5"/>
      <c r="U1040" s="5"/>
      <c r="V1040" s="5"/>
      <c r="W1040" s="5"/>
      <c r="X1040" s="5"/>
      <c r="Y1040" s="5"/>
      <c r="Z1040" s="5"/>
      <c r="AA1040" s="5"/>
      <c r="AB1040" s="5"/>
    </row>
    <row r="1041" spans="8:28" ht="15.75" customHeight="1" x14ac:dyDescent="0.3">
      <c r="H1041" s="5"/>
      <c r="I1041" s="5"/>
      <c r="J1041" s="5"/>
      <c r="N1041" s="5"/>
      <c r="O1041" s="5"/>
      <c r="P1041" s="5"/>
      <c r="T1041" s="5"/>
      <c r="U1041" s="5"/>
      <c r="V1041" s="5"/>
      <c r="W1041" s="5"/>
      <c r="X1041" s="5"/>
      <c r="Y1041" s="5"/>
      <c r="Z1041" s="5"/>
      <c r="AA1041" s="5"/>
      <c r="AB1041" s="5"/>
    </row>
    <row r="1042" spans="8:28" ht="15.75" customHeight="1" x14ac:dyDescent="0.3">
      <c r="H1042" s="5"/>
      <c r="I1042" s="5"/>
      <c r="J1042" s="5"/>
      <c r="N1042" s="5"/>
      <c r="O1042" s="5"/>
      <c r="P1042" s="5"/>
      <c r="T1042" s="5"/>
      <c r="U1042" s="5"/>
      <c r="V1042" s="5"/>
      <c r="W1042" s="5"/>
      <c r="X1042" s="5"/>
      <c r="Y1042" s="5"/>
      <c r="Z1042" s="5"/>
      <c r="AA1042" s="5"/>
      <c r="AB1042" s="5"/>
    </row>
    <row r="1043" spans="8:28" ht="15.75" customHeight="1" x14ac:dyDescent="0.3">
      <c r="H1043" s="5"/>
      <c r="I1043" s="5"/>
      <c r="J1043" s="5"/>
      <c r="N1043" s="5"/>
      <c r="O1043" s="5"/>
      <c r="P1043" s="5"/>
      <c r="T1043" s="5"/>
      <c r="U1043" s="5"/>
      <c r="V1043" s="5"/>
      <c r="W1043" s="5"/>
      <c r="X1043" s="5"/>
      <c r="Y1043" s="5"/>
      <c r="Z1043" s="5"/>
      <c r="AA1043" s="5"/>
      <c r="AB1043" s="5"/>
    </row>
    <row r="1044" spans="8:28" ht="15.75" customHeight="1" x14ac:dyDescent="0.3">
      <c r="H1044" s="5"/>
      <c r="I1044" s="5"/>
      <c r="J1044" s="5"/>
      <c r="N1044" s="5"/>
      <c r="O1044" s="5"/>
      <c r="P1044" s="5"/>
      <c r="T1044" s="5"/>
      <c r="U1044" s="5"/>
      <c r="V1044" s="5"/>
      <c r="W1044" s="5"/>
      <c r="X1044" s="5"/>
      <c r="Y1044" s="5"/>
      <c r="Z1044" s="5"/>
      <c r="AA1044" s="5"/>
      <c r="AB1044" s="5"/>
    </row>
    <row r="1045" spans="8:28" ht="15.75" customHeight="1" x14ac:dyDescent="0.3">
      <c r="H1045" s="5"/>
      <c r="I1045" s="5"/>
      <c r="J1045" s="5"/>
      <c r="N1045" s="5"/>
      <c r="O1045" s="5"/>
      <c r="P1045" s="5"/>
      <c r="T1045" s="5"/>
      <c r="U1045" s="5"/>
      <c r="V1045" s="5"/>
      <c r="W1045" s="5"/>
      <c r="X1045" s="5"/>
      <c r="Y1045" s="5"/>
      <c r="Z1045" s="5"/>
      <c r="AA1045" s="5"/>
      <c r="AB1045" s="5"/>
    </row>
    <row r="1046" spans="8:28" ht="15.75" customHeight="1" x14ac:dyDescent="0.3">
      <c r="H1046" s="5"/>
      <c r="I1046" s="5"/>
      <c r="J1046" s="5"/>
      <c r="N1046" s="5"/>
      <c r="O1046" s="5"/>
      <c r="P1046" s="5"/>
      <c r="T1046" s="5"/>
      <c r="U1046" s="5"/>
      <c r="V1046" s="5"/>
      <c r="W1046" s="5"/>
      <c r="X1046" s="5"/>
      <c r="Y1046" s="5"/>
      <c r="Z1046" s="5"/>
      <c r="AA1046" s="5"/>
      <c r="AB1046" s="5"/>
    </row>
    <row r="1047" spans="8:28" ht="15.75" customHeight="1" x14ac:dyDescent="0.3">
      <c r="H1047" s="5"/>
      <c r="I1047" s="5"/>
      <c r="J1047" s="5"/>
      <c r="N1047" s="5"/>
      <c r="O1047" s="5"/>
      <c r="P1047" s="5"/>
      <c r="T1047" s="5"/>
      <c r="U1047" s="5"/>
      <c r="V1047" s="5"/>
      <c r="W1047" s="5"/>
      <c r="X1047" s="5"/>
      <c r="Y1047" s="5"/>
      <c r="Z1047" s="5"/>
      <c r="AA1047" s="5"/>
      <c r="AB1047" s="5"/>
    </row>
    <row r="1048" spans="8:28" ht="15.75" customHeight="1" x14ac:dyDescent="0.3">
      <c r="H1048" s="5"/>
      <c r="I1048" s="5"/>
      <c r="J1048" s="5"/>
      <c r="N1048" s="5"/>
      <c r="O1048" s="5"/>
      <c r="P1048" s="5"/>
      <c r="T1048" s="5"/>
      <c r="U1048" s="5"/>
      <c r="V1048" s="5"/>
      <c r="W1048" s="5"/>
      <c r="X1048" s="5"/>
      <c r="Y1048" s="5"/>
      <c r="Z1048" s="5"/>
      <c r="AA1048" s="5"/>
      <c r="AB1048" s="5"/>
    </row>
    <row r="1049" spans="8:28" ht="15.75" customHeight="1" x14ac:dyDescent="0.3">
      <c r="H1049" s="5"/>
      <c r="I1049" s="5"/>
      <c r="J1049" s="5"/>
      <c r="N1049" s="5"/>
      <c r="O1049" s="5"/>
      <c r="P1049" s="5"/>
      <c r="T1049" s="5"/>
      <c r="U1049" s="5"/>
      <c r="V1049" s="5"/>
      <c r="W1049" s="5"/>
      <c r="X1049" s="5"/>
      <c r="Y1049" s="5"/>
      <c r="Z1049" s="5"/>
      <c r="AA1049" s="5"/>
      <c r="AB1049" s="5"/>
    </row>
    <row r="1050" spans="8:28" ht="15.75" customHeight="1" x14ac:dyDescent="0.3">
      <c r="H1050" s="5"/>
      <c r="I1050" s="5"/>
      <c r="J1050" s="5"/>
      <c r="N1050" s="5"/>
      <c r="O1050" s="5"/>
      <c r="P1050" s="5"/>
      <c r="T1050" s="5"/>
      <c r="U1050" s="5"/>
      <c r="V1050" s="5"/>
      <c r="W1050" s="5"/>
      <c r="X1050" s="5"/>
      <c r="Y1050" s="5"/>
      <c r="Z1050" s="5"/>
      <c r="AA1050" s="5"/>
      <c r="AB1050" s="5"/>
    </row>
    <row r="1051" spans="8:28" ht="15.75" customHeight="1" x14ac:dyDescent="0.3">
      <c r="H1051" s="5"/>
      <c r="I1051" s="5"/>
      <c r="J1051" s="5"/>
      <c r="N1051" s="5"/>
      <c r="O1051" s="5"/>
      <c r="P1051" s="5"/>
      <c r="T1051" s="5"/>
      <c r="U1051" s="5"/>
      <c r="V1051" s="5"/>
      <c r="W1051" s="5"/>
      <c r="X1051" s="5"/>
      <c r="Y1051" s="5"/>
      <c r="Z1051" s="5"/>
      <c r="AA1051" s="5"/>
      <c r="AB1051" s="5"/>
    </row>
    <row r="1052" spans="8:28" ht="15.75" customHeight="1" x14ac:dyDescent="0.3">
      <c r="H1052" s="5"/>
      <c r="I1052" s="5"/>
      <c r="J1052" s="5"/>
      <c r="N1052" s="5"/>
      <c r="O1052" s="5"/>
      <c r="P1052" s="5"/>
      <c r="T1052" s="5"/>
      <c r="U1052" s="5"/>
      <c r="V1052" s="5"/>
      <c r="W1052" s="5"/>
      <c r="X1052" s="5"/>
      <c r="Y1052" s="5"/>
      <c r="Z1052" s="5"/>
      <c r="AA1052" s="5"/>
      <c r="AB1052" s="5"/>
    </row>
    <row r="1053" spans="8:28" ht="15.75" customHeight="1" x14ac:dyDescent="0.3">
      <c r="H1053" s="5"/>
      <c r="I1053" s="5"/>
      <c r="J1053" s="5"/>
      <c r="N1053" s="5"/>
      <c r="O1053" s="5"/>
      <c r="P1053" s="5"/>
      <c r="T1053" s="5"/>
      <c r="U1053" s="5"/>
      <c r="V1053" s="5"/>
      <c r="W1053" s="5"/>
      <c r="X1053" s="5"/>
      <c r="Y1053" s="5"/>
      <c r="Z1053" s="5"/>
      <c r="AA1053" s="5"/>
      <c r="AB1053" s="5"/>
    </row>
    <row r="1054" spans="8:28" ht="15.75" customHeight="1" x14ac:dyDescent="0.3">
      <c r="H1054" s="5"/>
      <c r="I1054" s="5"/>
      <c r="J1054" s="5"/>
      <c r="N1054" s="5"/>
      <c r="O1054" s="5"/>
      <c r="P1054" s="5"/>
      <c r="T1054" s="5"/>
      <c r="U1054" s="5"/>
      <c r="V1054" s="5"/>
      <c r="W1054" s="5"/>
      <c r="X1054" s="5"/>
      <c r="Y1054" s="5"/>
      <c r="Z1054" s="5"/>
      <c r="AA1054" s="5"/>
      <c r="AB1054" s="5"/>
    </row>
    <row r="1055" spans="8:28" ht="15.75" customHeight="1" x14ac:dyDescent="0.3">
      <c r="H1055" s="5"/>
      <c r="I1055" s="5"/>
      <c r="J1055" s="5"/>
      <c r="N1055" s="5"/>
      <c r="O1055" s="5"/>
      <c r="P1055" s="5"/>
      <c r="T1055" s="5"/>
      <c r="U1055" s="5"/>
      <c r="V1055" s="5"/>
      <c r="W1055" s="5"/>
      <c r="X1055" s="5"/>
      <c r="Y1055" s="5"/>
      <c r="Z1055" s="5"/>
      <c r="AA1055" s="5"/>
      <c r="AB1055" s="5"/>
    </row>
    <row r="1056" spans="8:28" ht="15.75" customHeight="1" x14ac:dyDescent="0.3">
      <c r="H1056" s="5"/>
      <c r="I1056" s="5"/>
      <c r="J1056" s="5"/>
      <c r="N1056" s="5"/>
      <c r="O1056" s="5"/>
      <c r="P1056" s="5"/>
      <c r="T1056" s="5"/>
      <c r="U1056" s="5"/>
      <c r="V1056" s="5"/>
      <c r="W1056" s="5"/>
      <c r="X1056" s="5"/>
      <c r="Y1056" s="5"/>
      <c r="Z1056" s="5"/>
      <c r="AA1056" s="5"/>
      <c r="AB1056" s="5"/>
    </row>
    <row r="1057" spans="8:28" ht="15.75" customHeight="1" x14ac:dyDescent="0.3">
      <c r="H1057" s="5"/>
      <c r="I1057" s="5"/>
      <c r="J1057" s="5"/>
      <c r="N1057" s="5"/>
      <c r="O1057" s="5"/>
      <c r="P1057" s="5"/>
      <c r="T1057" s="5"/>
      <c r="U1057" s="5"/>
      <c r="V1057" s="5"/>
      <c r="W1057" s="5"/>
      <c r="X1057" s="5"/>
      <c r="Y1057" s="5"/>
      <c r="Z1057" s="5"/>
      <c r="AA1057" s="5"/>
      <c r="AB1057" s="5"/>
    </row>
    <row r="1058" spans="8:28" ht="15.75" customHeight="1" x14ac:dyDescent="0.3">
      <c r="H1058" s="5"/>
      <c r="I1058" s="5"/>
      <c r="J1058" s="5"/>
      <c r="N1058" s="5"/>
      <c r="O1058" s="5"/>
      <c r="P1058" s="5"/>
      <c r="T1058" s="5"/>
      <c r="U1058" s="5"/>
      <c r="V1058" s="5"/>
      <c r="W1058" s="5"/>
      <c r="X1058" s="5"/>
      <c r="Y1058" s="5"/>
      <c r="Z1058" s="5"/>
      <c r="AA1058" s="5"/>
      <c r="AB1058" s="5"/>
    </row>
    <row r="1059" spans="8:28" ht="15.75" customHeight="1" x14ac:dyDescent="0.3">
      <c r="H1059" s="5"/>
      <c r="I1059" s="5"/>
      <c r="J1059" s="5"/>
      <c r="N1059" s="5"/>
      <c r="O1059" s="5"/>
      <c r="P1059" s="5"/>
      <c r="T1059" s="5"/>
      <c r="U1059" s="5"/>
      <c r="V1059" s="5"/>
      <c r="W1059" s="5"/>
      <c r="X1059" s="5"/>
      <c r="Y1059" s="5"/>
      <c r="Z1059" s="5"/>
      <c r="AA1059" s="5"/>
      <c r="AB1059" s="5"/>
    </row>
    <row r="1060" spans="8:28" ht="15.75" customHeight="1" x14ac:dyDescent="0.3">
      <c r="H1060" s="5"/>
      <c r="I1060" s="5"/>
      <c r="J1060" s="5"/>
      <c r="N1060" s="5"/>
      <c r="O1060" s="5"/>
      <c r="P1060" s="5"/>
      <c r="T1060" s="5"/>
      <c r="U1060" s="5"/>
      <c r="V1060" s="5"/>
      <c r="W1060" s="5"/>
      <c r="X1060" s="5"/>
      <c r="Y1060" s="5"/>
      <c r="Z1060" s="5"/>
      <c r="AA1060" s="5"/>
      <c r="AB1060" s="5"/>
    </row>
    <row r="1061" spans="8:28" ht="15.75" customHeight="1" x14ac:dyDescent="0.3">
      <c r="H1061" s="5"/>
      <c r="I1061" s="5"/>
      <c r="J1061" s="5"/>
      <c r="N1061" s="5"/>
      <c r="O1061" s="5"/>
      <c r="P1061" s="5"/>
      <c r="T1061" s="5"/>
      <c r="U1061" s="5"/>
      <c r="V1061" s="5"/>
      <c r="W1061" s="5"/>
      <c r="X1061" s="5"/>
      <c r="Y1061" s="5"/>
      <c r="Z1061" s="5"/>
      <c r="AA1061" s="5"/>
      <c r="AB1061" s="5"/>
    </row>
    <row r="1062" spans="8:28" ht="15.75" customHeight="1" x14ac:dyDescent="0.3">
      <c r="H1062" s="5"/>
      <c r="I1062" s="5"/>
      <c r="J1062" s="5"/>
      <c r="N1062" s="5"/>
      <c r="O1062" s="5"/>
      <c r="P1062" s="5"/>
      <c r="T1062" s="5"/>
      <c r="U1062" s="5"/>
      <c r="V1062" s="5"/>
      <c r="W1062" s="5"/>
      <c r="X1062" s="5"/>
      <c r="Y1062" s="5"/>
      <c r="Z1062" s="5"/>
      <c r="AA1062" s="5"/>
      <c r="AB1062" s="5"/>
    </row>
    <row r="1063" spans="8:28" ht="15.75" customHeight="1" x14ac:dyDescent="0.3">
      <c r="H1063" s="5"/>
      <c r="I1063" s="5"/>
      <c r="J1063" s="5"/>
      <c r="N1063" s="5"/>
      <c r="O1063" s="5"/>
      <c r="P1063" s="5"/>
      <c r="T1063" s="5"/>
      <c r="U1063" s="5"/>
      <c r="V1063" s="5"/>
      <c r="W1063" s="5"/>
      <c r="X1063" s="5"/>
      <c r="Y1063" s="5"/>
      <c r="Z1063" s="5"/>
      <c r="AA1063" s="5"/>
      <c r="AB1063" s="5"/>
    </row>
    <row r="1064" spans="8:28" ht="15.75" customHeight="1" x14ac:dyDescent="0.3">
      <c r="H1064" s="5"/>
      <c r="I1064" s="5"/>
      <c r="J1064" s="5"/>
      <c r="N1064" s="5"/>
      <c r="O1064" s="5"/>
      <c r="P1064" s="5"/>
      <c r="T1064" s="5"/>
      <c r="U1064" s="5"/>
      <c r="V1064" s="5"/>
      <c r="W1064" s="5"/>
      <c r="X1064" s="5"/>
      <c r="Y1064" s="5"/>
      <c r="Z1064" s="5"/>
      <c r="AA1064" s="5"/>
      <c r="AB1064" s="5"/>
    </row>
    <row r="1065" spans="8:28" ht="15.75" customHeight="1" x14ac:dyDescent="0.3">
      <c r="H1065" s="5"/>
      <c r="I1065" s="5"/>
      <c r="J1065" s="5"/>
      <c r="N1065" s="5"/>
      <c r="O1065" s="5"/>
      <c r="P1065" s="5"/>
      <c r="T1065" s="5"/>
      <c r="U1065" s="5"/>
      <c r="V1065" s="5"/>
      <c r="W1065" s="5"/>
      <c r="X1065" s="5"/>
      <c r="Y1065" s="5"/>
      <c r="Z1065" s="5"/>
      <c r="AA1065" s="5"/>
      <c r="AB1065" s="5"/>
    </row>
    <row r="1066" spans="8:28" ht="15.75" customHeight="1" x14ac:dyDescent="0.3">
      <c r="H1066" s="5"/>
      <c r="I1066" s="5"/>
      <c r="J1066" s="5"/>
      <c r="N1066" s="5"/>
      <c r="O1066" s="5"/>
      <c r="P1066" s="5"/>
      <c r="T1066" s="5"/>
      <c r="U1066" s="5"/>
      <c r="V1066" s="5"/>
      <c r="W1066" s="5"/>
      <c r="X1066" s="5"/>
      <c r="Y1066" s="5"/>
      <c r="Z1066" s="5"/>
      <c r="AA1066" s="5"/>
      <c r="AB1066" s="5"/>
    </row>
    <row r="1067" spans="8:28" ht="15.75" customHeight="1" x14ac:dyDescent="0.3">
      <c r="H1067" s="5"/>
      <c r="I1067" s="5"/>
      <c r="J1067" s="5"/>
      <c r="N1067" s="5"/>
      <c r="O1067" s="5"/>
      <c r="P1067" s="5"/>
      <c r="T1067" s="5"/>
      <c r="U1067" s="5"/>
      <c r="V1067" s="5"/>
      <c r="W1067" s="5"/>
      <c r="X1067" s="5"/>
      <c r="Y1067" s="5"/>
      <c r="Z1067" s="5"/>
      <c r="AA1067" s="5"/>
      <c r="AB1067" s="5"/>
    </row>
    <row r="1068" spans="8:28" ht="15.75" customHeight="1" x14ac:dyDescent="0.3">
      <c r="H1068" s="5"/>
      <c r="I1068" s="5"/>
      <c r="J1068" s="5"/>
      <c r="N1068" s="5"/>
      <c r="O1068" s="5"/>
      <c r="P1068" s="5"/>
      <c r="T1068" s="5"/>
      <c r="U1068" s="5"/>
      <c r="V1068" s="5"/>
      <c r="W1068" s="5"/>
      <c r="X1068" s="5"/>
      <c r="Y1068" s="5"/>
      <c r="Z1068" s="5"/>
      <c r="AA1068" s="5"/>
      <c r="AB1068" s="5"/>
    </row>
    <row r="1069" spans="8:28" ht="15.75" customHeight="1" x14ac:dyDescent="0.3">
      <c r="H1069" s="5"/>
      <c r="I1069" s="5"/>
      <c r="J1069" s="5"/>
      <c r="N1069" s="5"/>
      <c r="O1069" s="5"/>
      <c r="P1069" s="5"/>
      <c r="T1069" s="5"/>
      <c r="U1069" s="5"/>
      <c r="V1069" s="5"/>
      <c r="W1069" s="5"/>
      <c r="X1069" s="5"/>
      <c r="Y1069" s="5"/>
      <c r="Z1069" s="5"/>
      <c r="AA1069" s="5"/>
      <c r="AB1069" s="5"/>
    </row>
    <row r="1070" spans="8:28" ht="15.75" customHeight="1" x14ac:dyDescent="0.3">
      <c r="H1070" s="5"/>
      <c r="I1070" s="5"/>
      <c r="J1070" s="5"/>
      <c r="N1070" s="5"/>
      <c r="O1070" s="5"/>
      <c r="P1070" s="5"/>
      <c r="T1070" s="5"/>
      <c r="U1070" s="5"/>
      <c r="V1070" s="5"/>
      <c r="W1070" s="5"/>
      <c r="X1070" s="5"/>
      <c r="Y1070" s="5"/>
      <c r="Z1070" s="5"/>
      <c r="AA1070" s="5"/>
      <c r="AB1070" s="5"/>
    </row>
    <row r="1071" spans="8:28" ht="15.75" customHeight="1" x14ac:dyDescent="0.3">
      <c r="H1071" s="5"/>
      <c r="I1071" s="5"/>
      <c r="J1071" s="5"/>
      <c r="N1071" s="5"/>
      <c r="O1071" s="5"/>
      <c r="P1071" s="5"/>
      <c r="T1071" s="5"/>
      <c r="U1071" s="5"/>
      <c r="V1071" s="5"/>
      <c r="W1071" s="5"/>
      <c r="X1071" s="5"/>
      <c r="Y1071" s="5"/>
      <c r="Z1071" s="5"/>
      <c r="AA1071" s="5"/>
      <c r="AB1071" s="5"/>
    </row>
    <row r="1072" spans="8:28" ht="15.75" customHeight="1" x14ac:dyDescent="0.3">
      <c r="H1072" s="5"/>
      <c r="I1072" s="5"/>
      <c r="J1072" s="5"/>
      <c r="N1072" s="5"/>
      <c r="O1072" s="5"/>
      <c r="P1072" s="5"/>
      <c r="T1072" s="5"/>
      <c r="U1072" s="5"/>
      <c r="V1072" s="5"/>
      <c r="W1072" s="5"/>
      <c r="X1072" s="5"/>
      <c r="Y1072" s="5"/>
      <c r="Z1072" s="5"/>
      <c r="AA1072" s="5"/>
      <c r="AB1072" s="5"/>
    </row>
    <row r="1073" spans="8:28" ht="15.75" customHeight="1" x14ac:dyDescent="0.3">
      <c r="H1073" s="5"/>
      <c r="I1073" s="5"/>
      <c r="J1073" s="5"/>
      <c r="N1073" s="5"/>
      <c r="O1073" s="5"/>
      <c r="P1073" s="5"/>
      <c r="T1073" s="5"/>
      <c r="U1073" s="5"/>
      <c r="V1073" s="5"/>
      <c r="W1073" s="5"/>
      <c r="X1073" s="5"/>
      <c r="Y1073" s="5"/>
      <c r="Z1073" s="5"/>
      <c r="AA1073" s="5"/>
      <c r="AB1073" s="5"/>
    </row>
    <row r="1074" spans="8:28" ht="15.75" customHeight="1" x14ac:dyDescent="0.3">
      <c r="H1074" s="5"/>
      <c r="I1074" s="5"/>
      <c r="J1074" s="5"/>
      <c r="N1074" s="5"/>
      <c r="O1074" s="5"/>
      <c r="P1074" s="5"/>
      <c r="T1074" s="5"/>
      <c r="U1074" s="5"/>
      <c r="V1074" s="5"/>
      <c r="W1074" s="5"/>
      <c r="X1074" s="5"/>
      <c r="Y1074" s="5"/>
      <c r="Z1074" s="5"/>
      <c r="AA1074" s="5"/>
      <c r="AB1074" s="5"/>
    </row>
    <row r="1075" spans="8:28" ht="15.75" customHeight="1" x14ac:dyDescent="0.3">
      <c r="H1075" s="5"/>
      <c r="I1075" s="5"/>
      <c r="J1075" s="5"/>
      <c r="N1075" s="5"/>
      <c r="O1075" s="5"/>
      <c r="P1075" s="5"/>
      <c r="T1075" s="5"/>
      <c r="U1075" s="5"/>
      <c r="V1075" s="5"/>
      <c r="W1075" s="5"/>
      <c r="X1075" s="5"/>
      <c r="Y1075" s="5"/>
      <c r="Z1075" s="5"/>
      <c r="AA1075" s="5"/>
      <c r="AB1075" s="5"/>
    </row>
    <row r="1076" spans="8:28" ht="15.75" customHeight="1" x14ac:dyDescent="0.3">
      <c r="H1076" s="5"/>
      <c r="I1076" s="5"/>
      <c r="J1076" s="5"/>
      <c r="N1076" s="5"/>
      <c r="O1076" s="5"/>
      <c r="P1076" s="5"/>
      <c r="T1076" s="5"/>
      <c r="U1076" s="5"/>
      <c r="V1076" s="5"/>
      <c r="W1076" s="5"/>
      <c r="X1076" s="5"/>
      <c r="Y1076" s="5"/>
      <c r="Z1076" s="5"/>
      <c r="AA1076" s="5"/>
      <c r="AB1076" s="5"/>
    </row>
    <row r="1077" spans="8:28" ht="15.75" customHeight="1" x14ac:dyDescent="0.3">
      <c r="H1077" s="5"/>
      <c r="I1077" s="5"/>
      <c r="J1077" s="5"/>
      <c r="N1077" s="5"/>
      <c r="O1077" s="5"/>
      <c r="P1077" s="5"/>
      <c r="T1077" s="5"/>
      <c r="U1077" s="5"/>
      <c r="V1077" s="5"/>
      <c r="W1077" s="5"/>
      <c r="X1077" s="5"/>
      <c r="Y1077" s="5"/>
      <c r="Z1077" s="5"/>
      <c r="AA1077" s="5"/>
      <c r="AB1077" s="5"/>
    </row>
    <row r="1078" spans="8:28" ht="15.75" customHeight="1" x14ac:dyDescent="0.3">
      <c r="H1078" s="5"/>
      <c r="I1078" s="5"/>
      <c r="J1078" s="5"/>
      <c r="N1078" s="5"/>
      <c r="O1078" s="5"/>
      <c r="P1078" s="5"/>
      <c r="T1078" s="5"/>
      <c r="U1078" s="5"/>
      <c r="V1078" s="5"/>
      <c r="W1078" s="5"/>
      <c r="X1078" s="5"/>
      <c r="Y1078" s="5"/>
      <c r="Z1078" s="5"/>
      <c r="AA1078" s="5"/>
      <c r="AB1078" s="5"/>
    </row>
    <row r="1079" spans="8:28" ht="15.75" customHeight="1" x14ac:dyDescent="0.3">
      <c r="H1079" s="5"/>
      <c r="I1079" s="5"/>
      <c r="J1079" s="5"/>
      <c r="N1079" s="5"/>
      <c r="O1079" s="5"/>
      <c r="P1079" s="5"/>
      <c r="T1079" s="5"/>
      <c r="U1079" s="5"/>
      <c r="V1079" s="5"/>
      <c r="W1079" s="5"/>
      <c r="X1079" s="5"/>
      <c r="Y1079" s="5"/>
      <c r="Z1079" s="5"/>
      <c r="AA1079" s="5"/>
      <c r="AB1079" s="5"/>
    </row>
    <row r="1080" spans="8:28" ht="15.75" customHeight="1" x14ac:dyDescent="0.3">
      <c r="H1080" s="5"/>
      <c r="I1080" s="5"/>
      <c r="J1080" s="5"/>
      <c r="N1080" s="5"/>
      <c r="O1080" s="5"/>
      <c r="P1080" s="5"/>
      <c r="T1080" s="5"/>
      <c r="U1080" s="5"/>
      <c r="V1080" s="5"/>
      <c r="W1080" s="5"/>
      <c r="X1080" s="5"/>
      <c r="Y1080" s="5"/>
      <c r="Z1080" s="5"/>
      <c r="AA1080" s="5"/>
      <c r="AB1080" s="5"/>
    </row>
    <row r="1081" spans="8:28" ht="15.75" customHeight="1" x14ac:dyDescent="0.3">
      <c r="H1081" s="5"/>
      <c r="I1081" s="5"/>
      <c r="J1081" s="5"/>
      <c r="N1081" s="5"/>
      <c r="O1081" s="5"/>
      <c r="P1081" s="5"/>
      <c r="T1081" s="5"/>
      <c r="U1081" s="5"/>
      <c r="V1081" s="5"/>
      <c r="W1081" s="5"/>
      <c r="X1081" s="5"/>
      <c r="Y1081" s="5"/>
      <c r="Z1081" s="5"/>
      <c r="AA1081" s="5"/>
      <c r="AB1081" s="5"/>
    </row>
    <row r="1082" spans="8:28" ht="15.75" customHeight="1" x14ac:dyDescent="0.3">
      <c r="H1082" s="5"/>
      <c r="I1082" s="5"/>
      <c r="J1082" s="5"/>
      <c r="N1082" s="5"/>
      <c r="O1082" s="5"/>
      <c r="P1082" s="5"/>
      <c r="T1082" s="5"/>
      <c r="U1082" s="5"/>
      <c r="V1082" s="5"/>
      <c r="W1082" s="5"/>
      <c r="X1082" s="5"/>
      <c r="Y1082" s="5"/>
      <c r="Z1082" s="5"/>
      <c r="AA1082" s="5"/>
      <c r="AB1082" s="5"/>
    </row>
    <row r="1083" spans="8:28" ht="15.75" customHeight="1" x14ac:dyDescent="0.3">
      <c r="H1083" s="5"/>
      <c r="I1083" s="5"/>
      <c r="J1083" s="5"/>
      <c r="N1083" s="5"/>
      <c r="O1083" s="5"/>
      <c r="P1083" s="5"/>
      <c r="T1083" s="5"/>
      <c r="U1083" s="5"/>
      <c r="V1083" s="5"/>
      <c r="W1083" s="5"/>
      <c r="X1083" s="5"/>
      <c r="Y1083" s="5"/>
      <c r="Z1083" s="5"/>
      <c r="AA1083" s="5"/>
      <c r="AB1083" s="5"/>
    </row>
    <row r="1084" spans="8:28" ht="15.75" customHeight="1" x14ac:dyDescent="0.3">
      <c r="H1084" s="5"/>
      <c r="I1084" s="5"/>
      <c r="J1084" s="5"/>
      <c r="N1084" s="5"/>
      <c r="O1084" s="5"/>
      <c r="P1084" s="5"/>
      <c r="T1084" s="5"/>
      <c r="U1084" s="5"/>
      <c r="V1084" s="5"/>
      <c r="W1084" s="5"/>
      <c r="X1084" s="5"/>
      <c r="Y1084" s="5"/>
      <c r="Z1084" s="5"/>
      <c r="AA1084" s="5"/>
      <c r="AB1084" s="5"/>
    </row>
    <row r="1085" spans="8:28" ht="15.75" customHeight="1" x14ac:dyDescent="0.3">
      <c r="H1085" s="5"/>
      <c r="I1085" s="5"/>
      <c r="J1085" s="5"/>
      <c r="N1085" s="5"/>
      <c r="O1085" s="5"/>
      <c r="P1085" s="5"/>
      <c r="T1085" s="5"/>
      <c r="U1085" s="5"/>
      <c r="V1085" s="5"/>
      <c r="W1085" s="5"/>
      <c r="X1085" s="5"/>
      <c r="Y1085" s="5"/>
      <c r="Z1085" s="5"/>
      <c r="AA1085" s="5"/>
      <c r="AB1085" s="5"/>
    </row>
    <row r="1086" spans="8:28" ht="15.75" customHeight="1" x14ac:dyDescent="0.3">
      <c r="H1086" s="5"/>
      <c r="I1086" s="5"/>
      <c r="J1086" s="5"/>
      <c r="N1086" s="5"/>
      <c r="O1086" s="5"/>
      <c r="P1086" s="5"/>
      <c r="T1086" s="5"/>
      <c r="U1086" s="5"/>
      <c r="V1086" s="5"/>
      <c r="W1086" s="5"/>
      <c r="X1086" s="5"/>
      <c r="Y1086" s="5"/>
      <c r="Z1086" s="5"/>
      <c r="AA1086" s="5"/>
      <c r="AB1086" s="5"/>
    </row>
    <row r="1087" spans="8:28" ht="15.75" customHeight="1" x14ac:dyDescent="0.3">
      <c r="H1087" s="5"/>
      <c r="I1087" s="5"/>
      <c r="J1087" s="5"/>
      <c r="N1087" s="5"/>
      <c r="O1087" s="5"/>
      <c r="P1087" s="5"/>
      <c r="T1087" s="5"/>
      <c r="U1087" s="5"/>
      <c r="V1087" s="5"/>
      <c r="W1087" s="5"/>
      <c r="X1087" s="5"/>
      <c r="Y1087" s="5"/>
      <c r="Z1087" s="5"/>
      <c r="AA1087" s="5"/>
      <c r="AB1087" s="5"/>
    </row>
    <row r="1088" spans="8:28" ht="15.75" customHeight="1" x14ac:dyDescent="0.3">
      <c r="H1088" s="5"/>
      <c r="I1088" s="5"/>
      <c r="J1088" s="5"/>
      <c r="N1088" s="5"/>
      <c r="O1088" s="5"/>
      <c r="P1088" s="5"/>
      <c r="T1088" s="5"/>
      <c r="U1088" s="5"/>
      <c r="V1088" s="5"/>
      <c r="W1088" s="5"/>
      <c r="X1088" s="5"/>
      <c r="Y1088" s="5"/>
      <c r="Z1088" s="5"/>
      <c r="AA1088" s="5"/>
      <c r="AB1088" s="5"/>
    </row>
    <row r="1089" spans="8:28" ht="15.75" customHeight="1" x14ac:dyDescent="0.3">
      <c r="H1089" s="5"/>
      <c r="I1089" s="5"/>
      <c r="J1089" s="5"/>
      <c r="N1089" s="5"/>
      <c r="O1089" s="5"/>
      <c r="P1089" s="5"/>
      <c r="T1089" s="5"/>
      <c r="U1089" s="5"/>
      <c r="V1089" s="5"/>
      <c r="W1089" s="5"/>
      <c r="X1089" s="5"/>
      <c r="Y1089" s="5"/>
      <c r="Z1089" s="5"/>
      <c r="AA1089" s="5"/>
      <c r="AB1089" s="5"/>
    </row>
    <row r="1090" spans="8:28" ht="15.75" customHeight="1" x14ac:dyDescent="0.3">
      <c r="H1090" s="5"/>
      <c r="I1090" s="5"/>
      <c r="J1090" s="5"/>
      <c r="N1090" s="5"/>
      <c r="O1090" s="5"/>
      <c r="P1090" s="5"/>
      <c r="T1090" s="5"/>
      <c r="U1090" s="5"/>
      <c r="V1090" s="5"/>
      <c r="W1090" s="5"/>
      <c r="X1090" s="5"/>
      <c r="Y1090" s="5"/>
      <c r="Z1090" s="5"/>
      <c r="AA1090" s="5"/>
      <c r="AB1090" s="5"/>
    </row>
    <row r="1091" spans="8:28" ht="15.75" customHeight="1" x14ac:dyDescent="0.3">
      <c r="H1091" s="5"/>
      <c r="I1091" s="5"/>
      <c r="J1091" s="5"/>
      <c r="N1091" s="5"/>
      <c r="O1091" s="5"/>
      <c r="P1091" s="5"/>
      <c r="T1091" s="5"/>
      <c r="U1091" s="5"/>
      <c r="V1091" s="5"/>
      <c r="W1091" s="5"/>
      <c r="X1091" s="5"/>
      <c r="Y1091" s="5"/>
      <c r="Z1091" s="5"/>
      <c r="AA1091" s="5"/>
      <c r="AB1091" s="5"/>
    </row>
    <row r="1092" spans="8:28" ht="15.75" customHeight="1" x14ac:dyDescent="0.3">
      <c r="H1092" s="5"/>
      <c r="I1092" s="5"/>
      <c r="J1092" s="5"/>
      <c r="N1092" s="5"/>
      <c r="O1092" s="5"/>
      <c r="P1092" s="5"/>
      <c r="T1092" s="5"/>
      <c r="U1092" s="5"/>
      <c r="V1092" s="5"/>
      <c r="W1092" s="5"/>
      <c r="X1092" s="5"/>
      <c r="Y1092" s="5"/>
      <c r="Z1092" s="5"/>
      <c r="AA1092" s="5"/>
      <c r="AB1092" s="5"/>
    </row>
    <row r="1093" spans="8:28" ht="15.75" customHeight="1" x14ac:dyDescent="0.3">
      <c r="H1093" s="5"/>
      <c r="I1093" s="5"/>
      <c r="J1093" s="5"/>
      <c r="N1093" s="5"/>
      <c r="O1093" s="5"/>
      <c r="P1093" s="5"/>
      <c r="T1093" s="5"/>
      <c r="U1093" s="5"/>
      <c r="V1093" s="5"/>
      <c r="W1093" s="5"/>
      <c r="X1093" s="5"/>
      <c r="Y1093" s="5"/>
      <c r="Z1093" s="5"/>
      <c r="AA1093" s="5"/>
      <c r="AB1093" s="5"/>
    </row>
    <row r="1094" spans="8:28" ht="15.75" customHeight="1" x14ac:dyDescent="0.3">
      <c r="H1094" s="5"/>
      <c r="I1094" s="5"/>
      <c r="J1094" s="5"/>
      <c r="N1094" s="5"/>
      <c r="O1094" s="5"/>
      <c r="P1094" s="5"/>
      <c r="T1094" s="5"/>
      <c r="U1094" s="5"/>
      <c r="V1094" s="5"/>
      <c r="W1094" s="5"/>
      <c r="X1094" s="5"/>
      <c r="Y1094" s="5"/>
      <c r="Z1094" s="5"/>
      <c r="AA1094" s="5"/>
      <c r="AB1094" s="5"/>
    </row>
    <row r="1095" spans="8:28" ht="15.75" customHeight="1" x14ac:dyDescent="0.3">
      <c r="H1095" s="5"/>
      <c r="I1095" s="5"/>
      <c r="J1095" s="5"/>
      <c r="N1095" s="5"/>
      <c r="O1095" s="5"/>
      <c r="P1095" s="5"/>
      <c r="T1095" s="5"/>
      <c r="U1095" s="5"/>
      <c r="V1095" s="5"/>
      <c r="W1095" s="5"/>
      <c r="X1095" s="5"/>
      <c r="Y1095" s="5"/>
      <c r="Z1095" s="5"/>
      <c r="AA1095" s="5"/>
      <c r="AB1095" s="5"/>
    </row>
    <row r="1096" spans="8:28" ht="15.75" customHeight="1" x14ac:dyDescent="0.3">
      <c r="H1096" s="5"/>
      <c r="I1096" s="5"/>
      <c r="J1096" s="5"/>
      <c r="N1096" s="5"/>
      <c r="O1096" s="5"/>
      <c r="P1096" s="5"/>
      <c r="T1096" s="5"/>
      <c r="U1096" s="5"/>
      <c r="V1096" s="5"/>
      <c r="W1096" s="5"/>
      <c r="X1096" s="5"/>
      <c r="Y1096" s="5"/>
      <c r="Z1096" s="5"/>
      <c r="AA1096" s="5"/>
      <c r="AB1096" s="5"/>
    </row>
    <row r="1097" spans="8:28" ht="15.75" customHeight="1" x14ac:dyDescent="0.3">
      <c r="H1097" s="5"/>
      <c r="I1097" s="5"/>
      <c r="J1097" s="5"/>
      <c r="N1097" s="5"/>
      <c r="O1097" s="5"/>
      <c r="P1097" s="5"/>
      <c r="T1097" s="5"/>
      <c r="U1097" s="5"/>
      <c r="V1097" s="5"/>
      <c r="W1097" s="5"/>
      <c r="X1097" s="5"/>
      <c r="Y1097" s="5"/>
      <c r="Z1097" s="5"/>
      <c r="AA1097" s="5"/>
      <c r="AB1097" s="5"/>
    </row>
    <row r="1098" spans="8:28" ht="15.75" customHeight="1" x14ac:dyDescent="0.3">
      <c r="H1098" s="5"/>
      <c r="I1098" s="5"/>
      <c r="J1098" s="5"/>
      <c r="N1098" s="5"/>
      <c r="O1098" s="5"/>
      <c r="P1098" s="5"/>
      <c r="T1098" s="5"/>
      <c r="U1098" s="5"/>
      <c r="V1098" s="5"/>
      <c r="W1098" s="5"/>
      <c r="X1098" s="5"/>
      <c r="Y1098" s="5"/>
      <c r="Z1098" s="5"/>
      <c r="AA1098" s="5"/>
      <c r="AB1098" s="5"/>
    </row>
    <row r="1099" spans="8:28" ht="15.75" customHeight="1" x14ac:dyDescent="0.3">
      <c r="H1099" s="5"/>
      <c r="I1099" s="5"/>
      <c r="J1099" s="5"/>
      <c r="N1099" s="5"/>
      <c r="O1099" s="5"/>
      <c r="P1099" s="5"/>
      <c r="T1099" s="5"/>
      <c r="U1099" s="5"/>
      <c r="V1099" s="5"/>
      <c r="W1099" s="5"/>
      <c r="X1099" s="5"/>
      <c r="Y1099" s="5"/>
      <c r="Z1099" s="5"/>
      <c r="AA1099" s="5"/>
      <c r="AB1099" s="5"/>
    </row>
    <row r="1100" spans="8:28" ht="15.75" customHeight="1" x14ac:dyDescent="0.3">
      <c r="H1100" s="5"/>
      <c r="I1100" s="5"/>
      <c r="J1100" s="5"/>
      <c r="N1100" s="5"/>
      <c r="O1100" s="5"/>
      <c r="P1100" s="5"/>
      <c r="T1100" s="5"/>
      <c r="U1100" s="5"/>
      <c r="V1100" s="5"/>
      <c r="W1100" s="5"/>
      <c r="X1100" s="5"/>
      <c r="Y1100" s="5"/>
      <c r="Z1100" s="5"/>
      <c r="AA1100" s="5"/>
      <c r="AB1100" s="5"/>
    </row>
    <row r="1101" spans="8:28" ht="15.75" customHeight="1" x14ac:dyDescent="0.3">
      <c r="H1101" s="5"/>
      <c r="I1101" s="5"/>
      <c r="J1101" s="5"/>
      <c r="N1101" s="5"/>
      <c r="O1101" s="5"/>
      <c r="P1101" s="5"/>
      <c r="T1101" s="5"/>
      <c r="U1101" s="5"/>
      <c r="V1101" s="5"/>
      <c r="W1101" s="5"/>
      <c r="X1101" s="5"/>
      <c r="Y1101" s="5"/>
      <c r="Z1101" s="5"/>
      <c r="AA1101" s="5"/>
      <c r="AB1101" s="5"/>
    </row>
    <row r="1102" spans="8:28" ht="15.75" customHeight="1" x14ac:dyDescent="0.3">
      <c r="H1102" s="5"/>
      <c r="I1102" s="5"/>
      <c r="J1102" s="5"/>
      <c r="N1102" s="5"/>
      <c r="O1102" s="5"/>
      <c r="P1102" s="5"/>
      <c r="T1102" s="5"/>
      <c r="U1102" s="5"/>
      <c r="V1102" s="5"/>
      <c r="W1102" s="5"/>
      <c r="X1102" s="5"/>
      <c r="Y1102" s="5"/>
      <c r="Z1102" s="5"/>
      <c r="AA1102" s="5"/>
      <c r="AB1102" s="5"/>
    </row>
    <row r="1103" spans="8:28" ht="15.75" customHeight="1" x14ac:dyDescent="0.3">
      <c r="H1103" s="5"/>
      <c r="I1103" s="5"/>
      <c r="J1103" s="5"/>
      <c r="N1103" s="5"/>
      <c r="O1103" s="5"/>
      <c r="P1103" s="5"/>
      <c r="T1103" s="5"/>
      <c r="U1103" s="5"/>
      <c r="V1103" s="5"/>
      <c r="W1103" s="5"/>
      <c r="X1103" s="5"/>
      <c r="Y1103" s="5"/>
      <c r="Z1103" s="5"/>
      <c r="AA1103" s="5"/>
      <c r="AB1103" s="5"/>
    </row>
    <row r="1104" spans="8:28" ht="15.75" customHeight="1" x14ac:dyDescent="0.3">
      <c r="H1104" s="5"/>
      <c r="I1104" s="5"/>
      <c r="J1104" s="5"/>
      <c r="N1104" s="5"/>
      <c r="O1104" s="5"/>
      <c r="P1104" s="5"/>
      <c r="T1104" s="5"/>
      <c r="U1104" s="5"/>
      <c r="V1104" s="5"/>
      <c r="W1104" s="5"/>
      <c r="X1104" s="5"/>
      <c r="Y1104" s="5"/>
      <c r="Z1104" s="5"/>
      <c r="AA1104" s="5"/>
      <c r="AB1104" s="5"/>
    </row>
    <row r="1105" spans="8:28" ht="15.75" customHeight="1" x14ac:dyDescent="0.3">
      <c r="H1105" s="5"/>
      <c r="I1105" s="5"/>
      <c r="J1105" s="5"/>
      <c r="N1105" s="5"/>
      <c r="O1105" s="5"/>
      <c r="P1105" s="5"/>
      <c r="T1105" s="5"/>
      <c r="U1105" s="5"/>
      <c r="V1105" s="5"/>
      <c r="W1105" s="5"/>
      <c r="X1105" s="5"/>
      <c r="Y1105" s="5"/>
      <c r="Z1105" s="5"/>
      <c r="AA1105" s="5"/>
      <c r="AB1105" s="5"/>
    </row>
    <row r="1106" spans="8:28" ht="15.75" customHeight="1" x14ac:dyDescent="0.3">
      <c r="H1106" s="5"/>
      <c r="I1106" s="5"/>
      <c r="J1106" s="5"/>
      <c r="N1106" s="5"/>
      <c r="O1106" s="5"/>
      <c r="P1106" s="5"/>
      <c r="T1106" s="5"/>
      <c r="U1106" s="5"/>
      <c r="V1106" s="5"/>
      <c r="W1106" s="5"/>
      <c r="X1106" s="5"/>
      <c r="Y1106" s="5"/>
      <c r="Z1106" s="5"/>
      <c r="AA1106" s="5"/>
      <c r="AB1106" s="5"/>
    </row>
    <row r="1107" spans="8:28" ht="15.75" customHeight="1" x14ac:dyDescent="0.3">
      <c r="H1107" s="5"/>
      <c r="I1107" s="5"/>
      <c r="J1107" s="5"/>
      <c r="N1107" s="5"/>
      <c r="O1107" s="5"/>
      <c r="P1107" s="5"/>
      <c r="T1107" s="5"/>
      <c r="U1107" s="5"/>
      <c r="V1107" s="5"/>
      <c r="W1107" s="5"/>
      <c r="X1107" s="5"/>
      <c r="Y1107" s="5"/>
      <c r="Z1107" s="5"/>
      <c r="AA1107" s="5"/>
      <c r="AB1107" s="5"/>
    </row>
    <row r="1108" spans="8:28" ht="15.75" customHeight="1" x14ac:dyDescent="0.3">
      <c r="H1108" s="5"/>
      <c r="I1108" s="5"/>
      <c r="J1108" s="5"/>
      <c r="N1108" s="5"/>
      <c r="O1108" s="5"/>
      <c r="P1108" s="5"/>
      <c r="T1108" s="5"/>
      <c r="U1108" s="5"/>
      <c r="V1108" s="5"/>
      <c r="W1108" s="5"/>
      <c r="X1108" s="5"/>
      <c r="Y1108" s="5"/>
      <c r="Z1108" s="5"/>
      <c r="AA1108" s="5"/>
      <c r="AB1108" s="5"/>
    </row>
    <row r="1109" spans="8:28" ht="15.75" customHeight="1" x14ac:dyDescent="0.3">
      <c r="H1109" s="5"/>
      <c r="I1109" s="5"/>
      <c r="J1109" s="5"/>
      <c r="N1109" s="5"/>
      <c r="O1109" s="5"/>
      <c r="P1109" s="5"/>
      <c r="T1109" s="5"/>
      <c r="U1109" s="5"/>
      <c r="V1109" s="5"/>
      <c r="W1109" s="5"/>
      <c r="X1109" s="5"/>
      <c r="Y1109" s="5"/>
      <c r="Z1109" s="5"/>
      <c r="AA1109" s="5"/>
      <c r="AB1109" s="5"/>
    </row>
    <row r="1110" spans="8:28" ht="15.75" customHeight="1" x14ac:dyDescent="0.3">
      <c r="H1110" s="5"/>
      <c r="I1110" s="5"/>
      <c r="J1110" s="5"/>
      <c r="N1110" s="5"/>
      <c r="O1110" s="5"/>
      <c r="P1110" s="5"/>
      <c r="T1110" s="5"/>
      <c r="U1110" s="5"/>
      <c r="V1110" s="5"/>
      <c r="W1110" s="5"/>
      <c r="X1110" s="5"/>
      <c r="Y1110" s="5"/>
      <c r="Z1110" s="5"/>
      <c r="AA1110" s="5"/>
      <c r="AB1110" s="5"/>
    </row>
    <row r="1111" spans="8:28" ht="15.75" customHeight="1" x14ac:dyDescent="0.3">
      <c r="H1111" s="5"/>
      <c r="I1111" s="5"/>
      <c r="J1111" s="5"/>
      <c r="N1111" s="5"/>
      <c r="O1111" s="5"/>
      <c r="P1111" s="5"/>
      <c r="T1111" s="5"/>
      <c r="U1111" s="5"/>
      <c r="V1111" s="5"/>
      <c r="W1111" s="5"/>
      <c r="X1111" s="5"/>
      <c r="Y1111" s="5"/>
      <c r="Z1111" s="5"/>
      <c r="AA1111" s="5"/>
      <c r="AB1111" s="5"/>
    </row>
    <row r="1112" spans="8:28" ht="15.75" customHeight="1" x14ac:dyDescent="0.3">
      <c r="H1112" s="5"/>
      <c r="I1112" s="5"/>
      <c r="J1112" s="5"/>
      <c r="N1112" s="5"/>
      <c r="O1112" s="5"/>
      <c r="P1112" s="5"/>
      <c r="T1112" s="5"/>
      <c r="U1112" s="5"/>
      <c r="V1112" s="5"/>
      <c r="W1112" s="5"/>
      <c r="X1112" s="5"/>
      <c r="Y1112" s="5"/>
      <c r="Z1112" s="5"/>
      <c r="AA1112" s="5"/>
      <c r="AB1112" s="5"/>
    </row>
    <row r="1113" spans="8:28" ht="15.75" customHeight="1" x14ac:dyDescent="0.3">
      <c r="H1113" s="5"/>
      <c r="I1113" s="5"/>
      <c r="J1113" s="5"/>
      <c r="N1113" s="5"/>
      <c r="O1113" s="5"/>
      <c r="P1113" s="5"/>
      <c r="T1113" s="5"/>
      <c r="U1113" s="5"/>
      <c r="V1113" s="5"/>
      <c r="W1113" s="5"/>
      <c r="X1113" s="5"/>
      <c r="Y1113" s="5"/>
      <c r="Z1113" s="5"/>
      <c r="AA1113" s="5"/>
      <c r="AB1113" s="5"/>
    </row>
    <row r="1114" spans="8:28" ht="15.75" customHeight="1" x14ac:dyDescent="0.3">
      <c r="H1114" s="5"/>
      <c r="I1114" s="5"/>
      <c r="J1114" s="5"/>
      <c r="N1114" s="5"/>
      <c r="O1114" s="5"/>
      <c r="P1114" s="5"/>
      <c r="T1114" s="5"/>
      <c r="U1114" s="5"/>
      <c r="V1114" s="5"/>
      <c r="W1114" s="5"/>
      <c r="X1114" s="5"/>
      <c r="Y1114" s="5"/>
      <c r="Z1114" s="5"/>
      <c r="AA1114" s="5"/>
      <c r="AB1114" s="5"/>
    </row>
    <row r="1115" spans="8:28" ht="15.75" customHeight="1" x14ac:dyDescent="0.3">
      <c r="H1115" s="5"/>
      <c r="I1115" s="5"/>
      <c r="J1115" s="5"/>
      <c r="N1115" s="5"/>
      <c r="O1115" s="5"/>
      <c r="P1115" s="5"/>
      <c r="T1115" s="5"/>
      <c r="U1115" s="5"/>
      <c r="V1115" s="5"/>
      <c r="W1115" s="5"/>
      <c r="X1115" s="5"/>
      <c r="Y1115" s="5"/>
      <c r="Z1115" s="5"/>
      <c r="AA1115" s="5"/>
      <c r="AB1115" s="5"/>
    </row>
    <row r="1116" spans="8:28" ht="15.75" customHeight="1" x14ac:dyDescent="0.3">
      <c r="H1116" s="5"/>
      <c r="I1116" s="5"/>
      <c r="J1116" s="5"/>
      <c r="N1116" s="5"/>
      <c r="O1116" s="5"/>
      <c r="P1116" s="5"/>
      <c r="T1116" s="5"/>
      <c r="U1116" s="5"/>
      <c r="V1116" s="5"/>
      <c r="W1116" s="5"/>
      <c r="X1116" s="5"/>
      <c r="Y1116" s="5"/>
      <c r="Z1116" s="5"/>
      <c r="AA1116" s="5"/>
      <c r="AB1116" s="5"/>
    </row>
    <row r="1117" spans="8:28" ht="15.75" customHeight="1" x14ac:dyDescent="0.3">
      <c r="H1117" s="5"/>
      <c r="I1117" s="5"/>
      <c r="J1117" s="5"/>
      <c r="N1117" s="5"/>
      <c r="O1117" s="5"/>
      <c r="P1117" s="5"/>
      <c r="T1117" s="5"/>
      <c r="U1117" s="5"/>
      <c r="V1117" s="5"/>
      <c r="W1117" s="5"/>
      <c r="X1117" s="5"/>
      <c r="Y1117" s="5"/>
      <c r="Z1117" s="5"/>
      <c r="AA1117" s="5"/>
      <c r="AB1117" s="5"/>
    </row>
    <row r="1118" spans="8:28" ht="15.75" customHeight="1" x14ac:dyDescent="0.3">
      <c r="H1118" s="5"/>
      <c r="I1118" s="5"/>
      <c r="J1118" s="5"/>
      <c r="N1118" s="5"/>
      <c r="O1118" s="5"/>
      <c r="P1118" s="5"/>
      <c r="T1118" s="5"/>
      <c r="U1118" s="5"/>
      <c r="V1118" s="5"/>
      <c r="W1118" s="5"/>
      <c r="X1118" s="5"/>
      <c r="Y1118" s="5"/>
      <c r="Z1118" s="5"/>
      <c r="AA1118" s="5"/>
      <c r="AB1118" s="5"/>
    </row>
  </sheetData>
  <mergeCells count="26">
    <mergeCell ref="H302:J302"/>
    <mergeCell ref="Q7:V7"/>
    <mergeCell ref="W7:Z7"/>
    <mergeCell ref="AA7:AA9"/>
    <mergeCell ref="Q8:S8"/>
    <mergeCell ref="T8:V8"/>
    <mergeCell ref="W8:W9"/>
    <mergeCell ref="X8:X9"/>
    <mergeCell ref="Y8:Z8"/>
    <mergeCell ref="K7:P7"/>
    <mergeCell ref="A252:D252"/>
    <mergeCell ref="A297:C297"/>
    <mergeCell ref="A298:C298"/>
    <mergeCell ref="K8:M8"/>
    <mergeCell ref="N8:P8"/>
    <mergeCell ref="E8:G8"/>
    <mergeCell ref="H8:J8"/>
    <mergeCell ref="E51:G52"/>
    <mergeCell ref="H51:J52"/>
    <mergeCell ref="A190:D190"/>
    <mergeCell ref="A1:E1"/>
    <mergeCell ref="A7:A9"/>
    <mergeCell ref="B7:B9"/>
    <mergeCell ref="C7:C9"/>
    <mergeCell ref="D7:D9"/>
    <mergeCell ref="E7:J7"/>
  </mergeCells>
  <pageMargins left="0" right="0" top="0" bottom="0" header="0" footer="0"/>
  <pageSetup paperSize="9" scale="38" fitToHeight="0" orientation="landscape" r:id="rId1"/>
  <ignoredErrors>
    <ignoredError sqref="G17 G21:G23 G24:G28 G164 W17:X17 W21:Z21" formula="1"/>
    <ignoredError sqref="E27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135"/>
  <sheetViews>
    <sheetView topLeftCell="B158" workbookViewId="0">
      <selection activeCell="F185" sqref="F185"/>
    </sheetView>
  </sheetViews>
  <sheetFormatPr defaultColWidth="14.44140625" defaultRowHeight="15" customHeight="1" x14ac:dyDescent="0.3"/>
  <cols>
    <col min="1" max="1" width="16.88671875" hidden="1" customWidth="1"/>
    <col min="2" max="2" width="17" style="372" customWidth="1"/>
    <col min="3" max="3" width="29.6640625" style="376" customWidth="1"/>
    <col min="4" max="4" width="12.6640625" customWidth="1"/>
    <col min="5" max="5" width="29.6640625" customWidth="1"/>
    <col min="6" max="6" width="12.6640625" customWidth="1"/>
    <col min="7" max="7" width="29.6640625" customWidth="1"/>
    <col min="8" max="8" width="32.109375" customWidth="1"/>
    <col min="9" max="9" width="12.6640625" customWidth="1"/>
    <col min="10" max="10" width="29.6640625" customWidth="1"/>
    <col min="11" max="26" width="8.6640625" customWidth="1"/>
  </cols>
  <sheetData>
    <row r="1" spans="1:26" ht="14.4" x14ac:dyDescent="0.3">
      <c r="A1" s="326"/>
      <c r="B1" s="369"/>
      <c r="C1" s="373"/>
      <c r="D1" s="327"/>
      <c r="E1" s="326"/>
      <c r="F1" s="327"/>
      <c r="G1" s="326"/>
      <c r="H1" s="326"/>
      <c r="I1" s="5"/>
      <c r="J1" s="328" t="s">
        <v>314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4.4" x14ac:dyDescent="0.3">
      <c r="A2" s="326"/>
      <c r="B2" s="369"/>
      <c r="C2" s="373"/>
      <c r="D2" s="327"/>
      <c r="E2" s="326"/>
      <c r="F2" s="327"/>
      <c r="G2" s="326"/>
      <c r="H2" s="430" t="s">
        <v>315</v>
      </c>
      <c r="I2" s="387"/>
      <c r="J2" s="38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4.4" x14ac:dyDescent="0.3">
      <c r="A3" s="326"/>
      <c r="B3" s="369"/>
      <c r="C3" s="373"/>
      <c r="D3" s="327"/>
      <c r="E3" s="326"/>
      <c r="F3" s="327"/>
      <c r="G3" s="326"/>
      <c r="H3" s="326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x14ac:dyDescent="0.35">
      <c r="A4" s="326"/>
      <c r="B4" s="431" t="s">
        <v>316</v>
      </c>
      <c r="C4" s="387"/>
      <c r="D4" s="387"/>
      <c r="E4" s="387"/>
      <c r="F4" s="387"/>
      <c r="G4" s="387"/>
      <c r="H4" s="387"/>
      <c r="I4" s="387"/>
      <c r="J4" s="38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x14ac:dyDescent="0.35">
      <c r="A5" s="326"/>
      <c r="B5" s="431" t="s">
        <v>561</v>
      </c>
      <c r="C5" s="387"/>
      <c r="D5" s="387"/>
      <c r="E5" s="387"/>
      <c r="F5" s="387"/>
      <c r="G5" s="387"/>
      <c r="H5" s="387"/>
      <c r="I5" s="387"/>
      <c r="J5" s="387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x14ac:dyDescent="0.35">
      <c r="A6" s="326"/>
      <c r="B6" s="431" t="s">
        <v>562</v>
      </c>
      <c r="C6" s="387"/>
      <c r="D6" s="387"/>
      <c r="E6" s="387"/>
      <c r="F6" s="387"/>
      <c r="G6" s="387"/>
      <c r="H6" s="387"/>
      <c r="I6" s="387"/>
      <c r="J6" s="387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4.25" customHeight="1" x14ac:dyDescent="0.3">
      <c r="A7" s="326"/>
      <c r="B7" s="369"/>
      <c r="C7" s="373"/>
      <c r="D7" s="327"/>
      <c r="E7" s="326"/>
      <c r="F7" s="327"/>
      <c r="G7" s="326"/>
      <c r="H7" s="326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4.4" x14ac:dyDescent="0.3">
      <c r="A8" s="15"/>
      <c r="B8" s="432" t="s">
        <v>317</v>
      </c>
      <c r="C8" s="429"/>
      <c r="D8" s="433"/>
      <c r="E8" s="434" t="s">
        <v>318</v>
      </c>
      <c r="F8" s="429"/>
      <c r="G8" s="429"/>
      <c r="H8" s="429"/>
      <c r="I8" s="429"/>
      <c r="J8" s="433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57.6" x14ac:dyDescent="0.3">
      <c r="A9" s="329" t="s">
        <v>319</v>
      </c>
      <c r="B9" s="329" t="s">
        <v>320</v>
      </c>
      <c r="C9" s="374" t="s">
        <v>48</v>
      </c>
      <c r="D9" s="330" t="s">
        <v>321</v>
      </c>
      <c r="E9" s="329" t="s">
        <v>322</v>
      </c>
      <c r="F9" s="330" t="s">
        <v>321</v>
      </c>
      <c r="G9" s="329" t="s">
        <v>323</v>
      </c>
      <c r="H9" s="329" t="s">
        <v>324</v>
      </c>
      <c r="I9" s="329" t="s">
        <v>325</v>
      </c>
      <c r="J9" s="329" t="s">
        <v>326</v>
      </c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s="368" customFormat="1" ht="100.8" x14ac:dyDescent="0.3">
      <c r="A10" s="366"/>
      <c r="B10" s="364" t="s">
        <v>563</v>
      </c>
      <c r="C10" s="363" t="s">
        <v>339</v>
      </c>
      <c r="D10" s="365">
        <v>27000</v>
      </c>
      <c r="E10" s="363" t="s">
        <v>564</v>
      </c>
      <c r="F10" s="365">
        <v>27000</v>
      </c>
      <c r="G10" s="362" t="s">
        <v>569</v>
      </c>
      <c r="H10" s="363" t="s">
        <v>565</v>
      </c>
      <c r="I10" s="365">
        <v>27000</v>
      </c>
      <c r="J10" s="363" t="s">
        <v>570</v>
      </c>
      <c r="K10" s="367"/>
      <c r="L10" s="367"/>
      <c r="M10" s="367"/>
      <c r="N10" s="367"/>
      <c r="O10" s="367"/>
      <c r="P10" s="367"/>
      <c r="Q10" s="367"/>
      <c r="R10" s="367"/>
      <c r="S10" s="367"/>
      <c r="T10" s="367"/>
      <c r="U10" s="367"/>
      <c r="V10" s="367"/>
      <c r="W10" s="367"/>
      <c r="X10" s="367"/>
      <c r="Y10" s="367"/>
      <c r="Z10" s="367"/>
    </row>
    <row r="11" spans="1:26" s="368" customFormat="1" ht="115.2" x14ac:dyDescent="0.3">
      <c r="A11" s="366"/>
      <c r="B11" s="364" t="s">
        <v>566</v>
      </c>
      <c r="C11" s="363" t="s">
        <v>568</v>
      </c>
      <c r="D11" s="365">
        <v>49000</v>
      </c>
      <c r="E11" s="363" t="s">
        <v>680</v>
      </c>
      <c r="F11" s="365">
        <v>49000</v>
      </c>
      <c r="G11" s="362" t="s">
        <v>573</v>
      </c>
      <c r="H11" s="363" t="s">
        <v>574</v>
      </c>
      <c r="I11" s="365">
        <v>49000</v>
      </c>
      <c r="J11" s="363" t="s">
        <v>571</v>
      </c>
      <c r="K11" s="367"/>
      <c r="L11" s="367"/>
      <c r="M11" s="367"/>
      <c r="N11" s="367"/>
      <c r="O11" s="367"/>
      <c r="P11" s="367"/>
      <c r="Q11" s="367"/>
      <c r="R11" s="367"/>
      <c r="S11" s="367"/>
      <c r="T11" s="367"/>
      <c r="U11" s="367"/>
      <c r="V11" s="367"/>
      <c r="W11" s="367"/>
      <c r="X11" s="367"/>
      <c r="Y11" s="367"/>
      <c r="Z11" s="367"/>
    </row>
    <row r="12" spans="1:26" s="368" customFormat="1" ht="86.4" x14ac:dyDescent="0.3">
      <c r="A12" s="366"/>
      <c r="B12" s="364" t="s">
        <v>567</v>
      </c>
      <c r="C12" s="363" t="s">
        <v>89</v>
      </c>
      <c r="D12" s="365">
        <v>16720</v>
      </c>
      <c r="E12" s="363"/>
      <c r="F12" s="365">
        <v>16720</v>
      </c>
      <c r="G12" s="362"/>
      <c r="H12" s="363" t="s">
        <v>575</v>
      </c>
      <c r="I12" s="365">
        <v>16720</v>
      </c>
      <c r="J12" s="363" t="s">
        <v>572</v>
      </c>
      <c r="K12" s="367"/>
      <c r="L12" s="367"/>
      <c r="M12" s="367"/>
      <c r="N12" s="367"/>
      <c r="O12" s="367"/>
      <c r="P12" s="367"/>
      <c r="Q12" s="367"/>
      <c r="R12" s="367"/>
      <c r="S12" s="367"/>
      <c r="T12" s="367"/>
      <c r="U12" s="367"/>
      <c r="V12" s="367"/>
      <c r="W12" s="367"/>
      <c r="X12" s="367"/>
      <c r="Y12" s="367"/>
      <c r="Z12" s="367"/>
    </row>
    <row r="13" spans="1:26" s="368" customFormat="1" ht="86.4" x14ac:dyDescent="0.3">
      <c r="A13" s="366"/>
      <c r="B13" s="364" t="s">
        <v>720</v>
      </c>
      <c r="C13" s="377" t="s">
        <v>340</v>
      </c>
      <c r="D13" s="365">
        <v>59500</v>
      </c>
      <c r="E13" s="363" t="s">
        <v>721</v>
      </c>
      <c r="F13" s="365">
        <v>59500</v>
      </c>
      <c r="G13" s="362" t="s">
        <v>722</v>
      </c>
      <c r="H13" s="363" t="s">
        <v>724</v>
      </c>
      <c r="I13" s="365">
        <v>59500</v>
      </c>
      <c r="J13" s="363" t="s">
        <v>723</v>
      </c>
      <c r="K13" s="367"/>
      <c r="L13" s="367"/>
      <c r="M13" s="367"/>
      <c r="N13" s="367"/>
      <c r="O13" s="367"/>
      <c r="P13" s="367"/>
      <c r="Q13" s="367"/>
      <c r="R13" s="367"/>
      <c r="S13" s="367"/>
      <c r="T13" s="367"/>
      <c r="U13" s="367"/>
      <c r="V13" s="367"/>
      <c r="W13" s="367"/>
      <c r="X13" s="367"/>
      <c r="Y13" s="367"/>
      <c r="Z13" s="367"/>
    </row>
    <row r="14" spans="1:26" s="368" customFormat="1" ht="86.4" x14ac:dyDescent="0.3">
      <c r="A14" s="366"/>
      <c r="B14" s="364" t="s">
        <v>576</v>
      </c>
      <c r="C14" s="377" t="s">
        <v>441</v>
      </c>
      <c r="D14" s="365">
        <v>13440</v>
      </c>
      <c r="E14" s="363" t="s">
        <v>681</v>
      </c>
      <c r="F14" s="365">
        <f>D14</f>
        <v>13440</v>
      </c>
      <c r="G14" s="362" t="s">
        <v>683</v>
      </c>
      <c r="H14" s="363" t="s">
        <v>684</v>
      </c>
      <c r="I14" s="365">
        <f>D14</f>
        <v>13440</v>
      </c>
      <c r="J14" s="363" t="s">
        <v>682</v>
      </c>
      <c r="K14" s="367"/>
      <c r="L14" s="367"/>
      <c r="M14" s="367"/>
      <c r="N14" s="367"/>
      <c r="O14" s="367"/>
      <c r="P14" s="367"/>
      <c r="Q14" s="367"/>
      <c r="R14" s="367"/>
      <c r="S14" s="367"/>
      <c r="T14" s="367"/>
      <c r="U14" s="367"/>
      <c r="V14" s="367"/>
      <c r="W14" s="367"/>
      <c r="X14" s="367"/>
      <c r="Y14" s="367"/>
      <c r="Z14" s="367"/>
    </row>
    <row r="15" spans="1:26" s="368" customFormat="1" ht="86.4" x14ac:dyDescent="0.3">
      <c r="A15" s="366"/>
      <c r="B15" s="364" t="s">
        <v>577</v>
      </c>
      <c r="C15" s="377" t="s">
        <v>442</v>
      </c>
      <c r="D15" s="365">
        <v>15360</v>
      </c>
      <c r="E15" s="363" t="s">
        <v>681</v>
      </c>
      <c r="F15" s="365">
        <f t="shared" ref="F15:F78" si="0">D15</f>
        <v>15360</v>
      </c>
      <c r="G15" s="362" t="s">
        <v>683</v>
      </c>
      <c r="H15" s="363" t="s">
        <v>684</v>
      </c>
      <c r="I15" s="365">
        <f t="shared" ref="I15:I78" si="1">D15</f>
        <v>15360</v>
      </c>
      <c r="J15" s="363" t="s">
        <v>682</v>
      </c>
      <c r="K15" s="367"/>
      <c r="L15" s="367"/>
      <c r="M15" s="367"/>
      <c r="N15" s="367"/>
      <c r="O15" s="367"/>
      <c r="P15" s="367"/>
      <c r="Q15" s="367"/>
      <c r="R15" s="367"/>
      <c r="S15" s="367"/>
      <c r="T15" s="367"/>
      <c r="U15" s="367"/>
      <c r="V15" s="367"/>
      <c r="W15" s="367"/>
      <c r="X15" s="367"/>
      <c r="Y15" s="367"/>
      <c r="Z15" s="367"/>
    </row>
    <row r="16" spans="1:26" s="368" customFormat="1" ht="86.4" x14ac:dyDescent="0.3">
      <c r="A16" s="366"/>
      <c r="B16" s="364" t="s">
        <v>578</v>
      </c>
      <c r="C16" s="377" t="s">
        <v>443</v>
      </c>
      <c r="D16" s="365">
        <v>960</v>
      </c>
      <c r="E16" s="363" t="s">
        <v>681</v>
      </c>
      <c r="F16" s="365">
        <f t="shared" si="0"/>
        <v>960</v>
      </c>
      <c r="G16" s="362" t="s">
        <v>683</v>
      </c>
      <c r="H16" s="363" t="s">
        <v>684</v>
      </c>
      <c r="I16" s="365">
        <f t="shared" si="1"/>
        <v>960</v>
      </c>
      <c r="J16" s="363" t="s">
        <v>682</v>
      </c>
      <c r="K16" s="367"/>
      <c r="L16" s="367"/>
      <c r="M16" s="367"/>
      <c r="N16" s="367"/>
      <c r="O16" s="367"/>
      <c r="P16" s="367"/>
      <c r="Q16" s="367"/>
      <c r="R16" s="367"/>
      <c r="S16" s="367"/>
      <c r="T16" s="367"/>
      <c r="U16" s="367"/>
      <c r="V16" s="367"/>
      <c r="W16" s="367"/>
      <c r="X16" s="367"/>
      <c r="Y16" s="367"/>
      <c r="Z16" s="367"/>
    </row>
    <row r="17" spans="1:26" s="368" customFormat="1" ht="86.4" x14ac:dyDescent="0.3">
      <c r="A17" s="366"/>
      <c r="B17" s="364" t="s">
        <v>579</v>
      </c>
      <c r="C17" s="377" t="s">
        <v>444</v>
      </c>
      <c r="D17" s="365">
        <v>1280</v>
      </c>
      <c r="E17" s="363" t="s">
        <v>681</v>
      </c>
      <c r="F17" s="365">
        <f t="shared" si="0"/>
        <v>1280</v>
      </c>
      <c r="G17" s="362" t="s">
        <v>683</v>
      </c>
      <c r="H17" s="363" t="s">
        <v>684</v>
      </c>
      <c r="I17" s="365">
        <f t="shared" si="1"/>
        <v>1280</v>
      </c>
      <c r="J17" s="363" t="s">
        <v>682</v>
      </c>
      <c r="K17" s="367"/>
      <c r="L17" s="367"/>
      <c r="M17" s="367"/>
      <c r="N17" s="367"/>
      <c r="O17" s="367"/>
      <c r="P17" s="367"/>
      <c r="Q17" s="367"/>
      <c r="R17" s="367"/>
      <c r="S17" s="367"/>
      <c r="T17" s="367"/>
      <c r="U17" s="367"/>
      <c r="V17" s="367"/>
      <c r="W17" s="367"/>
      <c r="X17" s="367"/>
      <c r="Y17" s="367"/>
      <c r="Z17" s="367"/>
    </row>
    <row r="18" spans="1:26" s="368" customFormat="1" ht="86.4" x14ac:dyDescent="0.3">
      <c r="A18" s="366"/>
      <c r="B18" s="364" t="s">
        <v>580</v>
      </c>
      <c r="C18" s="377" t="s">
        <v>445</v>
      </c>
      <c r="D18" s="365">
        <v>320</v>
      </c>
      <c r="E18" s="363" t="s">
        <v>681</v>
      </c>
      <c r="F18" s="365">
        <f t="shared" si="0"/>
        <v>320</v>
      </c>
      <c r="G18" s="362" t="s">
        <v>683</v>
      </c>
      <c r="H18" s="363" t="s">
        <v>684</v>
      </c>
      <c r="I18" s="365">
        <f t="shared" si="1"/>
        <v>320</v>
      </c>
      <c r="J18" s="363" t="s">
        <v>682</v>
      </c>
      <c r="K18" s="367"/>
      <c r="L18" s="367"/>
      <c r="M18" s="367"/>
      <c r="N18" s="367"/>
      <c r="O18" s="367"/>
      <c r="P18" s="367"/>
      <c r="Q18" s="367"/>
      <c r="R18" s="367"/>
      <c r="S18" s="367"/>
      <c r="T18" s="367"/>
      <c r="U18" s="367"/>
      <c r="V18" s="367"/>
      <c r="W18" s="367"/>
      <c r="X18" s="367"/>
      <c r="Y18" s="367"/>
      <c r="Z18" s="367"/>
    </row>
    <row r="19" spans="1:26" s="368" customFormat="1" ht="86.4" x14ac:dyDescent="0.3">
      <c r="A19" s="366"/>
      <c r="B19" s="364" t="s">
        <v>581</v>
      </c>
      <c r="C19" s="377" t="s">
        <v>446</v>
      </c>
      <c r="D19" s="365">
        <v>10240</v>
      </c>
      <c r="E19" s="363" t="s">
        <v>681</v>
      </c>
      <c r="F19" s="365">
        <f t="shared" si="0"/>
        <v>10240</v>
      </c>
      <c r="G19" s="362" t="s">
        <v>683</v>
      </c>
      <c r="H19" s="363" t="s">
        <v>684</v>
      </c>
      <c r="I19" s="365">
        <f t="shared" si="1"/>
        <v>10240</v>
      </c>
      <c r="J19" s="363" t="s">
        <v>682</v>
      </c>
      <c r="K19" s="367"/>
      <c r="L19" s="367"/>
      <c r="M19" s="367"/>
      <c r="N19" s="367"/>
      <c r="O19" s="367"/>
      <c r="P19" s="367"/>
      <c r="Q19" s="367"/>
      <c r="R19" s="367"/>
      <c r="S19" s="367"/>
      <c r="T19" s="367"/>
      <c r="U19" s="367"/>
      <c r="V19" s="367"/>
      <c r="W19" s="367"/>
      <c r="X19" s="367"/>
      <c r="Y19" s="367"/>
      <c r="Z19" s="367"/>
    </row>
    <row r="20" spans="1:26" s="368" customFormat="1" ht="86.4" x14ac:dyDescent="0.3">
      <c r="A20" s="366"/>
      <c r="B20" s="364" t="s">
        <v>582</v>
      </c>
      <c r="C20" s="377" t="s">
        <v>447</v>
      </c>
      <c r="D20" s="365">
        <v>1600</v>
      </c>
      <c r="E20" s="363" t="s">
        <v>681</v>
      </c>
      <c r="F20" s="365">
        <f t="shared" si="0"/>
        <v>1600</v>
      </c>
      <c r="G20" s="362" t="s">
        <v>683</v>
      </c>
      <c r="H20" s="363" t="s">
        <v>684</v>
      </c>
      <c r="I20" s="365">
        <f t="shared" si="1"/>
        <v>1600</v>
      </c>
      <c r="J20" s="363" t="s">
        <v>682</v>
      </c>
      <c r="K20" s="367"/>
      <c r="L20" s="367"/>
      <c r="M20" s="367"/>
      <c r="N20" s="367"/>
      <c r="O20" s="367"/>
      <c r="P20" s="367"/>
      <c r="Q20" s="367"/>
      <c r="R20" s="367"/>
      <c r="S20" s="367"/>
      <c r="T20" s="367"/>
      <c r="U20" s="367"/>
      <c r="V20" s="367"/>
      <c r="W20" s="367"/>
      <c r="X20" s="367"/>
      <c r="Y20" s="367"/>
      <c r="Z20" s="367"/>
    </row>
    <row r="21" spans="1:26" s="368" customFormat="1" ht="86.4" x14ac:dyDescent="0.3">
      <c r="A21" s="366"/>
      <c r="B21" s="364" t="s">
        <v>583</v>
      </c>
      <c r="C21" s="377" t="s">
        <v>448</v>
      </c>
      <c r="D21" s="365">
        <v>640</v>
      </c>
      <c r="E21" s="363" t="s">
        <v>681</v>
      </c>
      <c r="F21" s="365">
        <f t="shared" si="0"/>
        <v>640</v>
      </c>
      <c r="G21" s="362" t="s">
        <v>683</v>
      </c>
      <c r="H21" s="363" t="s">
        <v>684</v>
      </c>
      <c r="I21" s="365">
        <f t="shared" si="1"/>
        <v>640</v>
      </c>
      <c r="J21" s="363" t="s">
        <v>682</v>
      </c>
      <c r="K21" s="367"/>
      <c r="L21" s="367"/>
      <c r="M21" s="367"/>
      <c r="N21" s="367"/>
      <c r="O21" s="367"/>
      <c r="P21" s="367"/>
      <c r="Q21" s="367"/>
      <c r="R21" s="367"/>
      <c r="S21" s="367"/>
      <c r="T21" s="367"/>
      <c r="U21" s="367"/>
      <c r="V21" s="367"/>
      <c r="W21" s="367"/>
      <c r="X21" s="367"/>
      <c r="Y21" s="367"/>
      <c r="Z21" s="367"/>
    </row>
    <row r="22" spans="1:26" s="368" customFormat="1" ht="86.4" x14ac:dyDescent="0.3">
      <c r="A22" s="366"/>
      <c r="B22" s="364" t="s">
        <v>584</v>
      </c>
      <c r="C22" s="377" t="s">
        <v>449</v>
      </c>
      <c r="D22" s="365">
        <v>3200</v>
      </c>
      <c r="E22" s="363" t="s">
        <v>681</v>
      </c>
      <c r="F22" s="365">
        <f t="shared" si="0"/>
        <v>3200</v>
      </c>
      <c r="G22" s="362" t="s">
        <v>683</v>
      </c>
      <c r="H22" s="363" t="s">
        <v>684</v>
      </c>
      <c r="I22" s="365">
        <f t="shared" si="1"/>
        <v>3200</v>
      </c>
      <c r="J22" s="363" t="s">
        <v>682</v>
      </c>
      <c r="K22" s="367"/>
      <c r="L22" s="367"/>
      <c r="M22" s="367"/>
      <c r="N22" s="367"/>
      <c r="O22" s="367"/>
      <c r="P22" s="367"/>
      <c r="Q22" s="367"/>
      <c r="R22" s="367"/>
      <c r="S22" s="367"/>
      <c r="T22" s="367"/>
      <c r="U22" s="367"/>
      <c r="V22" s="367"/>
      <c r="W22" s="367"/>
      <c r="X22" s="367"/>
      <c r="Y22" s="367"/>
      <c r="Z22" s="367"/>
    </row>
    <row r="23" spans="1:26" s="368" customFormat="1" ht="86.4" x14ac:dyDescent="0.3">
      <c r="A23" s="366"/>
      <c r="B23" s="364" t="s">
        <v>585</v>
      </c>
      <c r="C23" s="377" t="s">
        <v>450</v>
      </c>
      <c r="D23" s="365">
        <v>1600</v>
      </c>
      <c r="E23" s="363" t="s">
        <v>681</v>
      </c>
      <c r="F23" s="365">
        <f t="shared" si="0"/>
        <v>1600</v>
      </c>
      <c r="G23" s="362" t="s">
        <v>683</v>
      </c>
      <c r="H23" s="363" t="s">
        <v>684</v>
      </c>
      <c r="I23" s="365">
        <f t="shared" si="1"/>
        <v>1600</v>
      </c>
      <c r="J23" s="363" t="s">
        <v>682</v>
      </c>
      <c r="K23" s="367"/>
      <c r="L23" s="367"/>
      <c r="M23" s="367"/>
      <c r="N23" s="367"/>
      <c r="O23" s="367"/>
      <c r="P23" s="367"/>
      <c r="Q23" s="367"/>
      <c r="R23" s="367"/>
      <c r="S23" s="367"/>
      <c r="T23" s="367"/>
      <c r="U23" s="367"/>
      <c r="V23" s="367"/>
      <c r="W23" s="367"/>
      <c r="X23" s="367"/>
      <c r="Y23" s="367"/>
      <c r="Z23" s="367"/>
    </row>
    <row r="24" spans="1:26" s="368" customFormat="1" ht="86.4" x14ac:dyDescent="0.3">
      <c r="A24" s="366"/>
      <c r="B24" s="364" t="s">
        <v>586</v>
      </c>
      <c r="C24" s="377" t="s">
        <v>451</v>
      </c>
      <c r="D24" s="365">
        <v>800</v>
      </c>
      <c r="E24" s="363" t="s">
        <v>681</v>
      </c>
      <c r="F24" s="365">
        <f t="shared" si="0"/>
        <v>800</v>
      </c>
      <c r="G24" s="362" t="s">
        <v>683</v>
      </c>
      <c r="H24" s="363" t="s">
        <v>684</v>
      </c>
      <c r="I24" s="365">
        <f t="shared" si="1"/>
        <v>800</v>
      </c>
      <c r="J24" s="363" t="s">
        <v>682</v>
      </c>
      <c r="K24" s="367"/>
      <c r="L24" s="367"/>
      <c r="M24" s="367"/>
      <c r="N24" s="367"/>
      <c r="O24" s="367"/>
      <c r="P24" s="367"/>
      <c r="Q24" s="367"/>
      <c r="R24" s="367"/>
      <c r="S24" s="367"/>
      <c r="T24" s="367"/>
      <c r="U24" s="367"/>
      <c r="V24" s="367"/>
      <c r="W24" s="367"/>
      <c r="X24" s="367"/>
      <c r="Y24" s="367"/>
      <c r="Z24" s="367"/>
    </row>
    <row r="25" spans="1:26" s="368" customFormat="1" ht="86.4" x14ac:dyDescent="0.3">
      <c r="A25" s="366"/>
      <c r="B25" s="364" t="s">
        <v>587</v>
      </c>
      <c r="C25" s="377" t="s">
        <v>452</v>
      </c>
      <c r="D25" s="365">
        <v>800</v>
      </c>
      <c r="E25" s="363" t="s">
        <v>681</v>
      </c>
      <c r="F25" s="365">
        <f t="shared" si="0"/>
        <v>800</v>
      </c>
      <c r="G25" s="362" t="s">
        <v>683</v>
      </c>
      <c r="H25" s="363" t="s">
        <v>684</v>
      </c>
      <c r="I25" s="365">
        <f t="shared" si="1"/>
        <v>800</v>
      </c>
      <c r="J25" s="363" t="s">
        <v>682</v>
      </c>
      <c r="K25" s="367"/>
      <c r="L25" s="367"/>
      <c r="M25" s="367"/>
      <c r="N25" s="367"/>
      <c r="O25" s="367"/>
      <c r="P25" s="367"/>
      <c r="Q25" s="367"/>
      <c r="R25" s="367"/>
      <c r="S25" s="367"/>
      <c r="T25" s="367"/>
      <c r="U25" s="367"/>
      <c r="V25" s="367"/>
      <c r="W25" s="367"/>
      <c r="X25" s="367"/>
      <c r="Y25" s="367"/>
      <c r="Z25" s="367"/>
    </row>
    <row r="26" spans="1:26" s="368" customFormat="1" ht="86.4" x14ac:dyDescent="0.3">
      <c r="A26" s="366"/>
      <c r="B26" s="364" t="s">
        <v>588</v>
      </c>
      <c r="C26" s="377" t="s">
        <v>453</v>
      </c>
      <c r="D26" s="365">
        <v>640</v>
      </c>
      <c r="E26" s="363" t="s">
        <v>681</v>
      </c>
      <c r="F26" s="365">
        <f t="shared" si="0"/>
        <v>640</v>
      </c>
      <c r="G26" s="362" t="s">
        <v>683</v>
      </c>
      <c r="H26" s="363" t="s">
        <v>684</v>
      </c>
      <c r="I26" s="365">
        <f t="shared" si="1"/>
        <v>640</v>
      </c>
      <c r="J26" s="363" t="s">
        <v>682</v>
      </c>
      <c r="K26" s="367"/>
      <c r="L26" s="367"/>
      <c r="M26" s="367"/>
      <c r="N26" s="367"/>
      <c r="O26" s="367"/>
      <c r="P26" s="367"/>
      <c r="Q26" s="367"/>
      <c r="R26" s="367"/>
      <c r="S26" s="367"/>
      <c r="T26" s="367"/>
      <c r="U26" s="367"/>
      <c r="V26" s="367"/>
      <c r="W26" s="367"/>
      <c r="X26" s="367"/>
      <c r="Y26" s="367"/>
      <c r="Z26" s="367"/>
    </row>
    <row r="27" spans="1:26" s="368" customFormat="1" ht="86.4" x14ac:dyDescent="0.3">
      <c r="A27" s="366"/>
      <c r="B27" s="364" t="s">
        <v>589</v>
      </c>
      <c r="C27" s="377" t="s">
        <v>454</v>
      </c>
      <c r="D27" s="365">
        <v>1920</v>
      </c>
      <c r="E27" s="363" t="s">
        <v>681</v>
      </c>
      <c r="F27" s="365">
        <f t="shared" si="0"/>
        <v>1920</v>
      </c>
      <c r="G27" s="362" t="s">
        <v>683</v>
      </c>
      <c r="H27" s="363" t="s">
        <v>684</v>
      </c>
      <c r="I27" s="365">
        <f t="shared" si="1"/>
        <v>1920</v>
      </c>
      <c r="J27" s="363" t="s">
        <v>682</v>
      </c>
      <c r="K27" s="367"/>
      <c r="L27" s="367"/>
      <c r="M27" s="367"/>
      <c r="N27" s="367"/>
      <c r="O27" s="367"/>
      <c r="P27" s="367"/>
      <c r="Q27" s="367"/>
      <c r="R27" s="367"/>
      <c r="S27" s="367"/>
      <c r="T27" s="367"/>
      <c r="U27" s="367"/>
      <c r="V27" s="367"/>
      <c r="W27" s="367"/>
      <c r="X27" s="367"/>
      <c r="Y27" s="367"/>
      <c r="Z27" s="367"/>
    </row>
    <row r="28" spans="1:26" s="368" customFormat="1" ht="86.4" x14ac:dyDescent="0.3">
      <c r="A28" s="366"/>
      <c r="B28" s="364" t="s">
        <v>590</v>
      </c>
      <c r="C28" s="377" t="s">
        <v>455</v>
      </c>
      <c r="D28" s="365">
        <v>8960</v>
      </c>
      <c r="E28" s="363" t="s">
        <v>681</v>
      </c>
      <c r="F28" s="365">
        <f t="shared" si="0"/>
        <v>8960</v>
      </c>
      <c r="G28" s="362" t="s">
        <v>683</v>
      </c>
      <c r="H28" s="363" t="s">
        <v>684</v>
      </c>
      <c r="I28" s="365">
        <f t="shared" si="1"/>
        <v>8960</v>
      </c>
      <c r="J28" s="363" t="s">
        <v>682</v>
      </c>
      <c r="K28" s="367"/>
      <c r="L28" s="367"/>
      <c r="M28" s="367"/>
      <c r="N28" s="367"/>
      <c r="O28" s="367"/>
      <c r="P28" s="367"/>
      <c r="Q28" s="367"/>
      <c r="R28" s="367"/>
      <c r="S28" s="367"/>
      <c r="T28" s="367"/>
      <c r="U28" s="367"/>
      <c r="V28" s="367"/>
      <c r="W28" s="367"/>
      <c r="X28" s="367"/>
      <c r="Y28" s="367"/>
      <c r="Z28" s="367"/>
    </row>
    <row r="29" spans="1:26" s="368" customFormat="1" ht="86.4" x14ac:dyDescent="0.3">
      <c r="A29" s="366"/>
      <c r="B29" s="364" t="s">
        <v>591</v>
      </c>
      <c r="C29" s="377" t="s">
        <v>456</v>
      </c>
      <c r="D29" s="365">
        <v>4800</v>
      </c>
      <c r="E29" s="363" t="s">
        <v>681</v>
      </c>
      <c r="F29" s="365">
        <f t="shared" si="0"/>
        <v>4800</v>
      </c>
      <c r="G29" s="362" t="s">
        <v>683</v>
      </c>
      <c r="H29" s="363" t="s">
        <v>684</v>
      </c>
      <c r="I29" s="365">
        <f t="shared" si="1"/>
        <v>4800</v>
      </c>
      <c r="J29" s="363" t="s">
        <v>682</v>
      </c>
      <c r="K29" s="367"/>
      <c r="L29" s="367"/>
      <c r="M29" s="367"/>
      <c r="N29" s="367"/>
      <c r="O29" s="367"/>
      <c r="P29" s="367"/>
      <c r="Q29" s="367"/>
      <c r="R29" s="367"/>
      <c r="S29" s="367"/>
      <c r="T29" s="367"/>
      <c r="U29" s="367"/>
      <c r="V29" s="367"/>
      <c r="W29" s="367"/>
      <c r="X29" s="367"/>
      <c r="Y29" s="367"/>
      <c r="Z29" s="367"/>
    </row>
    <row r="30" spans="1:26" s="368" customFormat="1" ht="86.4" x14ac:dyDescent="0.3">
      <c r="A30" s="366"/>
      <c r="B30" s="364" t="s">
        <v>592</v>
      </c>
      <c r="C30" s="377" t="s">
        <v>457</v>
      </c>
      <c r="D30" s="365">
        <v>3840</v>
      </c>
      <c r="E30" s="363" t="s">
        <v>681</v>
      </c>
      <c r="F30" s="365">
        <f t="shared" si="0"/>
        <v>3840</v>
      </c>
      <c r="G30" s="362" t="s">
        <v>683</v>
      </c>
      <c r="H30" s="363" t="s">
        <v>684</v>
      </c>
      <c r="I30" s="365">
        <f t="shared" si="1"/>
        <v>3840</v>
      </c>
      <c r="J30" s="363" t="s">
        <v>682</v>
      </c>
      <c r="K30" s="367"/>
      <c r="L30" s="367"/>
      <c r="M30" s="367"/>
      <c r="N30" s="367"/>
      <c r="O30" s="367"/>
      <c r="P30" s="367"/>
      <c r="Q30" s="367"/>
      <c r="R30" s="367"/>
      <c r="S30" s="367"/>
      <c r="T30" s="367"/>
      <c r="U30" s="367"/>
      <c r="V30" s="367"/>
      <c r="W30" s="367"/>
      <c r="X30" s="367"/>
      <c r="Y30" s="367"/>
      <c r="Z30" s="367"/>
    </row>
    <row r="31" spans="1:26" s="368" customFormat="1" ht="86.4" x14ac:dyDescent="0.3">
      <c r="A31" s="366"/>
      <c r="B31" s="364" t="s">
        <v>593</v>
      </c>
      <c r="C31" s="377" t="s">
        <v>458</v>
      </c>
      <c r="D31" s="365">
        <v>8960</v>
      </c>
      <c r="E31" s="363" t="s">
        <v>681</v>
      </c>
      <c r="F31" s="365">
        <f t="shared" si="0"/>
        <v>8960</v>
      </c>
      <c r="G31" s="362" t="s">
        <v>683</v>
      </c>
      <c r="H31" s="363" t="s">
        <v>684</v>
      </c>
      <c r="I31" s="365">
        <f t="shared" si="1"/>
        <v>8960</v>
      </c>
      <c r="J31" s="363" t="s">
        <v>682</v>
      </c>
      <c r="K31" s="367"/>
      <c r="L31" s="367"/>
      <c r="M31" s="367"/>
      <c r="N31" s="367"/>
      <c r="O31" s="367"/>
      <c r="P31" s="367"/>
      <c r="Q31" s="367"/>
      <c r="R31" s="367"/>
      <c r="S31" s="367"/>
      <c r="T31" s="367"/>
      <c r="U31" s="367"/>
      <c r="V31" s="367"/>
      <c r="W31" s="367"/>
      <c r="X31" s="367"/>
      <c r="Y31" s="367"/>
      <c r="Z31" s="367"/>
    </row>
    <row r="32" spans="1:26" s="368" customFormat="1" ht="86.4" x14ac:dyDescent="0.3">
      <c r="A32" s="366"/>
      <c r="B32" s="364" t="s">
        <v>594</v>
      </c>
      <c r="C32" s="377" t="s">
        <v>459</v>
      </c>
      <c r="D32" s="365">
        <v>4800</v>
      </c>
      <c r="E32" s="363" t="s">
        <v>681</v>
      </c>
      <c r="F32" s="365">
        <f t="shared" si="0"/>
        <v>4800</v>
      </c>
      <c r="G32" s="362" t="s">
        <v>683</v>
      </c>
      <c r="H32" s="363" t="s">
        <v>684</v>
      </c>
      <c r="I32" s="365">
        <f t="shared" si="1"/>
        <v>4800</v>
      </c>
      <c r="J32" s="363" t="s">
        <v>682</v>
      </c>
      <c r="K32" s="367"/>
      <c r="L32" s="367"/>
      <c r="M32" s="367"/>
      <c r="N32" s="367"/>
      <c r="O32" s="367"/>
      <c r="P32" s="367"/>
      <c r="Q32" s="367"/>
      <c r="R32" s="367"/>
      <c r="S32" s="367"/>
      <c r="T32" s="367"/>
      <c r="U32" s="367"/>
      <c r="V32" s="367"/>
      <c r="W32" s="367"/>
      <c r="X32" s="367"/>
      <c r="Y32" s="367"/>
      <c r="Z32" s="367"/>
    </row>
    <row r="33" spans="1:26" s="368" customFormat="1" ht="86.4" x14ac:dyDescent="0.3">
      <c r="A33" s="366"/>
      <c r="B33" s="364" t="s">
        <v>595</v>
      </c>
      <c r="C33" s="377" t="s">
        <v>460</v>
      </c>
      <c r="D33" s="365">
        <v>160</v>
      </c>
      <c r="E33" s="363" t="s">
        <v>681</v>
      </c>
      <c r="F33" s="365">
        <f t="shared" si="0"/>
        <v>160</v>
      </c>
      <c r="G33" s="362" t="s">
        <v>683</v>
      </c>
      <c r="H33" s="363" t="s">
        <v>684</v>
      </c>
      <c r="I33" s="365">
        <f t="shared" si="1"/>
        <v>160</v>
      </c>
      <c r="J33" s="363" t="s">
        <v>682</v>
      </c>
      <c r="K33" s="367"/>
      <c r="L33" s="367"/>
      <c r="M33" s="367"/>
      <c r="N33" s="367"/>
      <c r="O33" s="367"/>
      <c r="P33" s="367"/>
      <c r="Q33" s="367"/>
      <c r="R33" s="367"/>
      <c r="S33" s="367"/>
      <c r="T33" s="367"/>
      <c r="U33" s="367"/>
      <c r="V33" s="367"/>
      <c r="W33" s="367"/>
      <c r="X33" s="367"/>
      <c r="Y33" s="367"/>
      <c r="Z33" s="367"/>
    </row>
    <row r="34" spans="1:26" s="368" customFormat="1" ht="86.4" x14ac:dyDescent="0.3">
      <c r="A34" s="366"/>
      <c r="B34" s="364" t="s">
        <v>596</v>
      </c>
      <c r="C34" s="377" t="s">
        <v>461</v>
      </c>
      <c r="D34" s="365">
        <v>160</v>
      </c>
      <c r="E34" s="363" t="s">
        <v>681</v>
      </c>
      <c r="F34" s="365">
        <f t="shared" si="0"/>
        <v>160</v>
      </c>
      <c r="G34" s="362" t="s">
        <v>683</v>
      </c>
      <c r="H34" s="363" t="s">
        <v>684</v>
      </c>
      <c r="I34" s="365">
        <f t="shared" si="1"/>
        <v>160</v>
      </c>
      <c r="J34" s="363" t="s">
        <v>682</v>
      </c>
      <c r="K34" s="367"/>
      <c r="L34" s="367"/>
      <c r="M34" s="367"/>
      <c r="N34" s="367"/>
      <c r="O34" s="367"/>
      <c r="P34" s="367"/>
      <c r="Q34" s="367"/>
      <c r="R34" s="367"/>
      <c r="S34" s="367"/>
      <c r="T34" s="367"/>
      <c r="U34" s="367"/>
      <c r="V34" s="367"/>
      <c r="W34" s="367"/>
      <c r="X34" s="367"/>
      <c r="Y34" s="367"/>
      <c r="Z34" s="367"/>
    </row>
    <row r="35" spans="1:26" s="368" customFormat="1" ht="86.4" x14ac:dyDescent="0.3">
      <c r="A35" s="366"/>
      <c r="B35" s="364" t="s">
        <v>597</v>
      </c>
      <c r="C35" s="377" t="s">
        <v>462</v>
      </c>
      <c r="D35" s="365">
        <v>160</v>
      </c>
      <c r="E35" s="363" t="s">
        <v>681</v>
      </c>
      <c r="F35" s="365">
        <f t="shared" si="0"/>
        <v>160</v>
      </c>
      <c r="G35" s="362" t="s">
        <v>683</v>
      </c>
      <c r="H35" s="363" t="s">
        <v>684</v>
      </c>
      <c r="I35" s="365">
        <f t="shared" si="1"/>
        <v>160</v>
      </c>
      <c r="J35" s="363" t="s">
        <v>682</v>
      </c>
      <c r="K35" s="367"/>
      <c r="L35" s="367"/>
      <c r="M35" s="367"/>
      <c r="N35" s="367"/>
      <c r="O35" s="367"/>
      <c r="P35" s="367"/>
      <c r="Q35" s="367"/>
      <c r="R35" s="367"/>
      <c r="S35" s="367"/>
      <c r="T35" s="367"/>
      <c r="U35" s="367"/>
      <c r="V35" s="367"/>
      <c r="W35" s="367"/>
      <c r="X35" s="367"/>
      <c r="Y35" s="367"/>
      <c r="Z35" s="367"/>
    </row>
    <row r="36" spans="1:26" s="368" customFormat="1" ht="86.4" x14ac:dyDescent="0.3">
      <c r="A36" s="366"/>
      <c r="B36" s="364" t="s">
        <v>598</v>
      </c>
      <c r="C36" s="377" t="s">
        <v>463</v>
      </c>
      <c r="D36" s="365">
        <v>160</v>
      </c>
      <c r="E36" s="363" t="s">
        <v>681</v>
      </c>
      <c r="F36" s="365">
        <f t="shared" si="0"/>
        <v>160</v>
      </c>
      <c r="G36" s="362" t="s">
        <v>683</v>
      </c>
      <c r="H36" s="363" t="s">
        <v>684</v>
      </c>
      <c r="I36" s="365">
        <f t="shared" si="1"/>
        <v>160</v>
      </c>
      <c r="J36" s="363" t="s">
        <v>682</v>
      </c>
      <c r="K36" s="367"/>
      <c r="L36" s="367"/>
      <c r="M36" s="367"/>
      <c r="N36" s="367"/>
      <c r="O36" s="367"/>
      <c r="P36" s="367"/>
      <c r="Q36" s="367"/>
      <c r="R36" s="367"/>
      <c r="S36" s="367"/>
      <c r="T36" s="367"/>
      <c r="U36" s="367"/>
      <c r="V36" s="367"/>
      <c r="W36" s="367"/>
      <c r="X36" s="367"/>
      <c r="Y36" s="367"/>
      <c r="Z36" s="367"/>
    </row>
    <row r="37" spans="1:26" s="368" customFormat="1" ht="86.4" x14ac:dyDescent="0.3">
      <c r="A37" s="366"/>
      <c r="B37" s="364" t="s">
        <v>599</v>
      </c>
      <c r="C37" s="377" t="s">
        <v>464</v>
      </c>
      <c r="D37" s="365">
        <v>800</v>
      </c>
      <c r="E37" s="363" t="s">
        <v>681</v>
      </c>
      <c r="F37" s="365">
        <f t="shared" si="0"/>
        <v>800</v>
      </c>
      <c r="G37" s="362" t="s">
        <v>683</v>
      </c>
      <c r="H37" s="363" t="s">
        <v>684</v>
      </c>
      <c r="I37" s="365">
        <f t="shared" si="1"/>
        <v>800</v>
      </c>
      <c r="J37" s="363" t="s">
        <v>682</v>
      </c>
      <c r="K37" s="367"/>
      <c r="L37" s="367"/>
      <c r="M37" s="367"/>
      <c r="N37" s="367"/>
      <c r="O37" s="367"/>
      <c r="P37" s="367"/>
      <c r="Q37" s="367"/>
      <c r="R37" s="367"/>
      <c r="S37" s="367"/>
      <c r="T37" s="367"/>
      <c r="U37" s="367"/>
      <c r="V37" s="367"/>
      <c r="W37" s="367"/>
      <c r="X37" s="367"/>
      <c r="Y37" s="367"/>
      <c r="Z37" s="367"/>
    </row>
    <row r="38" spans="1:26" s="368" customFormat="1" ht="86.4" x14ac:dyDescent="0.3">
      <c r="A38" s="366"/>
      <c r="B38" s="364" t="s">
        <v>600</v>
      </c>
      <c r="C38" s="377" t="s">
        <v>465</v>
      </c>
      <c r="D38" s="365">
        <v>160</v>
      </c>
      <c r="E38" s="363" t="s">
        <v>681</v>
      </c>
      <c r="F38" s="365">
        <f t="shared" si="0"/>
        <v>160</v>
      </c>
      <c r="G38" s="362" t="s">
        <v>683</v>
      </c>
      <c r="H38" s="363" t="s">
        <v>684</v>
      </c>
      <c r="I38" s="365">
        <f t="shared" si="1"/>
        <v>160</v>
      </c>
      <c r="J38" s="363" t="s">
        <v>682</v>
      </c>
      <c r="K38" s="367"/>
      <c r="L38" s="367"/>
      <c r="M38" s="367"/>
      <c r="N38" s="367"/>
      <c r="O38" s="367"/>
      <c r="P38" s="367"/>
      <c r="Q38" s="367"/>
      <c r="R38" s="367"/>
      <c r="S38" s="367"/>
      <c r="T38" s="367"/>
      <c r="U38" s="367"/>
      <c r="V38" s="367"/>
      <c r="W38" s="367"/>
      <c r="X38" s="367"/>
      <c r="Y38" s="367"/>
      <c r="Z38" s="367"/>
    </row>
    <row r="39" spans="1:26" s="368" customFormat="1" ht="86.4" x14ac:dyDescent="0.3">
      <c r="A39" s="366"/>
      <c r="B39" s="364" t="s">
        <v>601</v>
      </c>
      <c r="C39" s="377" t="s">
        <v>466</v>
      </c>
      <c r="D39" s="365">
        <v>320</v>
      </c>
      <c r="E39" s="363" t="s">
        <v>681</v>
      </c>
      <c r="F39" s="365">
        <f t="shared" si="0"/>
        <v>320</v>
      </c>
      <c r="G39" s="362" t="s">
        <v>683</v>
      </c>
      <c r="H39" s="363" t="s">
        <v>684</v>
      </c>
      <c r="I39" s="365">
        <f t="shared" si="1"/>
        <v>320</v>
      </c>
      <c r="J39" s="363" t="s">
        <v>682</v>
      </c>
      <c r="K39" s="367"/>
      <c r="L39" s="367"/>
      <c r="M39" s="367"/>
      <c r="N39" s="367"/>
      <c r="O39" s="367"/>
      <c r="P39" s="367"/>
      <c r="Q39" s="367"/>
      <c r="R39" s="367"/>
      <c r="S39" s="367"/>
      <c r="T39" s="367"/>
      <c r="U39" s="367"/>
      <c r="V39" s="367"/>
      <c r="W39" s="367"/>
      <c r="X39" s="367"/>
      <c r="Y39" s="367"/>
      <c r="Z39" s="367"/>
    </row>
    <row r="40" spans="1:26" s="368" customFormat="1" ht="86.4" x14ac:dyDescent="0.3">
      <c r="A40" s="366"/>
      <c r="B40" s="364" t="s">
        <v>602</v>
      </c>
      <c r="C40" s="377" t="s">
        <v>467</v>
      </c>
      <c r="D40" s="365">
        <v>400</v>
      </c>
      <c r="E40" s="363" t="s">
        <v>681</v>
      </c>
      <c r="F40" s="365">
        <f t="shared" si="0"/>
        <v>400</v>
      </c>
      <c r="G40" s="362" t="s">
        <v>683</v>
      </c>
      <c r="H40" s="363" t="s">
        <v>684</v>
      </c>
      <c r="I40" s="365">
        <f t="shared" si="1"/>
        <v>400</v>
      </c>
      <c r="J40" s="363" t="s">
        <v>682</v>
      </c>
      <c r="K40" s="367"/>
      <c r="L40" s="367"/>
      <c r="M40" s="367"/>
      <c r="N40" s="367"/>
      <c r="O40" s="367"/>
      <c r="P40" s="367"/>
      <c r="Q40" s="367"/>
      <c r="R40" s="367"/>
      <c r="S40" s="367"/>
      <c r="T40" s="367"/>
      <c r="U40" s="367"/>
      <c r="V40" s="367"/>
      <c r="W40" s="367"/>
      <c r="X40" s="367"/>
      <c r="Y40" s="367"/>
      <c r="Z40" s="367"/>
    </row>
    <row r="41" spans="1:26" s="368" customFormat="1" ht="86.4" x14ac:dyDescent="0.3">
      <c r="A41" s="366"/>
      <c r="B41" s="364" t="s">
        <v>603</v>
      </c>
      <c r="C41" s="377" t="s">
        <v>468</v>
      </c>
      <c r="D41" s="365">
        <v>1600</v>
      </c>
      <c r="E41" s="363" t="s">
        <v>681</v>
      </c>
      <c r="F41" s="365">
        <f t="shared" si="0"/>
        <v>1600</v>
      </c>
      <c r="G41" s="362" t="s">
        <v>683</v>
      </c>
      <c r="H41" s="363" t="s">
        <v>684</v>
      </c>
      <c r="I41" s="365">
        <f t="shared" si="1"/>
        <v>1600</v>
      </c>
      <c r="J41" s="363" t="s">
        <v>682</v>
      </c>
      <c r="K41" s="367"/>
      <c r="L41" s="367"/>
      <c r="M41" s="367"/>
      <c r="N41" s="367"/>
      <c r="O41" s="367"/>
      <c r="P41" s="367"/>
      <c r="Q41" s="367"/>
      <c r="R41" s="367"/>
      <c r="S41" s="367"/>
      <c r="T41" s="367"/>
      <c r="U41" s="367"/>
      <c r="V41" s="367"/>
      <c r="W41" s="367"/>
      <c r="X41" s="367"/>
      <c r="Y41" s="367"/>
      <c r="Z41" s="367"/>
    </row>
    <row r="42" spans="1:26" s="368" customFormat="1" ht="86.4" x14ac:dyDescent="0.3">
      <c r="A42" s="366"/>
      <c r="B42" s="364" t="s">
        <v>604</v>
      </c>
      <c r="C42" s="377" t="s">
        <v>469</v>
      </c>
      <c r="D42" s="365">
        <v>960</v>
      </c>
      <c r="E42" s="363" t="s">
        <v>681</v>
      </c>
      <c r="F42" s="365">
        <f t="shared" si="0"/>
        <v>960</v>
      </c>
      <c r="G42" s="362" t="s">
        <v>683</v>
      </c>
      <c r="H42" s="363" t="s">
        <v>684</v>
      </c>
      <c r="I42" s="365">
        <f t="shared" si="1"/>
        <v>960</v>
      </c>
      <c r="J42" s="363" t="s">
        <v>682</v>
      </c>
      <c r="K42" s="367"/>
      <c r="L42" s="367"/>
      <c r="M42" s="367"/>
      <c r="N42" s="367"/>
      <c r="O42" s="367"/>
      <c r="P42" s="367"/>
      <c r="Q42" s="367"/>
      <c r="R42" s="367"/>
      <c r="S42" s="367"/>
      <c r="T42" s="367"/>
      <c r="U42" s="367"/>
      <c r="V42" s="367"/>
      <c r="W42" s="367"/>
      <c r="X42" s="367"/>
      <c r="Y42" s="367"/>
      <c r="Z42" s="367"/>
    </row>
    <row r="43" spans="1:26" s="368" customFormat="1" ht="86.4" x14ac:dyDescent="0.3">
      <c r="A43" s="366"/>
      <c r="B43" s="364" t="s">
        <v>605</v>
      </c>
      <c r="C43" s="377" t="s">
        <v>470</v>
      </c>
      <c r="D43" s="365">
        <v>960</v>
      </c>
      <c r="E43" s="363" t="s">
        <v>681</v>
      </c>
      <c r="F43" s="365">
        <f t="shared" si="0"/>
        <v>960</v>
      </c>
      <c r="G43" s="362" t="s">
        <v>683</v>
      </c>
      <c r="H43" s="363" t="s">
        <v>684</v>
      </c>
      <c r="I43" s="365">
        <f t="shared" si="1"/>
        <v>960</v>
      </c>
      <c r="J43" s="363" t="s">
        <v>682</v>
      </c>
      <c r="K43" s="367"/>
      <c r="L43" s="367"/>
      <c r="M43" s="367"/>
      <c r="N43" s="367"/>
      <c r="O43" s="367"/>
      <c r="P43" s="367"/>
      <c r="Q43" s="367"/>
      <c r="R43" s="367"/>
      <c r="S43" s="367"/>
      <c r="T43" s="367"/>
      <c r="U43" s="367"/>
      <c r="V43" s="367"/>
      <c r="W43" s="367"/>
      <c r="X43" s="367"/>
      <c r="Y43" s="367"/>
      <c r="Z43" s="367"/>
    </row>
    <row r="44" spans="1:26" s="368" customFormat="1" ht="86.4" x14ac:dyDescent="0.3">
      <c r="A44" s="366"/>
      <c r="B44" s="364" t="s">
        <v>606</v>
      </c>
      <c r="C44" s="377" t="s">
        <v>471</v>
      </c>
      <c r="D44" s="365">
        <v>4800</v>
      </c>
      <c r="E44" s="363" t="s">
        <v>681</v>
      </c>
      <c r="F44" s="365">
        <f t="shared" si="0"/>
        <v>4800</v>
      </c>
      <c r="G44" s="362" t="s">
        <v>683</v>
      </c>
      <c r="H44" s="363" t="s">
        <v>684</v>
      </c>
      <c r="I44" s="365">
        <f t="shared" si="1"/>
        <v>4800</v>
      </c>
      <c r="J44" s="363" t="s">
        <v>682</v>
      </c>
      <c r="K44" s="367"/>
      <c r="L44" s="367"/>
      <c r="M44" s="367"/>
      <c r="N44" s="367"/>
      <c r="O44" s="367"/>
      <c r="P44" s="367"/>
      <c r="Q44" s="367"/>
      <c r="R44" s="367"/>
      <c r="S44" s="367"/>
      <c r="T44" s="367"/>
      <c r="U44" s="367"/>
      <c r="V44" s="367"/>
      <c r="W44" s="367"/>
      <c r="X44" s="367"/>
      <c r="Y44" s="367"/>
      <c r="Z44" s="367"/>
    </row>
    <row r="45" spans="1:26" s="368" customFormat="1" ht="86.4" x14ac:dyDescent="0.3">
      <c r="A45" s="366"/>
      <c r="B45" s="364" t="s">
        <v>607</v>
      </c>
      <c r="C45" s="377" t="s">
        <v>472</v>
      </c>
      <c r="D45" s="365">
        <v>3200</v>
      </c>
      <c r="E45" s="363" t="s">
        <v>681</v>
      </c>
      <c r="F45" s="365">
        <f t="shared" si="0"/>
        <v>3200</v>
      </c>
      <c r="G45" s="362" t="s">
        <v>683</v>
      </c>
      <c r="H45" s="363" t="s">
        <v>684</v>
      </c>
      <c r="I45" s="365">
        <f t="shared" si="1"/>
        <v>3200</v>
      </c>
      <c r="J45" s="363" t="s">
        <v>682</v>
      </c>
      <c r="K45" s="367"/>
      <c r="L45" s="367"/>
      <c r="M45" s="367"/>
      <c r="N45" s="367"/>
      <c r="O45" s="367"/>
      <c r="P45" s="367"/>
      <c r="Q45" s="367"/>
      <c r="R45" s="367"/>
      <c r="S45" s="367"/>
      <c r="T45" s="367"/>
      <c r="U45" s="367"/>
      <c r="V45" s="367"/>
      <c r="W45" s="367"/>
      <c r="X45" s="367"/>
      <c r="Y45" s="367"/>
      <c r="Z45" s="367"/>
    </row>
    <row r="46" spans="1:26" s="368" customFormat="1" ht="86.4" x14ac:dyDescent="0.3">
      <c r="A46" s="366"/>
      <c r="B46" s="364" t="s">
        <v>608</v>
      </c>
      <c r="C46" s="377" t="s">
        <v>473</v>
      </c>
      <c r="D46" s="365">
        <v>1920</v>
      </c>
      <c r="E46" s="363" t="s">
        <v>681</v>
      </c>
      <c r="F46" s="365">
        <f t="shared" si="0"/>
        <v>1920</v>
      </c>
      <c r="G46" s="362" t="s">
        <v>683</v>
      </c>
      <c r="H46" s="363" t="s">
        <v>684</v>
      </c>
      <c r="I46" s="365">
        <f t="shared" si="1"/>
        <v>1920</v>
      </c>
      <c r="J46" s="363" t="s">
        <v>682</v>
      </c>
      <c r="K46" s="367"/>
      <c r="L46" s="367"/>
      <c r="M46" s="367"/>
      <c r="N46" s="367"/>
      <c r="O46" s="367"/>
      <c r="P46" s="367"/>
      <c r="Q46" s="367"/>
      <c r="R46" s="367"/>
      <c r="S46" s="367"/>
      <c r="T46" s="367"/>
      <c r="U46" s="367"/>
      <c r="V46" s="367"/>
      <c r="W46" s="367"/>
      <c r="X46" s="367"/>
      <c r="Y46" s="367"/>
      <c r="Z46" s="367"/>
    </row>
    <row r="47" spans="1:26" s="368" customFormat="1" ht="86.4" x14ac:dyDescent="0.3">
      <c r="A47" s="366"/>
      <c r="B47" s="364" t="s">
        <v>609</v>
      </c>
      <c r="C47" s="377" t="s">
        <v>474</v>
      </c>
      <c r="D47" s="365">
        <v>2400</v>
      </c>
      <c r="E47" s="363" t="s">
        <v>681</v>
      </c>
      <c r="F47" s="365">
        <f t="shared" si="0"/>
        <v>2400</v>
      </c>
      <c r="G47" s="362" t="s">
        <v>683</v>
      </c>
      <c r="H47" s="363" t="s">
        <v>684</v>
      </c>
      <c r="I47" s="365">
        <f t="shared" si="1"/>
        <v>2400</v>
      </c>
      <c r="J47" s="363" t="s">
        <v>682</v>
      </c>
      <c r="K47" s="367"/>
      <c r="L47" s="367"/>
      <c r="M47" s="367"/>
      <c r="N47" s="367"/>
      <c r="O47" s="367"/>
      <c r="P47" s="367"/>
      <c r="Q47" s="367"/>
      <c r="R47" s="367"/>
      <c r="S47" s="367"/>
      <c r="T47" s="367"/>
      <c r="U47" s="367"/>
      <c r="V47" s="367"/>
      <c r="W47" s="367"/>
      <c r="X47" s="367"/>
      <c r="Y47" s="367"/>
      <c r="Z47" s="367"/>
    </row>
    <row r="48" spans="1:26" s="368" customFormat="1" ht="86.4" x14ac:dyDescent="0.3">
      <c r="A48" s="366"/>
      <c r="B48" s="364" t="s">
        <v>610</v>
      </c>
      <c r="C48" s="377" t="s">
        <v>475</v>
      </c>
      <c r="D48" s="365">
        <v>2400</v>
      </c>
      <c r="E48" s="363" t="s">
        <v>681</v>
      </c>
      <c r="F48" s="365">
        <f t="shared" si="0"/>
        <v>2400</v>
      </c>
      <c r="G48" s="362" t="s">
        <v>683</v>
      </c>
      <c r="H48" s="363" t="s">
        <v>684</v>
      </c>
      <c r="I48" s="365">
        <f t="shared" si="1"/>
        <v>2400</v>
      </c>
      <c r="J48" s="363" t="s">
        <v>682</v>
      </c>
      <c r="K48" s="367"/>
      <c r="L48" s="367"/>
      <c r="M48" s="367"/>
      <c r="N48" s="367"/>
      <c r="O48" s="367"/>
      <c r="P48" s="367"/>
      <c r="Q48" s="367"/>
      <c r="R48" s="367"/>
      <c r="S48" s="367"/>
      <c r="T48" s="367"/>
      <c r="U48" s="367"/>
      <c r="V48" s="367"/>
      <c r="W48" s="367"/>
      <c r="X48" s="367"/>
      <c r="Y48" s="367"/>
      <c r="Z48" s="367"/>
    </row>
    <row r="49" spans="1:26" s="368" customFormat="1" ht="86.4" x14ac:dyDescent="0.3">
      <c r="A49" s="366"/>
      <c r="B49" s="364" t="s">
        <v>611</v>
      </c>
      <c r="C49" s="377" t="s">
        <v>476</v>
      </c>
      <c r="D49" s="365">
        <v>960</v>
      </c>
      <c r="E49" s="363" t="s">
        <v>681</v>
      </c>
      <c r="F49" s="365">
        <f t="shared" si="0"/>
        <v>960</v>
      </c>
      <c r="G49" s="362" t="s">
        <v>683</v>
      </c>
      <c r="H49" s="363" t="s">
        <v>684</v>
      </c>
      <c r="I49" s="365">
        <f t="shared" si="1"/>
        <v>960</v>
      </c>
      <c r="J49" s="363" t="s">
        <v>682</v>
      </c>
      <c r="K49" s="367"/>
      <c r="L49" s="367"/>
      <c r="M49" s="367"/>
      <c r="N49" s="367"/>
      <c r="O49" s="367"/>
      <c r="P49" s="367"/>
      <c r="Q49" s="367"/>
      <c r="R49" s="367"/>
      <c r="S49" s="367"/>
      <c r="T49" s="367"/>
      <c r="U49" s="367"/>
      <c r="V49" s="367"/>
      <c r="W49" s="367"/>
      <c r="X49" s="367"/>
      <c r="Y49" s="367"/>
      <c r="Z49" s="367"/>
    </row>
    <row r="50" spans="1:26" s="368" customFormat="1" ht="86.4" x14ac:dyDescent="0.3">
      <c r="A50" s="366"/>
      <c r="B50" s="364" t="s">
        <v>612</v>
      </c>
      <c r="C50" s="377" t="s">
        <v>477</v>
      </c>
      <c r="D50" s="365">
        <v>3200</v>
      </c>
      <c r="E50" s="363" t="s">
        <v>681</v>
      </c>
      <c r="F50" s="365">
        <f t="shared" si="0"/>
        <v>3200</v>
      </c>
      <c r="G50" s="362" t="s">
        <v>683</v>
      </c>
      <c r="H50" s="363" t="s">
        <v>684</v>
      </c>
      <c r="I50" s="365">
        <f t="shared" si="1"/>
        <v>3200</v>
      </c>
      <c r="J50" s="363" t="s">
        <v>682</v>
      </c>
      <c r="K50" s="367"/>
      <c r="L50" s="367"/>
      <c r="M50" s="367"/>
      <c r="N50" s="367"/>
      <c r="O50" s="367"/>
      <c r="P50" s="367"/>
      <c r="Q50" s="367"/>
      <c r="R50" s="367"/>
      <c r="S50" s="367"/>
      <c r="T50" s="367"/>
      <c r="U50" s="367"/>
      <c r="V50" s="367"/>
      <c r="W50" s="367"/>
      <c r="X50" s="367"/>
      <c r="Y50" s="367"/>
      <c r="Z50" s="367"/>
    </row>
    <row r="51" spans="1:26" s="368" customFormat="1" ht="86.4" x14ac:dyDescent="0.3">
      <c r="A51" s="366"/>
      <c r="B51" s="364" t="s">
        <v>613</v>
      </c>
      <c r="C51" s="377" t="s">
        <v>478</v>
      </c>
      <c r="D51" s="365">
        <v>320</v>
      </c>
      <c r="E51" s="363" t="s">
        <v>681</v>
      </c>
      <c r="F51" s="365">
        <f t="shared" si="0"/>
        <v>320</v>
      </c>
      <c r="G51" s="362" t="s">
        <v>683</v>
      </c>
      <c r="H51" s="363" t="s">
        <v>684</v>
      </c>
      <c r="I51" s="365">
        <f t="shared" si="1"/>
        <v>320</v>
      </c>
      <c r="J51" s="363" t="s">
        <v>682</v>
      </c>
      <c r="K51" s="367"/>
      <c r="L51" s="367"/>
      <c r="M51" s="367"/>
      <c r="N51" s="367"/>
      <c r="O51" s="367"/>
      <c r="P51" s="367"/>
      <c r="Q51" s="367"/>
      <c r="R51" s="367"/>
      <c r="S51" s="367"/>
      <c r="T51" s="367"/>
      <c r="U51" s="367"/>
      <c r="V51" s="367"/>
      <c r="W51" s="367"/>
      <c r="X51" s="367"/>
      <c r="Y51" s="367"/>
      <c r="Z51" s="367"/>
    </row>
    <row r="52" spans="1:26" s="368" customFormat="1" ht="86.4" x14ac:dyDescent="0.3">
      <c r="A52" s="366"/>
      <c r="B52" s="364" t="s">
        <v>614</v>
      </c>
      <c r="C52" s="377" t="s">
        <v>479</v>
      </c>
      <c r="D52" s="365">
        <v>480</v>
      </c>
      <c r="E52" s="363" t="s">
        <v>681</v>
      </c>
      <c r="F52" s="365">
        <f t="shared" si="0"/>
        <v>480</v>
      </c>
      <c r="G52" s="362" t="s">
        <v>683</v>
      </c>
      <c r="H52" s="363" t="s">
        <v>684</v>
      </c>
      <c r="I52" s="365">
        <f t="shared" si="1"/>
        <v>480</v>
      </c>
      <c r="J52" s="363" t="s">
        <v>682</v>
      </c>
      <c r="K52" s="367"/>
      <c r="L52" s="367"/>
      <c r="M52" s="367"/>
      <c r="N52" s="367"/>
      <c r="O52" s="367"/>
      <c r="P52" s="367"/>
      <c r="Q52" s="367"/>
      <c r="R52" s="367"/>
      <c r="S52" s="367"/>
      <c r="T52" s="367"/>
      <c r="U52" s="367"/>
      <c r="V52" s="367"/>
      <c r="W52" s="367"/>
      <c r="X52" s="367"/>
      <c r="Y52" s="367"/>
      <c r="Z52" s="367"/>
    </row>
    <row r="53" spans="1:26" s="368" customFormat="1" ht="86.4" x14ac:dyDescent="0.3">
      <c r="A53" s="366"/>
      <c r="B53" s="364" t="s">
        <v>615</v>
      </c>
      <c r="C53" s="377" t="s">
        <v>480</v>
      </c>
      <c r="D53" s="365">
        <v>640</v>
      </c>
      <c r="E53" s="363" t="s">
        <v>681</v>
      </c>
      <c r="F53" s="365">
        <f t="shared" si="0"/>
        <v>640</v>
      </c>
      <c r="G53" s="362" t="s">
        <v>683</v>
      </c>
      <c r="H53" s="363" t="s">
        <v>684</v>
      </c>
      <c r="I53" s="365">
        <f t="shared" si="1"/>
        <v>640</v>
      </c>
      <c r="J53" s="363" t="s">
        <v>682</v>
      </c>
      <c r="K53" s="367"/>
      <c r="L53" s="367"/>
      <c r="M53" s="367"/>
      <c r="N53" s="367"/>
      <c r="O53" s="367"/>
      <c r="P53" s="367"/>
      <c r="Q53" s="367"/>
      <c r="R53" s="367"/>
      <c r="S53" s="367"/>
      <c r="T53" s="367"/>
      <c r="U53" s="367"/>
      <c r="V53" s="367"/>
      <c r="W53" s="367"/>
      <c r="X53" s="367"/>
      <c r="Y53" s="367"/>
      <c r="Z53" s="367"/>
    </row>
    <row r="54" spans="1:26" s="368" customFormat="1" ht="86.4" x14ac:dyDescent="0.3">
      <c r="A54" s="366"/>
      <c r="B54" s="364" t="s">
        <v>616</v>
      </c>
      <c r="C54" s="377" t="s">
        <v>504</v>
      </c>
      <c r="D54" s="365">
        <v>2400</v>
      </c>
      <c r="E54" s="363" t="s">
        <v>681</v>
      </c>
      <c r="F54" s="365">
        <f t="shared" si="0"/>
        <v>2400</v>
      </c>
      <c r="G54" s="362" t="s">
        <v>683</v>
      </c>
      <c r="H54" s="363" t="s">
        <v>684</v>
      </c>
      <c r="I54" s="365">
        <f t="shared" si="1"/>
        <v>2400</v>
      </c>
      <c r="J54" s="363" t="s">
        <v>682</v>
      </c>
      <c r="K54" s="367"/>
      <c r="L54" s="367"/>
      <c r="M54" s="367"/>
      <c r="N54" s="367"/>
      <c r="O54" s="367"/>
      <c r="P54" s="367"/>
      <c r="Q54" s="367"/>
      <c r="R54" s="367"/>
      <c r="S54" s="367"/>
      <c r="T54" s="367"/>
      <c r="U54" s="367"/>
      <c r="V54" s="367"/>
      <c r="W54" s="367"/>
      <c r="X54" s="367"/>
      <c r="Y54" s="367"/>
      <c r="Z54" s="367"/>
    </row>
    <row r="55" spans="1:26" s="368" customFormat="1" ht="86.4" x14ac:dyDescent="0.3">
      <c r="A55" s="366"/>
      <c r="B55" s="364" t="s">
        <v>617</v>
      </c>
      <c r="C55" s="377" t="s">
        <v>481</v>
      </c>
      <c r="D55" s="365">
        <v>1440</v>
      </c>
      <c r="E55" s="363" t="s">
        <v>681</v>
      </c>
      <c r="F55" s="365">
        <f t="shared" si="0"/>
        <v>1440</v>
      </c>
      <c r="G55" s="362" t="s">
        <v>683</v>
      </c>
      <c r="H55" s="363" t="s">
        <v>684</v>
      </c>
      <c r="I55" s="365">
        <f t="shared" si="1"/>
        <v>1440</v>
      </c>
      <c r="J55" s="363" t="s">
        <v>682</v>
      </c>
      <c r="K55" s="367"/>
      <c r="L55" s="367"/>
      <c r="M55" s="367"/>
      <c r="N55" s="367"/>
      <c r="O55" s="367"/>
      <c r="P55" s="367"/>
      <c r="Q55" s="367"/>
      <c r="R55" s="367"/>
      <c r="S55" s="367"/>
      <c r="T55" s="367"/>
      <c r="U55" s="367"/>
      <c r="V55" s="367"/>
      <c r="W55" s="367"/>
      <c r="X55" s="367"/>
      <c r="Y55" s="367"/>
      <c r="Z55" s="367"/>
    </row>
    <row r="56" spans="1:26" s="368" customFormat="1" ht="86.4" x14ac:dyDescent="0.3">
      <c r="A56" s="366"/>
      <c r="B56" s="364" t="s">
        <v>618</v>
      </c>
      <c r="C56" s="377" t="s">
        <v>482</v>
      </c>
      <c r="D56" s="365">
        <v>15360</v>
      </c>
      <c r="E56" s="363" t="s">
        <v>681</v>
      </c>
      <c r="F56" s="365">
        <f t="shared" si="0"/>
        <v>15360</v>
      </c>
      <c r="G56" s="362" t="s">
        <v>683</v>
      </c>
      <c r="H56" s="363" t="s">
        <v>684</v>
      </c>
      <c r="I56" s="365">
        <f t="shared" si="1"/>
        <v>15360</v>
      </c>
      <c r="J56" s="363" t="s">
        <v>682</v>
      </c>
      <c r="K56" s="367"/>
      <c r="L56" s="367"/>
      <c r="M56" s="367"/>
      <c r="N56" s="367"/>
      <c r="O56" s="367"/>
      <c r="P56" s="367"/>
      <c r="Q56" s="367"/>
      <c r="R56" s="367"/>
      <c r="S56" s="367"/>
      <c r="T56" s="367"/>
      <c r="U56" s="367"/>
      <c r="V56" s="367"/>
      <c r="W56" s="367"/>
      <c r="X56" s="367"/>
      <c r="Y56" s="367"/>
      <c r="Z56" s="367"/>
    </row>
    <row r="57" spans="1:26" s="368" customFormat="1" ht="86.4" x14ac:dyDescent="0.3">
      <c r="A57" s="366"/>
      <c r="B57" s="364" t="s">
        <v>619</v>
      </c>
      <c r="C57" s="377" t="s">
        <v>483</v>
      </c>
      <c r="D57" s="365">
        <v>13440</v>
      </c>
      <c r="E57" s="363" t="s">
        <v>681</v>
      </c>
      <c r="F57" s="365">
        <f t="shared" si="0"/>
        <v>13440</v>
      </c>
      <c r="G57" s="362" t="s">
        <v>683</v>
      </c>
      <c r="H57" s="363" t="s">
        <v>684</v>
      </c>
      <c r="I57" s="365">
        <f t="shared" si="1"/>
        <v>13440</v>
      </c>
      <c r="J57" s="363" t="s">
        <v>682</v>
      </c>
      <c r="K57" s="367"/>
      <c r="L57" s="367"/>
      <c r="M57" s="367"/>
      <c r="N57" s="367"/>
      <c r="O57" s="367"/>
      <c r="P57" s="367"/>
      <c r="Q57" s="367"/>
      <c r="R57" s="367"/>
      <c r="S57" s="367"/>
      <c r="T57" s="367"/>
      <c r="U57" s="367"/>
      <c r="V57" s="367"/>
      <c r="W57" s="367"/>
      <c r="X57" s="367"/>
      <c r="Y57" s="367"/>
      <c r="Z57" s="367"/>
    </row>
    <row r="58" spans="1:26" s="368" customFormat="1" ht="86.4" x14ac:dyDescent="0.3">
      <c r="A58" s="366"/>
      <c r="B58" s="364" t="s">
        <v>620</v>
      </c>
      <c r="C58" s="377" t="s">
        <v>484</v>
      </c>
      <c r="D58" s="365">
        <v>6720</v>
      </c>
      <c r="E58" s="363" t="s">
        <v>681</v>
      </c>
      <c r="F58" s="365">
        <f t="shared" si="0"/>
        <v>6720</v>
      </c>
      <c r="G58" s="362" t="s">
        <v>683</v>
      </c>
      <c r="H58" s="363" t="s">
        <v>684</v>
      </c>
      <c r="I58" s="365">
        <f t="shared" si="1"/>
        <v>6720</v>
      </c>
      <c r="J58" s="363" t="s">
        <v>682</v>
      </c>
      <c r="K58" s="367"/>
      <c r="L58" s="367"/>
      <c r="M58" s="367"/>
      <c r="N58" s="367"/>
      <c r="O58" s="367"/>
      <c r="P58" s="367"/>
      <c r="Q58" s="367"/>
      <c r="R58" s="367"/>
      <c r="S58" s="367"/>
      <c r="T58" s="367"/>
      <c r="U58" s="367"/>
      <c r="V58" s="367"/>
      <c r="W58" s="367"/>
      <c r="X58" s="367"/>
      <c r="Y58" s="367"/>
      <c r="Z58" s="367"/>
    </row>
    <row r="59" spans="1:26" s="368" customFormat="1" ht="86.4" x14ac:dyDescent="0.3">
      <c r="A59" s="366"/>
      <c r="B59" s="364" t="s">
        <v>621</v>
      </c>
      <c r="C59" s="377" t="s">
        <v>485</v>
      </c>
      <c r="D59" s="365">
        <v>13440</v>
      </c>
      <c r="E59" s="363" t="s">
        <v>681</v>
      </c>
      <c r="F59" s="365">
        <f t="shared" si="0"/>
        <v>13440</v>
      </c>
      <c r="G59" s="362" t="s">
        <v>683</v>
      </c>
      <c r="H59" s="363" t="s">
        <v>684</v>
      </c>
      <c r="I59" s="365">
        <f t="shared" si="1"/>
        <v>13440</v>
      </c>
      <c r="J59" s="363" t="s">
        <v>682</v>
      </c>
      <c r="K59" s="367"/>
      <c r="L59" s="367"/>
      <c r="M59" s="367"/>
      <c r="N59" s="367"/>
      <c r="O59" s="367"/>
      <c r="P59" s="367"/>
      <c r="Q59" s="367"/>
      <c r="R59" s="367"/>
      <c r="S59" s="367"/>
      <c r="T59" s="367"/>
      <c r="U59" s="367"/>
      <c r="V59" s="367"/>
      <c r="W59" s="367"/>
      <c r="X59" s="367"/>
      <c r="Y59" s="367"/>
      <c r="Z59" s="367"/>
    </row>
    <row r="60" spans="1:26" s="368" customFormat="1" ht="86.4" x14ac:dyDescent="0.3">
      <c r="A60" s="366"/>
      <c r="B60" s="364" t="s">
        <v>622</v>
      </c>
      <c r="C60" s="377" t="s">
        <v>486</v>
      </c>
      <c r="D60" s="365">
        <v>5760</v>
      </c>
      <c r="E60" s="363" t="s">
        <v>681</v>
      </c>
      <c r="F60" s="365">
        <f t="shared" si="0"/>
        <v>5760</v>
      </c>
      <c r="G60" s="362" t="s">
        <v>683</v>
      </c>
      <c r="H60" s="363" t="s">
        <v>684</v>
      </c>
      <c r="I60" s="365">
        <f t="shared" si="1"/>
        <v>5760</v>
      </c>
      <c r="J60" s="363" t="s">
        <v>682</v>
      </c>
      <c r="K60" s="367"/>
      <c r="L60" s="367"/>
      <c r="M60" s="367"/>
      <c r="N60" s="367"/>
      <c r="O60" s="367"/>
      <c r="P60" s="367"/>
      <c r="Q60" s="367"/>
      <c r="R60" s="367"/>
      <c r="S60" s="367"/>
      <c r="T60" s="367"/>
      <c r="U60" s="367"/>
      <c r="V60" s="367"/>
      <c r="W60" s="367"/>
      <c r="X60" s="367"/>
      <c r="Y60" s="367"/>
      <c r="Z60" s="367"/>
    </row>
    <row r="61" spans="1:26" s="368" customFormat="1" ht="86.4" x14ac:dyDescent="0.3">
      <c r="A61" s="366"/>
      <c r="B61" s="364" t="s">
        <v>623</v>
      </c>
      <c r="C61" s="377" t="s">
        <v>487</v>
      </c>
      <c r="D61" s="365">
        <v>3840</v>
      </c>
      <c r="E61" s="363" t="s">
        <v>681</v>
      </c>
      <c r="F61" s="365">
        <f t="shared" si="0"/>
        <v>3840</v>
      </c>
      <c r="G61" s="362" t="s">
        <v>683</v>
      </c>
      <c r="H61" s="363" t="s">
        <v>684</v>
      </c>
      <c r="I61" s="365">
        <f t="shared" si="1"/>
        <v>3840</v>
      </c>
      <c r="J61" s="363" t="s">
        <v>682</v>
      </c>
      <c r="K61" s="367"/>
      <c r="L61" s="367"/>
      <c r="M61" s="367"/>
      <c r="N61" s="367"/>
      <c r="O61" s="367"/>
      <c r="P61" s="367"/>
      <c r="Q61" s="367"/>
      <c r="R61" s="367"/>
      <c r="S61" s="367"/>
      <c r="T61" s="367"/>
      <c r="U61" s="367"/>
      <c r="V61" s="367"/>
      <c r="W61" s="367"/>
      <c r="X61" s="367"/>
      <c r="Y61" s="367"/>
      <c r="Z61" s="367"/>
    </row>
    <row r="62" spans="1:26" s="368" customFormat="1" ht="86.4" x14ac:dyDescent="0.3">
      <c r="A62" s="366"/>
      <c r="B62" s="364" t="s">
        <v>624</v>
      </c>
      <c r="C62" s="377" t="s">
        <v>488</v>
      </c>
      <c r="D62" s="365">
        <v>4800</v>
      </c>
      <c r="E62" s="363" t="s">
        <v>681</v>
      </c>
      <c r="F62" s="365">
        <f t="shared" si="0"/>
        <v>4800</v>
      </c>
      <c r="G62" s="362" t="s">
        <v>683</v>
      </c>
      <c r="H62" s="363" t="s">
        <v>684</v>
      </c>
      <c r="I62" s="365">
        <f t="shared" si="1"/>
        <v>4800</v>
      </c>
      <c r="J62" s="363" t="s">
        <v>682</v>
      </c>
      <c r="K62" s="367"/>
      <c r="L62" s="367"/>
      <c r="M62" s="367"/>
      <c r="N62" s="367"/>
      <c r="O62" s="367"/>
      <c r="P62" s="367"/>
      <c r="Q62" s="367"/>
      <c r="R62" s="367"/>
      <c r="S62" s="367"/>
      <c r="T62" s="367"/>
      <c r="U62" s="367"/>
      <c r="V62" s="367"/>
      <c r="W62" s="367"/>
      <c r="X62" s="367"/>
      <c r="Y62" s="367"/>
      <c r="Z62" s="367"/>
    </row>
    <row r="63" spans="1:26" s="368" customFormat="1" ht="86.4" x14ac:dyDescent="0.3">
      <c r="A63" s="366"/>
      <c r="B63" s="364" t="s">
        <v>625</v>
      </c>
      <c r="C63" s="377" t="s">
        <v>489</v>
      </c>
      <c r="D63" s="365">
        <v>5120</v>
      </c>
      <c r="E63" s="363" t="s">
        <v>681</v>
      </c>
      <c r="F63" s="365">
        <f t="shared" si="0"/>
        <v>5120</v>
      </c>
      <c r="G63" s="362" t="s">
        <v>683</v>
      </c>
      <c r="H63" s="363" t="s">
        <v>684</v>
      </c>
      <c r="I63" s="365">
        <f t="shared" si="1"/>
        <v>5120</v>
      </c>
      <c r="J63" s="363" t="s">
        <v>682</v>
      </c>
      <c r="K63" s="367"/>
      <c r="L63" s="367"/>
      <c r="M63" s="367"/>
      <c r="N63" s="367"/>
      <c r="O63" s="367"/>
      <c r="P63" s="367"/>
      <c r="Q63" s="367"/>
      <c r="R63" s="367"/>
      <c r="S63" s="367"/>
      <c r="T63" s="367"/>
      <c r="U63" s="367"/>
      <c r="V63" s="367"/>
      <c r="W63" s="367"/>
      <c r="X63" s="367"/>
      <c r="Y63" s="367"/>
      <c r="Z63" s="367"/>
    </row>
    <row r="64" spans="1:26" s="368" customFormat="1" ht="86.4" x14ac:dyDescent="0.3">
      <c r="A64" s="366"/>
      <c r="B64" s="364" t="s">
        <v>626</v>
      </c>
      <c r="C64" s="377" t="s">
        <v>490</v>
      </c>
      <c r="D64" s="365">
        <v>800</v>
      </c>
      <c r="E64" s="363" t="s">
        <v>681</v>
      </c>
      <c r="F64" s="365">
        <f t="shared" si="0"/>
        <v>800</v>
      </c>
      <c r="G64" s="362" t="s">
        <v>683</v>
      </c>
      <c r="H64" s="363" t="s">
        <v>684</v>
      </c>
      <c r="I64" s="365">
        <f t="shared" si="1"/>
        <v>800</v>
      </c>
      <c r="J64" s="363" t="s">
        <v>682</v>
      </c>
      <c r="K64" s="367"/>
      <c r="L64" s="367"/>
      <c r="M64" s="367"/>
      <c r="N64" s="367"/>
      <c r="O64" s="367"/>
      <c r="P64" s="367"/>
      <c r="Q64" s="367"/>
      <c r="R64" s="367"/>
      <c r="S64" s="367"/>
      <c r="T64" s="367"/>
      <c r="U64" s="367"/>
      <c r="V64" s="367"/>
      <c r="W64" s="367"/>
      <c r="X64" s="367"/>
      <c r="Y64" s="367"/>
      <c r="Z64" s="367"/>
    </row>
    <row r="65" spans="1:26" s="368" customFormat="1" ht="86.4" x14ac:dyDescent="0.3">
      <c r="A65" s="366"/>
      <c r="B65" s="364" t="s">
        <v>627</v>
      </c>
      <c r="C65" s="377" t="s">
        <v>491</v>
      </c>
      <c r="D65" s="365">
        <v>30720</v>
      </c>
      <c r="E65" s="363" t="s">
        <v>681</v>
      </c>
      <c r="F65" s="365">
        <f t="shared" si="0"/>
        <v>30720</v>
      </c>
      <c r="G65" s="362" t="s">
        <v>683</v>
      </c>
      <c r="H65" s="363" t="s">
        <v>684</v>
      </c>
      <c r="I65" s="365">
        <f t="shared" si="1"/>
        <v>30720</v>
      </c>
      <c r="J65" s="363" t="s">
        <v>682</v>
      </c>
      <c r="K65" s="367"/>
      <c r="L65" s="367"/>
      <c r="M65" s="367"/>
      <c r="N65" s="367"/>
      <c r="O65" s="367"/>
      <c r="P65" s="367"/>
      <c r="Q65" s="367"/>
      <c r="R65" s="367"/>
      <c r="S65" s="367"/>
      <c r="T65" s="367"/>
      <c r="U65" s="367"/>
      <c r="V65" s="367"/>
      <c r="W65" s="367"/>
      <c r="X65" s="367"/>
      <c r="Y65" s="367"/>
      <c r="Z65" s="367"/>
    </row>
    <row r="66" spans="1:26" s="368" customFormat="1" ht="86.4" x14ac:dyDescent="0.3">
      <c r="A66" s="366"/>
      <c r="B66" s="364" t="s">
        <v>628</v>
      </c>
      <c r="C66" s="377" t="s">
        <v>492</v>
      </c>
      <c r="D66" s="365">
        <v>2410</v>
      </c>
      <c r="E66" s="363" t="s">
        <v>681</v>
      </c>
      <c r="F66" s="365">
        <f t="shared" si="0"/>
        <v>2410</v>
      </c>
      <c r="G66" s="362" t="s">
        <v>683</v>
      </c>
      <c r="H66" s="363" t="s">
        <v>684</v>
      </c>
      <c r="I66" s="365">
        <f t="shared" si="1"/>
        <v>2410</v>
      </c>
      <c r="J66" s="363" t="s">
        <v>682</v>
      </c>
      <c r="K66" s="367"/>
      <c r="L66" s="367"/>
      <c r="M66" s="367"/>
      <c r="N66" s="367"/>
      <c r="O66" s="367"/>
      <c r="P66" s="367"/>
      <c r="Q66" s="367"/>
      <c r="R66" s="367"/>
      <c r="S66" s="367"/>
      <c r="T66" s="367"/>
      <c r="U66" s="367"/>
      <c r="V66" s="367"/>
      <c r="W66" s="367"/>
      <c r="X66" s="367"/>
      <c r="Y66" s="367"/>
      <c r="Z66" s="367"/>
    </row>
    <row r="67" spans="1:26" s="368" customFormat="1" ht="86.4" x14ac:dyDescent="0.3">
      <c r="A67" s="366"/>
      <c r="B67" s="364" t="s">
        <v>629</v>
      </c>
      <c r="C67" s="377" t="s">
        <v>493</v>
      </c>
      <c r="D67" s="365">
        <v>1600</v>
      </c>
      <c r="E67" s="363" t="s">
        <v>681</v>
      </c>
      <c r="F67" s="365">
        <f t="shared" si="0"/>
        <v>1600</v>
      </c>
      <c r="G67" s="362" t="s">
        <v>683</v>
      </c>
      <c r="H67" s="363" t="s">
        <v>684</v>
      </c>
      <c r="I67" s="365">
        <f t="shared" si="1"/>
        <v>1600</v>
      </c>
      <c r="J67" s="363" t="s">
        <v>682</v>
      </c>
      <c r="K67" s="367"/>
      <c r="L67" s="367"/>
      <c r="M67" s="367"/>
      <c r="N67" s="367"/>
      <c r="O67" s="367"/>
      <c r="P67" s="367"/>
      <c r="Q67" s="367"/>
      <c r="R67" s="367"/>
      <c r="S67" s="367"/>
      <c r="T67" s="367"/>
      <c r="U67" s="367"/>
      <c r="V67" s="367"/>
      <c r="W67" s="367"/>
      <c r="X67" s="367"/>
      <c r="Y67" s="367"/>
      <c r="Z67" s="367"/>
    </row>
    <row r="68" spans="1:26" s="368" customFormat="1" ht="86.4" x14ac:dyDescent="0.3">
      <c r="A68" s="366"/>
      <c r="B68" s="364" t="s">
        <v>630</v>
      </c>
      <c r="C68" s="377" t="s">
        <v>494</v>
      </c>
      <c r="D68" s="365">
        <v>1280</v>
      </c>
      <c r="E68" s="363" t="s">
        <v>681</v>
      </c>
      <c r="F68" s="365">
        <f t="shared" si="0"/>
        <v>1280</v>
      </c>
      <c r="G68" s="362" t="s">
        <v>683</v>
      </c>
      <c r="H68" s="363" t="s">
        <v>684</v>
      </c>
      <c r="I68" s="365">
        <f t="shared" si="1"/>
        <v>1280</v>
      </c>
      <c r="J68" s="363" t="s">
        <v>682</v>
      </c>
      <c r="K68" s="367"/>
      <c r="L68" s="367"/>
      <c r="M68" s="367"/>
      <c r="N68" s="367"/>
      <c r="O68" s="367"/>
      <c r="P68" s="367"/>
      <c r="Q68" s="367"/>
      <c r="R68" s="367"/>
      <c r="S68" s="367"/>
      <c r="T68" s="367"/>
      <c r="U68" s="367"/>
      <c r="V68" s="367"/>
      <c r="W68" s="367"/>
      <c r="X68" s="367"/>
      <c r="Y68" s="367"/>
      <c r="Z68" s="367"/>
    </row>
    <row r="69" spans="1:26" s="368" customFormat="1" ht="86.4" x14ac:dyDescent="0.3">
      <c r="A69" s="366"/>
      <c r="B69" s="364" t="s">
        <v>631</v>
      </c>
      <c r="C69" s="377" t="s">
        <v>444</v>
      </c>
      <c r="D69" s="365">
        <v>1280</v>
      </c>
      <c r="E69" s="363" t="s">
        <v>681</v>
      </c>
      <c r="F69" s="365">
        <f t="shared" si="0"/>
        <v>1280</v>
      </c>
      <c r="G69" s="362" t="s">
        <v>683</v>
      </c>
      <c r="H69" s="363" t="s">
        <v>684</v>
      </c>
      <c r="I69" s="365">
        <f t="shared" si="1"/>
        <v>1280</v>
      </c>
      <c r="J69" s="363" t="s">
        <v>682</v>
      </c>
      <c r="K69" s="367"/>
      <c r="L69" s="367"/>
      <c r="M69" s="367"/>
      <c r="N69" s="367"/>
      <c r="O69" s="367"/>
      <c r="P69" s="367"/>
      <c r="Q69" s="367"/>
      <c r="R69" s="367"/>
      <c r="S69" s="367"/>
      <c r="T69" s="367"/>
      <c r="U69" s="367"/>
      <c r="V69" s="367"/>
      <c r="W69" s="367"/>
      <c r="X69" s="367"/>
      <c r="Y69" s="367"/>
      <c r="Z69" s="367"/>
    </row>
    <row r="70" spans="1:26" s="368" customFormat="1" ht="86.4" x14ac:dyDescent="0.3">
      <c r="A70" s="366"/>
      <c r="B70" s="364" t="s">
        <v>632</v>
      </c>
      <c r="C70" s="377" t="s">
        <v>445</v>
      </c>
      <c r="D70" s="365">
        <v>320</v>
      </c>
      <c r="E70" s="363" t="s">
        <v>681</v>
      </c>
      <c r="F70" s="365">
        <f t="shared" si="0"/>
        <v>320</v>
      </c>
      <c r="G70" s="362" t="s">
        <v>683</v>
      </c>
      <c r="H70" s="363" t="s">
        <v>684</v>
      </c>
      <c r="I70" s="365">
        <f t="shared" si="1"/>
        <v>320</v>
      </c>
      <c r="J70" s="363" t="s">
        <v>682</v>
      </c>
      <c r="K70" s="367"/>
      <c r="L70" s="367"/>
      <c r="M70" s="367"/>
      <c r="N70" s="367"/>
      <c r="O70" s="367"/>
      <c r="P70" s="367"/>
      <c r="Q70" s="367"/>
      <c r="R70" s="367"/>
      <c r="S70" s="367"/>
      <c r="T70" s="367"/>
      <c r="U70" s="367"/>
      <c r="V70" s="367"/>
      <c r="W70" s="367"/>
      <c r="X70" s="367"/>
      <c r="Y70" s="367"/>
      <c r="Z70" s="367"/>
    </row>
    <row r="71" spans="1:26" s="368" customFormat="1" ht="86.4" x14ac:dyDescent="0.3">
      <c r="A71" s="366"/>
      <c r="B71" s="364" t="s">
        <v>633</v>
      </c>
      <c r="C71" s="377" t="s">
        <v>495</v>
      </c>
      <c r="D71" s="365">
        <v>1920</v>
      </c>
      <c r="E71" s="363" t="s">
        <v>681</v>
      </c>
      <c r="F71" s="365">
        <f t="shared" si="0"/>
        <v>1920</v>
      </c>
      <c r="G71" s="362" t="s">
        <v>683</v>
      </c>
      <c r="H71" s="363" t="s">
        <v>684</v>
      </c>
      <c r="I71" s="365">
        <f t="shared" si="1"/>
        <v>1920</v>
      </c>
      <c r="J71" s="363" t="s">
        <v>682</v>
      </c>
      <c r="K71" s="367"/>
      <c r="L71" s="367"/>
      <c r="M71" s="367"/>
      <c r="N71" s="367"/>
      <c r="O71" s="367"/>
      <c r="P71" s="367"/>
      <c r="Q71" s="367"/>
      <c r="R71" s="367"/>
      <c r="S71" s="367"/>
      <c r="T71" s="367"/>
      <c r="U71" s="367"/>
      <c r="V71" s="367"/>
      <c r="W71" s="367"/>
      <c r="X71" s="367"/>
      <c r="Y71" s="367"/>
      <c r="Z71" s="367"/>
    </row>
    <row r="72" spans="1:26" s="368" customFormat="1" ht="86.4" x14ac:dyDescent="0.3">
      <c r="A72" s="366"/>
      <c r="B72" s="364" t="s">
        <v>634</v>
      </c>
      <c r="C72" s="377" t="s">
        <v>496</v>
      </c>
      <c r="D72" s="365">
        <v>2560</v>
      </c>
      <c r="E72" s="363" t="s">
        <v>681</v>
      </c>
      <c r="F72" s="365">
        <f t="shared" si="0"/>
        <v>2560</v>
      </c>
      <c r="G72" s="362" t="s">
        <v>683</v>
      </c>
      <c r="H72" s="363" t="s">
        <v>684</v>
      </c>
      <c r="I72" s="365">
        <f t="shared" si="1"/>
        <v>2560</v>
      </c>
      <c r="J72" s="363" t="s">
        <v>682</v>
      </c>
      <c r="K72" s="367"/>
      <c r="L72" s="367"/>
      <c r="M72" s="367"/>
      <c r="N72" s="367"/>
      <c r="O72" s="367"/>
      <c r="P72" s="367"/>
      <c r="Q72" s="367"/>
      <c r="R72" s="367"/>
      <c r="S72" s="367"/>
      <c r="T72" s="367"/>
      <c r="U72" s="367"/>
      <c r="V72" s="367"/>
      <c r="W72" s="367"/>
      <c r="X72" s="367"/>
      <c r="Y72" s="367"/>
      <c r="Z72" s="367"/>
    </row>
    <row r="73" spans="1:26" s="368" customFormat="1" ht="86.4" x14ac:dyDescent="0.3">
      <c r="A73" s="366"/>
      <c r="B73" s="364" t="s">
        <v>635</v>
      </c>
      <c r="C73" s="377" t="s">
        <v>497</v>
      </c>
      <c r="D73" s="365">
        <v>160</v>
      </c>
      <c r="E73" s="363" t="s">
        <v>681</v>
      </c>
      <c r="F73" s="365">
        <f t="shared" si="0"/>
        <v>160</v>
      </c>
      <c r="G73" s="362" t="s">
        <v>683</v>
      </c>
      <c r="H73" s="363" t="s">
        <v>684</v>
      </c>
      <c r="I73" s="365">
        <f t="shared" si="1"/>
        <v>160</v>
      </c>
      <c r="J73" s="363" t="s">
        <v>682</v>
      </c>
      <c r="K73" s="367"/>
      <c r="L73" s="367"/>
      <c r="M73" s="367"/>
      <c r="N73" s="367"/>
      <c r="O73" s="367"/>
      <c r="P73" s="367"/>
      <c r="Q73" s="367"/>
      <c r="R73" s="367"/>
      <c r="S73" s="367"/>
      <c r="T73" s="367"/>
      <c r="U73" s="367"/>
      <c r="V73" s="367"/>
      <c r="W73" s="367"/>
      <c r="X73" s="367"/>
      <c r="Y73" s="367"/>
      <c r="Z73" s="367"/>
    </row>
    <row r="74" spans="1:26" s="368" customFormat="1" ht="86.4" x14ac:dyDescent="0.3">
      <c r="A74" s="366"/>
      <c r="B74" s="364" t="s">
        <v>636</v>
      </c>
      <c r="C74" s="377" t="s">
        <v>498</v>
      </c>
      <c r="D74" s="365">
        <v>2400</v>
      </c>
      <c r="E74" s="363" t="s">
        <v>681</v>
      </c>
      <c r="F74" s="365">
        <f t="shared" si="0"/>
        <v>2400</v>
      </c>
      <c r="G74" s="362" t="s">
        <v>683</v>
      </c>
      <c r="H74" s="363" t="s">
        <v>684</v>
      </c>
      <c r="I74" s="365">
        <f t="shared" si="1"/>
        <v>2400</v>
      </c>
      <c r="J74" s="363" t="s">
        <v>682</v>
      </c>
      <c r="K74" s="367"/>
      <c r="L74" s="367"/>
      <c r="M74" s="367"/>
      <c r="N74" s="367"/>
      <c r="O74" s="367"/>
      <c r="P74" s="367"/>
      <c r="Q74" s="367"/>
      <c r="R74" s="367"/>
      <c r="S74" s="367"/>
      <c r="T74" s="367"/>
      <c r="U74" s="367"/>
      <c r="V74" s="367"/>
      <c r="W74" s="367"/>
      <c r="X74" s="367"/>
      <c r="Y74" s="367"/>
      <c r="Z74" s="367"/>
    </row>
    <row r="75" spans="1:26" s="368" customFormat="1" ht="86.4" x14ac:dyDescent="0.3">
      <c r="A75" s="366"/>
      <c r="B75" s="364" t="s">
        <v>637</v>
      </c>
      <c r="C75" s="377" t="s">
        <v>499</v>
      </c>
      <c r="D75" s="365">
        <v>480</v>
      </c>
      <c r="E75" s="363" t="s">
        <v>681</v>
      </c>
      <c r="F75" s="365">
        <f t="shared" si="0"/>
        <v>480</v>
      </c>
      <c r="G75" s="362" t="s">
        <v>683</v>
      </c>
      <c r="H75" s="363" t="s">
        <v>684</v>
      </c>
      <c r="I75" s="365">
        <f t="shared" si="1"/>
        <v>480</v>
      </c>
      <c r="J75" s="363" t="s">
        <v>682</v>
      </c>
      <c r="K75" s="367"/>
      <c r="L75" s="367"/>
      <c r="M75" s="367"/>
      <c r="N75" s="367"/>
      <c r="O75" s="367"/>
      <c r="P75" s="367"/>
      <c r="Q75" s="367"/>
      <c r="R75" s="367"/>
      <c r="S75" s="367"/>
      <c r="T75" s="367"/>
      <c r="U75" s="367"/>
      <c r="V75" s="367"/>
      <c r="W75" s="367"/>
      <c r="X75" s="367"/>
      <c r="Y75" s="367"/>
      <c r="Z75" s="367"/>
    </row>
    <row r="76" spans="1:26" s="368" customFormat="1" ht="86.4" x14ac:dyDescent="0.3">
      <c r="A76" s="366"/>
      <c r="B76" s="364" t="s">
        <v>638</v>
      </c>
      <c r="C76" s="377" t="s">
        <v>500</v>
      </c>
      <c r="D76" s="365">
        <v>640</v>
      </c>
      <c r="E76" s="363" t="s">
        <v>681</v>
      </c>
      <c r="F76" s="365">
        <f t="shared" si="0"/>
        <v>640</v>
      </c>
      <c r="G76" s="362" t="s">
        <v>683</v>
      </c>
      <c r="H76" s="363" t="s">
        <v>684</v>
      </c>
      <c r="I76" s="365">
        <f t="shared" si="1"/>
        <v>640</v>
      </c>
      <c r="J76" s="363" t="s">
        <v>682</v>
      </c>
      <c r="K76" s="367"/>
      <c r="L76" s="367"/>
      <c r="M76" s="367"/>
      <c r="N76" s="367"/>
      <c r="O76" s="367"/>
      <c r="P76" s="367"/>
      <c r="Q76" s="367"/>
      <c r="R76" s="367"/>
      <c r="S76" s="367"/>
      <c r="T76" s="367"/>
      <c r="U76" s="367"/>
      <c r="V76" s="367"/>
      <c r="W76" s="367"/>
      <c r="X76" s="367"/>
      <c r="Y76" s="367"/>
      <c r="Z76" s="367"/>
    </row>
    <row r="77" spans="1:26" s="368" customFormat="1" ht="86.4" x14ac:dyDescent="0.3">
      <c r="A77" s="366"/>
      <c r="B77" s="364" t="s">
        <v>639</v>
      </c>
      <c r="C77" s="377" t="s">
        <v>495</v>
      </c>
      <c r="D77" s="365">
        <v>4800</v>
      </c>
      <c r="E77" s="363" t="s">
        <v>681</v>
      </c>
      <c r="F77" s="365">
        <f t="shared" si="0"/>
        <v>4800</v>
      </c>
      <c r="G77" s="362" t="s">
        <v>683</v>
      </c>
      <c r="H77" s="363" t="s">
        <v>684</v>
      </c>
      <c r="I77" s="365">
        <f t="shared" si="1"/>
        <v>4800</v>
      </c>
      <c r="J77" s="363" t="s">
        <v>682</v>
      </c>
      <c r="K77" s="367"/>
      <c r="L77" s="367"/>
      <c r="M77" s="367"/>
      <c r="N77" s="367"/>
      <c r="O77" s="367"/>
      <c r="P77" s="367"/>
      <c r="Q77" s="367"/>
      <c r="R77" s="367"/>
      <c r="S77" s="367"/>
      <c r="T77" s="367"/>
      <c r="U77" s="367"/>
      <c r="V77" s="367"/>
      <c r="W77" s="367"/>
      <c r="X77" s="367"/>
      <c r="Y77" s="367"/>
      <c r="Z77" s="367"/>
    </row>
    <row r="78" spans="1:26" s="368" customFormat="1" ht="86.4" x14ac:dyDescent="0.3">
      <c r="A78" s="366"/>
      <c r="B78" s="364" t="s">
        <v>640</v>
      </c>
      <c r="C78" s="377" t="s">
        <v>459</v>
      </c>
      <c r="D78" s="365">
        <v>1600</v>
      </c>
      <c r="E78" s="363" t="s">
        <v>681</v>
      </c>
      <c r="F78" s="365">
        <f t="shared" si="0"/>
        <v>1600</v>
      </c>
      <c r="G78" s="362" t="s">
        <v>683</v>
      </c>
      <c r="H78" s="363" t="s">
        <v>684</v>
      </c>
      <c r="I78" s="365">
        <f t="shared" si="1"/>
        <v>1600</v>
      </c>
      <c r="J78" s="363" t="s">
        <v>682</v>
      </c>
      <c r="K78" s="367"/>
      <c r="L78" s="367"/>
      <c r="M78" s="367"/>
      <c r="N78" s="367"/>
      <c r="O78" s="367"/>
      <c r="P78" s="367"/>
      <c r="Q78" s="367"/>
      <c r="R78" s="367"/>
      <c r="S78" s="367"/>
      <c r="T78" s="367"/>
      <c r="U78" s="367"/>
      <c r="V78" s="367"/>
      <c r="W78" s="367"/>
      <c r="X78" s="367"/>
      <c r="Y78" s="367"/>
      <c r="Z78" s="367"/>
    </row>
    <row r="79" spans="1:26" s="368" customFormat="1" ht="86.4" x14ac:dyDescent="0.3">
      <c r="A79" s="366"/>
      <c r="B79" s="364" t="s">
        <v>641</v>
      </c>
      <c r="C79" s="377" t="s">
        <v>460</v>
      </c>
      <c r="D79" s="365">
        <v>160</v>
      </c>
      <c r="E79" s="363" t="s">
        <v>681</v>
      </c>
      <c r="F79" s="365">
        <f t="shared" ref="F79:F143" si="2">D79</f>
        <v>160</v>
      </c>
      <c r="G79" s="362" t="s">
        <v>683</v>
      </c>
      <c r="H79" s="363" t="s">
        <v>684</v>
      </c>
      <c r="I79" s="365">
        <f t="shared" ref="I79:I143" si="3">D79</f>
        <v>160</v>
      </c>
      <c r="J79" s="363" t="s">
        <v>682</v>
      </c>
      <c r="K79" s="367"/>
      <c r="L79" s="367"/>
      <c r="M79" s="367"/>
      <c r="N79" s="367"/>
      <c r="O79" s="367"/>
      <c r="P79" s="367"/>
      <c r="Q79" s="367"/>
      <c r="R79" s="367"/>
      <c r="S79" s="367"/>
      <c r="T79" s="367"/>
      <c r="U79" s="367"/>
      <c r="V79" s="367"/>
      <c r="W79" s="367"/>
      <c r="X79" s="367"/>
      <c r="Y79" s="367"/>
      <c r="Z79" s="367"/>
    </row>
    <row r="80" spans="1:26" s="368" customFormat="1" ht="86.4" x14ac:dyDescent="0.3">
      <c r="A80" s="366"/>
      <c r="B80" s="364" t="s">
        <v>642</v>
      </c>
      <c r="C80" s="377" t="s">
        <v>461</v>
      </c>
      <c r="D80" s="365">
        <v>160</v>
      </c>
      <c r="E80" s="363" t="s">
        <v>681</v>
      </c>
      <c r="F80" s="365">
        <f t="shared" si="2"/>
        <v>160</v>
      </c>
      <c r="G80" s="362" t="s">
        <v>683</v>
      </c>
      <c r="H80" s="363" t="s">
        <v>684</v>
      </c>
      <c r="I80" s="365">
        <f t="shared" si="3"/>
        <v>160</v>
      </c>
      <c r="J80" s="363" t="s">
        <v>682</v>
      </c>
      <c r="K80" s="367"/>
      <c r="L80" s="367"/>
      <c r="M80" s="367"/>
      <c r="N80" s="367"/>
      <c r="O80" s="367"/>
      <c r="P80" s="367"/>
      <c r="Q80" s="367"/>
      <c r="R80" s="367"/>
      <c r="S80" s="367"/>
      <c r="T80" s="367"/>
      <c r="U80" s="367"/>
      <c r="V80" s="367"/>
      <c r="W80" s="367"/>
      <c r="X80" s="367"/>
      <c r="Y80" s="367"/>
      <c r="Z80" s="367"/>
    </row>
    <row r="81" spans="1:26" s="368" customFormat="1" ht="86.4" x14ac:dyDescent="0.3">
      <c r="A81" s="366"/>
      <c r="B81" s="364" t="s">
        <v>643</v>
      </c>
      <c r="C81" s="377" t="s">
        <v>462</v>
      </c>
      <c r="D81" s="365">
        <v>160</v>
      </c>
      <c r="E81" s="363" t="s">
        <v>681</v>
      </c>
      <c r="F81" s="365">
        <f t="shared" si="2"/>
        <v>160</v>
      </c>
      <c r="G81" s="362" t="s">
        <v>683</v>
      </c>
      <c r="H81" s="363" t="s">
        <v>684</v>
      </c>
      <c r="I81" s="365">
        <f t="shared" si="3"/>
        <v>160</v>
      </c>
      <c r="J81" s="363" t="s">
        <v>682</v>
      </c>
      <c r="K81" s="367"/>
      <c r="L81" s="367"/>
      <c r="M81" s="367"/>
      <c r="N81" s="367"/>
      <c r="O81" s="367"/>
      <c r="P81" s="367"/>
      <c r="Q81" s="367"/>
      <c r="R81" s="367"/>
      <c r="S81" s="367"/>
      <c r="T81" s="367"/>
      <c r="U81" s="367"/>
      <c r="V81" s="367"/>
      <c r="W81" s="367"/>
      <c r="X81" s="367"/>
      <c r="Y81" s="367"/>
      <c r="Z81" s="367"/>
    </row>
    <row r="82" spans="1:26" s="368" customFormat="1" ht="86.4" x14ac:dyDescent="0.3">
      <c r="A82" s="366"/>
      <c r="B82" s="364" t="s">
        <v>644</v>
      </c>
      <c r="C82" s="377" t="s">
        <v>463</v>
      </c>
      <c r="D82" s="365">
        <v>160</v>
      </c>
      <c r="E82" s="363" t="s">
        <v>681</v>
      </c>
      <c r="F82" s="365">
        <f t="shared" si="2"/>
        <v>160</v>
      </c>
      <c r="G82" s="362" t="s">
        <v>683</v>
      </c>
      <c r="H82" s="363" t="s">
        <v>684</v>
      </c>
      <c r="I82" s="365">
        <f t="shared" si="3"/>
        <v>160</v>
      </c>
      <c r="J82" s="363" t="s">
        <v>682</v>
      </c>
      <c r="K82" s="367"/>
      <c r="L82" s="367"/>
      <c r="M82" s="367"/>
      <c r="N82" s="367"/>
      <c r="O82" s="367"/>
      <c r="P82" s="367"/>
      <c r="Q82" s="367"/>
      <c r="R82" s="367"/>
      <c r="S82" s="367"/>
      <c r="T82" s="367"/>
      <c r="U82" s="367"/>
      <c r="V82" s="367"/>
      <c r="W82" s="367"/>
      <c r="X82" s="367"/>
      <c r="Y82" s="367"/>
      <c r="Z82" s="367"/>
    </row>
    <row r="83" spans="1:26" s="368" customFormat="1" ht="86.4" x14ac:dyDescent="0.3">
      <c r="A83" s="366"/>
      <c r="B83" s="364" t="s">
        <v>645</v>
      </c>
      <c r="C83" s="377" t="s">
        <v>464</v>
      </c>
      <c r="D83" s="365">
        <v>800</v>
      </c>
      <c r="E83" s="363" t="s">
        <v>681</v>
      </c>
      <c r="F83" s="365">
        <f t="shared" si="2"/>
        <v>800</v>
      </c>
      <c r="G83" s="362" t="s">
        <v>683</v>
      </c>
      <c r="H83" s="363" t="s">
        <v>684</v>
      </c>
      <c r="I83" s="365">
        <f t="shared" si="3"/>
        <v>800</v>
      </c>
      <c r="J83" s="363" t="s">
        <v>682</v>
      </c>
      <c r="K83" s="367"/>
      <c r="L83" s="367"/>
      <c r="M83" s="367"/>
      <c r="N83" s="367"/>
      <c r="O83" s="367"/>
      <c r="P83" s="367"/>
      <c r="Q83" s="367"/>
      <c r="R83" s="367"/>
      <c r="S83" s="367"/>
      <c r="T83" s="367"/>
      <c r="U83" s="367"/>
      <c r="V83" s="367"/>
      <c r="W83" s="367"/>
      <c r="X83" s="367"/>
      <c r="Y83" s="367"/>
      <c r="Z83" s="367"/>
    </row>
    <row r="84" spans="1:26" s="368" customFormat="1" ht="86.4" x14ac:dyDescent="0.3">
      <c r="A84" s="366"/>
      <c r="B84" s="364" t="s">
        <v>646</v>
      </c>
      <c r="C84" s="377" t="s">
        <v>465</v>
      </c>
      <c r="D84" s="365">
        <v>160</v>
      </c>
      <c r="E84" s="363" t="s">
        <v>681</v>
      </c>
      <c r="F84" s="365">
        <f t="shared" si="2"/>
        <v>160</v>
      </c>
      <c r="G84" s="362" t="s">
        <v>683</v>
      </c>
      <c r="H84" s="363" t="s">
        <v>684</v>
      </c>
      <c r="I84" s="365">
        <f t="shared" si="3"/>
        <v>160</v>
      </c>
      <c r="J84" s="363" t="s">
        <v>682</v>
      </c>
      <c r="K84" s="367"/>
      <c r="L84" s="367"/>
      <c r="M84" s="367"/>
      <c r="N84" s="367"/>
      <c r="O84" s="367"/>
      <c r="P84" s="367"/>
      <c r="Q84" s="367"/>
      <c r="R84" s="367"/>
      <c r="S84" s="367"/>
      <c r="T84" s="367"/>
      <c r="U84" s="367"/>
      <c r="V84" s="367"/>
      <c r="W84" s="367"/>
      <c r="X84" s="367"/>
      <c r="Y84" s="367"/>
      <c r="Z84" s="367"/>
    </row>
    <row r="85" spans="1:26" s="368" customFormat="1" ht="86.4" x14ac:dyDescent="0.3">
      <c r="A85" s="366"/>
      <c r="B85" s="364" t="s">
        <v>647</v>
      </c>
      <c r="C85" s="377" t="s">
        <v>466</v>
      </c>
      <c r="D85" s="365">
        <v>320</v>
      </c>
      <c r="E85" s="363" t="s">
        <v>681</v>
      </c>
      <c r="F85" s="365">
        <f t="shared" si="2"/>
        <v>320</v>
      </c>
      <c r="G85" s="362" t="s">
        <v>683</v>
      </c>
      <c r="H85" s="363" t="s">
        <v>684</v>
      </c>
      <c r="I85" s="365">
        <f t="shared" si="3"/>
        <v>320</v>
      </c>
      <c r="J85" s="363" t="s">
        <v>682</v>
      </c>
      <c r="K85" s="367"/>
      <c r="L85" s="367"/>
      <c r="M85" s="367"/>
      <c r="N85" s="367"/>
      <c r="O85" s="367"/>
      <c r="P85" s="367"/>
      <c r="Q85" s="367"/>
      <c r="R85" s="367"/>
      <c r="S85" s="367"/>
      <c r="T85" s="367"/>
      <c r="U85" s="367"/>
      <c r="V85" s="367"/>
      <c r="W85" s="367"/>
      <c r="X85" s="367"/>
      <c r="Y85" s="367"/>
      <c r="Z85" s="367"/>
    </row>
    <row r="86" spans="1:26" s="368" customFormat="1" ht="86.4" x14ac:dyDescent="0.3">
      <c r="A86" s="366"/>
      <c r="B86" s="364" t="s">
        <v>648</v>
      </c>
      <c r="C86" s="377" t="s">
        <v>467</v>
      </c>
      <c r="D86" s="365">
        <v>400</v>
      </c>
      <c r="E86" s="363" t="s">
        <v>681</v>
      </c>
      <c r="F86" s="365">
        <f t="shared" si="2"/>
        <v>400</v>
      </c>
      <c r="G86" s="362" t="s">
        <v>683</v>
      </c>
      <c r="H86" s="363" t="s">
        <v>684</v>
      </c>
      <c r="I86" s="365">
        <f t="shared" si="3"/>
        <v>400</v>
      </c>
      <c r="J86" s="363" t="s">
        <v>682</v>
      </c>
      <c r="K86" s="367"/>
      <c r="L86" s="367"/>
      <c r="M86" s="367"/>
      <c r="N86" s="367"/>
      <c r="O86" s="367"/>
      <c r="P86" s="367"/>
      <c r="Q86" s="367"/>
      <c r="R86" s="367"/>
      <c r="S86" s="367"/>
      <c r="T86" s="367"/>
      <c r="U86" s="367"/>
      <c r="V86" s="367"/>
      <c r="W86" s="367"/>
      <c r="X86" s="367"/>
      <c r="Y86" s="367"/>
      <c r="Z86" s="367"/>
    </row>
    <row r="87" spans="1:26" s="368" customFormat="1" ht="86.4" x14ac:dyDescent="0.3">
      <c r="A87" s="366"/>
      <c r="B87" s="364" t="s">
        <v>649</v>
      </c>
      <c r="C87" s="377" t="s">
        <v>468</v>
      </c>
      <c r="D87" s="365">
        <v>800</v>
      </c>
      <c r="E87" s="363" t="s">
        <v>681</v>
      </c>
      <c r="F87" s="365">
        <f t="shared" si="2"/>
        <v>800</v>
      </c>
      <c r="G87" s="362" t="s">
        <v>683</v>
      </c>
      <c r="H87" s="363" t="s">
        <v>684</v>
      </c>
      <c r="I87" s="365">
        <f t="shared" si="3"/>
        <v>800</v>
      </c>
      <c r="J87" s="363" t="s">
        <v>682</v>
      </c>
      <c r="K87" s="367"/>
      <c r="L87" s="367"/>
      <c r="M87" s="367"/>
      <c r="N87" s="367"/>
      <c r="O87" s="367"/>
      <c r="P87" s="367"/>
      <c r="Q87" s="367"/>
      <c r="R87" s="367"/>
      <c r="S87" s="367"/>
      <c r="T87" s="367"/>
      <c r="U87" s="367"/>
      <c r="V87" s="367"/>
      <c r="W87" s="367"/>
      <c r="X87" s="367"/>
      <c r="Y87" s="367"/>
      <c r="Z87" s="367"/>
    </row>
    <row r="88" spans="1:26" s="368" customFormat="1" ht="86.4" x14ac:dyDescent="0.3">
      <c r="A88" s="366"/>
      <c r="B88" s="364" t="s">
        <v>650</v>
      </c>
      <c r="C88" s="377" t="s">
        <v>501</v>
      </c>
      <c r="D88" s="365">
        <v>480</v>
      </c>
      <c r="E88" s="363" t="s">
        <v>681</v>
      </c>
      <c r="F88" s="365">
        <f t="shared" si="2"/>
        <v>480</v>
      </c>
      <c r="G88" s="362" t="s">
        <v>683</v>
      </c>
      <c r="H88" s="363" t="s">
        <v>684</v>
      </c>
      <c r="I88" s="365">
        <f t="shared" si="3"/>
        <v>480</v>
      </c>
      <c r="J88" s="363" t="s">
        <v>682</v>
      </c>
      <c r="K88" s="367"/>
      <c r="L88" s="367"/>
      <c r="M88" s="367"/>
      <c r="N88" s="367"/>
      <c r="O88" s="367"/>
      <c r="P88" s="367"/>
      <c r="Q88" s="367"/>
      <c r="R88" s="367"/>
      <c r="S88" s="367"/>
      <c r="T88" s="367"/>
      <c r="U88" s="367"/>
      <c r="V88" s="367"/>
      <c r="W88" s="367"/>
      <c r="X88" s="367"/>
      <c r="Y88" s="367"/>
      <c r="Z88" s="367"/>
    </row>
    <row r="89" spans="1:26" s="368" customFormat="1" ht="86.4" x14ac:dyDescent="0.3">
      <c r="A89" s="366"/>
      <c r="B89" s="364" t="s">
        <v>651</v>
      </c>
      <c r="C89" s="377" t="s">
        <v>470</v>
      </c>
      <c r="D89" s="365">
        <v>960</v>
      </c>
      <c r="E89" s="363" t="s">
        <v>681</v>
      </c>
      <c r="F89" s="365">
        <f t="shared" si="2"/>
        <v>960</v>
      </c>
      <c r="G89" s="362" t="s">
        <v>683</v>
      </c>
      <c r="H89" s="363" t="s">
        <v>684</v>
      </c>
      <c r="I89" s="365">
        <f t="shared" si="3"/>
        <v>960</v>
      </c>
      <c r="J89" s="363" t="s">
        <v>682</v>
      </c>
      <c r="K89" s="367"/>
      <c r="L89" s="367"/>
      <c r="M89" s="367"/>
      <c r="N89" s="367"/>
      <c r="O89" s="367"/>
      <c r="P89" s="367"/>
      <c r="Q89" s="367"/>
      <c r="R89" s="367"/>
      <c r="S89" s="367"/>
      <c r="T89" s="367"/>
      <c r="U89" s="367"/>
      <c r="V89" s="367"/>
      <c r="W89" s="367"/>
      <c r="X89" s="367"/>
      <c r="Y89" s="367"/>
      <c r="Z89" s="367"/>
    </row>
    <row r="90" spans="1:26" s="368" customFormat="1" ht="86.4" x14ac:dyDescent="0.3">
      <c r="A90" s="366"/>
      <c r="B90" s="364" t="s">
        <v>652</v>
      </c>
      <c r="C90" s="377" t="s">
        <v>502</v>
      </c>
      <c r="D90" s="365">
        <v>1280</v>
      </c>
      <c r="E90" s="363" t="s">
        <v>681</v>
      </c>
      <c r="F90" s="365">
        <f t="shared" si="2"/>
        <v>1280</v>
      </c>
      <c r="G90" s="362" t="s">
        <v>683</v>
      </c>
      <c r="H90" s="363" t="s">
        <v>684</v>
      </c>
      <c r="I90" s="365">
        <f t="shared" si="3"/>
        <v>1280</v>
      </c>
      <c r="J90" s="363" t="s">
        <v>682</v>
      </c>
      <c r="K90" s="367"/>
      <c r="L90" s="367"/>
      <c r="M90" s="367"/>
      <c r="N90" s="367"/>
      <c r="O90" s="367"/>
      <c r="P90" s="367"/>
      <c r="Q90" s="367"/>
      <c r="R90" s="367"/>
      <c r="S90" s="367"/>
      <c r="T90" s="367"/>
      <c r="U90" s="367"/>
      <c r="V90" s="367"/>
      <c r="W90" s="367"/>
      <c r="X90" s="367"/>
      <c r="Y90" s="367"/>
      <c r="Z90" s="367"/>
    </row>
    <row r="91" spans="1:26" s="368" customFormat="1" ht="86.4" x14ac:dyDescent="0.3">
      <c r="A91" s="366"/>
      <c r="B91" s="364" t="s">
        <v>653</v>
      </c>
      <c r="C91" s="377" t="s">
        <v>503</v>
      </c>
      <c r="D91" s="365">
        <v>800</v>
      </c>
      <c r="E91" s="363" t="s">
        <v>681</v>
      </c>
      <c r="F91" s="365">
        <f t="shared" si="2"/>
        <v>800</v>
      </c>
      <c r="G91" s="362" t="s">
        <v>683</v>
      </c>
      <c r="H91" s="363" t="s">
        <v>684</v>
      </c>
      <c r="I91" s="365">
        <f t="shared" si="3"/>
        <v>800</v>
      </c>
      <c r="J91" s="363" t="s">
        <v>682</v>
      </c>
      <c r="K91" s="367"/>
      <c r="L91" s="367"/>
      <c r="M91" s="367"/>
      <c r="N91" s="367"/>
      <c r="O91" s="367"/>
      <c r="P91" s="367"/>
      <c r="Q91" s="367"/>
      <c r="R91" s="367"/>
      <c r="S91" s="367"/>
      <c r="T91" s="367"/>
      <c r="U91" s="367"/>
      <c r="V91" s="367"/>
      <c r="W91" s="367"/>
      <c r="X91" s="367"/>
      <c r="Y91" s="367"/>
      <c r="Z91" s="367"/>
    </row>
    <row r="92" spans="1:26" s="368" customFormat="1" ht="86.4" x14ac:dyDescent="0.3">
      <c r="A92" s="366"/>
      <c r="B92" s="364" t="s">
        <v>654</v>
      </c>
      <c r="C92" s="377" t="s">
        <v>475</v>
      </c>
      <c r="D92" s="365">
        <v>960</v>
      </c>
      <c r="E92" s="363" t="s">
        <v>681</v>
      </c>
      <c r="F92" s="365">
        <f t="shared" si="2"/>
        <v>960</v>
      </c>
      <c r="G92" s="362" t="s">
        <v>683</v>
      </c>
      <c r="H92" s="363" t="s">
        <v>684</v>
      </c>
      <c r="I92" s="365">
        <f t="shared" si="3"/>
        <v>960</v>
      </c>
      <c r="J92" s="363" t="s">
        <v>682</v>
      </c>
      <c r="K92" s="367"/>
      <c r="L92" s="367"/>
      <c r="M92" s="367"/>
      <c r="N92" s="367"/>
      <c r="O92" s="367"/>
      <c r="P92" s="367"/>
      <c r="Q92" s="367"/>
      <c r="R92" s="367"/>
      <c r="S92" s="367"/>
      <c r="T92" s="367"/>
      <c r="U92" s="367"/>
      <c r="V92" s="367"/>
      <c r="W92" s="367"/>
      <c r="X92" s="367"/>
      <c r="Y92" s="367"/>
      <c r="Z92" s="367"/>
    </row>
    <row r="93" spans="1:26" s="368" customFormat="1" ht="86.4" x14ac:dyDescent="0.3">
      <c r="A93" s="366"/>
      <c r="B93" s="364" t="s">
        <v>655</v>
      </c>
      <c r="C93" s="377" t="s">
        <v>477</v>
      </c>
      <c r="D93" s="365">
        <v>1600</v>
      </c>
      <c r="E93" s="363" t="s">
        <v>681</v>
      </c>
      <c r="F93" s="365">
        <f t="shared" si="2"/>
        <v>1600</v>
      </c>
      <c r="G93" s="362" t="s">
        <v>683</v>
      </c>
      <c r="H93" s="363" t="s">
        <v>684</v>
      </c>
      <c r="I93" s="365">
        <f t="shared" si="3"/>
        <v>1600</v>
      </c>
      <c r="J93" s="363" t="s">
        <v>682</v>
      </c>
      <c r="K93" s="367"/>
      <c r="L93" s="367"/>
      <c r="M93" s="367"/>
      <c r="N93" s="367"/>
      <c r="O93" s="367"/>
      <c r="P93" s="367"/>
      <c r="Q93" s="367"/>
      <c r="R93" s="367"/>
      <c r="S93" s="367"/>
      <c r="T93" s="367"/>
      <c r="U93" s="367"/>
      <c r="V93" s="367"/>
      <c r="W93" s="367"/>
      <c r="X93" s="367"/>
      <c r="Y93" s="367"/>
      <c r="Z93" s="367"/>
    </row>
    <row r="94" spans="1:26" s="368" customFormat="1" ht="86.4" x14ac:dyDescent="0.3">
      <c r="A94" s="366"/>
      <c r="B94" s="364" t="s">
        <v>656</v>
      </c>
      <c r="C94" s="377" t="s">
        <v>479</v>
      </c>
      <c r="D94" s="365">
        <v>160</v>
      </c>
      <c r="E94" s="363" t="s">
        <v>681</v>
      </c>
      <c r="F94" s="365">
        <f t="shared" si="2"/>
        <v>160</v>
      </c>
      <c r="G94" s="362" t="s">
        <v>683</v>
      </c>
      <c r="H94" s="363" t="s">
        <v>684</v>
      </c>
      <c r="I94" s="365">
        <f t="shared" si="3"/>
        <v>160</v>
      </c>
      <c r="J94" s="363" t="s">
        <v>682</v>
      </c>
      <c r="K94" s="367"/>
      <c r="L94" s="367"/>
      <c r="M94" s="367"/>
      <c r="N94" s="367"/>
      <c r="O94" s="367"/>
      <c r="P94" s="367"/>
      <c r="Q94" s="367"/>
      <c r="R94" s="367"/>
      <c r="S94" s="367"/>
      <c r="T94" s="367"/>
      <c r="U94" s="367"/>
      <c r="V94" s="367"/>
      <c r="W94" s="367"/>
      <c r="X94" s="367"/>
      <c r="Y94" s="367"/>
      <c r="Z94" s="367"/>
    </row>
    <row r="95" spans="1:26" s="368" customFormat="1" ht="86.4" x14ac:dyDescent="0.3">
      <c r="A95" s="366"/>
      <c r="B95" s="364" t="s">
        <v>657</v>
      </c>
      <c r="C95" s="377" t="s">
        <v>480</v>
      </c>
      <c r="D95" s="365">
        <v>320</v>
      </c>
      <c r="E95" s="363" t="s">
        <v>681</v>
      </c>
      <c r="F95" s="365">
        <f t="shared" si="2"/>
        <v>320</v>
      </c>
      <c r="G95" s="362" t="s">
        <v>683</v>
      </c>
      <c r="H95" s="363" t="s">
        <v>684</v>
      </c>
      <c r="I95" s="365">
        <f t="shared" si="3"/>
        <v>320</v>
      </c>
      <c r="J95" s="363" t="s">
        <v>682</v>
      </c>
      <c r="K95" s="367"/>
      <c r="L95" s="367"/>
      <c r="M95" s="367"/>
      <c r="N95" s="367"/>
      <c r="O95" s="367"/>
      <c r="P95" s="367"/>
      <c r="Q95" s="367"/>
      <c r="R95" s="367"/>
      <c r="S95" s="367"/>
      <c r="T95" s="367"/>
      <c r="U95" s="367"/>
      <c r="V95" s="367"/>
      <c r="W95" s="367"/>
      <c r="X95" s="367"/>
      <c r="Y95" s="367"/>
      <c r="Z95" s="367"/>
    </row>
    <row r="96" spans="1:26" s="368" customFormat="1" ht="86.4" x14ac:dyDescent="0.3">
      <c r="A96" s="366"/>
      <c r="B96" s="364" t="s">
        <v>658</v>
      </c>
      <c r="C96" s="377" t="s">
        <v>505</v>
      </c>
      <c r="D96" s="365">
        <v>1280</v>
      </c>
      <c r="E96" s="363" t="s">
        <v>681</v>
      </c>
      <c r="F96" s="365">
        <f t="shared" si="2"/>
        <v>1280</v>
      </c>
      <c r="G96" s="362" t="s">
        <v>683</v>
      </c>
      <c r="H96" s="363" t="s">
        <v>684</v>
      </c>
      <c r="I96" s="365">
        <f t="shared" si="3"/>
        <v>1280</v>
      </c>
      <c r="J96" s="363" t="s">
        <v>682</v>
      </c>
      <c r="K96" s="367"/>
      <c r="L96" s="367"/>
      <c r="M96" s="367"/>
      <c r="N96" s="367"/>
      <c r="O96" s="367"/>
      <c r="P96" s="367"/>
      <c r="Q96" s="367"/>
      <c r="R96" s="367"/>
      <c r="S96" s="367"/>
      <c r="T96" s="367"/>
      <c r="U96" s="367"/>
      <c r="V96" s="367"/>
      <c r="W96" s="367"/>
      <c r="X96" s="367"/>
      <c r="Y96" s="367"/>
      <c r="Z96" s="367"/>
    </row>
    <row r="97" spans="1:26" s="368" customFormat="1" ht="86.4" x14ac:dyDescent="0.3">
      <c r="A97" s="366"/>
      <c r="B97" s="364" t="s">
        <v>659</v>
      </c>
      <c r="C97" s="377" t="s">
        <v>484</v>
      </c>
      <c r="D97" s="365">
        <v>3840</v>
      </c>
      <c r="E97" s="363" t="s">
        <v>681</v>
      </c>
      <c r="F97" s="365">
        <f t="shared" si="2"/>
        <v>3840</v>
      </c>
      <c r="G97" s="362" t="s">
        <v>683</v>
      </c>
      <c r="H97" s="363" t="s">
        <v>684</v>
      </c>
      <c r="I97" s="365">
        <f t="shared" si="3"/>
        <v>3840</v>
      </c>
      <c r="J97" s="363" t="s">
        <v>682</v>
      </c>
      <c r="K97" s="367"/>
      <c r="L97" s="367"/>
      <c r="M97" s="367"/>
      <c r="N97" s="367"/>
      <c r="O97" s="367"/>
      <c r="P97" s="367"/>
      <c r="Q97" s="367"/>
      <c r="R97" s="367"/>
      <c r="S97" s="367"/>
      <c r="T97" s="367"/>
      <c r="U97" s="367"/>
      <c r="V97" s="367"/>
      <c r="W97" s="367"/>
      <c r="X97" s="367"/>
      <c r="Y97" s="367"/>
      <c r="Z97" s="367"/>
    </row>
    <row r="98" spans="1:26" s="368" customFormat="1" ht="86.4" x14ac:dyDescent="0.3">
      <c r="A98" s="366"/>
      <c r="B98" s="364" t="s">
        <v>660</v>
      </c>
      <c r="C98" s="377" t="s">
        <v>495</v>
      </c>
      <c r="D98" s="365">
        <v>1920</v>
      </c>
      <c r="E98" s="363" t="s">
        <v>681</v>
      </c>
      <c r="F98" s="365">
        <f t="shared" si="2"/>
        <v>1920</v>
      </c>
      <c r="G98" s="362" t="s">
        <v>683</v>
      </c>
      <c r="H98" s="363" t="s">
        <v>684</v>
      </c>
      <c r="I98" s="365">
        <f t="shared" si="3"/>
        <v>1920</v>
      </c>
      <c r="J98" s="363" t="s">
        <v>682</v>
      </c>
      <c r="K98" s="367"/>
      <c r="L98" s="367"/>
      <c r="M98" s="367"/>
      <c r="N98" s="367"/>
      <c r="O98" s="367"/>
      <c r="P98" s="367"/>
      <c r="Q98" s="367"/>
      <c r="R98" s="367"/>
      <c r="S98" s="367"/>
      <c r="T98" s="367"/>
      <c r="U98" s="367"/>
      <c r="V98" s="367"/>
      <c r="W98" s="367"/>
      <c r="X98" s="367"/>
      <c r="Y98" s="367"/>
      <c r="Z98" s="367"/>
    </row>
    <row r="99" spans="1:26" s="368" customFormat="1" ht="86.4" x14ac:dyDescent="0.3">
      <c r="A99" s="366"/>
      <c r="B99" s="364" t="s">
        <v>661</v>
      </c>
      <c r="C99" s="377" t="s">
        <v>496</v>
      </c>
      <c r="D99" s="365">
        <v>2560</v>
      </c>
      <c r="E99" s="363" t="s">
        <v>681</v>
      </c>
      <c r="F99" s="365">
        <f t="shared" si="2"/>
        <v>2560</v>
      </c>
      <c r="G99" s="362" t="s">
        <v>683</v>
      </c>
      <c r="H99" s="363" t="s">
        <v>684</v>
      </c>
      <c r="I99" s="365">
        <f t="shared" si="3"/>
        <v>2560</v>
      </c>
      <c r="J99" s="363" t="s">
        <v>682</v>
      </c>
      <c r="K99" s="367"/>
      <c r="L99" s="367"/>
      <c r="M99" s="367"/>
      <c r="N99" s="367"/>
      <c r="O99" s="367"/>
      <c r="P99" s="367"/>
      <c r="Q99" s="367"/>
      <c r="R99" s="367"/>
      <c r="S99" s="367"/>
      <c r="T99" s="367"/>
      <c r="U99" s="367"/>
      <c r="V99" s="367"/>
      <c r="W99" s="367"/>
      <c r="X99" s="367"/>
      <c r="Y99" s="367"/>
      <c r="Z99" s="367"/>
    </row>
    <row r="100" spans="1:26" s="368" customFormat="1" ht="86.4" x14ac:dyDescent="0.3">
      <c r="A100" s="366"/>
      <c r="B100" s="364" t="s">
        <v>662</v>
      </c>
      <c r="C100" s="377" t="s">
        <v>497</v>
      </c>
      <c r="D100" s="365">
        <v>160</v>
      </c>
      <c r="E100" s="363" t="s">
        <v>681</v>
      </c>
      <c r="F100" s="365">
        <f t="shared" si="2"/>
        <v>160</v>
      </c>
      <c r="G100" s="362" t="s">
        <v>683</v>
      </c>
      <c r="H100" s="363" t="s">
        <v>684</v>
      </c>
      <c r="I100" s="365">
        <f t="shared" si="3"/>
        <v>160</v>
      </c>
      <c r="J100" s="363" t="s">
        <v>682</v>
      </c>
      <c r="K100" s="367"/>
      <c r="L100" s="367"/>
      <c r="M100" s="367"/>
      <c r="N100" s="367"/>
      <c r="O100" s="367"/>
      <c r="P100" s="367"/>
      <c r="Q100" s="367"/>
      <c r="R100" s="367"/>
      <c r="S100" s="367"/>
      <c r="T100" s="367"/>
      <c r="U100" s="367"/>
      <c r="V100" s="367"/>
      <c r="W100" s="367"/>
      <c r="X100" s="367"/>
      <c r="Y100" s="367"/>
      <c r="Z100" s="367"/>
    </row>
    <row r="101" spans="1:26" s="368" customFormat="1" ht="86.4" x14ac:dyDescent="0.3">
      <c r="A101" s="366"/>
      <c r="B101" s="364" t="s">
        <v>663</v>
      </c>
      <c r="C101" s="377" t="s">
        <v>498</v>
      </c>
      <c r="D101" s="365">
        <v>2400</v>
      </c>
      <c r="E101" s="363" t="s">
        <v>681</v>
      </c>
      <c r="F101" s="365">
        <f t="shared" si="2"/>
        <v>2400</v>
      </c>
      <c r="G101" s="362" t="s">
        <v>683</v>
      </c>
      <c r="H101" s="363" t="s">
        <v>684</v>
      </c>
      <c r="I101" s="365">
        <f t="shared" si="3"/>
        <v>2400</v>
      </c>
      <c r="J101" s="363" t="s">
        <v>682</v>
      </c>
      <c r="K101" s="367"/>
      <c r="L101" s="367"/>
      <c r="M101" s="367"/>
      <c r="N101" s="367"/>
      <c r="O101" s="367"/>
      <c r="P101" s="367"/>
      <c r="Q101" s="367"/>
      <c r="R101" s="367"/>
      <c r="S101" s="367"/>
      <c r="T101" s="367"/>
      <c r="U101" s="367"/>
      <c r="V101" s="367"/>
      <c r="W101" s="367"/>
      <c r="X101" s="367"/>
      <c r="Y101" s="367"/>
      <c r="Z101" s="367"/>
    </row>
    <row r="102" spans="1:26" s="368" customFormat="1" ht="86.4" x14ac:dyDescent="0.3">
      <c r="A102" s="366"/>
      <c r="B102" s="364" t="s">
        <v>664</v>
      </c>
      <c r="C102" s="377" t="s">
        <v>500</v>
      </c>
      <c r="D102" s="365">
        <v>640</v>
      </c>
      <c r="E102" s="363" t="s">
        <v>681</v>
      </c>
      <c r="F102" s="365">
        <f t="shared" si="2"/>
        <v>640</v>
      </c>
      <c r="G102" s="362" t="s">
        <v>683</v>
      </c>
      <c r="H102" s="363" t="s">
        <v>684</v>
      </c>
      <c r="I102" s="365">
        <f t="shared" si="3"/>
        <v>640</v>
      </c>
      <c r="J102" s="363" t="s">
        <v>682</v>
      </c>
      <c r="K102" s="367"/>
      <c r="L102" s="367"/>
      <c r="M102" s="367"/>
      <c r="N102" s="367"/>
      <c r="O102" s="367"/>
      <c r="P102" s="367"/>
      <c r="Q102" s="367"/>
      <c r="R102" s="367"/>
      <c r="S102" s="367"/>
      <c r="T102" s="367"/>
      <c r="U102" s="367"/>
      <c r="V102" s="367"/>
      <c r="W102" s="367"/>
      <c r="X102" s="367"/>
      <c r="Y102" s="367"/>
      <c r="Z102" s="367"/>
    </row>
    <row r="103" spans="1:26" s="368" customFormat="1" ht="86.4" x14ac:dyDescent="0.3">
      <c r="A103" s="366"/>
      <c r="B103" s="364" t="s">
        <v>665</v>
      </c>
      <c r="C103" s="377" t="s">
        <v>453</v>
      </c>
      <c r="D103" s="365">
        <v>640</v>
      </c>
      <c r="E103" s="363" t="s">
        <v>681</v>
      </c>
      <c r="F103" s="365">
        <f t="shared" si="2"/>
        <v>640</v>
      </c>
      <c r="G103" s="362" t="s">
        <v>683</v>
      </c>
      <c r="H103" s="363" t="s">
        <v>684</v>
      </c>
      <c r="I103" s="365">
        <f t="shared" si="3"/>
        <v>640</v>
      </c>
      <c r="J103" s="363" t="s">
        <v>682</v>
      </c>
      <c r="K103" s="367"/>
      <c r="L103" s="367"/>
      <c r="M103" s="367"/>
      <c r="N103" s="367"/>
      <c r="O103" s="367"/>
      <c r="P103" s="367"/>
      <c r="Q103" s="367"/>
      <c r="R103" s="367"/>
      <c r="S103" s="367"/>
      <c r="T103" s="367"/>
      <c r="U103" s="367"/>
      <c r="V103" s="367"/>
      <c r="W103" s="367"/>
      <c r="X103" s="367"/>
      <c r="Y103" s="367"/>
      <c r="Z103" s="367"/>
    </row>
    <row r="104" spans="1:26" s="368" customFormat="1" ht="86.4" x14ac:dyDescent="0.3">
      <c r="A104" s="366"/>
      <c r="B104" s="364" t="s">
        <v>666</v>
      </c>
      <c r="C104" s="377" t="s">
        <v>477</v>
      </c>
      <c r="D104" s="365">
        <v>960</v>
      </c>
      <c r="E104" s="363" t="s">
        <v>681</v>
      </c>
      <c r="F104" s="365">
        <f t="shared" si="2"/>
        <v>960</v>
      </c>
      <c r="G104" s="362" t="s">
        <v>683</v>
      </c>
      <c r="H104" s="363" t="s">
        <v>684</v>
      </c>
      <c r="I104" s="365">
        <f t="shared" si="3"/>
        <v>960</v>
      </c>
      <c r="J104" s="363" t="s">
        <v>682</v>
      </c>
      <c r="K104" s="367"/>
      <c r="L104" s="367"/>
      <c r="M104" s="367"/>
      <c r="N104" s="367"/>
      <c r="O104" s="367"/>
      <c r="P104" s="367"/>
      <c r="Q104" s="367"/>
      <c r="R104" s="367"/>
      <c r="S104" s="367"/>
      <c r="T104" s="367"/>
      <c r="U104" s="367"/>
      <c r="V104" s="367"/>
      <c r="W104" s="367"/>
      <c r="X104" s="367"/>
      <c r="Y104" s="367"/>
      <c r="Z104" s="367"/>
    </row>
    <row r="105" spans="1:26" s="368" customFormat="1" ht="86.4" x14ac:dyDescent="0.3">
      <c r="A105" s="366"/>
      <c r="B105" s="364" t="s">
        <v>667</v>
      </c>
      <c r="C105" s="377" t="s">
        <v>501</v>
      </c>
      <c r="D105" s="365">
        <v>960</v>
      </c>
      <c r="E105" s="363" t="s">
        <v>681</v>
      </c>
      <c r="F105" s="365">
        <f t="shared" si="2"/>
        <v>960</v>
      </c>
      <c r="G105" s="362" t="s">
        <v>683</v>
      </c>
      <c r="H105" s="363" t="s">
        <v>684</v>
      </c>
      <c r="I105" s="365">
        <f t="shared" si="3"/>
        <v>960</v>
      </c>
      <c r="J105" s="363" t="s">
        <v>682</v>
      </c>
      <c r="K105" s="367"/>
      <c r="L105" s="367"/>
      <c r="M105" s="367"/>
      <c r="N105" s="367"/>
      <c r="O105" s="367"/>
      <c r="P105" s="367"/>
      <c r="Q105" s="367"/>
      <c r="R105" s="367"/>
      <c r="S105" s="367"/>
      <c r="T105" s="367"/>
      <c r="U105" s="367"/>
      <c r="V105" s="367"/>
      <c r="W105" s="367"/>
      <c r="X105" s="367"/>
      <c r="Y105" s="367"/>
      <c r="Z105" s="367"/>
    </row>
    <row r="106" spans="1:26" s="368" customFormat="1" ht="86.4" x14ac:dyDescent="0.3">
      <c r="A106" s="366"/>
      <c r="B106" s="364" t="s">
        <v>668</v>
      </c>
      <c r="C106" s="377" t="s">
        <v>505</v>
      </c>
      <c r="D106" s="365">
        <v>1280</v>
      </c>
      <c r="E106" s="363" t="s">
        <v>681</v>
      </c>
      <c r="F106" s="365">
        <f t="shared" si="2"/>
        <v>1280</v>
      </c>
      <c r="G106" s="362" t="s">
        <v>683</v>
      </c>
      <c r="H106" s="363" t="s">
        <v>684</v>
      </c>
      <c r="I106" s="365">
        <f t="shared" si="3"/>
        <v>1280</v>
      </c>
      <c r="J106" s="363" t="s">
        <v>682</v>
      </c>
      <c r="K106" s="367"/>
      <c r="L106" s="367"/>
      <c r="M106" s="367"/>
      <c r="N106" s="367"/>
      <c r="O106" s="367"/>
      <c r="P106" s="367"/>
      <c r="Q106" s="367"/>
      <c r="R106" s="367"/>
      <c r="S106" s="367"/>
      <c r="T106" s="367"/>
      <c r="U106" s="367"/>
      <c r="V106" s="367"/>
      <c r="W106" s="367"/>
      <c r="X106" s="367"/>
      <c r="Y106" s="367"/>
      <c r="Z106" s="367"/>
    </row>
    <row r="107" spans="1:26" s="368" customFormat="1" ht="86.4" x14ac:dyDescent="0.3">
      <c r="A107" s="366"/>
      <c r="B107" s="364" t="s">
        <v>669</v>
      </c>
      <c r="C107" s="377" t="s">
        <v>484</v>
      </c>
      <c r="D107" s="365">
        <v>3840</v>
      </c>
      <c r="E107" s="363" t="s">
        <v>681</v>
      </c>
      <c r="F107" s="365">
        <f t="shared" si="2"/>
        <v>3840</v>
      </c>
      <c r="G107" s="362" t="s">
        <v>683</v>
      </c>
      <c r="H107" s="363" t="s">
        <v>684</v>
      </c>
      <c r="I107" s="365">
        <f t="shared" si="3"/>
        <v>3840</v>
      </c>
      <c r="J107" s="363" t="s">
        <v>682</v>
      </c>
      <c r="K107" s="367"/>
      <c r="L107" s="367"/>
      <c r="M107" s="367"/>
      <c r="N107" s="367"/>
      <c r="O107" s="367"/>
      <c r="P107" s="367"/>
      <c r="Q107" s="367"/>
      <c r="R107" s="367"/>
      <c r="S107" s="367"/>
      <c r="T107" s="367"/>
      <c r="U107" s="367"/>
      <c r="V107" s="367"/>
      <c r="W107" s="367"/>
      <c r="X107" s="367"/>
      <c r="Y107" s="367"/>
      <c r="Z107" s="367"/>
    </row>
    <row r="108" spans="1:26" s="368" customFormat="1" ht="86.4" x14ac:dyDescent="0.3">
      <c r="A108" s="366"/>
      <c r="B108" s="364" t="s">
        <v>670</v>
      </c>
      <c r="C108" s="377" t="s">
        <v>495</v>
      </c>
      <c r="D108" s="365">
        <v>1920</v>
      </c>
      <c r="E108" s="363" t="s">
        <v>681</v>
      </c>
      <c r="F108" s="365">
        <f t="shared" si="2"/>
        <v>1920</v>
      </c>
      <c r="G108" s="362" t="s">
        <v>683</v>
      </c>
      <c r="H108" s="363" t="s">
        <v>684</v>
      </c>
      <c r="I108" s="365">
        <f t="shared" si="3"/>
        <v>1920</v>
      </c>
      <c r="J108" s="363" t="s">
        <v>682</v>
      </c>
      <c r="K108" s="367"/>
      <c r="L108" s="367"/>
      <c r="M108" s="367"/>
      <c r="N108" s="367"/>
      <c r="O108" s="367"/>
      <c r="P108" s="367"/>
      <c r="Q108" s="367"/>
      <c r="R108" s="367"/>
      <c r="S108" s="367"/>
      <c r="T108" s="367"/>
      <c r="U108" s="367"/>
      <c r="V108" s="367"/>
      <c r="W108" s="367"/>
      <c r="X108" s="367"/>
      <c r="Y108" s="367"/>
      <c r="Z108" s="367"/>
    </row>
    <row r="109" spans="1:26" s="368" customFormat="1" ht="86.4" x14ac:dyDescent="0.3">
      <c r="A109" s="366"/>
      <c r="B109" s="364" t="s">
        <v>671</v>
      </c>
      <c r="C109" s="377" t="s">
        <v>496</v>
      </c>
      <c r="D109" s="365">
        <v>2560</v>
      </c>
      <c r="E109" s="363" t="s">
        <v>681</v>
      </c>
      <c r="F109" s="365">
        <f t="shared" si="2"/>
        <v>2560</v>
      </c>
      <c r="G109" s="362" t="s">
        <v>683</v>
      </c>
      <c r="H109" s="363" t="s">
        <v>684</v>
      </c>
      <c r="I109" s="365">
        <f t="shared" si="3"/>
        <v>2560</v>
      </c>
      <c r="J109" s="363" t="s">
        <v>682</v>
      </c>
      <c r="K109" s="367"/>
      <c r="L109" s="367"/>
      <c r="M109" s="367"/>
      <c r="N109" s="367"/>
      <c r="O109" s="367"/>
      <c r="P109" s="367"/>
      <c r="Q109" s="367"/>
      <c r="R109" s="367"/>
      <c r="S109" s="367"/>
      <c r="T109" s="367"/>
      <c r="U109" s="367"/>
      <c r="V109" s="367"/>
      <c r="W109" s="367"/>
      <c r="X109" s="367"/>
      <c r="Y109" s="367"/>
      <c r="Z109" s="367"/>
    </row>
    <row r="110" spans="1:26" s="368" customFormat="1" ht="86.4" x14ac:dyDescent="0.3">
      <c r="A110" s="366"/>
      <c r="B110" s="364" t="s">
        <v>672</v>
      </c>
      <c r="C110" s="377" t="s">
        <v>497</v>
      </c>
      <c r="D110" s="365">
        <v>160</v>
      </c>
      <c r="E110" s="363" t="s">
        <v>681</v>
      </c>
      <c r="F110" s="365">
        <f t="shared" si="2"/>
        <v>160</v>
      </c>
      <c r="G110" s="362" t="s">
        <v>683</v>
      </c>
      <c r="H110" s="363" t="s">
        <v>684</v>
      </c>
      <c r="I110" s="365">
        <f t="shared" si="3"/>
        <v>160</v>
      </c>
      <c r="J110" s="363" t="s">
        <v>682</v>
      </c>
      <c r="K110" s="367"/>
      <c r="L110" s="367"/>
      <c r="M110" s="367"/>
      <c r="N110" s="367"/>
      <c r="O110" s="367"/>
      <c r="P110" s="367"/>
      <c r="Q110" s="367"/>
      <c r="R110" s="367"/>
      <c r="S110" s="367"/>
      <c r="T110" s="367"/>
      <c r="U110" s="367"/>
      <c r="V110" s="367"/>
      <c r="W110" s="367"/>
      <c r="X110" s="367"/>
      <c r="Y110" s="367"/>
      <c r="Z110" s="367"/>
    </row>
    <row r="111" spans="1:26" s="368" customFormat="1" ht="86.4" x14ac:dyDescent="0.3">
      <c r="A111" s="366"/>
      <c r="B111" s="364" t="s">
        <v>673</v>
      </c>
      <c r="C111" s="377" t="s">
        <v>498</v>
      </c>
      <c r="D111" s="365">
        <v>2400</v>
      </c>
      <c r="E111" s="363" t="s">
        <v>681</v>
      </c>
      <c r="F111" s="365">
        <f t="shared" si="2"/>
        <v>2400</v>
      </c>
      <c r="G111" s="362" t="s">
        <v>683</v>
      </c>
      <c r="H111" s="363" t="s">
        <v>684</v>
      </c>
      <c r="I111" s="365">
        <f t="shared" si="3"/>
        <v>2400</v>
      </c>
      <c r="J111" s="363" t="s">
        <v>682</v>
      </c>
      <c r="K111" s="367"/>
      <c r="L111" s="367"/>
      <c r="M111" s="367"/>
      <c r="N111" s="367"/>
      <c r="O111" s="367"/>
      <c r="P111" s="367"/>
      <c r="Q111" s="367"/>
      <c r="R111" s="367"/>
      <c r="S111" s="367"/>
      <c r="T111" s="367"/>
      <c r="U111" s="367"/>
      <c r="V111" s="367"/>
      <c r="W111" s="367"/>
      <c r="X111" s="367"/>
      <c r="Y111" s="367"/>
      <c r="Z111" s="367"/>
    </row>
    <row r="112" spans="1:26" s="368" customFormat="1" ht="86.4" x14ac:dyDescent="0.3">
      <c r="A112" s="366"/>
      <c r="B112" s="364" t="s">
        <v>674</v>
      </c>
      <c r="C112" s="377" t="s">
        <v>500</v>
      </c>
      <c r="D112" s="365">
        <v>640</v>
      </c>
      <c r="E112" s="363" t="s">
        <v>681</v>
      </c>
      <c r="F112" s="365">
        <f t="shared" si="2"/>
        <v>640</v>
      </c>
      <c r="G112" s="362" t="s">
        <v>683</v>
      </c>
      <c r="H112" s="363" t="s">
        <v>684</v>
      </c>
      <c r="I112" s="365">
        <f t="shared" si="3"/>
        <v>640</v>
      </c>
      <c r="J112" s="363" t="s">
        <v>682</v>
      </c>
      <c r="K112" s="367"/>
      <c r="L112" s="367"/>
      <c r="M112" s="367"/>
      <c r="N112" s="367"/>
      <c r="O112" s="367"/>
      <c r="P112" s="367"/>
      <c r="Q112" s="367"/>
      <c r="R112" s="367"/>
      <c r="S112" s="367"/>
      <c r="T112" s="367"/>
      <c r="U112" s="367"/>
      <c r="V112" s="367"/>
      <c r="W112" s="367"/>
      <c r="X112" s="367"/>
      <c r="Y112" s="367"/>
      <c r="Z112" s="367"/>
    </row>
    <row r="113" spans="1:26" s="368" customFormat="1" ht="86.4" x14ac:dyDescent="0.3">
      <c r="A113" s="366"/>
      <c r="B113" s="364" t="s">
        <v>675</v>
      </c>
      <c r="C113" s="378" t="s">
        <v>453</v>
      </c>
      <c r="D113" s="365">
        <v>640</v>
      </c>
      <c r="E113" s="363" t="s">
        <v>681</v>
      </c>
      <c r="F113" s="365">
        <f t="shared" si="2"/>
        <v>640</v>
      </c>
      <c r="G113" s="362" t="s">
        <v>683</v>
      </c>
      <c r="H113" s="363" t="s">
        <v>684</v>
      </c>
      <c r="I113" s="365">
        <f t="shared" si="3"/>
        <v>640</v>
      </c>
      <c r="J113" s="363" t="s">
        <v>682</v>
      </c>
      <c r="K113" s="367"/>
      <c r="L113" s="367"/>
      <c r="M113" s="367"/>
      <c r="N113" s="367"/>
      <c r="O113" s="367"/>
      <c r="P113" s="367"/>
      <c r="Q113" s="367"/>
      <c r="R113" s="367"/>
      <c r="S113" s="367"/>
      <c r="T113" s="367"/>
      <c r="U113" s="367"/>
      <c r="V113" s="367"/>
      <c r="W113" s="367"/>
      <c r="X113" s="367"/>
      <c r="Y113" s="367"/>
      <c r="Z113" s="367"/>
    </row>
    <row r="114" spans="1:26" s="368" customFormat="1" ht="86.4" x14ac:dyDescent="0.3">
      <c r="A114" s="366"/>
      <c r="B114" s="364" t="s">
        <v>676</v>
      </c>
      <c r="C114" s="378" t="s">
        <v>477</v>
      </c>
      <c r="D114" s="365">
        <v>960</v>
      </c>
      <c r="E114" s="363" t="s">
        <v>681</v>
      </c>
      <c r="F114" s="365">
        <f t="shared" si="2"/>
        <v>960</v>
      </c>
      <c r="G114" s="362" t="s">
        <v>683</v>
      </c>
      <c r="H114" s="363" t="s">
        <v>684</v>
      </c>
      <c r="I114" s="365">
        <f t="shared" si="3"/>
        <v>960</v>
      </c>
      <c r="J114" s="363" t="s">
        <v>682</v>
      </c>
      <c r="K114" s="367"/>
      <c r="L114" s="367"/>
      <c r="M114" s="367"/>
      <c r="N114" s="367"/>
      <c r="O114" s="367"/>
      <c r="P114" s="367"/>
      <c r="Q114" s="367"/>
      <c r="R114" s="367"/>
      <c r="S114" s="367"/>
      <c r="T114" s="367"/>
      <c r="U114" s="367"/>
      <c r="V114" s="367"/>
      <c r="W114" s="367"/>
      <c r="X114" s="367"/>
      <c r="Y114" s="367"/>
      <c r="Z114" s="367"/>
    </row>
    <row r="115" spans="1:26" s="368" customFormat="1" ht="86.4" x14ac:dyDescent="0.3">
      <c r="A115" s="366"/>
      <c r="B115" s="364" t="s">
        <v>677</v>
      </c>
      <c r="C115" s="378" t="s">
        <v>501</v>
      </c>
      <c r="D115" s="365">
        <v>960</v>
      </c>
      <c r="E115" s="363" t="s">
        <v>681</v>
      </c>
      <c r="F115" s="365">
        <f t="shared" si="2"/>
        <v>960</v>
      </c>
      <c r="G115" s="362" t="s">
        <v>683</v>
      </c>
      <c r="H115" s="363" t="s">
        <v>684</v>
      </c>
      <c r="I115" s="365">
        <f t="shared" si="3"/>
        <v>960</v>
      </c>
      <c r="J115" s="363" t="s">
        <v>682</v>
      </c>
      <c r="K115" s="367"/>
      <c r="L115" s="367"/>
      <c r="M115" s="367"/>
      <c r="N115" s="367"/>
      <c r="O115" s="367"/>
      <c r="P115" s="367"/>
      <c r="Q115" s="367"/>
      <c r="R115" s="367"/>
      <c r="S115" s="367"/>
      <c r="T115" s="367"/>
      <c r="U115" s="367"/>
      <c r="V115" s="367"/>
      <c r="W115" s="367"/>
      <c r="X115" s="367"/>
      <c r="Y115" s="367"/>
      <c r="Z115" s="367"/>
    </row>
    <row r="116" spans="1:26" s="368" customFormat="1" ht="86.4" x14ac:dyDescent="0.3">
      <c r="A116" s="366"/>
      <c r="B116" s="364" t="s">
        <v>678</v>
      </c>
      <c r="C116" s="378" t="s">
        <v>505</v>
      </c>
      <c r="D116" s="365">
        <v>1280</v>
      </c>
      <c r="E116" s="363" t="s">
        <v>681</v>
      </c>
      <c r="F116" s="365">
        <f t="shared" si="2"/>
        <v>1280</v>
      </c>
      <c r="G116" s="362" t="s">
        <v>683</v>
      </c>
      <c r="H116" s="363" t="s">
        <v>684</v>
      </c>
      <c r="I116" s="365">
        <f t="shared" si="3"/>
        <v>1280</v>
      </c>
      <c r="J116" s="363" t="s">
        <v>682</v>
      </c>
      <c r="K116" s="367"/>
      <c r="L116" s="367"/>
      <c r="M116" s="367"/>
      <c r="N116" s="367"/>
      <c r="O116" s="367"/>
      <c r="P116" s="367"/>
      <c r="Q116" s="367"/>
      <c r="R116" s="367"/>
      <c r="S116" s="367"/>
      <c r="T116" s="367"/>
      <c r="U116" s="367"/>
      <c r="V116" s="367"/>
      <c r="W116" s="367"/>
      <c r="X116" s="367"/>
      <c r="Y116" s="367"/>
      <c r="Z116" s="367"/>
    </row>
    <row r="117" spans="1:26" s="368" customFormat="1" ht="86.4" x14ac:dyDescent="0.3">
      <c r="A117" s="366"/>
      <c r="B117" s="364" t="s">
        <v>679</v>
      </c>
      <c r="C117" s="378" t="s">
        <v>484</v>
      </c>
      <c r="D117" s="365">
        <v>3840</v>
      </c>
      <c r="E117" s="363" t="s">
        <v>681</v>
      </c>
      <c r="F117" s="365">
        <f t="shared" si="2"/>
        <v>3840</v>
      </c>
      <c r="G117" s="362" t="s">
        <v>683</v>
      </c>
      <c r="H117" s="363" t="s">
        <v>684</v>
      </c>
      <c r="I117" s="365">
        <f t="shared" si="3"/>
        <v>3840</v>
      </c>
      <c r="J117" s="363" t="s">
        <v>682</v>
      </c>
      <c r="K117" s="367"/>
      <c r="L117" s="367"/>
      <c r="M117" s="367"/>
      <c r="N117" s="367"/>
      <c r="O117" s="367"/>
      <c r="P117" s="367"/>
      <c r="Q117" s="367"/>
      <c r="R117" s="367"/>
      <c r="S117" s="367"/>
      <c r="T117" s="367"/>
      <c r="U117" s="367"/>
      <c r="V117" s="367"/>
      <c r="W117" s="367"/>
      <c r="X117" s="367"/>
      <c r="Y117" s="367"/>
      <c r="Z117" s="367"/>
    </row>
    <row r="118" spans="1:26" s="368" customFormat="1" ht="52.8" x14ac:dyDescent="0.3">
      <c r="A118" s="366"/>
      <c r="B118" s="364" t="s">
        <v>685</v>
      </c>
      <c r="C118" s="199" t="s">
        <v>507</v>
      </c>
      <c r="D118" s="365">
        <v>35952</v>
      </c>
      <c r="E118" s="363" t="s">
        <v>687</v>
      </c>
      <c r="F118" s="365">
        <f t="shared" si="2"/>
        <v>35952</v>
      </c>
      <c r="G118" s="362" t="s">
        <v>688</v>
      </c>
      <c r="H118" s="363" t="s">
        <v>690</v>
      </c>
      <c r="I118" s="365">
        <f t="shared" si="3"/>
        <v>35952</v>
      </c>
      <c r="J118" s="363" t="s">
        <v>689</v>
      </c>
      <c r="K118" s="367"/>
      <c r="L118" s="367"/>
      <c r="M118" s="367"/>
      <c r="N118" s="367"/>
      <c r="O118" s="367"/>
      <c r="P118" s="367"/>
      <c r="Q118" s="367"/>
      <c r="R118" s="367"/>
      <c r="S118" s="367"/>
      <c r="T118" s="367"/>
      <c r="U118" s="367"/>
      <c r="V118" s="367"/>
      <c r="W118" s="367"/>
      <c r="X118" s="367"/>
      <c r="Y118" s="367"/>
      <c r="Z118" s="367"/>
    </row>
    <row r="119" spans="1:26" s="368" customFormat="1" ht="39.6" x14ac:dyDescent="0.3">
      <c r="A119" s="366"/>
      <c r="B119" s="364" t="s">
        <v>686</v>
      </c>
      <c r="C119" s="201" t="s">
        <v>508</v>
      </c>
      <c r="D119" s="365">
        <v>48150</v>
      </c>
      <c r="E119" s="363" t="s">
        <v>687</v>
      </c>
      <c r="F119" s="365">
        <f t="shared" si="2"/>
        <v>48150</v>
      </c>
      <c r="G119" s="362" t="s">
        <v>688</v>
      </c>
      <c r="H119" s="363" t="s">
        <v>692</v>
      </c>
      <c r="I119" s="365">
        <f t="shared" si="3"/>
        <v>48150</v>
      </c>
      <c r="J119" s="363" t="s">
        <v>691</v>
      </c>
      <c r="K119" s="367"/>
      <c r="L119" s="367"/>
      <c r="M119" s="367"/>
      <c r="N119" s="367"/>
      <c r="O119" s="367"/>
      <c r="P119" s="367"/>
      <c r="Q119" s="367"/>
      <c r="R119" s="367"/>
      <c r="S119" s="367"/>
      <c r="T119" s="367"/>
      <c r="U119" s="367"/>
      <c r="V119" s="367"/>
      <c r="W119" s="367"/>
      <c r="X119" s="367"/>
      <c r="Y119" s="367"/>
      <c r="Z119" s="367"/>
    </row>
    <row r="120" spans="1:26" s="368" customFormat="1" ht="43.2" x14ac:dyDescent="0.3">
      <c r="A120" s="366"/>
      <c r="B120" s="364" t="s">
        <v>693</v>
      </c>
      <c r="C120" s="363" t="s">
        <v>180</v>
      </c>
      <c r="D120" s="365">
        <v>6000</v>
      </c>
      <c r="E120" s="363" t="s">
        <v>694</v>
      </c>
      <c r="F120" s="365">
        <f t="shared" si="2"/>
        <v>6000</v>
      </c>
      <c r="G120" s="362" t="s">
        <v>695</v>
      </c>
      <c r="H120" s="363" t="s">
        <v>697</v>
      </c>
      <c r="I120" s="365">
        <f t="shared" si="3"/>
        <v>6000</v>
      </c>
      <c r="J120" s="363" t="s">
        <v>696</v>
      </c>
      <c r="K120" s="367"/>
      <c r="L120" s="367"/>
      <c r="M120" s="367"/>
      <c r="N120" s="367"/>
      <c r="O120" s="367"/>
      <c r="P120" s="367"/>
      <c r="Q120" s="367"/>
      <c r="R120" s="367"/>
      <c r="S120" s="367"/>
      <c r="T120" s="367"/>
      <c r="U120" s="367"/>
      <c r="V120" s="367"/>
      <c r="W120" s="367"/>
      <c r="X120" s="367"/>
      <c r="Y120" s="367"/>
      <c r="Z120" s="367"/>
    </row>
    <row r="121" spans="1:26" s="368" customFormat="1" ht="43.2" x14ac:dyDescent="0.3">
      <c r="A121" s="366"/>
      <c r="B121" s="364" t="s">
        <v>698</v>
      </c>
      <c r="C121" s="363" t="s">
        <v>509</v>
      </c>
      <c r="D121" s="365">
        <v>6000</v>
      </c>
      <c r="E121" s="363" t="s">
        <v>699</v>
      </c>
      <c r="F121" s="365">
        <f t="shared" si="2"/>
        <v>6000</v>
      </c>
      <c r="G121" s="362" t="s">
        <v>700</v>
      </c>
      <c r="H121" s="363" t="s">
        <v>702</v>
      </c>
      <c r="I121" s="365">
        <f t="shared" si="3"/>
        <v>6000</v>
      </c>
      <c r="J121" s="363" t="s">
        <v>701</v>
      </c>
      <c r="K121" s="367"/>
      <c r="L121" s="367"/>
      <c r="M121" s="367"/>
      <c r="N121" s="367"/>
      <c r="O121" s="367"/>
      <c r="P121" s="367"/>
      <c r="Q121" s="367"/>
      <c r="R121" s="367"/>
      <c r="S121" s="367"/>
      <c r="T121" s="367"/>
      <c r="U121" s="367"/>
      <c r="V121" s="367"/>
      <c r="W121" s="367"/>
      <c r="X121" s="367"/>
      <c r="Y121" s="367"/>
      <c r="Z121" s="367"/>
    </row>
    <row r="122" spans="1:26" s="368" customFormat="1" ht="28.8" x14ac:dyDescent="0.3">
      <c r="A122" s="366"/>
      <c r="B122" s="364" t="s">
        <v>703</v>
      </c>
      <c r="C122" s="382" t="s">
        <v>510</v>
      </c>
      <c r="D122" s="365">
        <v>1250</v>
      </c>
      <c r="E122" s="363" t="s">
        <v>713</v>
      </c>
      <c r="F122" s="365">
        <f t="shared" si="2"/>
        <v>1250</v>
      </c>
      <c r="G122" s="362" t="s">
        <v>714</v>
      </c>
      <c r="H122" s="363" t="s">
        <v>716</v>
      </c>
      <c r="I122" s="365">
        <f t="shared" si="3"/>
        <v>1250</v>
      </c>
      <c r="J122" s="363" t="s">
        <v>715</v>
      </c>
      <c r="K122" s="367"/>
      <c r="L122" s="367"/>
      <c r="M122" s="367"/>
      <c r="N122" s="367"/>
      <c r="O122" s="367"/>
      <c r="P122" s="367"/>
      <c r="Q122" s="367"/>
      <c r="R122" s="367"/>
      <c r="S122" s="367"/>
      <c r="T122" s="367"/>
      <c r="U122" s="367"/>
      <c r="V122" s="367"/>
      <c r="W122" s="367"/>
      <c r="X122" s="367"/>
      <c r="Y122" s="367"/>
      <c r="Z122" s="367"/>
    </row>
    <row r="123" spans="1:26" s="368" customFormat="1" ht="43.2" x14ac:dyDescent="0.3">
      <c r="A123" s="366"/>
      <c r="B123" s="364" t="s">
        <v>704</v>
      </c>
      <c r="C123" s="382" t="s">
        <v>518</v>
      </c>
      <c r="D123" s="365">
        <v>600</v>
      </c>
      <c r="E123" s="363" t="s">
        <v>699</v>
      </c>
      <c r="F123" s="365">
        <f t="shared" si="2"/>
        <v>600</v>
      </c>
      <c r="G123" s="362" t="s">
        <v>717</v>
      </c>
      <c r="H123" s="363" t="s">
        <v>718</v>
      </c>
      <c r="I123" s="365">
        <f t="shared" si="3"/>
        <v>600</v>
      </c>
      <c r="J123" s="363" t="s">
        <v>719</v>
      </c>
      <c r="K123" s="367"/>
      <c r="L123" s="367"/>
      <c r="M123" s="367"/>
      <c r="N123" s="367"/>
      <c r="O123" s="367"/>
      <c r="P123" s="367"/>
      <c r="Q123" s="367"/>
      <c r="R123" s="367"/>
      <c r="S123" s="367"/>
      <c r="T123" s="367"/>
      <c r="U123" s="367"/>
      <c r="V123" s="367"/>
      <c r="W123" s="367"/>
      <c r="X123" s="367"/>
      <c r="Y123" s="367"/>
      <c r="Z123" s="367"/>
    </row>
    <row r="124" spans="1:26" s="368" customFormat="1" ht="43.2" x14ac:dyDescent="0.3">
      <c r="A124" s="366"/>
      <c r="B124" s="364" t="s">
        <v>705</v>
      </c>
      <c r="C124" s="382" t="s">
        <v>519</v>
      </c>
      <c r="D124" s="365">
        <v>600</v>
      </c>
      <c r="E124" s="363" t="s">
        <v>699</v>
      </c>
      <c r="F124" s="365">
        <f t="shared" si="2"/>
        <v>600</v>
      </c>
      <c r="G124" s="362" t="s">
        <v>717</v>
      </c>
      <c r="H124" s="363" t="s">
        <v>718</v>
      </c>
      <c r="I124" s="365">
        <f t="shared" si="3"/>
        <v>600</v>
      </c>
      <c r="J124" s="363" t="s">
        <v>719</v>
      </c>
      <c r="K124" s="367"/>
      <c r="L124" s="367"/>
      <c r="M124" s="367"/>
      <c r="N124" s="367"/>
      <c r="O124" s="367"/>
      <c r="P124" s="367"/>
      <c r="Q124" s="367"/>
      <c r="R124" s="367"/>
      <c r="S124" s="367"/>
      <c r="T124" s="367"/>
      <c r="U124" s="367"/>
      <c r="V124" s="367"/>
      <c r="W124" s="367"/>
      <c r="X124" s="367"/>
      <c r="Y124" s="367"/>
      <c r="Z124" s="367"/>
    </row>
    <row r="125" spans="1:26" s="368" customFormat="1" ht="28.8" x14ac:dyDescent="0.3">
      <c r="A125" s="366"/>
      <c r="B125" s="364" t="s">
        <v>706</v>
      </c>
      <c r="C125" s="382" t="s">
        <v>520</v>
      </c>
      <c r="D125" s="365">
        <v>3000</v>
      </c>
      <c r="E125" s="363" t="s">
        <v>713</v>
      </c>
      <c r="F125" s="365">
        <f t="shared" si="2"/>
        <v>3000</v>
      </c>
      <c r="G125" s="362" t="s">
        <v>714</v>
      </c>
      <c r="H125" s="363" t="s">
        <v>716</v>
      </c>
      <c r="I125" s="365">
        <f t="shared" si="3"/>
        <v>3000</v>
      </c>
      <c r="J125" s="363" t="s">
        <v>715</v>
      </c>
      <c r="K125" s="367"/>
      <c r="L125" s="367"/>
      <c r="M125" s="367"/>
      <c r="N125" s="367"/>
      <c r="O125" s="367"/>
      <c r="P125" s="367"/>
      <c r="Q125" s="367"/>
      <c r="R125" s="367"/>
      <c r="S125" s="367"/>
      <c r="T125" s="367"/>
      <c r="U125" s="367"/>
      <c r="V125" s="367"/>
      <c r="W125" s="367"/>
      <c r="X125" s="367"/>
      <c r="Y125" s="367"/>
      <c r="Z125" s="367"/>
    </row>
    <row r="126" spans="1:26" s="368" customFormat="1" ht="43.2" x14ac:dyDescent="0.3">
      <c r="A126" s="366"/>
      <c r="B126" s="364" t="s">
        <v>707</v>
      </c>
      <c r="C126" s="382" t="s">
        <v>521</v>
      </c>
      <c r="D126" s="365">
        <v>100</v>
      </c>
      <c r="E126" s="363" t="s">
        <v>699</v>
      </c>
      <c r="F126" s="365">
        <f t="shared" si="2"/>
        <v>100</v>
      </c>
      <c r="G126" s="362" t="s">
        <v>717</v>
      </c>
      <c r="H126" s="363" t="s">
        <v>718</v>
      </c>
      <c r="I126" s="365">
        <f t="shared" si="3"/>
        <v>100</v>
      </c>
      <c r="J126" s="363" t="s">
        <v>719</v>
      </c>
      <c r="K126" s="367"/>
      <c r="L126" s="367"/>
      <c r="M126" s="367"/>
      <c r="N126" s="367"/>
      <c r="O126" s="367"/>
      <c r="P126" s="367"/>
      <c r="Q126" s="367"/>
      <c r="R126" s="367"/>
      <c r="S126" s="367"/>
      <c r="T126" s="367"/>
      <c r="U126" s="367"/>
      <c r="V126" s="367"/>
      <c r="W126" s="367"/>
      <c r="X126" s="367"/>
      <c r="Y126" s="367"/>
      <c r="Z126" s="367"/>
    </row>
    <row r="127" spans="1:26" s="368" customFormat="1" ht="28.8" x14ac:dyDescent="0.3">
      <c r="A127" s="366"/>
      <c r="B127" s="364" t="s">
        <v>708</v>
      </c>
      <c r="C127" s="382" t="s">
        <v>522</v>
      </c>
      <c r="D127" s="365">
        <v>750</v>
      </c>
      <c r="E127" s="363" t="s">
        <v>713</v>
      </c>
      <c r="F127" s="365">
        <f t="shared" si="2"/>
        <v>750</v>
      </c>
      <c r="G127" s="362" t="s">
        <v>714</v>
      </c>
      <c r="H127" s="363" t="s">
        <v>716</v>
      </c>
      <c r="I127" s="365">
        <f t="shared" si="3"/>
        <v>750</v>
      </c>
      <c r="J127" s="363" t="s">
        <v>715</v>
      </c>
      <c r="K127" s="367"/>
      <c r="L127" s="367"/>
      <c r="M127" s="367"/>
      <c r="N127" s="367"/>
      <c r="O127" s="367"/>
      <c r="P127" s="367"/>
      <c r="Q127" s="367"/>
      <c r="R127" s="367"/>
      <c r="S127" s="367"/>
      <c r="T127" s="367"/>
      <c r="U127" s="367"/>
      <c r="V127" s="367"/>
      <c r="W127" s="367"/>
      <c r="X127" s="367"/>
      <c r="Y127" s="367"/>
      <c r="Z127" s="367"/>
    </row>
    <row r="128" spans="1:26" s="368" customFormat="1" ht="43.2" x14ac:dyDescent="0.3">
      <c r="A128" s="366"/>
      <c r="B128" s="364" t="s">
        <v>709</v>
      </c>
      <c r="C128" s="382" t="s">
        <v>524</v>
      </c>
      <c r="D128" s="365">
        <v>600</v>
      </c>
      <c r="E128" s="363" t="s">
        <v>699</v>
      </c>
      <c r="F128" s="365">
        <f t="shared" si="2"/>
        <v>600</v>
      </c>
      <c r="G128" s="362" t="s">
        <v>717</v>
      </c>
      <c r="H128" s="363" t="s">
        <v>718</v>
      </c>
      <c r="I128" s="365">
        <f t="shared" si="3"/>
        <v>600</v>
      </c>
      <c r="J128" s="363" t="s">
        <v>719</v>
      </c>
      <c r="K128" s="367"/>
      <c r="L128" s="367"/>
      <c r="M128" s="367"/>
      <c r="N128" s="367"/>
      <c r="O128" s="367"/>
      <c r="P128" s="367"/>
      <c r="Q128" s="367"/>
      <c r="R128" s="367"/>
      <c r="S128" s="367"/>
      <c r="T128" s="367"/>
      <c r="U128" s="367"/>
      <c r="V128" s="367"/>
      <c r="W128" s="367"/>
      <c r="X128" s="367"/>
      <c r="Y128" s="367"/>
      <c r="Z128" s="367"/>
    </row>
    <row r="129" spans="1:26" s="368" customFormat="1" ht="43.2" x14ac:dyDescent="0.3">
      <c r="A129" s="366"/>
      <c r="B129" s="364" t="s">
        <v>710</v>
      </c>
      <c r="C129" s="382" t="s">
        <v>523</v>
      </c>
      <c r="D129" s="365">
        <v>250</v>
      </c>
      <c r="E129" s="363" t="s">
        <v>699</v>
      </c>
      <c r="F129" s="365">
        <f t="shared" si="2"/>
        <v>250</v>
      </c>
      <c r="G129" s="362" t="s">
        <v>717</v>
      </c>
      <c r="H129" s="363" t="s">
        <v>718</v>
      </c>
      <c r="I129" s="365">
        <f t="shared" si="3"/>
        <v>250</v>
      </c>
      <c r="J129" s="363" t="s">
        <v>719</v>
      </c>
      <c r="K129" s="367"/>
      <c r="L129" s="367"/>
      <c r="M129" s="367"/>
      <c r="N129" s="367"/>
      <c r="O129" s="367"/>
      <c r="P129" s="367"/>
      <c r="Q129" s="367"/>
      <c r="R129" s="367"/>
      <c r="S129" s="367"/>
      <c r="T129" s="367"/>
      <c r="U129" s="367"/>
      <c r="V129" s="367"/>
      <c r="W129" s="367"/>
      <c r="X129" s="367"/>
      <c r="Y129" s="367"/>
      <c r="Z129" s="367"/>
    </row>
    <row r="130" spans="1:26" s="368" customFormat="1" ht="43.2" x14ac:dyDescent="0.3">
      <c r="A130" s="366"/>
      <c r="B130" s="364" t="s">
        <v>711</v>
      </c>
      <c r="C130" s="382" t="s">
        <v>525</v>
      </c>
      <c r="D130" s="365">
        <v>2000</v>
      </c>
      <c r="E130" s="363" t="s">
        <v>699</v>
      </c>
      <c r="F130" s="365">
        <f t="shared" si="2"/>
        <v>2000</v>
      </c>
      <c r="G130" s="362" t="s">
        <v>717</v>
      </c>
      <c r="H130" s="363" t="s">
        <v>718</v>
      </c>
      <c r="I130" s="365">
        <f t="shared" si="3"/>
        <v>2000</v>
      </c>
      <c r="J130" s="363" t="s">
        <v>719</v>
      </c>
      <c r="K130" s="367"/>
      <c r="L130" s="367"/>
      <c r="M130" s="367"/>
      <c r="N130" s="367"/>
      <c r="O130" s="367"/>
      <c r="P130" s="367"/>
      <c r="Q130" s="367"/>
      <c r="R130" s="367"/>
      <c r="S130" s="367"/>
      <c r="T130" s="367"/>
      <c r="U130" s="367"/>
      <c r="V130" s="367"/>
      <c r="W130" s="367"/>
      <c r="X130" s="367"/>
      <c r="Y130" s="367"/>
      <c r="Z130" s="367"/>
    </row>
    <row r="131" spans="1:26" s="368" customFormat="1" ht="43.2" x14ac:dyDescent="0.3">
      <c r="A131" s="366"/>
      <c r="B131" s="364" t="s">
        <v>712</v>
      </c>
      <c r="C131" s="383" t="s">
        <v>526</v>
      </c>
      <c r="D131" s="365">
        <v>2000</v>
      </c>
      <c r="E131" s="363" t="s">
        <v>699</v>
      </c>
      <c r="F131" s="365">
        <f t="shared" si="2"/>
        <v>2000</v>
      </c>
      <c r="G131" s="362" t="s">
        <v>717</v>
      </c>
      <c r="H131" s="363" t="s">
        <v>718</v>
      </c>
      <c r="I131" s="365">
        <f t="shared" si="3"/>
        <v>2000</v>
      </c>
      <c r="J131" s="363" t="s">
        <v>719</v>
      </c>
      <c r="K131" s="367"/>
      <c r="L131" s="367"/>
      <c r="M131" s="367"/>
      <c r="N131" s="367"/>
      <c r="O131" s="367"/>
      <c r="P131" s="367"/>
      <c r="Q131" s="367"/>
      <c r="R131" s="367"/>
      <c r="S131" s="367"/>
      <c r="T131" s="367"/>
      <c r="U131" s="367"/>
      <c r="V131" s="367"/>
      <c r="W131" s="367"/>
      <c r="X131" s="367"/>
      <c r="Y131" s="367"/>
      <c r="Z131" s="367"/>
    </row>
    <row r="132" spans="1:26" s="368" customFormat="1" ht="43.2" x14ac:dyDescent="0.3">
      <c r="A132" s="366"/>
      <c r="B132" s="364" t="s">
        <v>725</v>
      </c>
      <c r="C132" s="363" t="s">
        <v>527</v>
      </c>
      <c r="D132" s="365">
        <v>2970</v>
      </c>
      <c r="E132" s="363" t="s">
        <v>734</v>
      </c>
      <c r="F132" s="365">
        <f t="shared" si="2"/>
        <v>2970</v>
      </c>
      <c r="G132" s="362" t="s">
        <v>735</v>
      </c>
      <c r="H132" s="363" t="s">
        <v>737</v>
      </c>
      <c r="I132" s="365">
        <f t="shared" si="3"/>
        <v>2970</v>
      </c>
      <c r="J132" s="363" t="s">
        <v>736</v>
      </c>
      <c r="K132" s="367"/>
      <c r="L132" s="367"/>
      <c r="M132" s="367"/>
      <c r="N132" s="367"/>
      <c r="O132" s="367"/>
      <c r="P132" s="367"/>
      <c r="Q132" s="367"/>
      <c r="R132" s="367"/>
      <c r="S132" s="367"/>
      <c r="T132" s="367"/>
      <c r="U132" s="367"/>
      <c r="V132" s="367"/>
      <c r="W132" s="367"/>
      <c r="X132" s="367"/>
      <c r="Y132" s="367"/>
      <c r="Z132" s="367"/>
    </row>
    <row r="133" spans="1:26" s="368" customFormat="1" ht="43.2" x14ac:dyDescent="0.3">
      <c r="A133" s="366"/>
      <c r="B133" s="364" t="s">
        <v>726</v>
      </c>
      <c r="C133" s="363" t="s">
        <v>528</v>
      </c>
      <c r="D133" s="365">
        <v>5000</v>
      </c>
      <c r="E133" s="363" t="s">
        <v>734</v>
      </c>
      <c r="F133" s="365">
        <f t="shared" si="2"/>
        <v>5000</v>
      </c>
      <c r="G133" s="362" t="s">
        <v>738</v>
      </c>
      <c r="H133" s="363" t="s">
        <v>740</v>
      </c>
      <c r="I133" s="365">
        <f t="shared" si="3"/>
        <v>5000</v>
      </c>
      <c r="J133" s="363" t="s">
        <v>739</v>
      </c>
      <c r="K133" s="367"/>
      <c r="L133" s="367"/>
      <c r="M133" s="367"/>
      <c r="N133" s="367"/>
      <c r="O133" s="367"/>
      <c r="P133" s="367"/>
      <c r="Q133" s="367"/>
      <c r="R133" s="367"/>
      <c r="S133" s="367"/>
      <c r="T133" s="367"/>
      <c r="U133" s="367"/>
      <c r="V133" s="367"/>
      <c r="W133" s="367"/>
      <c r="X133" s="367"/>
      <c r="Y133" s="367"/>
      <c r="Z133" s="367"/>
    </row>
    <row r="134" spans="1:26" s="368" customFormat="1" ht="43.2" x14ac:dyDescent="0.3">
      <c r="A134" s="366"/>
      <c r="B134" s="364" t="s">
        <v>727</v>
      </c>
      <c r="C134" s="363" t="s">
        <v>729</v>
      </c>
      <c r="D134" s="365">
        <f>3300+5350</f>
        <v>8650</v>
      </c>
      <c r="E134" s="363" t="s">
        <v>730</v>
      </c>
      <c r="F134" s="365">
        <f t="shared" si="2"/>
        <v>8650</v>
      </c>
      <c r="G134" s="362" t="s">
        <v>731</v>
      </c>
      <c r="H134" s="363" t="s">
        <v>733</v>
      </c>
      <c r="I134" s="365">
        <f t="shared" si="3"/>
        <v>8650</v>
      </c>
      <c r="J134" s="363" t="s">
        <v>732</v>
      </c>
      <c r="K134" s="367"/>
      <c r="L134" s="367"/>
      <c r="M134" s="367"/>
      <c r="N134" s="367"/>
      <c r="O134" s="367"/>
      <c r="P134" s="367"/>
      <c r="Q134" s="367"/>
      <c r="R134" s="367"/>
      <c r="S134" s="367"/>
      <c r="T134" s="367"/>
      <c r="U134" s="367"/>
      <c r="V134" s="367"/>
      <c r="W134" s="367"/>
      <c r="X134" s="367"/>
      <c r="Y134" s="367"/>
      <c r="Z134" s="367"/>
    </row>
    <row r="135" spans="1:26" s="368" customFormat="1" ht="43.2" x14ac:dyDescent="0.3">
      <c r="A135" s="366"/>
      <c r="B135" s="364" t="s">
        <v>727</v>
      </c>
      <c r="C135" s="363" t="s">
        <v>729</v>
      </c>
      <c r="D135" s="365">
        <v>38140</v>
      </c>
      <c r="E135" s="363" t="s">
        <v>734</v>
      </c>
      <c r="F135" s="365">
        <f t="shared" si="2"/>
        <v>38140</v>
      </c>
      <c r="G135" s="362" t="s">
        <v>741</v>
      </c>
      <c r="H135" s="363" t="s">
        <v>743</v>
      </c>
      <c r="I135" s="365">
        <f t="shared" si="3"/>
        <v>38140</v>
      </c>
      <c r="J135" s="363" t="s">
        <v>742</v>
      </c>
      <c r="K135" s="367"/>
      <c r="L135" s="367"/>
      <c r="M135" s="367"/>
      <c r="N135" s="367"/>
      <c r="O135" s="367"/>
      <c r="P135" s="367"/>
      <c r="Q135" s="367"/>
      <c r="R135" s="367"/>
      <c r="S135" s="367"/>
      <c r="T135" s="367"/>
      <c r="U135" s="367"/>
      <c r="V135" s="367"/>
      <c r="W135" s="367"/>
      <c r="X135" s="367"/>
      <c r="Y135" s="367"/>
      <c r="Z135" s="367"/>
    </row>
    <row r="136" spans="1:26" s="368" customFormat="1" ht="43.2" x14ac:dyDescent="0.3">
      <c r="A136" s="366"/>
      <c r="B136" s="364" t="s">
        <v>728</v>
      </c>
      <c r="C136" s="363" t="s">
        <v>530</v>
      </c>
      <c r="D136" s="365">
        <v>19500</v>
      </c>
      <c r="E136" s="363" t="s">
        <v>734</v>
      </c>
      <c r="F136" s="365">
        <f t="shared" si="2"/>
        <v>19500</v>
      </c>
      <c r="G136" s="362" t="s">
        <v>744</v>
      </c>
      <c r="H136" s="363" t="s">
        <v>746</v>
      </c>
      <c r="I136" s="365">
        <f t="shared" si="3"/>
        <v>19500</v>
      </c>
      <c r="J136" s="363" t="s">
        <v>745</v>
      </c>
      <c r="K136" s="367"/>
      <c r="L136" s="367"/>
      <c r="M136" s="367"/>
      <c r="N136" s="367"/>
      <c r="O136" s="367"/>
      <c r="P136" s="367"/>
      <c r="Q136" s="367"/>
      <c r="R136" s="367"/>
      <c r="S136" s="367"/>
      <c r="T136" s="367"/>
      <c r="U136" s="367"/>
      <c r="V136" s="367"/>
      <c r="W136" s="367"/>
      <c r="X136" s="367"/>
      <c r="Y136" s="367"/>
      <c r="Z136" s="367"/>
    </row>
    <row r="137" spans="1:26" s="368" customFormat="1" ht="28.8" x14ac:dyDescent="0.3">
      <c r="A137" s="366"/>
      <c r="B137" s="364" t="s">
        <v>747</v>
      </c>
      <c r="C137" s="363" t="s">
        <v>251</v>
      </c>
      <c r="D137" s="365">
        <v>10000</v>
      </c>
      <c r="E137" s="363" t="s">
        <v>749</v>
      </c>
      <c r="F137" s="365">
        <f t="shared" si="2"/>
        <v>10000</v>
      </c>
      <c r="G137" s="362" t="s">
        <v>748</v>
      </c>
      <c r="H137" s="363" t="s">
        <v>751</v>
      </c>
      <c r="I137" s="365">
        <f t="shared" si="3"/>
        <v>10000</v>
      </c>
      <c r="J137" s="363" t="s">
        <v>750</v>
      </c>
      <c r="K137" s="367"/>
      <c r="L137" s="367"/>
      <c r="M137" s="367"/>
      <c r="N137" s="367"/>
      <c r="O137" s="367"/>
      <c r="P137" s="367"/>
      <c r="Q137" s="367"/>
      <c r="R137" s="367"/>
      <c r="S137" s="367"/>
      <c r="T137" s="367"/>
      <c r="U137" s="367"/>
      <c r="V137" s="367"/>
      <c r="W137" s="367"/>
      <c r="X137" s="367"/>
      <c r="Y137" s="367"/>
      <c r="Z137" s="367"/>
    </row>
    <row r="138" spans="1:26" s="368" customFormat="1" ht="72" x14ac:dyDescent="0.3">
      <c r="A138" s="366"/>
      <c r="B138" s="364" t="s">
        <v>753</v>
      </c>
      <c r="C138" s="363" t="s">
        <v>531</v>
      </c>
      <c r="D138" s="365">
        <v>10500</v>
      </c>
      <c r="E138" s="363" t="s">
        <v>756</v>
      </c>
      <c r="F138" s="365">
        <f t="shared" si="2"/>
        <v>10500</v>
      </c>
      <c r="G138" s="362" t="s">
        <v>757</v>
      </c>
      <c r="H138" s="363" t="s">
        <v>761</v>
      </c>
      <c r="I138" s="365">
        <f t="shared" si="3"/>
        <v>10500</v>
      </c>
      <c r="J138" s="363" t="s">
        <v>758</v>
      </c>
      <c r="K138" s="367"/>
      <c r="L138" s="367"/>
      <c r="M138" s="367"/>
      <c r="N138" s="367"/>
      <c r="O138" s="367"/>
      <c r="P138" s="367"/>
      <c r="Q138" s="367"/>
      <c r="R138" s="367"/>
      <c r="S138" s="367"/>
      <c r="T138" s="367"/>
      <c r="U138" s="367"/>
      <c r="V138" s="367"/>
      <c r="W138" s="367"/>
      <c r="X138" s="367"/>
      <c r="Y138" s="367"/>
      <c r="Z138" s="367"/>
    </row>
    <row r="139" spans="1:26" s="368" customFormat="1" ht="72" x14ac:dyDescent="0.3">
      <c r="A139" s="366"/>
      <c r="B139" s="364" t="s">
        <v>754</v>
      </c>
      <c r="C139" s="363" t="s">
        <v>532</v>
      </c>
      <c r="D139" s="365">
        <v>31500</v>
      </c>
      <c r="E139" s="363" t="s">
        <v>756</v>
      </c>
      <c r="F139" s="365">
        <f t="shared" si="2"/>
        <v>31500</v>
      </c>
      <c r="G139" s="362" t="s">
        <v>759</v>
      </c>
      <c r="H139" s="363" t="s">
        <v>762</v>
      </c>
      <c r="I139" s="365">
        <f t="shared" si="3"/>
        <v>31500</v>
      </c>
      <c r="J139" s="363" t="s">
        <v>760</v>
      </c>
      <c r="K139" s="367"/>
      <c r="L139" s="367"/>
      <c r="M139" s="367"/>
      <c r="N139" s="367"/>
      <c r="O139" s="367"/>
      <c r="P139" s="367"/>
      <c r="Q139" s="367"/>
      <c r="R139" s="367"/>
      <c r="S139" s="367"/>
      <c r="T139" s="367"/>
      <c r="U139" s="367"/>
      <c r="V139" s="367"/>
      <c r="W139" s="367"/>
      <c r="X139" s="367"/>
      <c r="Y139" s="367"/>
      <c r="Z139" s="367"/>
    </row>
    <row r="140" spans="1:26" s="368" customFormat="1" ht="72" x14ac:dyDescent="0.3">
      <c r="A140" s="366"/>
      <c r="B140" s="364" t="s">
        <v>755</v>
      </c>
      <c r="C140" s="363" t="s">
        <v>533</v>
      </c>
      <c r="D140" s="365">
        <v>49000</v>
      </c>
      <c r="E140" s="363" t="s">
        <v>763</v>
      </c>
      <c r="F140" s="365">
        <f t="shared" si="2"/>
        <v>49000</v>
      </c>
      <c r="G140" s="362" t="s">
        <v>764</v>
      </c>
      <c r="H140" s="363" t="s">
        <v>765</v>
      </c>
      <c r="I140" s="365">
        <f t="shared" si="3"/>
        <v>49000</v>
      </c>
      <c r="J140" s="363" t="s">
        <v>766</v>
      </c>
      <c r="K140" s="367"/>
      <c r="L140" s="367"/>
      <c r="M140" s="367"/>
      <c r="N140" s="367"/>
      <c r="O140" s="367"/>
      <c r="P140" s="367"/>
      <c r="Q140" s="367"/>
      <c r="R140" s="367"/>
      <c r="S140" s="367"/>
      <c r="T140" s="367"/>
      <c r="U140" s="367"/>
      <c r="V140" s="367"/>
      <c r="W140" s="367"/>
      <c r="X140" s="367"/>
      <c r="Y140" s="367"/>
      <c r="Z140" s="367"/>
    </row>
    <row r="141" spans="1:26" s="368" customFormat="1" ht="72" x14ac:dyDescent="0.3">
      <c r="A141" s="366"/>
      <c r="B141" s="364" t="s">
        <v>767</v>
      </c>
      <c r="C141" s="363" t="s">
        <v>275</v>
      </c>
      <c r="D141" s="365">
        <v>35000</v>
      </c>
      <c r="E141" s="363" t="s">
        <v>768</v>
      </c>
      <c r="F141" s="365">
        <f t="shared" si="2"/>
        <v>35000</v>
      </c>
      <c r="G141" s="362" t="s">
        <v>769</v>
      </c>
      <c r="H141" s="363" t="s">
        <v>770</v>
      </c>
      <c r="I141" s="365">
        <f t="shared" si="3"/>
        <v>35000</v>
      </c>
      <c r="J141" s="363" t="s">
        <v>771</v>
      </c>
      <c r="K141" s="367"/>
      <c r="L141" s="367"/>
      <c r="M141" s="367"/>
      <c r="N141" s="367"/>
      <c r="O141" s="367"/>
      <c r="P141" s="367"/>
      <c r="Q141" s="367"/>
      <c r="R141" s="367"/>
      <c r="S141" s="367"/>
      <c r="T141" s="367"/>
      <c r="U141" s="367"/>
      <c r="V141" s="367"/>
      <c r="W141" s="367"/>
      <c r="X141" s="367"/>
      <c r="Y141" s="367"/>
      <c r="Z141" s="367"/>
    </row>
    <row r="142" spans="1:26" s="368" customFormat="1" ht="28.8" x14ac:dyDescent="0.3">
      <c r="A142" s="366"/>
      <c r="B142" s="364" t="s">
        <v>772</v>
      </c>
      <c r="C142" s="363" t="s">
        <v>277</v>
      </c>
      <c r="D142" s="365">
        <v>25000</v>
      </c>
      <c r="E142" s="363" t="s">
        <v>773</v>
      </c>
      <c r="F142" s="365">
        <f t="shared" si="2"/>
        <v>25000</v>
      </c>
      <c r="G142" s="362" t="s">
        <v>774</v>
      </c>
      <c r="H142" s="363" t="s">
        <v>751</v>
      </c>
      <c r="I142" s="365">
        <f t="shared" si="3"/>
        <v>25000</v>
      </c>
      <c r="J142" s="363" t="s">
        <v>775</v>
      </c>
      <c r="K142" s="367"/>
      <c r="L142" s="367"/>
      <c r="M142" s="367"/>
      <c r="N142" s="367"/>
      <c r="O142" s="367"/>
      <c r="P142" s="367"/>
      <c r="Q142" s="367"/>
      <c r="R142" s="367"/>
      <c r="S142" s="367"/>
      <c r="T142" s="367"/>
      <c r="U142" s="367"/>
      <c r="V142" s="367"/>
      <c r="W142" s="367"/>
      <c r="X142" s="367"/>
      <c r="Y142" s="367"/>
      <c r="Z142" s="367"/>
    </row>
    <row r="143" spans="1:26" s="368" customFormat="1" ht="57.6" x14ac:dyDescent="0.3">
      <c r="A143" s="366"/>
      <c r="B143" s="364" t="s">
        <v>776</v>
      </c>
      <c r="C143" s="363" t="s">
        <v>534</v>
      </c>
      <c r="D143" s="365">
        <f>190</f>
        <v>190</v>
      </c>
      <c r="E143" s="363" t="s">
        <v>777</v>
      </c>
      <c r="F143" s="365">
        <f t="shared" si="2"/>
        <v>190</v>
      </c>
      <c r="G143" s="362" t="s">
        <v>778</v>
      </c>
      <c r="H143" s="362" t="s">
        <v>778</v>
      </c>
      <c r="I143" s="365">
        <f t="shared" si="3"/>
        <v>190</v>
      </c>
      <c r="J143" s="363" t="s">
        <v>779</v>
      </c>
      <c r="K143" s="367"/>
      <c r="L143" s="367"/>
      <c r="M143" s="367"/>
      <c r="N143" s="367"/>
      <c r="O143" s="367"/>
      <c r="P143" s="367"/>
      <c r="Q143" s="367"/>
      <c r="R143" s="367"/>
      <c r="S143" s="367"/>
      <c r="T143" s="367"/>
      <c r="U143" s="367"/>
      <c r="V143" s="367"/>
      <c r="W143" s="367"/>
      <c r="X143" s="367"/>
      <c r="Y143" s="367"/>
      <c r="Z143" s="367"/>
    </row>
    <row r="144" spans="1:26" s="368" customFormat="1" ht="57.6" x14ac:dyDescent="0.3">
      <c r="A144" s="366"/>
      <c r="B144" s="364" t="s">
        <v>780</v>
      </c>
      <c r="C144" s="363" t="s">
        <v>535</v>
      </c>
      <c r="D144" s="365">
        <v>675</v>
      </c>
      <c r="E144" s="363" t="s">
        <v>777</v>
      </c>
      <c r="F144" s="365">
        <f t="shared" ref="F144:F151" si="4">D144</f>
        <v>675</v>
      </c>
      <c r="G144" s="362" t="s">
        <v>781</v>
      </c>
      <c r="H144" s="362" t="s">
        <v>781</v>
      </c>
      <c r="I144" s="365">
        <f t="shared" ref="I144:I151" si="5">D144</f>
        <v>675</v>
      </c>
      <c r="J144" s="363" t="s">
        <v>782</v>
      </c>
      <c r="K144" s="367"/>
      <c r="L144" s="367"/>
      <c r="M144" s="367"/>
      <c r="N144" s="367"/>
      <c r="O144" s="367"/>
      <c r="P144" s="367"/>
      <c r="Q144" s="367"/>
      <c r="R144" s="367"/>
      <c r="S144" s="367"/>
      <c r="T144" s="367"/>
      <c r="U144" s="367"/>
      <c r="V144" s="367"/>
      <c r="W144" s="367"/>
      <c r="X144" s="367"/>
      <c r="Y144" s="367"/>
      <c r="Z144" s="367"/>
    </row>
    <row r="145" spans="1:26" s="368" customFormat="1" ht="43.2" x14ac:dyDescent="0.3">
      <c r="A145" s="366"/>
      <c r="B145" s="364" t="s">
        <v>783</v>
      </c>
      <c r="C145" s="363" t="s">
        <v>547</v>
      </c>
      <c r="D145" s="365">
        <f>700</f>
        <v>700</v>
      </c>
      <c r="E145" s="363" t="s">
        <v>734</v>
      </c>
      <c r="F145" s="365">
        <f t="shared" si="4"/>
        <v>700</v>
      </c>
      <c r="G145" s="362" t="s">
        <v>784</v>
      </c>
      <c r="H145" s="363" t="s">
        <v>785</v>
      </c>
      <c r="I145" s="365">
        <f t="shared" si="5"/>
        <v>700</v>
      </c>
      <c r="J145" s="363" t="s">
        <v>786</v>
      </c>
      <c r="K145" s="367"/>
      <c r="L145" s="367"/>
      <c r="M145" s="367"/>
      <c r="N145" s="367"/>
      <c r="O145" s="367"/>
      <c r="P145" s="367"/>
      <c r="Q145" s="367"/>
      <c r="R145" s="367"/>
      <c r="S145" s="367"/>
      <c r="T145" s="367"/>
      <c r="U145" s="367"/>
      <c r="V145" s="367"/>
      <c r="W145" s="367"/>
      <c r="X145" s="367"/>
      <c r="Y145" s="367"/>
      <c r="Z145" s="367"/>
    </row>
    <row r="146" spans="1:26" s="368" customFormat="1" ht="43.2" x14ac:dyDescent="0.3">
      <c r="A146" s="366"/>
      <c r="B146" s="364" t="s">
        <v>787</v>
      </c>
      <c r="C146" s="363" t="s">
        <v>548</v>
      </c>
      <c r="D146" s="365">
        <v>150</v>
      </c>
      <c r="E146" s="363" t="s">
        <v>699</v>
      </c>
      <c r="F146" s="365">
        <f t="shared" si="4"/>
        <v>150</v>
      </c>
      <c r="G146" s="362" t="s">
        <v>788</v>
      </c>
      <c r="H146" s="363" t="s">
        <v>789</v>
      </c>
      <c r="I146" s="365">
        <f t="shared" si="5"/>
        <v>150</v>
      </c>
      <c r="J146" s="363" t="s">
        <v>790</v>
      </c>
      <c r="K146" s="367"/>
      <c r="L146" s="367"/>
      <c r="M146" s="367"/>
      <c r="N146" s="367"/>
      <c r="O146" s="367"/>
      <c r="P146" s="367"/>
      <c r="Q146" s="367"/>
      <c r="R146" s="367"/>
      <c r="S146" s="367"/>
      <c r="T146" s="367"/>
      <c r="U146" s="367"/>
      <c r="V146" s="367"/>
      <c r="W146" s="367"/>
      <c r="X146" s="367"/>
      <c r="Y146" s="367"/>
      <c r="Z146" s="367"/>
    </row>
    <row r="147" spans="1:26" s="368" customFormat="1" ht="28.8" x14ac:dyDescent="0.3">
      <c r="A147" s="366"/>
      <c r="B147" s="364" t="s">
        <v>787</v>
      </c>
      <c r="C147" s="363" t="s">
        <v>549</v>
      </c>
      <c r="D147" s="365">
        <v>19000</v>
      </c>
      <c r="E147" s="363" t="s">
        <v>796</v>
      </c>
      <c r="F147" s="365">
        <f t="shared" si="4"/>
        <v>19000</v>
      </c>
      <c r="G147" s="362" t="s">
        <v>797</v>
      </c>
      <c r="H147" s="363" t="s">
        <v>751</v>
      </c>
      <c r="I147" s="365">
        <f t="shared" ref="I147" si="6">D147</f>
        <v>19000</v>
      </c>
      <c r="J147" s="363" t="s">
        <v>798</v>
      </c>
      <c r="K147" s="367"/>
      <c r="L147" s="367"/>
      <c r="M147" s="367"/>
      <c r="N147" s="367"/>
      <c r="O147" s="367"/>
      <c r="P147" s="367"/>
      <c r="Q147" s="367"/>
      <c r="R147" s="367"/>
      <c r="S147" s="367"/>
      <c r="T147" s="367"/>
      <c r="U147" s="367"/>
      <c r="V147" s="367"/>
      <c r="W147" s="367"/>
      <c r="X147" s="367"/>
      <c r="Y147" s="367"/>
      <c r="Z147" s="367"/>
    </row>
    <row r="148" spans="1:26" s="368" customFormat="1" ht="28.8" x14ac:dyDescent="0.3">
      <c r="A148" s="366"/>
      <c r="B148" s="364" t="s">
        <v>792</v>
      </c>
      <c r="C148" s="363" t="s">
        <v>551</v>
      </c>
      <c r="D148" s="365">
        <v>15000</v>
      </c>
      <c r="E148" s="363" t="s">
        <v>793</v>
      </c>
      <c r="F148" s="365">
        <f t="shared" si="4"/>
        <v>15000</v>
      </c>
      <c r="G148" s="362" t="s">
        <v>795</v>
      </c>
      <c r="H148" s="363" t="s">
        <v>751</v>
      </c>
      <c r="I148" s="365">
        <f t="shared" si="5"/>
        <v>15000</v>
      </c>
      <c r="J148" s="363" t="s">
        <v>794</v>
      </c>
      <c r="K148" s="367"/>
      <c r="L148" s="367"/>
      <c r="M148" s="367"/>
      <c r="N148" s="367"/>
      <c r="O148" s="367"/>
      <c r="P148" s="367"/>
      <c r="Q148" s="367"/>
      <c r="R148" s="367"/>
      <c r="S148" s="367"/>
      <c r="T148" s="367"/>
      <c r="U148" s="367"/>
      <c r="V148" s="367"/>
      <c r="W148" s="367"/>
      <c r="X148" s="367"/>
      <c r="Y148" s="367"/>
      <c r="Z148" s="367"/>
    </row>
    <row r="149" spans="1:26" s="368" customFormat="1" ht="43.2" x14ac:dyDescent="0.3">
      <c r="A149" s="366"/>
      <c r="B149" s="364" t="s">
        <v>800</v>
      </c>
      <c r="C149" s="363" t="s">
        <v>799</v>
      </c>
      <c r="D149" s="365">
        <v>20000</v>
      </c>
      <c r="E149" s="363" t="s">
        <v>801</v>
      </c>
      <c r="F149" s="365">
        <f t="shared" si="4"/>
        <v>20000</v>
      </c>
      <c r="G149" s="362" t="s">
        <v>802</v>
      </c>
      <c r="H149" s="363" t="s">
        <v>804</v>
      </c>
      <c r="I149" s="365">
        <f t="shared" si="5"/>
        <v>20000</v>
      </c>
      <c r="J149" s="363" t="s">
        <v>803</v>
      </c>
      <c r="K149" s="367"/>
      <c r="L149" s="367"/>
      <c r="M149" s="367"/>
      <c r="N149" s="367"/>
      <c r="O149" s="367"/>
      <c r="P149" s="367"/>
      <c r="Q149" s="367"/>
      <c r="R149" s="367"/>
      <c r="S149" s="367"/>
      <c r="T149" s="367"/>
      <c r="U149" s="367"/>
      <c r="V149" s="367"/>
      <c r="W149" s="367"/>
      <c r="X149" s="367"/>
      <c r="Y149" s="367"/>
      <c r="Z149" s="367"/>
    </row>
    <row r="150" spans="1:26" s="368" customFormat="1" ht="115.2" x14ac:dyDescent="0.3">
      <c r="A150" s="366"/>
      <c r="B150" s="364" t="s">
        <v>805</v>
      </c>
      <c r="C150" s="363" t="s">
        <v>557</v>
      </c>
      <c r="D150" s="365">
        <v>28000</v>
      </c>
      <c r="E150" s="363" t="s">
        <v>806</v>
      </c>
      <c r="F150" s="365">
        <f t="shared" si="4"/>
        <v>28000</v>
      </c>
      <c r="G150" s="362" t="s">
        <v>807</v>
      </c>
      <c r="H150" s="363" t="s">
        <v>808</v>
      </c>
      <c r="I150" s="365">
        <f t="shared" si="5"/>
        <v>28000</v>
      </c>
      <c r="J150" s="363" t="s">
        <v>809</v>
      </c>
      <c r="K150" s="367"/>
      <c r="L150" s="367"/>
      <c r="M150" s="367"/>
      <c r="N150" s="367"/>
      <c r="O150" s="367"/>
      <c r="P150" s="367"/>
      <c r="Q150" s="367"/>
      <c r="R150" s="367"/>
      <c r="S150" s="367"/>
      <c r="T150" s="367"/>
      <c r="U150" s="367"/>
      <c r="V150" s="367"/>
      <c r="W150" s="367"/>
      <c r="X150" s="367"/>
      <c r="Y150" s="367"/>
      <c r="Z150" s="367"/>
    </row>
    <row r="151" spans="1:26" s="368" customFormat="1" ht="57.6" x14ac:dyDescent="0.3">
      <c r="A151" s="366"/>
      <c r="B151" s="364" t="s">
        <v>812</v>
      </c>
      <c r="C151" s="363" t="s">
        <v>307</v>
      </c>
      <c r="D151" s="365">
        <v>6160</v>
      </c>
      <c r="E151" s="363"/>
      <c r="F151" s="365">
        <f t="shared" si="4"/>
        <v>6160</v>
      </c>
      <c r="G151" s="362"/>
      <c r="H151" s="363" t="s">
        <v>811</v>
      </c>
      <c r="I151" s="365">
        <f t="shared" si="5"/>
        <v>6160</v>
      </c>
      <c r="J151" s="363" t="s">
        <v>810</v>
      </c>
      <c r="K151" s="367"/>
      <c r="L151" s="367"/>
      <c r="M151" s="367"/>
      <c r="N151" s="367"/>
      <c r="O151" s="367"/>
      <c r="P151" s="367"/>
      <c r="Q151" s="367"/>
      <c r="R151" s="367"/>
      <c r="S151" s="367"/>
      <c r="T151" s="367"/>
      <c r="U151" s="367"/>
      <c r="V151" s="367"/>
      <c r="W151" s="367"/>
      <c r="X151" s="367"/>
      <c r="Y151" s="367"/>
      <c r="Z151" s="367"/>
    </row>
    <row r="152" spans="1:26" ht="14.25" customHeight="1" x14ac:dyDescent="0.3">
      <c r="A152" s="334"/>
      <c r="B152" s="428" t="s">
        <v>327</v>
      </c>
      <c r="C152" s="429"/>
      <c r="D152" s="384">
        <f>SUM(D10:D151)</f>
        <v>865737</v>
      </c>
      <c r="E152" s="385"/>
      <c r="F152" s="384">
        <f>SUM(F10:F151)</f>
        <v>865737</v>
      </c>
      <c r="G152" s="385"/>
      <c r="H152" s="385"/>
      <c r="I152" s="384">
        <f>SUM(I10:I151)</f>
        <v>865737</v>
      </c>
      <c r="J152" s="336"/>
      <c r="K152" s="337"/>
      <c r="L152" s="337"/>
      <c r="M152" s="337"/>
      <c r="N152" s="337"/>
      <c r="O152" s="337"/>
      <c r="P152" s="337"/>
      <c r="Q152" s="337"/>
      <c r="R152" s="337"/>
      <c r="S152" s="337"/>
      <c r="T152" s="337"/>
      <c r="U152" s="337"/>
      <c r="V152" s="337"/>
      <c r="W152" s="337"/>
      <c r="X152" s="337"/>
      <c r="Y152" s="337"/>
      <c r="Z152" s="337"/>
    </row>
    <row r="153" spans="1:26" ht="14.25" customHeight="1" x14ac:dyDescent="0.3">
      <c r="A153" s="326"/>
      <c r="B153" s="369"/>
      <c r="C153" s="373"/>
      <c r="D153" s="327"/>
      <c r="E153" s="326"/>
      <c r="F153" s="327"/>
      <c r="G153" s="326"/>
      <c r="H153" s="326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25" customHeight="1" x14ac:dyDescent="0.3">
      <c r="A154" s="15"/>
      <c r="B154" s="432" t="s">
        <v>328</v>
      </c>
      <c r="C154" s="429"/>
      <c r="D154" s="433"/>
      <c r="E154" s="434" t="s">
        <v>318</v>
      </c>
      <c r="F154" s="429"/>
      <c r="G154" s="429"/>
      <c r="H154" s="429"/>
      <c r="I154" s="429"/>
      <c r="J154" s="433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4.25" customHeight="1" x14ac:dyDescent="0.3">
      <c r="A155" s="329" t="s">
        <v>319</v>
      </c>
      <c r="B155" s="329" t="s">
        <v>320</v>
      </c>
      <c r="C155" s="374" t="s">
        <v>48</v>
      </c>
      <c r="D155" s="330" t="s">
        <v>321</v>
      </c>
      <c r="E155" s="329" t="s">
        <v>322</v>
      </c>
      <c r="F155" s="330" t="s">
        <v>321</v>
      </c>
      <c r="G155" s="329" t="s">
        <v>323</v>
      </c>
      <c r="H155" s="329" t="s">
        <v>324</v>
      </c>
      <c r="I155" s="329" t="s">
        <v>325</v>
      </c>
      <c r="J155" s="329" t="s">
        <v>326</v>
      </c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s="368" customFormat="1" ht="28.8" x14ac:dyDescent="0.3">
      <c r="A156" s="366"/>
      <c r="B156" s="364" t="s">
        <v>752</v>
      </c>
      <c r="C156" s="363" t="s">
        <v>251</v>
      </c>
      <c r="D156" s="365">
        <v>10500</v>
      </c>
      <c r="E156" s="363" t="s">
        <v>749</v>
      </c>
      <c r="F156" s="365">
        <f t="shared" ref="F156:F157" si="7">D156</f>
        <v>10500</v>
      </c>
      <c r="G156" s="362" t="s">
        <v>813</v>
      </c>
      <c r="H156" s="363" t="s">
        <v>751</v>
      </c>
      <c r="I156" s="365">
        <f t="shared" ref="I156:I157" si="8">D156</f>
        <v>10500</v>
      </c>
      <c r="J156" s="363" t="s">
        <v>814</v>
      </c>
      <c r="K156" s="367"/>
      <c r="L156" s="367"/>
      <c r="M156" s="367"/>
      <c r="N156" s="367"/>
      <c r="O156" s="367"/>
      <c r="P156" s="367"/>
      <c r="Q156" s="367"/>
      <c r="R156" s="367"/>
      <c r="S156" s="367"/>
      <c r="T156" s="367"/>
      <c r="U156" s="367"/>
      <c r="V156" s="367"/>
      <c r="W156" s="367"/>
      <c r="X156" s="367"/>
      <c r="Y156" s="367"/>
      <c r="Z156" s="367"/>
    </row>
    <row r="157" spans="1:26" ht="28.8" x14ac:dyDescent="0.3">
      <c r="A157" s="331"/>
      <c r="B157" s="364" t="s">
        <v>791</v>
      </c>
      <c r="C157" s="363" t="s">
        <v>550</v>
      </c>
      <c r="D157" s="365">
        <v>24041</v>
      </c>
      <c r="E157" s="363" t="s">
        <v>699</v>
      </c>
      <c r="F157" s="365">
        <f t="shared" si="7"/>
        <v>24041</v>
      </c>
      <c r="G157" s="362" t="s">
        <v>815</v>
      </c>
      <c r="H157" s="363" t="s">
        <v>751</v>
      </c>
      <c r="I157" s="365">
        <f t="shared" si="8"/>
        <v>24041</v>
      </c>
      <c r="J157" s="363" t="s">
        <v>816</v>
      </c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28.8" x14ac:dyDescent="0.3">
      <c r="A158" s="331"/>
      <c r="B158" s="364" t="s">
        <v>817</v>
      </c>
      <c r="C158" s="375" t="s">
        <v>553</v>
      </c>
      <c r="D158" s="365">
        <v>10000</v>
      </c>
      <c r="E158" s="363" t="s">
        <v>818</v>
      </c>
      <c r="F158" s="365">
        <f t="shared" ref="F158:F161" si="9">D158</f>
        <v>10000</v>
      </c>
      <c r="G158" s="362" t="s">
        <v>819</v>
      </c>
      <c r="H158" s="363" t="s">
        <v>751</v>
      </c>
      <c r="I158" s="365">
        <f t="shared" ref="I158:I161" si="10">D158</f>
        <v>10000</v>
      </c>
      <c r="J158" s="363" t="s">
        <v>820</v>
      </c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28.8" x14ac:dyDescent="0.3">
      <c r="A159" s="331"/>
      <c r="B159" s="364" t="s">
        <v>821</v>
      </c>
      <c r="C159" s="375" t="s">
        <v>822</v>
      </c>
      <c r="D159" s="365">
        <v>27778</v>
      </c>
      <c r="E159" s="363" t="s">
        <v>831</v>
      </c>
      <c r="F159" s="365">
        <f t="shared" si="9"/>
        <v>27778</v>
      </c>
      <c r="G159" s="362" t="s">
        <v>823</v>
      </c>
      <c r="H159" s="363" t="s">
        <v>751</v>
      </c>
      <c r="I159" s="365">
        <f t="shared" si="10"/>
        <v>27778</v>
      </c>
      <c r="J159" s="363" t="s">
        <v>824</v>
      </c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28.8" x14ac:dyDescent="0.3">
      <c r="A160" s="331"/>
      <c r="B160" s="364" t="s">
        <v>825</v>
      </c>
      <c r="C160" s="375" t="s">
        <v>826</v>
      </c>
      <c r="D160" s="365">
        <v>24681</v>
      </c>
      <c r="E160" s="363" t="s">
        <v>832</v>
      </c>
      <c r="F160" s="365">
        <f t="shared" si="9"/>
        <v>24681</v>
      </c>
      <c r="G160" s="362" t="s">
        <v>827</v>
      </c>
      <c r="H160" s="363" t="s">
        <v>751</v>
      </c>
      <c r="I160" s="365">
        <f t="shared" si="10"/>
        <v>24681</v>
      </c>
      <c r="J160" s="363" t="s">
        <v>828</v>
      </c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28.8" x14ac:dyDescent="0.3">
      <c r="A161" s="331"/>
      <c r="B161" s="364" t="s">
        <v>830</v>
      </c>
      <c r="C161" s="375" t="s">
        <v>829</v>
      </c>
      <c r="D161" s="365">
        <v>5000</v>
      </c>
      <c r="E161" s="363" t="s">
        <v>833</v>
      </c>
      <c r="F161" s="365">
        <f t="shared" si="9"/>
        <v>5000</v>
      </c>
      <c r="G161" s="362" t="s">
        <v>834</v>
      </c>
      <c r="H161" s="363" t="s">
        <v>751</v>
      </c>
      <c r="I161" s="365">
        <f t="shared" si="10"/>
        <v>5000</v>
      </c>
      <c r="J161" s="363" t="s">
        <v>835</v>
      </c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4.25" customHeight="1" x14ac:dyDescent="0.3">
      <c r="A162" s="334"/>
      <c r="B162" s="428" t="s">
        <v>327</v>
      </c>
      <c r="C162" s="429"/>
      <c r="D162" s="384">
        <f>SUM(D156:D161)</f>
        <v>102000</v>
      </c>
      <c r="E162" s="385"/>
      <c r="F162" s="384">
        <f>SUM(F156:F161)</f>
        <v>102000</v>
      </c>
      <c r="G162" s="385"/>
      <c r="H162" s="385"/>
      <c r="I162" s="384">
        <f>SUM(I156:I161)</f>
        <v>102000</v>
      </c>
      <c r="J162" s="336"/>
      <c r="K162" s="337"/>
      <c r="L162" s="337"/>
      <c r="M162" s="337"/>
      <c r="N162" s="337"/>
      <c r="O162" s="337"/>
      <c r="P162" s="337"/>
      <c r="Q162" s="337"/>
      <c r="R162" s="337"/>
      <c r="S162" s="337"/>
      <c r="T162" s="337"/>
      <c r="U162" s="337"/>
      <c r="V162" s="337"/>
      <c r="W162" s="337"/>
      <c r="X162" s="337"/>
      <c r="Y162" s="337"/>
      <c r="Z162" s="337"/>
    </row>
    <row r="163" spans="1:26" ht="14.25" customHeight="1" x14ac:dyDescent="0.3">
      <c r="A163" s="326"/>
      <c r="B163" s="369"/>
      <c r="C163" s="373"/>
      <c r="D163" s="327"/>
      <c r="E163" s="326"/>
      <c r="F163" s="327"/>
      <c r="G163" s="326"/>
      <c r="H163" s="326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25" customHeight="1" x14ac:dyDescent="0.3">
      <c r="A164" s="15"/>
      <c r="B164" s="432" t="s">
        <v>329</v>
      </c>
      <c r="C164" s="429"/>
      <c r="D164" s="433"/>
      <c r="E164" s="434" t="s">
        <v>318</v>
      </c>
      <c r="F164" s="429"/>
      <c r="G164" s="429"/>
      <c r="H164" s="429"/>
      <c r="I164" s="429"/>
      <c r="J164" s="433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4.25" customHeight="1" x14ac:dyDescent="0.3">
      <c r="A165" s="329" t="s">
        <v>319</v>
      </c>
      <c r="B165" s="329" t="s">
        <v>320</v>
      </c>
      <c r="C165" s="374" t="s">
        <v>48</v>
      </c>
      <c r="D165" s="330" t="s">
        <v>321</v>
      </c>
      <c r="E165" s="329" t="s">
        <v>322</v>
      </c>
      <c r="F165" s="330" t="s">
        <v>321</v>
      </c>
      <c r="G165" s="329" t="s">
        <v>323</v>
      </c>
      <c r="H165" s="329" t="s">
        <v>324</v>
      </c>
      <c r="I165" s="329" t="s">
        <v>325</v>
      </c>
      <c r="J165" s="329" t="s">
        <v>326</v>
      </c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4.25" customHeight="1" x14ac:dyDescent="0.3">
      <c r="A166" s="331"/>
      <c r="B166" s="370" t="s">
        <v>75</v>
      </c>
      <c r="C166" s="435" t="s">
        <v>836</v>
      </c>
      <c r="D166" s="435" t="s">
        <v>836</v>
      </c>
      <c r="E166" s="435" t="s">
        <v>836</v>
      </c>
      <c r="F166" s="435" t="s">
        <v>836</v>
      </c>
      <c r="G166" s="435" t="s">
        <v>836</v>
      </c>
      <c r="H166" s="435" t="s">
        <v>836</v>
      </c>
      <c r="I166" s="435" t="s">
        <v>836</v>
      </c>
      <c r="J166" s="435" t="s">
        <v>836</v>
      </c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25" hidden="1" customHeight="1" x14ac:dyDescent="0.3">
      <c r="A167" s="331"/>
      <c r="B167" s="370" t="s">
        <v>104</v>
      </c>
      <c r="C167" s="375"/>
      <c r="D167" s="333"/>
      <c r="E167" s="332"/>
      <c r="F167" s="333"/>
      <c r="G167" s="332"/>
      <c r="H167" s="332"/>
      <c r="I167" s="333"/>
      <c r="J167" s="332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25" hidden="1" customHeight="1" x14ac:dyDescent="0.3">
      <c r="A168" s="331"/>
      <c r="B168" s="370" t="s">
        <v>111</v>
      </c>
      <c r="C168" s="375"/>
      <c r="D168" s="333"/>
      <c r="E168" s="332"/>
      <c r="F168" s="333"/>
      <c r="G168" s="332"/>
      <c r="H168" s="332"/>
      <c r="I168" s="333"/>
      <c r="J168" s="332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25" hidden="1" customHeight="1" x14ac:dyDescent="0.3">
      <c r="A169" s="331"/>
      <c r="B169" s="370" t="s">
        <v>127</v>
      </c>
      <c r="C169" s="375"/>
      <c r="D169" s="333"/>
      <c r="E169" s="332"/>
      <c r="F169" s="333"/>
      <c r="G169" s="332"/>
      <c r="H169" s="332"/>
      <c r="I169" s="333"/>
      <c r="J169" s="332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25" hidden="1" customHeight="1" x14ac:dyDescent="0.3">
      <c r="A170" s="331"/>
      <c r="B170" s="370" t="s">
        <v>145</v>
      </c>
      <c r="C170" s="375"/>
      <c r="D170" s="333"/>
      <c r="E170" s="332"/>
      <c r="F170" s="333"/>
      <c r="G170" s="332"/>
      <c r="H170" s="332"/>
      <c r="I170" s="333"/>
      <c r="J170" s="332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25" hidden="1" customHeight="1" x14ac:dyDescent="0.3">
      <c r="A171" s="331"/>
      <c r="B171" s="370"/>
      <c r="C171" s="375"/>
      <c r="D171" s="333"/>
      <c r="E171" s="332"/>
      <c r="F171" s="333"/>
      <c r="G171" s="332"/>
      <c r="H171" s="332"/>
      <c r="I171" s="333"/>
      <c r="J171" s="332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25" customHeight="1" x14ac:dyDescent="0.3">
      <c r="A172" s="334"/>
      <c r="B172" s="428" t="s">
        <v>327</v>
      </c>
      <c r="C172" s="429"/>
      <c r="D172" s="335">
        <f>SUM(D166:D171)</f>
        <v>0</v>
      </c>
      <c r="E172" s="336"/>
      <c r="F172" s="335">
        <f>SUM(F166:F171)</f>
        <v>0</v>
      </c>
      <c r="G172" s="336"/>
      <c r="H172" s="336"/>
      <c r="I172" s="335">
        <f>SUM(I166:I171)</f>
        <v>0</v>
      </c>
      <c r="J172" s="336"/>
      <c r="K172" s="337"/>
      <c r="L172" s="337"/>
      <c r="M172" s="337"/>
      <c r="N172" s="337"/>
      <c r="O172" s="337"/>
      <c r="P172" s="337"/>
      <c r="Q172" s="337"/>
      <c r="R172" s="337"/>
      <c r="S172" s="337"/>
      <c r="T172" s="337"/>
      <c r="U172" s="337"/>
      <c r="V172" s="337"/>
      <c r="W172" s="337"/>
      <c r="X172" s="337"/>
      <c r="Y172" s="337"/>
      <c r="Z172" s="337"/>
    </row>
    <row r="173" spans="1:26" ht="14.25" customHeight="1" x14ac:dyDescent="0.3">
      <c r="A173" s="326"/>
      <c r="B173" s="369"/>
      <c r="C173" s="373"/>
      <c r="D173" s="327"/>
      <c r="E173" s="326"/>
      <c r="F173" s="327"/>
      <c r="G173" s="326"/>
      <c r="H173" s="326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25" customHeight="1" x14ac:dyDescent="0.3">
      <c r="A174" s="338"/>
      <c r="B174" s="371" t="s">
        <v>330</v>
      </c>
      <c r="C174" s="379"/>
      <c r="D174" s="339"/>
      <c r="E174" s="338"/>
      <c r="F174" s="339"/>
      <c r="G174" s="338"/>
      <c r="H174" s="338"/>
      <c r="I174" s="338"/>
      <c r="J174" s="338"/>
      <c r="K174" s="338"/>
      <c r="L174" s="338"/>
      <c r="M174" s="338"/>
      <c r="N174" s="338"/>
      <c r="O174" s="338"/>
      <c r="P174" s="338"/>
      <c r="Q174" s="338"/>
      <c r="R174" s="338"/>
      <c r="S174" s="338"/>
      <c r="T174" s="338"/>
      <c r="U174" s="338"/>
      <c r="V174" s="338"/>
      <c r="W174" s="338"/>
      <c r="X174" s="338"/>
      <c r="Y174" s="338"/>
      <c r="Z174" s="338"/>
    </row>
    <row r="175" spans="1:26" ht="14.25" customHeight="1" x14ac:dyDescent="0.3">
      <c r="A175" s="326"/>
      <c r="B175" s="369"/>
      <c r="C175" s="373"/>
      <c r="D175" s="327"/>
      <c r="E175" s="326"/>
      <c r="F175" s="327"/>
      <c r="G175" s="326"/>
      <c r="H175" s="326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25" customHeight="1" x14ac:dyDescent="0.3">
      <c r="A176" s="326"/>
      <c r="B176" s="369"/>
      <c r="C176" s="373"/>
      <c r="D176" s="327"/>
      <c r="E176" s="326"/>
      <c r="F176" s="327"/>
      <c r="G176" s="326"/>
      <c r="H176" s="326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25" customHeight="1" x14ac:dyDescent="0.3">
      <c r="A177" s="326"/>
      <c r="B177" s="369"/>
      <c r="C177" s="373"/>
      <c r="D177" s="327"/>
      <c r="E177" s="326"/>
      <c r="F177" s="327"/>
      <c r="G177" s="326"/>
      <c r="H177" s="326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25" customHeight="1" x14ac:dyDescent="0.3">
      <c r="A178" s="326"/>
      <c r="B178" s="369"/>
      <c r="C178" s="373"/>
      <c r="D178" s="327"/>
      <c r="E178" s="326"/>
      <c r="F178" s="327"/>
      <c r="G178" s="326"/>
      <c r="H178" s="326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25" customHeight="1" x14ac:dyDescent="0.3">
      <c r="A179" s="326"/>
      <c r="B179" s="369"/>
      <c r="C179" s="373"/>
      <c r="D179" s="327"/>
      <c r="E179" s="326"/>
      <c r="F179" s="327"/>
      <c r="G179" s="326"/>
      <c r="H179" s="326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25" customHeight="1" x14ac:dyDescent="0.3">
      <c r="A180" s="326"/>
      <c r="B180" s="369"/>
      <c r="C180" s="373"/>
      <c r="D180" s="327"/>
      <c r="E180" s="326"/>
      <c r="F180" s="327"/>
      <c r="G180" s="326"/>
      <c r="H180" s="326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25" customHeight="1" x14ac:dyDescent="0.3">
      <c r="A181" s="326"/>
      <c r="B181" s="369"/>
      <c r="C181" s="373"/>
      <c r="D181" s="327"/>
      <c r="E181" s="326"/>
      <c r="F181" s="327"/>
      <c r="G181" s="326"/>
      <c r="H181" s="326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25" customHeight="1" x14ac:dyDescent="0.3">
      <c r="A182" s="326"/>
      <c r="B182" s="369"/>
      <c r="C182" s="373"/>
      <c r="D182" s="327"/>
      <c r="E182" s="326"/>
      <c r="F182" s="327"/>
      <c r="G182" s="326"/>
      <c r="H182" s="326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25" customHeight="1" x14ac:dyDescent="0.3">
      <c r="A183" s="326"/>
      <c r="B183" s="369"/>
      <c r="C183" s="373"/>
      <c r="D183" s="327"/>
      <c r="E183" s="326"/>
      <c r="F183" s="327"/>
      <c r="G183" s="326"/>
      <c r="H183" s="326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25" customHeight="1" x14ac:dyDescent="0.3">
      <c r="A184" s="326"/>
      <c r="B184" s="369"/>
      <c r="C184" s="373"/>
      <c r="D184" s="327"/>
      <c r="E184" s="326"/>
      <c r="F184" s="327"/>
      <c r="G184" s="326"/>
      <c r="H184" s="326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25" customHeight="1" x14ac:dyDescent="0.3">
      <c r="A185" s="326"/>
      <c r="B185" s="369"/>
      <c r="C185" s="373"/>
      <c r="D185" s="327"/>
      <c r="E185" s="326"/>
      <c r="F185" s="327"/>
      <c r="G185" s="326"/>
      <c r="H185" s="326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25" customHeight="1" x14ac:dyDescent="0.3">
      <c r="A186" s="326"/>
      <c r="B186" s="369"/>
      <c r="C186" s="373"/>
      <c r="D186" s="327"/>
      <c r="E186" s="326"/>
      <c r="F186" s="327"/>
      <c r="G186" s="326"/>
      <c r="H186" s="326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25" customHeight="1" x14ac:dyDescent="0.3">
      <c r="A187" s="326"/>
      <c r="B187" s="369"/>
      <c r="C187" s="373"/>
      <c r="D187" s="327"/>
      <c r="E187" s="326"/>
      <c r="F187" s="327"/>
      <c r="G187" s="326"/>
      <c r="H187" s="326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25" customHeight="1" x14ac:dyDescent="0.3">
      <c r="A188" s="326"/>
      <c r="B188" s="369"/>
      <c r="C188" s="373"/>
      <c r="D188" s="327"/>
      <c r="E188" s="326"/>
      <c r="F188" s="327"/>
      <c r="G188" s="326"/>
      <c r="H188" s="326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25" customHeight="1" x14ac:dyDescent="0.3">
      <c r="A189" s="326"/>
      <c r="B189" s="369"/>
      <c r="C189" s="373"/>
      <c r="D189" s="327"/>
      <c r="E189" s="326"/>
      <c r="F189" s="327"/>
      <c r="G189" s="326"/>
      <c r="H189" s="326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25" customHeight="1" x14ac:dyDescent="0.3">
      <c r="A190" s="326"/>
      <c r="B190" s="369"/>
      <c r="C190" s="373"/>
      <c r="D190" s="327"/>
      <c r="E190" s="326"/>
      <c r="F190" s="327"/>
      <c r="G190" s="326"/>
      <c r="H190" s="326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25" customHeight="1" x14ac:dyDescent="0.3">
      <c r="A191" s="326"/>
      <c r="B191" s="369"/>
      <c r="C191" s="373"/>
      <c r="D191" s="327"/>
      <c r="E191" s="326"/>
      <c r="F191" s="327"/>
      <c r="G191" s="326"/>
      <c r="H191" s="326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25" customHeight="1" x14ac:dyDescent="0.3">
      <c r="A192" s="326"/>
      <c r="B192" s="369"/>
      <c r="C192" s="373"/>
      <c r="D192" s="327"/>
      <c r="E192" s="326"/>
      <c r="F192" s="327"/>
      <c r="G192" s="326"/>
      <c r="H192" s="326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25" customHeight="1" x14ac:dyDescent="0.3">
      <c r="A193" s="326"/>
      <c r="B193" s="369"/>
      <c r="C193" s="373"/>
      <c r="D193" s="327"/>
      <c r="E193" s="326"/>
      <c r="F193" s="327"/>
      <c r="G193" s="326"/>
      <c r="H193" s="326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25" customHeight="1" x14ac:dyDescent="0.3">
      <c r="A194" s="326"/>
      <c r="B194" s="369"/>
      <c r="C194" s="373"/>
      <c r="D194" s="327"/>
      <c r="E194" s="326"/>
      <c r="F194" s="327"/>
      <c r="G194" s="326"/>
      <c r="H194" s="326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25" customHeight="1" x14ac:dyDescent="0.3">
      <c r="A195" s="326"/>
      <c r="B195" s="369"/>
      <c r="C195" s="373"/>
      <c r="D195" s="327"/>
      <c r="E195" s="326"/>
      <c r="F195" s="327"/>
      <c r="G195" s="326"/>
      <c r="H195" s="326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25" customHeight="1" x14ac:dyDescent="0.3">
      <c r="A196" s="326"/>
      <c r="B196" s="369"/>
      <c r="C196" s="373"/>
      <c r="D196" s="327"/>
      <c r="E196" s="326"/>
      <c r="F196" s="327"/>
      <c r="G196" s="326"/>
      <c r="H196" s="326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25" customHeight="1" x14ac:dyDescent="0.3">
      <c r="A197" s="326"/>
      <c r="B197" s="369"/>
      <c r="C197" s="373"/>
      <c r="D197" s="327"/>
      <c r="E197" s="326"/>
      <c r="F197" s="327"/>
      <c r="G197" s="326"/>
      <c r="H197" s="326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25" customHeight="1" x14ac:dyDescent="0.3">
      <c r="A198" s="326"/>
      <c r="B198" s="369"/>
      <c r="C198" s="373"/>
      <c r="D198" s="327"/>
      <c r="E198" s="326"/>
      <c r="F198" s="327"/>
      <c r="G198" s="326"/>
      <c r="H198" s="326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25" customHeight="1" x14ac:dyDescent="0.3">
      <c r="A199" s="326"/>
      <c r="B199" s="369"/>
      <c r="C199" s="373"/>
      <c r="D199" s="327"/>
      <c r="E199" s="326"/>
      <c r="F199" s="327"/>
      <c r="G199" s="326"/>
      <c r="H199" s="326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25" customHeight="1" x14ac:dyDescent="0.3">
      <c r="A200" s="326"/>
      <c r="B200" s="369"/>
      <c r="C200" s="373"/>
      <c r="D200" s="327"/>
      <c r="E200" s="326"/>
      <c r="F200" s="327"/>
      <c r="G200" s="326"/>
      <c r="H200" s="326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25" customHeight="1" x14ac:dyDescent="0.3">
      <c r="A201" s="326"/>
      <c r="B201" s="369"/>
      <c r="C201" s="373"/>
      <c r="D201" s="327"/>
      <c r="E201" s="326"/>
      <c r="F201" s="327"/>
      <c r="G201" s="326"/>
      <c r="H201" s="326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25" customHeight="1" x14ac:dyDescent="0.3">
      <c r="A202" s="326"/>
      <c r="B202" s="369"/>
      <c r="C202" s="373"/>
      <c r="D202" s="327"/>
      <c r="E202" s="326"/>
      <c r="F202" s="327"/>
      <c r="G202" s="326"/>
      <c r="H202" s="326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25" customHeight="1" x14ac:dyDescent="0.3">
      <c r="A203" s="326"/>
      <c r="B203" s="369"/>
      <c r="C203" s="373"/>
      <c r="D203" s="327"/>
      <c r="E203" s="326"/>
      <c r="F203" s="327"/>
      <c r="G203" s="326"/>
      <c r="H203" s="326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25" customHeight="1" x14ac:dyDescent="0.3">
      <c r="A204" s="326"/>
      <c r="B204" s="369"/>
      <c r="C204" s="373"/>
      <c r="D204" s="327"/>
      <c r="E204" s="326"/>
      <c r="F204" s="327"/>
      <c r="G204" s="326"/>
      <c r="H204" s="326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25" customHeight="1" x14ac:dyDescent="0.3">
      <c r="A205" s="326"/>
      <c r="B205" s="369"/>
      <c r="C205" s="373"/>
      <c r="D205" s="327"/>
      <c r="E205" s="326"/>
      <c r="F205" s="327"/>
      <c r="G205" s="326"/>
      <c r="H205" s="326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25" customHeight="1" x14ac:dyDescent="0.3">
      <c r="A206" s="326"/>
      <c r="B206" s="369"/>
      <c r="C206" s="373"/>
      <c r="D206" s="327"/>
      <c r="E206" s="326"/>
      <c r="F206" s="327"/>
      <c r="G206" s="326"/>
      <c r="H206" s="326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25" customHeight="1" x14ac:dyDescent="0.3">
      <c r="A207" s="326"/>
      <c r="B207" s="369"/>
      <c r="C207" s="373"/>
      <c r="D207" s="327"/>
      <c r="E207" s="326"/>
      <c r="F207" s="327"/>
      <c r="G207" s="326"/>
      <c r="H207" s="326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25" customHeight="1" x14ac:dyDescent="0.3">
      <c r="A208" s="326"/>
      <c r="B208" s="369"/>
      <c r="C208" s="373"/>
      <c r="D208" s="327"/>
      <c r="E208" s="326"/>
      <c r="F208" s="327"/>
      <c r="G208" s="326"/>
      <c r="H208" s="326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25" customHeight="1" x14ac:dyDescent="0.3">
      <c r="A209" s="326"/>
      <c r="B209" s="369"/>
      <c r="C209" s="373"/>
      <c r="D209" s="327"/>
      <c r="E209" s="326"/>
      <c r="F209" s="327"/>
      <c r="G209" s="326"/>
      <c r="H209" s="326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25" customHeight="1" x14ac:dyDescent="0.3">
      <c r="A210" s="326"/>
      <c r="B210" s="369"/>
      <c r="C210" s="373"/>
      <c r="D210" s="327"/>
      <c r="E210" s="326"/>
      <c r="F210" s="327"/>
      <c r="G210" s="326"/>
      <c r="H210" s="326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25" customHeight="1" x14ac:dyDescent="0.3">
      <c r="A211" s="326"/>
      <c r="B211" s="369"/>
      <c r="C211" s="373"/>
      <c r="D211" s="327"/>
      <c r="E211" s="326"/>
      <c r="F211" s="327"/>
      <c r="G211" s="326"/>
      <c r="H211" s="326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25" customHeight="1" x14ac:dyDescent="0.3">
      <c r="A212" s="326"/>
      <c r="B212" s="369"/>
      <c r="C212" s="373"/>
      <c r="D212" s="327"/>
      <c r="E212" s="326"/>
      <c r="F212" s="327"/>
      <c r="G212" s="326"/>
      <c r="H212" s="326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25" customHeight="1" x14ac:dyDescent="0.3">
      <c r="A213" s="326"/>
      <c r="B213" s="369"/>
      <c r="C213" s="373"/>
      <c r="D213" s="327"/>
      <c r="E213" s="326"/>
      <c r="F213" s="327"/>
      <c r="G213" s="326"/>
      <c r="H213" s="326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25" customHeight="1" x14ac:dyDescent="0.3">
      <c r="A214" s="326"/>
      <c r="B214" s="369"/>
      <c r="C214" s="373"/>
      <c r="D214" s="327"/>
      <c r="E214" s="326"/>
      <c r="F214" s="327"/>
      <c r="G214" s="326"/>
      <c r="H214" s="326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25" customHeight="1" x14ac:dyDescent="0.3">
      <c r="A215" s="326"/>
      <c r="B215" s="369"/>
      <c r="C215" s="373"/>
      <c r="D215" s="327"/>
      <c r="E215" s="326"/>
      <c r="F215" s="327"/>
      <c r="G215" s="326"/>
      <c r="H215" s="326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25" customHeight="1" x14ac:dyDescent="0.3">
      <c r="A216" s="326"/>
      <c r="B216" s="369"/>
      <c r="C216" s="373"/>
      <c r="D216" s="327"/>
      <c r="E216" s="326"/>
      <c r="F216" s="327"/>
      <c r="G216" s="326"/>
      <c r="H216" s="326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25" customHeight="1" x14ac:dyDescent="0.3">
      <c r="A217" s="326"/>
      <c r="B217" s="369"/>
      <c r="C217" s="373"/>
      <c r="D217" s="327"/>
      <c r="E217" s="326"/>
      <c r="F217" s="327"/>
      <c r="G217" s="326"/>
      <c r="H217" s="326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25" customHeight="1" x14ac:dyDescent="0.3">
      <c r="A218" s="326"/>
      <c r="B218" s="369"/>
      <c r="C218" s="373"/>
      <c r="D218" s="327"/>
      <c r="E218" s="326"/>
      <c r="F218" s="327"/>
      <c r="G218" s="326"/>
      <c r="H218" s="326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25" customHeight="1" x14ac:dyDescent="0.3">
      <c r="A219" s="326"/>
      <c r="B219" s="369"/>
      <c r="C219" s="373"/>
      <c r="D219" s="327"/>
      <c r="E219" s="326"/>
      <c r="F219" s="327"/>
      <c r="G219" s="326"/>
      <c r="H219" s="326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25" customHeight="1" x14ac:dyDescent="0.3">
      <c r="A220" s="326"/>
      <c r="B220" s="369"/>
      <c r="C220" s="373"/>
      <c r="D220" s="327"/>
      <c r="E220" s="326"/>
      <c r="F220" s="327"/>
      <c r="G220" s="326"/>
      <c r="H220" s="326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25" customHeight="1" x14ac:dyDescent="0.3">
      <c r="A221" s="326"/>
      <c r="B221" s="369"/>
      <c r="C221" s="373"/>
      <c r="D221" s="327"/>
      <c r="E221" s="326"/>
      <c r="F221" s="327"/>
      <c r="G221" s="326"/>
      <c r="H221" s="326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25" customHeight="1" x14ac:dyDescent="0.3">
      <c r="A222" s="326"/>
      <c r="B222" s="369"/>
      <c r="C222" s="373"/>
      <c r="D222" s="327"/>
      <c r="E222" s="326"/>
      <c r="F222" s="327"/>
      <c r="G222" s="326"/>
      <c r="H222" s="326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25" customHeight="1" x14ac:dyDescent="0.3">
      <c r="A223" s="326"/>
      <c r="B223" s="369"/>
      <c r="C223" s="373"/>
      <c r="D223" s="327"/>
      <c r="E223" s="326"/>
      <c r="F223" s="327"/>
      <c r="G223" s="326"/>
      <c r="H223" s="326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25" customHeight="1" x14ac:dyDescent="0.3">
      <c r="A224" s="326"/>
      <c r="B224" s="369"/>
      <c r="C224" s="373"/>
      <c r="D224" s="327"/>
      <c r="E224" s="326"/>
      <c r="F224" s="327"/>
      <c r="G224" s="326"/>
      <c r="H224" s="326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25" customHeight="1" x14ac:dyDescent="0.3">
      <c r="A225" s="326"/>
      <c r="B225" s="369"/>
      <c r="C225" s="373"/>
      <c r="D225" s="327"/>
      <c r="E225" s="326"/>
      <c r="F225" s="327"/>
      <c r="G225" s="326"/>
      <c r="H225" s="326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25" customHeight="1" x14ac:dyDescent="0.3">
      <c r="A226" s="326"/>
      <c r="B226" s="369"/>
      <c r="C226" s="373"/>
      <c r="D226" s="327"/>
      <c r="E226" s="326"/>
      <c r="F226" s="327"/>
      <c r="G226" s="326"/>
      <c r="H226" s="326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25" customHeight="1" x14ac:dyDescent="0.3">
      <c r="A227" s="326"/>
      <c r="B227" s="369"/>
      <c r="C227" s="373"/>
      <c r="D227" s="327"/>
      <c r="E227" s="326"/>
      <c r="F227" s="327"/>
      <c r="G227" s="326"/>
      <c r="H227" s="326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25" customHeight="1" x14ac:dyDescent="0.3">
      <c r="A228" s="326"/>
      <c r="B228" s="369"/>
      <c r="C228" s="373"/>
      <c r="D228" s="327"/>
      <c r="E228" s="326"/>
      <c r="F228" s="327"/>
      <c r="G228" s="326"/>
      <c r="H228" s="326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25" customHeight="1" x14ac:dyDescent="0.3">
      <c r="A229" s="326"/>
      <c r="B229" s="369"/>
      <c r="C229" s="373"/>
      <c r="D229" s="327"/>
      <c r="E229" s="326"/>
      <c r="F229" s="327"/>
      <c r="G229" s="326"/>
      <c r="H229" s="326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25" customHeight="1" x14ac:dyDescent="0.3">
      <c r="A230" s="326"/>
      <c r="B230" s="369"/>
      <c r="C230" s="373"/>
      <c r="D230" s="327"/>
      <c r="E230" s="326"/>
      <c r="F230" s="327"/>
      <c r="G230" s="326"/>
      <c r="H230" s="326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25" customHeight="1" x14ac:dyDescent="0.3">
      <c r="A231" s="326"/>
      <c r="B231" s="369"/>
      <c r="C231" s="373"/>
      <c r="D231" s="327"/>
      <c r="E231" s="326"/>
      <c r="F231" s="327"/>
      <c r="G231" s="326"/>
      <c r="H231" s="326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25" customHeight="1" x14ac:dyDescent="0.3">
      <c r="A232" s="326"/>
      <c r="B232" s="369"/>
      <c r="C232" s="373"/>
      <c r="D232" s="327"/>
      <c r="E232" s="326"/>
      <c r="F232" s="327"/>
      <c r="G232" s="326"/>
      <c r="H232" s="326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25" customHeight="1" x14ac:dyDescent="0.3">
      <c r="A233" s="326"/>
      <c r="B233" s="369"/>
      <c r="C233" s="373"/>
      <c r="D233" s="327"/>
      <c r="E233" s="326"/>
      <c r="F233" s="327"/>
      <c r="G233" s="326"/>
      <c r="H233" s="326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25" customHeight="1" x14ac:dyDescent="0.3">
      <c r="A234" s="326"/>
      <c r="B234" s="369"/>
      <c r="C234" s="373"/>
      <c r="D234" s="327"/>
      <c r="E234" s="326"/>
      <c r="F234" s="327"/>
      <c r="G234" s="326"/>
      <c r="H234" s="326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25" customHeight="1" x14ac:dyDescent="0.3">
      <c r="A235" s="326"/>
      <c r="B235" s="369"/>
      <c r="C235" s="373"/>
      <c r="D235" s="327"/>
      <c r="E235" s="326"/>
      <c r="F235" s="327"/>
      <c r="G235" s="326"/>
      <c r="H235" s="326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25" customHeight="1" x14ac:dyDescent="0.3">
      <c r="A236" s="326"/>
      <c r="B236" s="369"/>
      <c r="C236" s="373"/>
      <c r="D236" s="327"/>
      <c r="E236" s="326"/>
      <c r="F236" s="327"/>
      <c r="G236" s="326"/>
      <c r="H236" s="326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25" customHeight="1" x14ac:dyDescent="0.3">
      <c r="A237" s="326"/>
      <c r="B237" s="369"/>
      <c r="C237" s="373"/>
      <c r="D237" s="327"/>
      <c r="E237" s="326"/>
      <c r="F237" s="327"/>
      <c r="G237" s="326"/>
      <c r="H237" s="326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25" customHeight="1" x14ac:dyDescent="0.3">
      <c r="A238" s="326"/>
      <c r="B238" s="369"/>
      <c r="C238" s="373"/>
      <c r="D238" s="327"/>
      <c r="E238" s="326"/>
      <c r="F238" s="327"/>
      <c r="G238" s="326"/>
      <c r="H238" s="326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25" customHeight="1" x14ac:dyDescent="0.3">
      <c r="A239" s="326"/>
      <c r="B239" s="369"/>
      <c r="C239" s="373"/>
      <c r="D239" s="327"/>
      <c r="E239" s="326"/>
      <c r="F239" s="327"/>
      <c r="G239" s="326"/>
      <c r="H239" s="326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25" customHeight="1" x14ac:dyDescent="0.3">
      <c r="A240" s="326"/>
      <c r="B240" s="369"/>
      <c r="C240" s="373"/>
      <c r="D240" s="327"/>
      <c r="E240" s="326"/>
      <c r="F240" s="327"/>
      <c r="G240" s="326"/>
      <c r="H240" s="326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25" customHeight="1" x14ac:dyDescent="0.3">
      <c r="A241" s="326"/>
      <c r="B241" s="369"/>
      <c r="C241" s="373"/>
      <c r="D241" s="327"/>
      <c r="E241" s="326"/>
      <c r="F241" s="327"/>
      <c r="G241" s="326"/>
      <c r="H241" s="326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25" customHeight="1" x14ac:dyDescent="0.3">
      <c r="A242" s="326"/>
      <c r="B242" s="369"/>
      <c r="C242" s="373"/>
      <c r="D242" s="327"/>
      <c r="E242" s="326"/>
      <c r="F242" s="327"/>
      <c r="G242" s="326"/>
      <c r="H242" s="326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25" customHeight="1" x14ac:dyDescent="0.3">
      <c r="A243" s="326"/>
      <c r="B243" s="369"/>
      <c r="C243" s="373"/>
      <c r="D243" s="327"/>
      <c r="E243" s="326"/>
      <c r="F243" s="327"/>
      <c r="G243" s="326"/>
      <c r="H243" s="326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25" customHeight="1" x14ac:dyDescent="0.3">
      <c r="A244" s="326"/>
      <c r="B244" s="369"/>
      <c r="C244" s="373"/>
      <c r="D244" s="327"/>
      <c r="E244" s="326"/>
      <c r="F244" s="327"/>
      <c r="G244" s="326"/>
      <c r="H244" s="326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25" customHeight="1" x14ac:dyDescent="0.3">
      <c r="A245" s="326"/>
      <c r="B245" s="369"/>
      <c r="C245" s="373"/>
      <c r="D245" s="327"/>
      <c r="E245" s="326"/>
      <c r="F245" s="327"/>
      <c r="G245" s="326"/>
      <c r="H245" s="326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25" customHeight="1" x14ac:dyDescent="0.3">
      <c r="A246" s="326"/>
      <c r="B246" s="369"/>
      <c r="C246" s="373"/>
      <c r="D246" s="327"/>
      <c r="E246" s="326"/>
      <c r="F246" s="327"/>
      <c r="G246" s="326"/>
      <c r="H246" s="326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25" customHeight="1" x14ac:dyDescent="0.3">
      <c r="A247" s="326"/>
      <c r="B247" s="369"/>
      <c r="C247" s="373"/>
      <c r="D247" s="327"/>
      <c r="E247" s="326"/>
      <c r="F247" s="327"/>
      <c r="G247" s="326"/>
      <c r="H247" s="326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25" customHeight="1" x14ac:dyDescent="0.3">
      <c r="A248" s="326"/>
      <c r="B248" s="369"/>
      <c r="C248" s="373"/>
      <c r="D248" s="327"/>
      <c r="E248" s="326"/>
      <c r="F248" s="327"/>
      <c r="G248" s="326"/>
      <c r="H248" s="326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25" customHeight="1" x14ac:dyDescent="0.3">
      <c r="A249" s="326"/>
      <c r="B249" s="369"/>
      <c r="C249" s="373"/>
      <c r="D249" s="327"/>
      <c r="E249" s="326"/>
      <c r="F249" s="327"/>
      <c r="G249" s="326"/>
      <c r="H249" s="326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25" customHeight="1" x14ac:dyDescent="0.3">
      <c r="A250" s="326"/>
      <c r="B250" s="369"/>
      <c r="C250" s="373"/>
      <c r="D250" s="327"/>
      <c r="E250" s="326"/>
      <c r="F250" s="327"/>
      <c r="G250" s="326"/>
      <c r="H250" s="326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25" customHeight="1" x14ac:dyDescent="0.3">
      <c r="A251" s="326"/>
      <c r="B251" s="369"/>
      <c r="C251" s="373"/>
      <c r="D251" s="327"/>
      <c r="E251" s="326"/>
      <c r="F251" s="327"/>
      <c r="G251" s="326"/>
      <c r="H251" s="326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25" customHeight="1" x14ac:dyDescent="0.3">
      <c r="A252" s="326"/>
      <c r="B252" s="369"/>
      <c r="C252" s="373"/>
      <c r="D252" s="327"/>
      <c r="E252" s="326"/>
      <c r="F252" s="327"/>
      <c r="G252" s="326"/>
      <c r="H252" s="326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25" customHeight="1" x14ac:dyDescent="0.3">
      <c r="A253" s="326"/>
      <c r="B253" s="369"/>
      <c r="C253" s="373"/>
      <c r="D253" s="327"/>
      <c r="E253" s="326"/>
      <c r="F253" s="327"/>
      <c r="G253" s="326"/>
      <c r="H253" s="326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4.25" customHeight="1" x14ac:dyDescent="0.3">
      <c r="A254" s="326"/>
      <c r="B254" s="369"/>
      <c r="C254" s="373"/>
      <c r="D254" s="327"/>
      <c r="E254" s="326"/>
      <c r="F254" s="327"/>
      <c r="G254" s="326"/>
      <c r="H254" s="326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4.25" customHeight="1" x14ac:dyDescent="0.3">
      <c r="A255" s="326"/>
      <c r="B255" s="369"/>
      <c r="C255" s="373"/>
      <c r="D255" s="327"/>
      <c r="E255" s="326"/>
      <c r="F255" s="327"/>
      <c r="G255" s="326"/>
      <c r="H255" s="326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4.25" customHeight="1" x14ac:dyDescent="0.3">
      <c r="A256" s="326"/>
      <c r="B256" s="369"/>
      <c r="C256" s="373"/>
      <c r="D256" s="327"/>
      <c r="E256" s="326"/>
      <c r="F256" s="327"/>
      <c r="G256" s="326"/>
      <c r="H256" s="326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4.25" customHeight="1" x14ac:dyDescent="0.3">
      <c r="A257" s="326"/>
      <c r="B257" s="369"/>
      <c r="C257" s="373"/>
      <c r="D257" s="327"/>
      <c r="E257" s="326"/>
      <c r="F257" s="327"/>
      <c r="G257" s="326"/>
      <c r="H257" s="326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4.25" customHeight="1" x14ac:dyDescent="0.3">
      <c r="A258" s="326"/>
      <c r="B258" s="369"/>
      <c r="C258" s="373"/>
      <c r="D258" s="327"/>
      <c r="E258" s="326"/>
      <c r="F258" s="327"/>
      <c r="G258" s="326"/>
      <c r="H258" s="326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4.25" customHeight="1" x14ac:dyDescent="0.3">
      <c r="A259" s="326"/>
      <c r="B259" s="369"/>
      <c r="C259" s="373"/>
      <c r="D259" s="327"/>
      <c r="E259" s="326"/>
      <c r="F259" s="327"/>
      <c r="G259" s="326"/>
      <c r="H259" s="326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4.25" customHeight="1" x14ac:dyDescent="0.3">
      <c r="A260" s="326"/>
      <c r="B260" s="369"/>
      <c r="C260" s="373"/>
      <c r="D260" s="327"/>
      <c r="E260" s="326"/>
      <c r="F260" s="327"/>
      <c r="G260" s="326"/>
      <c r="H260" s="326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4.25" customHeight="1" x14ac:dyDescent="0.3">
      <c r="A261" s="326"/>
      <c r="B261" s="369"/>
      <c r="C261" s="373"/>
      <c r="D261" s="327"/>
      <c r="E261" s="326"/>
      <c r="F261" s="327"/>
      <c r="G261" s="326"/>
      <c r="H261" s="326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4.25" customHeight="1" x14ac:dyDescent="0.3">
      <c r="A262" s="326"/>
      <c r="B262" s="369"/>
      <c r="C262" s="373"/>
      <c r="D262" s="327"/>
      <c r="E262" s="326"/>
      <c r="F262" s="327"/>
      <c r="G262" s="326"/>
      <c r="H262" s="326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4.25" customHeight="1" x14ac:dyDescent="0.3">
      <c r="A263" s="326"/>
      <c r="B263" s="369"/>
      <c r="C263" s="373"/>
      <c r="D263" s="327"/>
      <c r="E263" s="326"/>
      <c r="F263" s="327"/>
      <c r="G263" s="326"/>
      <c r="H263" s="326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4.25" customHeight="1" x14ac:dyDescent="0.3">
      <c r="A264" s="326"/>
      <c r="B264" s="369"/>
      <c r="C264" s="373"/>
      <c r="D264" s="327"/>
      <c r="E264" s="326"/>
      <c r="F264" s="327"/>
      <c r="G264" s="326"/>
      <c r="H264" s="326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4.25" customHeight="1" x14ac:dyDescent="0.3">
      <c r="A265" s="326"/>
      <c r="B265" s="369"/>
      <c r="C265" s="373"/>
      <c r="D265" s="327"/>
      <c r="E265" s="326"/>
      <c r="F265" s="327"/>
      <c r="G265" s="326"/>
      <c r="H265" s="326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4.25" customHeight="1" x14ac:dyDescent="0.3">
      <c r="A266" s="326"/>
      <c r="B266" s="369"/>
      <c r="C266" s="373"/>
      <c r="D266" s="327"/>
      <c r="E266" s="326"/>
      <c r="F266" s="327"/>
      <c r="G266" s="326"/>
      <c r="H266" s="326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4.25" customHeight="1" x14ac:dyDescent="0.3">
      <c r="A267" s="326"/>
      <c r="B267" s="369"/>
      <c r="C267" s="373"/>
      <c r="D267" s="327"/>
      <c r="E267" s="326"/>
      <c r="F267" s="327"/>
      <c r="G267" s="326"/>
      <c r="H267" s="326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4.25" customHeight="1" x14ac:dyDescent="0.3">
      <c r="A268" s="326"/>
      <c r="B268" s="369"/>
      <c r="C268" s="373"/>
      <c r="D268" s="327"/>
      <c r="E268" s="326"/>
      <c r="F268" s="327"/>
      <c r="G268" s="326"/>
      <c r="H268" s="326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4.25" customHeight="1" x14ac:dyDescent="0.3">
      <c r="A269" s="326"/>
      <c r="B269" s="369"/>
      <c r="C269" s="373"/>
      <c r="D269" s="327"/>
      <c r="E269" s="326"/>
      <c r="F269" s="327"/>
      <c r="G269" s="326"/>
      <c r="H269" s="326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4.25" customHeight="1" x14ac:dyDescent="0.3">
      <c r="A270" s="326"/>
      <c r="B270" s="369"/>
      <c r="C270" s="373"/>
      <c r="D270" s="327"/>
      <c r="E270" s="326"/>
      <c r="F270" s="327"/>
      <c r="G270" s="326"/>
      <c r="H270" s="326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4.25" customHeight="1" x14ac:dyDescent="0.3">
      <c r="A271" s="326"/>
      <c r="B271" s="369"/>
      <c r="C271" s="373"/>
      <c r="D271" s="327"/>
      <c r="E271" s="326"/>
      <c r="F271" s="327"/>
      <c r="G271" s="326"/>
      <c r="H271" s="326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4.25" customHeight="1" x14ac:dyDescent="0.3">
      <c r="A272" s="326"/>
      <c r="B272" s="369"/>
      <c r="C272" s="373"/>
      <c r="D272" s="327"/>
      <c r="E272" s="326"/>
      <c r="F272" s="327"/>
      <c r="G272" s="326"/>
      <c r="H272" s="326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4.25" customHeight="1" x14ac:dyDescent="0.3">
      <c r="A273" s="326"/>
      <c r="B273" s="369"/>
      <c r="C273" s="373"/>
      <c r="D273" s="327"/>
      <c r="E273" s="326"/>
      <c r="F273" s="327"/>
      <c r="G273" s="326"/>
      <c r="H273" s="326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4.25" customHeight="1" x14ac:dyDescent="0.3">
      <c r="A274" s="326"/>
      <c r="B274" s="369"/>
      <c r="C274" s="373"/>
      <c r="D274" s="327"/>
      <c r="E274" s="326"/>
      <c r="F274" s="327"/>
      <c r="G274" s="326"/>
      <c r="H274" s="326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4.25" customHeight="1" x14ac:dyDescent="0.3">
      <c r="A275" s="326"/>
      <c r="B275" s="369"/>
      <c r="C275" s="373"/>
      <c r="D275" s="327"/>
      <c r="E275" s="326"/>
      <c r="F275" s="327"/>
      <c r="G275" s="326"/>
      <c r="H275" s="326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4.25" customHeight="1" x14ac:dyDescent="0.3">
      <c r="A276" s="326"/>
      <c r="B276" s="369"/>
      <c r="C276" s="373"/>
      <c r="D276" s="327"/>
      <c r="E276" s="326"/>
      <c r="F276" s="327"/>
      <c r="G276" s="326"/>
      <c r="H276" s="326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4.25" customHeight="1" x14ac:dyDescent="0.3">
      <c r="A277" s="326"/>
      <c r="B277" s="369"/>
      <c r="C277" s="373"/>
      <c r="D277" s="327"/>
      <c r="E277" s="326"/>
      <c r="F277" s="327"/>
      <c r="G277" s="326"/>
      <c r="H277" s="326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4.25" customHeight="1" x14ac:dyDescent="0.3">
      <c r="A278" s="326"/>
      <c r="B278" s="369"/>
      <c r="C278" s="373"/>
      <c r="D278" s="327"/>
      <c r="E278" s="326"/>
      <c r="F278" s="327"/>
      <c r="G278" s="326"/>
      <c r="H278" s="326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4.25" customHeight="1" x14ac:dyDescent="0.3">
      <c r="A279" s="326"/>
      <c r="B279" s="369"/>
      <c r="C279" s="373"/>
      <c r="D279" s="327"/>
      <c r="E279" s="326"/>
      <c r="F279" s="327"/>
      <c r="G279" s="326"/>
      <c r="H279" s="326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4.25" customHeight="1" x14ac:dyDescent="0.3">
      <c r="A280" s="326"/>
      <c r="B280" s="369"/>
      <c r="C280" s="373"/>
      <c r="D280" s="327"/>
      <c r="E280" s="326"/>
      <c r="F280" s="327"/>
      <c r="G280" s="326"/>
      <c r="H280" s="326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4.25" customHeight="1" x14ac:dyDescent="0.3">
      <c r="A281" s="326"/>
      <c r="B281" s="369"/>
      <c r="C281" s="373"/>
      <c r="D281" s="327"/>
      <c r="E281" s="326"/>
      <c r="F281" s="327"/>
      <c r="G281" s="326"/>
      <c r="H281" s="326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25" customHeight="1" x14ac:dyDescent="0.3">
      <c r="A282" s="326"/>
      <c r="B282" s="369"/>
      <c r="C282" s="373"/>
      <c r="D282" s="327"/>
      <c r="E282" s="326"/>
      <c r="F282" s="327"/>
      <c r="G282" s="326"/>
      <c r="H282" s="326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4.25" customHeight="1" x14ac:dyDescent="0.3">
      <c r="A283" s="326"/>
      <c r="B283" s="369"/>
      <c r="C283" s="373"/>
      <c r="D283" s="327"/>
      <c r="E283" s="326"/>
      <c r="F283" s="327"/>
      <c r="G283" s="326"/>
      <c r="H283" s="326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4.25" customHeight="1" x14ac:dyDescent="0.3">
      <c r="A284" s="326"/>
      <c r="B284" s="369"/>
      <c r="C284" s="373"/>
      <c r="D284" s="327"/>
      <c r="E284" s="326"/>
      <c r="F284" s="327"/>
      <c r="G284" s="326"/>
      <c r="H284" s="326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4.25" customHeight="1" x14ac:dyDescent="0.3">
      <c r="A285" s="326"/>
      <c r="B285" s="369"/>
      <c r="C285" s="373"/>
      <c r="D285" s="327"/>
      <c r="E285" s="326"/>
      <c r="F285" s="327"/>
      <c r="G285" s="326"/>
      <c r="H285" s="326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4.25" customHeight="1" x14ac:dyDescent="0.3">
      <c r="A286" s="326"/>
      <c r="B286" s="369"/>
      <c r="C286" s="373"/>
      <c r="D286" s="327"/>
      <c r="E286" s="326"/>
      <c r="F286" s="327"/>
      <c r="G286" s="326"/>
      <c r="H286" s="326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4.25" customHeight="1" x14ac:dyDescent="0.3">
      <c r="A287" s="326"/>
      <c r="B287" s="369"/>
      <c r="C287" s="373"/>
      <c r="D287" s="327"/>
      <c r="E287" s="326"/>
      <c r="F287" s="327"/>
      <c r="G287" s="326"/>
      <c r="H287" s="326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4.25" customHeight="1" x14ac:dyDescent="0.3">
      <c r="A288" s="326"/>
      <c r="B288" s="369"/>
      <c r="C288" s="373"/>
      <c r="D288" s="327"/>
      <c r="E288" s="326"/>
      <c r="F288" s="327"/>
      <c r="G288" s="326"/>
      <c r="H288" s="326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4.25" customHeight="1" x14ac:dyDescent="0.3">
      <c r="A289" s="326"/>
      <c r="B289" s="369"/>
      <c r="C289" s="373"/>
      <c r="D289" s="327"/>
      <c r="E289" s="326"/>
      <c r="F289" s="327"/>
      <c r="G289" s="326"/>
      <c r="H289" s="326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4.25" customHeight="1" x14ac:dyDescent="0.3">
      <c r="A290" s="326"/>
      <c r="B290" s="369"/>
      <c r="C290" s="373"/>
      <c r="D290" s="327"/>
      <c r="E290" s="326"/>
      <c r="F290" s="327"/>
      <c r="G290" s="326"/>
      <c r="H290" s="326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4.25" customHeight="1" x14ac:dyDescent="0.3">
      <c r="A291" s="326"/>
      <c r="B291" s="369"/>
      <c r="C291" s="373"/>
      <c r="D291" s="327"/>
      <c r="E291" s="326"/>
      <c r="F291" s="327"/>
      <c r="G291" s="326"/>
      <c r="H291" s="326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4.25" customHeight="1" x14ac:dyDescent="0.3">
      <c r="A292" s="326"/>
      <c r="B292" s="369"/>
      <c r="C292" s="373"/>
      <c r="D292" s="327"/>
      <c r="E292" s="326"/>
      <c r="F292" s="327"/>
      <c r="G292" s="326"/>
      <c r="H292" s="326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4.25" customHeight="1" x14ac:dyDescent="0.3">
      <c r="A293" s="326"/>
      <c r="B293" s="369"/>
      <c r="C293" s="373"/>
      <c r="D293" s="327"/>
      <c r="E293" s="326"/>
      <c r="F293" s="327"/>
      <c r="G293" s="326"/>
      <c r="H293" s="326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4.25" customHeight="1" x14ac:dyDescent="0.3">
      <c r="A294" s="326"/>
      <c r="B294" s="369"/>
      <c r="C294" s="373"/>
      <c r="D294" s="327"/>
      <c r="E294" s="326"/>
      <c r="F294" s="327"/>
      <c r="G294" s="326"/>
      <c r="H294" s="326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4.25" customHeight="1" x14ac:dyDescent="0.3">
      <c r="A295" s="326"/>
      <c r="B295" s="369"/>
      <c r="C295" s="373"/>
      <c r="D295" s="327"/>
      <c r="E295" s="326"/>
      <c r="F295" s="327"/>
      <c r="G295" s="326"/>
      <c r="H295" s="326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4.25" customHeight="1" x14ac:dyDescent="0.3">
      <c r="A296" s="326"/>
      <c r="B296" s="369"/>
      <c r="C296" s="373"/>
      <c r="D296" s="327"/>
      <c r="E296" s="326"/>
      <c r="F296" s="327"/>
      <c r="G296" s="326"/>
      <c r="H296" s="326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4.25" customHeight="1" x14ac:dyDescent="0.3">
      <c r="A297" s="326"/>
      <c r="B297" s="369"/>
      <c r="C297" s="373"/>
      <c r="D297" s="327"/>
      <c r="E297" s="326"/>
      <c r="F297" s="327"/>
      <c r="G297" s="326"/>
      <c r="H297" s="326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4.25" customHeight="1" x14ac:dyDescent="0.3">
      <c r="A298" s="326"/>
      <c r="B298" s="369"/>
      <c r="C298" s="373"/>
      <c r="D298" s="327"/>
      <c r="E298" s="326"/>
      <c r="F298" s="327"/>
      <c r="G298" s="326"/>
      <c r="H298" s="326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4.25" customHeight="1" x14ac:dyDescent="0.3">
      <c r="A299" s="326"/>
      <c r="B299" s="369"/>
      <c r="C299" s="373"/>
      <c r="D299" s="327"/>
      <c r="E299" s="326"/>
      <c r="F299" s="327"/>
      <c r="G299" s="326"/>
      <c r="H299" s="326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4.25" customHeight="1" x14ac:dyDescent="0.3">
      <c r="A300" s="326"/>
      <c r="B300" s="369"/>
      <c r="C300" s="373"/>
      <c r="D300" s="327"/>
      <c r="E300" s="326"/>
      <c r="F300" s="327"/>
      <c r="G300" s="326"/>
      <c r="H300" s="326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4.25" customHeight="1" x14ac:dyDescent="0.3">
      <c r="A301" s="326"/>
      <c r="B301" s="369"/>
      <c r="C301" s="373"/>
      <c r="D301" s="327"/>
      <c r="E301" s="326"/>
      <c r="F301" s="327"/>
      <c r="G301" s="326"/>
      <c r="H301" s="326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4.25" customHeight="1" x14ac:dyDescent="0.3">
      <c r="A302" s="326"/>
      <c r="B302" s="369"/>
      <c r="C302" s="373"/>
      <c r="D302" s="327"/>
      <c r="E302" s="326"/>
      <c r="F302" s="327"/>
      <c r="G302" s="326"/>
      <c r="H302" s="326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4.25" customHeight="1" x14ac:dyDescent="0.3">
      <c r="A303" s="326"/>
      <c r="B303" s="369"/>
      <c r="C303" s="373"/>
      <c r="D303" s="327"/>
      <c r="E303" s="326"/>
      <c r="F303" s="327"/>
      <c r="G303" s="326"/>
      <c r="H303" s="326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4.25" customHeight="1" x14ac:dyDescent="0.3">
      <c r="A304" s="326"/>
      <c r="B304" s="369"/>
      <c r="C304" s="373"/>
      <c r="D304" s="327"/>
      <c r="E304" s="326"/>
      <c r="F304" s="327"/>
      <c r="G304" s="326"/>
      <c r="H304" s="326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4.25" customHeight="1" x14ac:dyDescent="0.3">
      <c r="A305" s="326"/>
      <c r="B305" s="369"/>
      <c r="C305" s="373"/>
      <c r="D305" s="327"/>
      <c r="E305" s="326"/>
      <c r="F305" s="327"/>
      <c r="G305" s="326"/>
      <c r="H305" s="326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4.25" customHeight="1" x14ac:dyDescent="0.3">
      <c r="A306" s="326"/>
      <c r="B306" s="369"/>
      <c r="C306" s="373"/>
      <c r="D306" s="327"/>
      <c r="E306" s="326"/>
      <c r="F306" s="327"/>
      <c r="G306" s="326"/>
      <c r="H306" s="326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4.25" customHeight="1" x14ac:dyDescent="0.3">
      <c r="A307" s="326"/>
      <c r="B307" s="369"/>
      <c r="C307" s="373"/>
      <c r="D307" s="327"/>
      <c r="E307" s="326"/>
      <c r="F307" s="327"/>
      <c r="G307" s="326"/>
      <c r="H307" s="326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4.25" customHeight="1" x14ac:dyDescent="0.3">
      <c r="A308" s="326"/>
      <c r="B308" s="369"/>
      <c r="C308" s="373"/>
      <c r="D308" s="327"/>
      <c r="E308" s="326"/>
      <c r="F308" s="327"/>
      <c r="G308" s="326"/>
      <c r="H308" s="326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4.25" customHeight="1" x14ac:dyDescent="0.3">
      <c r="A309" s="326"/>
      <c r="B309" s="369"/>
      <c r="C309" s="373"/>
      <c r="D309" s="327"/>
      <c r="E309" s="326"/>
      <c r="F309" s="327"/>
      <c r="G309" s="326"/>
      <c r="H309" s="326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4.25" customHeight="1" x14ac:dyDescent="0.3">
      <c r="A310" s="326"/>
      <c r="B310" s="369"/>
      <c r="C310" s="373"/>
      <c r="D310" s="327"/>
      <c r="E310" s="326"/>
      <c r="F310" s="327"/>
      <c r="G310" s="326"/>
      <c r="H310" s="326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4.25" customHeight="1" x14ac:dyDescent="0.3">
      <c r="A311" s="326"/>
      <c r="B311" s="369"/>
      <c r="C311" s="373"/>
      <c r="D311" s="327"/>
      <c r="E311" s="326"/>
      <c r="F311" s="327"/>
      <c r="G311" s="326"/>
      <c r="H311" s="326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4.25" customHeight="1" x14ac:dyDescent="0.3">
      <c r="A312" s="326"/>
      <c r="B312" s="369"/>
      <c r="C312" s="373"/>
      <c r="D312" s="327"/>
      <c r="E312" s="326"/>
      <c r="F312" s="327"/>
      <c r="G312" s="326"/>
      <c r="H312" s="326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4.25" customHeight="1" x14ac:dyDescent="0.3">
      <c r="A313" s="326"/>
      <c r="B313" s="369"/>
      <c r="C313" s="373"/>
      <c r="D313" s="327"/>
      <c r="E313" s="326"/>
      <c r="F313" s="327"/>
      <c r="G313" s="326"/>
      <c r="H313" s="326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4.25" customHeight="1" x14ac:dyDescent="0.3">
      <c r="A314" s="326"/>
      <c r="B314" s="369"/>
      <c r="C314" s="373"/>
      <c r="D314" s="327"/>
      <c r="E314" s="326"/>
      <c r="F314" s="327"/>
      <c r="G314" s="326"/>
      <c r="H314" s="326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4.25" customHeight="1" x14ac:dyDescent="0.3">
      <c r="A315" s="326"/>
      <c r="B315" s="369"/>
      <c r="C315" s="373"/>
      <c r="D315" s="327"/>
      <c r="E315" s="326"/>
      <c r="F315" s="327"/>
      <c r="G315" s="326"/>
      <c r="H315" s="326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4.25" customHeight="1" x14ac:dyDescent="0.3">
      <c r="A316" s="326"/>
      <c r="B316" s="369"/>
      <c r="C316" s="373"/>
      <c r="D316" s="327"/>
      <c r="E316" s="326"/>
      <c r="F316" s="327"/>
      <c r="G316" s="326"/>
      <c r="H316" s="326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4.25" customHeight="1" x14ac:dyDescent="0.3">
      <c r="A317" s="326"/>
      <c r="B317" s="369"/>
      <c r="C317" s="373"/>
      <c r="D317" s="327"/>
      <c r="E317" s="326"/>
      <c r="F317" s="327"/>
      <c r="G317" s="326"/>
      <c r="H317" s="326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4.25" customHeight="1" x14ac:dyDescent="0.3">
      <c r="A318" s="326"/>
      <c r="B318" s="369"/>
      <c r="C318" s="373"/>
      <c r="D318" s="327"/>
      <c r="E318" s="326"/>
      <c r="F318" s="327"/>
      <c r="G318" s="326"/>
      <c r="H318" s="326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4.25" customHeight="1" x14ac:dyDescent="0.3">
      <c r="A319" s="326"/>
      <c r="B319" s="369"/>
      <c r="C319" s="373"/>
      <c r="D319" s="327"/>
      <c r="E319" s="326"/>
      <c r="F319" s="327"/>
      <c r="G319" s="326"/>
      <c r="H319" s="326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4.25" customHeight="1" x14ac:dyDescent="0.3">
      <c r="A320" s="326"/>
      <c r="B320" s="369"/>
      <c r="C320" s="373"/>
      <c r="D320" s="327"/>
      <c r="E320" s="326"/>
      <c r="F320" s="327"/>
      <c r="G320" s="326"/>
      <c r="H320" s="326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4.25" customHeight="1" x14ac:dyDescent="0.3">
      <c r="A321" s="326"/>
      <c r="B321" s="369"/>
      <c r="C321" s="373"/>
      <c r="D321" s="327"/>
      <c r="E321" s="326"/>
      <c r="F321" s="327"/>
      <c r="G321" s="326"/>
      <c r="H321" s="326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4.25" customHeight="1" x14ac:dyDescent="0.3">
      <c r="A322" s="326"/>
      <c r="B322" s="369"/>
      <c r="C322" s="373"/>
      <c r="D322" s="327"/>
      <c r="E322" s="326"/>
      <c r="F322" s="327"/>
      <c r="G322" s="326"/>
      <c r="H322" s="326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4.25" customHeight="1" x14ac:dyDescent="0.3">
      <c r="A323" s="326"/>
      <c r="B323" s="369"/>
      <c r="C323" s="373"/>
      <c r="D323" s="327"/>
      <c r="E323" s="326"/>
      <c r="F323" s="327"/>
      <c r="G323" s="326"/>
      <c r="H323" s="326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4.25" customHeight="1" x14ac:dyDescent="0.3">
      <c r="A324" s="326"/>
      <c r="B324" s="369"/>
      <c r="C324" s="373"/>
      <c r="D324" s="327"/>
      <c r="E324" s="326"/>
      <c r="F324" s="327"/>
      <c r="G324" s="326"/>
      <c r="H324" s="326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4.25" customHeight="1" x14ac:dyDescent="0.3">
      <c r="A325" s="326"/>
      <c r="B325" s="369"/>
      <c r="C325" s="373"/>
      <c r="D325" s="327"/>
      <c r="E325" s="326"/>
      <c r="F325" s="327"/>
      <c r="G325" s="326"/>
      <c r="H325" s="326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4.25" customHeight="1" x14ac:dyDescent="0.3">
      <c r="A326" s="326"/>
      <c r="B326" s="369"/>
      <c r="C326" s="373"/>
      <c r="D326" s="327"/>
      <c r="E326" s="326"/>
      <c r="F326" s="327"/>
      <c r="G326" s="326"/>
      <c r="H326" s="326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4.25" customHeight="1" x14ac:dyDescent="0.3">
      <c r="A327" s="326"/>
      <c r="B327" s="369"/>
      <c r="C327" s="373"/>
      <c r="D327" s="327"/>
      <c r="E327" s="326"/>
      <c r="F327" s="327"/>
      <c r="G327" s="326"/>
      <c r="H327" s="326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4.25" customHeight="1" x14ac:dyDescent="0.3">
      <c r="A328" s="326"/>
      <c r="B328" s="369"/>
      <c r="C328" s="373"/>
      <c r="D328" s="327"/>
      <c r="E328" s="326"/>
      <c r="F328" s="327"/>
      <c r="G328" s="326"/>
      <c r="H328" s="326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4.25" customHeight="1" x14ac:dyDescent="0.3">
      <c r="A329" s="326"/>
      <c r="B329" s="369"/>
      <c r="C329" s="373"/>
      <c r="D329" s="327"/>
      <c r="E329" s="326"/>
      <c r="F329" s="327"/>
      <c r="G329" s="326"/>
      <c r="H329" s="326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4.25" customHeight="1" x14ac:dyDescent="0.3">
      <c r="A330" s="326"/>
      <c r="B330" s="369"/>
      <c r="C330" s="373"/>
      <c r="D330" s="327"/>
      <c r="E330" s="326"/>
      <c r="F330" s="327"/>
      <c r="G330" s="326"/>
      <c r="H330" s="326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4.25" customHeight="1" x14ac:dyDescent="0.3">
      <c r="A331" s="326"/>
      <c r="B331" s="369"/>
      <c r="C331" s="373"/>
      <c r="D331" s="327"/>
      <c r="E331" s="326"/>
      <c r="F331" s="327"/>
      <c r="G331" s="326"/>
      <c r="H331" s="326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4.25" customHeight="1" x14ac:dyDescent="0.3">
      <c r="A332" s="326"/>
      <c r="B332" s="369"/>
      <c r="C332" s="373"/>
      <c r="D332" s="327"/>
      <c r="E332" s="326"/>
      <c r="F332" s="327"/>
      <c r="G332" s="326"/>
      <c r="H332" s="326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4.25" customHeight="1" x14ac:dyDescent="0.3">
      <c r="A333" s="326"/>
      <c r="B333" s="369"/>
      <c r="C333" s="373"/>
      <c r="D333" s="327"/>
      <c r="E333" s="326"/>
      <c r="F333" s="327"/>
      <c r="G333" s="326"/>
      <c r="H333" s="326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4.25" customHeight="1" x14ac:dyDescent="0.3">
      <c r="A334" s="326"/>
      <c r="B334" s="369"/>
      <c r="C334" s="373"/>
      <c r="D334" s="327"/>
      <c r="E334" s="326"/>
      <c r="F334" s="327"/>
      <c r="G334" s="326"/>
      <c r="H334" s="326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4.25" customHeight="1" x14ac:dyDescent="0.3">
      <c r="A335" s="326"/>
      <c r="B335" s="369"/>
      <c r="C335" s="373"/>
      <c r="D335" s="327"/>
      <c r="E335" s="326"/>
      <c r="F335" s="327"/>
      <c r="G335" s="326"/>
      <c r="H335" s="326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4.25" customHeight="1" x14ac:dyDescent="0.3">
      <c r="A336" s="326"/>
      <c r="B336" s="369"/>
      <c r="C336" s="373"/>
      <c r="D336" s="327"/>
      <c r="E336" s="326"/>
      <c r="F336" s="327"/>
      <c r="G336" s="326"/>
      <c r="H336" s="326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4.25" customHeight="1" x14ac:dyDescent="0.3">
      <c r="A337" s="326"/>
      <c r="B337" s="369"/>
      <c r="C337" s="373"/>
      <c r="D337" s="327"/>
      <c r="E337" s="326"/>
      <c r="F337" s="327"/>
      <c r="G337" s="326"/>
      <c r="H337" s="326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4.25" customHeight="1" x14ac:dyDescent="0.3">
      <c r="A338" s="326"/>
      <c r="B338" s="369"/>
      <c r="C338" s="373"/>
      <c r="D338" s="327"/>
      <c r="E338" s="326"/>
      <c r="F338" s="327"/>
      <c r="G338" s="326"/>
      <c r="H338" s="326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4.25" customHeight="1" x14ac:dyDescent="0.3">
      <c r="A339" s="326"/>
      <c r="B339" s="369"/>
      <c r="C339" s="373"/>
      <c r="D339" s="327"/>
      <c r="E339" s="326"/>
      <c r="F339" s="327"/>
      <c r="G339" s="326"/>
      <c r="H339" s="326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4.25" customHeight="1" x14ac:dyDescent="0.3">
      <c r="A340" s="326"/>
      <c r="B340" s="369"/>
      <c r="C340" s="373"/>
      <c r="D340" s="327"/>
      <c r="E340" s="326"/>
      <c r="F340" s="327"/>
      <c r="G340" s="326"/>
      <c r="H340" s="326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4.25" customHeight="1" x14ac:dyDescent="0.3">
      <c r="A341" s="326"/>
      <c r="B341" s="369"/>
      <c r="C341" s="373"/>
      <c r="D341" s="327"/>
      <c r="E341" s="326"/>
      <c r="F341" s="327"/>
      <c r="G341" s="326"/>
      <c r="H341" s="326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4.25" customHeight="1" x14ac:dyDescent="0.3">
      <c r="A342" s="326"/>
      <c r="B342" s="369"/>
      <c r="C342" s="373"/>
      <c r="D342" s="327"/>
      <c r="E342" s="326"/>
      <c r="F342" s="327"/>
      <c r="G342" s="326"/>
      <c r="H342" s="326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4.25" customHeight="1" x14ac:dyDescent="0.3">
      <c r="A343" s="326"/>
      <c r="B343" s="369"/>
      <c r="C343" s="373"/>
      <c r="D343" s="327"/>
      <c r="E343" s="326"/>
      <c r="F343" s="327"/>
      <c r="G343" s="326"/>
      <c r="H343" s="326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4.25" customHeight="1" x14ac:dyDescent="0.3">
      <c r="A344" s="326"/>
      <c r="B344" s="369"/>
      <c r="C344" s="373"/>
      <c r="D344" s="327"/>
      <c r="E344" s="326"/>
      <c r="F344" s="327"/>
      <c r="G344" s="326"/>
      <c r="H344" s="326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4.25" customHeight="1" x14ac:dyDescent="0.3">
      <c r="A345" s="326"/>
      <c r="B345" s="369"/>
      <c r="C345" s="373"/>
      <c r="D345" s="327"/>
      <c r="E345" s="326"/>
      <c r="F345" s="327"/>
      <c r="G345" s="326"/>
      <c r="H345" s="326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4.25" customHeight="1" x14ac:dyDescent="0.3">
      <c r="A346" s="326"/>
      <c r="B346" s="369"/>
      <c r="C346" s="373"/>
      <c r="D346" s="327"/>
      <c r="E346" s="326"/>
      <c r="F346" s="327"/>
      <c r="G346" s="326"/>
      <c r="H346" s="326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4.25" customHeight="1" x14ac:dyDescent="0.3">
      <c r="A347" s="326"/>
      <c r="B347" s="369"/>
      <c r="C347" s="373"/>
      <c r="D347" s="327"/>
      <c r="E347" s="326"/>
      <c r="F347" s="327"/>
      <c r="G347" s="326"/>
      <c r="H347" s="326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4.25" customHeight="1" x14ac:dyDescent="0.3">
      <c r="A348" s="326"/>
      <c r="B348" s="369"/>
      <c r="C348" s="373"/>
      <c r="D348" s="327"/>
      <c r="E348" s="326"/>
      <c r="F348" s="327"/>
      <c r="G348" s="326"/>
      <c r="H348" s="326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4.25" customHeight="1" x14ac:dyDescent="0.3">
      <c r="A349" s="326"/>
      <c r="B349" s="369"/>
      <c r="C349" s="373"/>
      <c r="D349" s="327"/>
      <c r="E349" s="326"/>
      <c r="F349" s="327"/>
      <c r="G349" s="326"/>
      <c r="H349" s="326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4.25" customHeight="1" x14ac:dyDescent="0.3">
      <c r="A350" s="326"/>
      <c r="B350" s="369"/>
      <c r="C350" s="373"/>
      <c r="D350" s="327"/>
      <c r="E350" s="326"/>
      <c r="F350" s="327"/>
      <c r="G350" s="326"/>
      <c r="H350" s="326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4.25" customHeight="1" x14ac:dyDescent="0.3">
      <c r="A351" s="326"/>
      <c r="B351" s="369"/>
      <c r="C351" s="373"/>
      <c r="D351" s="327"/>
      <c r="E351" s="326"/>
      <c r="F351" s="327"/>
      <c r="G351" s="326"/>
      <c r="H351" s="326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4.25" customHeight="1" x14ac:dyDescent="0.3">
      <c r="A352" s="326"/>
      <c r="B352" s="369"/>
      <c r="C352" s="373"/>
      <c r="D352" s="327"/>
      <c r="E352" s="326"/>
      <c r="F352" s="327"/>
      <c r="G352" s="326"/>
      <c r="H352" s="326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4.25" customHeight="1" x14ac:dyDescent="0.3">
      <c r="A353" s="326"/>
      <c r="B353" s="369"/>
      <c r="C353" s="373"/>
      <c r="D353" s="327"/>
      <c r="E353" s="326"/>
      <c r="F353" s="327"/>
      <c r="G353" s="326"/>
      <c r="H353" s="326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4.25" customHeight="1" x14ac:dyDescent="0.3">
      <c r="A354" s="326"/>
      <c r="B354" s="369"/>
      <c r="C354" s="373"/>
      <c r="D354" s="327"/>
      <c r="E354" s="326"/>
      <c r="F354" s="327"/>
      <c r="G354" s="326"/>
      <c r="H354" s="326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4.25" customHeight="1" x14ac:dyDescent="0.3">
      <c r="A355" s="326"/>
      <c r="B355" s="369"/>
      <c r="C355" s="373"/>
      <c r="D355" s="327"/>
      <c r="E355" s="326"/>
      <c r="F355" s="327"/>
      <c r="G355" s="326"/>
      <c r="H355" s="326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4.25" customHeight="1" x14ac:dyDescent="0.3">
      <c r="A356" s="326"/>
      <c r="B356" s="369"/>
      <c r="C356" s="373"/>
      <c r="D356" s="327"/>
      <c r="E356" s="326"/>
      <c r="F356" s="327"/>
      <c r="G356" s="326"/>
      <c r="H356" s="326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4.25" customHeight="1" x14ac:dyDescent="0.3">
      <c r="A357" s="326"/>
      <c r="B357" s="369"/>
      <c r="C357" s="373"/>
      <c r="D357" s="327"/>
      <c r="E357" s="326"/>
      <c r="F357" s="327"/>
      <c r="G357" s="326"/>
      <c r="H357" s="326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4.25" customHeight="1" x14ac:dyDescent="0.3">
      <c r="A358" s="326"/>
      <c r="B358" s="369"/>
      <c r="C358" s="373"/>
      <c r="D358" s="327"/>
      <c r="E358" s="326"/>
      <c r="F358" s="327"/>
      <c r="G358" s="326"/>
      <c r="H358" s="326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4.25" customHeight="1" x14ac:dyDescent="0.3">
      <c r="A359" s="326"/>
      <c r="B359" s="369"/>
      <c r="C359" s="373"/>
      <c r="D359" s="327"/>
      <c r="E359" s="326"/>
      <c r="F359" s="327"/>
      <c r="G359" s="326"/>
      <c r="H359" s="326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4.25" customHeight="1" x14ac:dyDescent="0.3">
      <c r="A360" s="326"/>
      <c r="B360" s="369"/>
      <c r="C360" s="373"/>
      <c r="D360" s="327"/>
      <c r="E360" s="326"/>
      <c r="F360" s="327"/>
      <c r="G360" s="326"/>
      <c r="H360" s="326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4.25" customHeight="1" x14ac:dyDescent="0.3">
      <c r="A361" s="326"/>
      <c r="B361" s="369"/>
      <c r="C361" s="373"/>
      <c r="D361" s="327"/>
      <c r="E361" s="326"/>
      <c r="F361" s="327"/>
      <c r="G361" s="326"/>
      <c r="H361" s="326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4.25" customHeight="1" x14ac:dyDescent="0.3">
      <c r="A362" s="326"/>
      <c r="B362" s="369"/>
      <c r="C362" s="373"/>
      <c r="D362" s="327"/>
      <c r="E362" s="326"/>
      <c r="F362" s="327"/>
      <c r="G362" s="326"/>
      <c r="H362" s="326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4.25" customHeight="1" x14ac:dyDescent="0.3">
      <c r="A363" s="326"/>
      <c r="B363" s="369"/>
      <c r="C363" s="373"/>
      <c r="D363" s="327"/>
      <c r="E363" s="326"/>
      <c r="F363" s="327"/>
      <c r="G363" s="326"/>
      <c r="H363" s="326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4.25" customHeight="1" x14ac:dyDescent="0.3">
      <c r="A364" s="326"/>
      <c r="B364" s="369"/>
      <c r="C364" s="373"/>
      <c r="D364" s="327"/>
      <c r="E364" s="326"/>
      <c r="F364" s="327"/>
      <c r="G364" s="326"/>
      <c r="H364" s="326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4.25" customHeight="1" x14ac:dyDescent="0.3">
      <c r="A365" s="326"/>
      <c r="B365" s="369"/>
      <c r="C365" s="373"/>
      <c r="D365" s="327"/>
      <c r="E365" s="326"/>
      <c r="F365" s="327"/>
      <c r="G365" s="326"/>
      <c r="H365" s="326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4.25" customHeight="1" x14ac:dyDescent="0.3">
      <c r="A366" s="326"/>
      <c r="B366" s="369"/>
      <c r="C366" s="373"/>
      <c r="D366" s="327"/>
      <c r="E366" s="326"/>
      <c r="F366" s="327"/>
      <c r="G366" s="326"/>
      <c r="H366" s="326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4.25" customHeight="1" x14ac:dyDescent="0.3">
      <c r="A367" s="326"/>
      <c r="B367" s="369"/>
      <c r="C367" s="373"/>
      <c r="D367" s="327"/>
      <c r="E367" s="326"/>
      <c r="F367" s="327"/>
      <c r="G367" s="326"/>
      <c r="H367" s="326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4.25" customHeight="1" x14ac:dyDescent="0.3">
      <c r="A368" s="326"/>
      <c r="B368" s="369"/>
      <c r="C368" s="373"/>
      <c r="D368" s="327"/>
      <c r="E368" s="326"/>
      <c r="F368" s="327"/>
      <c r="G368" s="326"/>
      <c r="H368" s="326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4.25" customHeight="1" x14ac:dyDescent="0.3">
      <c r="A369" s="326"/>
      <c r="B369" s="369"/>
      <c r="C369" s="373"/>
      <c r="D369" s="327"/>
      <c r="E369" s="326"/>
      <c r="F369" s="327"/>
      <c r="G369" s="326"/>
      <c r="H369" s="326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4.25" customHeight="1" x14ac:dyDescent="0.3">
      <c r="A370" s="326"/>
      <c r="B370" s="369"/>
      <c r="C370" s="373"/>
      <c r="D370" s="327"/>
      <c r="E370" s="326"/>
      <c r="F370" s="327"/>
      <c r="G370" s="326"/>
      <c r="H370" s="326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4.25" customHeight="1" x14ac:dyDescent="0.3">
      <c r="A371" s="326"/>
      <c r="B371" s="369"/>
      <c r="C371" s="373"/>
      <c r="D371" s="327"/>
      <c r="E371" s="326"/>
      <c r="F371" s="327"/>
      <c r="G371" s="326"/>
      <c r="H371" s="326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4.25" customHeight="1" x14ac:dyDescent="0.3">
      <c r="A372" s="326"/>
      <c r="B372" s="369"/>
      <c r="C372" s="373"/>
      <c r="D372" s="327"/>
      <c r="E372" s="326"/>
      <c r="F372" s="327"/>
      <c r="G372" s="326"/>
      <c r="H372" s="326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4.25" customHeight="1" x14ac:dyDescent="0.3">
      <c r="A373" s="326"/>
      <c r="B373" s="369"/>
      <c r="C373" s="373"/>
      <c r="D373" s="327"/>
      <c r="E373" s="326"/>
      <c r="F373" s="327"/>
      <c r="G373" s="326"/>
      <c r="H373" s="326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4.25" customHeight="1" x14ac:dyDescent="0.3">
      <c r="A374" s="326"/>
      <c r="B374" s="369"/>
      <c r="C374" s="373"/>
      <c r="D374" s="327"/>
      <c r="E374" s="326"/>
      <c r="F374" s="327"/>
      <c r="G374" s="326"/>
      <c r="H374" s="326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4.25" customHeight="1" x14ac:dyDescent="0.3">
      <c r="A375" s="326"/>
      <c r="B375" s="369"/>
      <c r="C375" s="373"/>
      <c r="D375" s="327"/>
      <c r="E375" s="326"/>
      <c r="F375" s="327"/>
      <c r="G375" s="326"/>
      <c r="H375" s="326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4.25" customHeight="1" x14ac:dyDescent="0.3">
      <c r="A376" s="326"/>
      <c r="B376" s="369"/>
      <c r="C376" s="373"/>
      <c r="D376" s="327"/>
      <c r="E376" s="326"/>
      <c r="F376" s="327"/>
      <c r="G376" s="326"/>
      <c r="H376" s="326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4.25" customHeight="1" x14ac:dyDescent="0.3">
      <c r="A377" s="326"/>
      <c r="B377" s="369"/>
      <c r="C377" s="373"/>
      <c r="D377" s="327"/>
      <c r="E377" s="326"/>
      <c r="F377" s="327"/>
      <c r="G377" s="326"/>
      <c r="H377" s="326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4.25" customHeight="1" x14ac:dyDescent="0.3">
      <c r="A378" s="326"/>
      <c r="B378" s="369"/>
      <c r="C378" s="373"/>
      <c r="D378" s="327"/>
      <c r="E378" s="326"/>
      <c r="F378" s="327"/>
      <c r="G378" s="326"/>
      <c r="H378" s="326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4.25" customHeight="1" x14ac:dyDescent="0.3">
      <c r="A379" s="326"/>
      <c r="B379" s="369"/>
      <c r="C379" s="373"/>
      <c r="D379" s="327"/>
      <c r="E379" s="326"/>
      <c r="F379" s="327"/>
      <c r="G379" s="326"/>
      <c r="H379" s="326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4.25" customHeight="1" x14ac:dyDescent="0.3">
      <c r="A380" s="326"/>
      <c r="B380" s="369"/>
      <c r="C380" s="373"/>
      <c r="D380" s="327"/>
      <c r="E380" s="326"/>
      <c r="F380" s="327"/>
      <c r="G380" s="326"/>
      <c r="H380" s="326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4.25" customHeight="1" x14ac:dyDescent="0.3">
      <c r="A381" s="326"/>
      <c r="B381" s="369"/>
      <c r="C381" s="373"/>
      <c r="D381" s="327"/>
      <c r="E381" s="326"/>
      <c r="F381" s="327"/>
      <c r="G381" s="326"/>
      <c r="H381" s="326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4.25" customHeight="1" x14ac:dyDescent="0.3">
      <c r="A382" s="326"/>
      <c r="B382" s="369"/>
      <c r="C382" s="373"/>
      <c r="D382" s="327"/>
      <c r="E382" s="326"/>
      <c r="F382" s="327"/>
      <c r="G382" s="326"/>
      <c r="H382" s="326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4.25" customHeight="1" x14ac:dyDescent="0.3">
      <c r="A383" s="326"/>
      <c r="B383" s="369"/>
      <c r="C383" s="373"/>
      <c r="D383" s="327"/>
      <c r="E383" s="326"/>
      <c r="F383" s="327"/>
      <c r="G383" s="326"/>
      <c r="H383" s="326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4.25" customHeight="1" x14ac:dyDescent="0.3">
      <c r="A384" s="326"/>
      <c r="B384" s="369"/>
      <c r="C384" s="373"/>
      <c r="D384" s="327"/>
      <c r="E384" s="326"/>
      <c r="F384" s="327"/>
      <c r="G384" s="326"/>
      <c r="H384" s="326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4.25" customHeight="1" x14ac:dyDescent="0.3">
      <c r="A385" s="326"/>
      <c r="B385" s="369"/>
      <c r="C385" s="373"/>
      <c r="D385" s="327"/>
      <c r="E385" s="326"/>
      <c r="F385" s="327"/>
      <c r="G385" s="326"/>
      <c r="H385" s="326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4.25" customHeight="1" x14ac:dyDescent="0.3">
      <c r="A386" s="326"/>
      <c r="B386" s="369"/>
      <c r="C386" s="373"/>
      <c r="D386" s="327"/>
      <c r="E386" s="326"/>
      <c r="F386" s="327"/>
      <c r="G386" s="326"/>
      <c r="H386" s="326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4.25" customHeight="1" x14ac:dyDescent="0.3">
      <c r="A387" s="326"/>
      <c r="B387" s="369"/>
      <c r="C387" s="373"/>
      <c r="D387" s="327"/>
      <c r="E387" s="326"/>
      <c r="F387" s="327"/>
      <c r="G387" s="326"/>
      <c r="H387" s="326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4.25" customHeight="1" x14ac:dyDescent="0.3">
      <c r="A388" s="326"/>
      <c r="B388" s="369"/>
      <c r="C388" s="373"/>
      <c r="D388" s="327"/>
      <c r="E388" s="326"/>
      <c r="F388" s="327"/>
      <c r="G388" s="326"/>
      <c r="H388" s="326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4.25" customHeight="1" x14ac:dyDescent="0.3">
      <c r="A389" s="326"/>
      <c r="B389" s="369"/>
      <c r="C389" s="373"/>
      <c r="D389" s="327"/>
      <c r="E389" s="326"/>
      <c r="F389" s="327"/>
      <c r="G389" s="326"/>
      <c r="H389" s="326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4.25" customHeight="1" x14ac:dyDescent="0.3">
      <c r="A390" s="326"/>
      <c r="B390" s="369"/>
      <c r="C390" s="373"/>
      <c r="D390" s="327"/>
      <c r="E390" s="326"/>
      <c r="F390" s="327"/>
      <c r="G390" s="326"/>
      <c r="H390" s="326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4.25" customHeight="1" x14ac:dyDescent="0.3">
      <c r="A391" s="326"/>
      <c r="B391" s="369"/>
      <c r="C391" s="373"/>
      <c r="D391" s="327"/>
      <c r="E391" s="326"/>
      <c r="F391" s="327"/>
      <c r="G391" s="326"/>
      <c r="H391" s="326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4.25" customHeight="1" x14ac:dyDescent="0.3">
      <c r="A392" s="326"/>
      <c r="B392" s="369"/>
      <c r="C392" s="373"/>
      <c r="D392" s="327"/>
      <c r="E392" s="326"/>
      <c r="F392" s="327"/>
      <c r="G392" s="326"/>
      <c r="H392" s="326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4.25" customHeight="1" x14ac:dyDescent="0.3">
      <c r="A393" s="326"/>
      <c r="B393" s="369"/>
      <c r="C393" s="373"/>
      <c r="D393" s="327"/>
      <c r="E393" s="326"/>
      <c r="F393" s="327"/>
      <c r="G393" s="326"/>
      <c r="H393" s="326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4.25" customHeight="1" x14ac:dyDescent="0.3">
      <c r="A394" s="326"/>
      <c r="B394" s="369"/>
      <c r="C394" s="373"/>
      <c r="D394" s="327"/>
      <c r="E394" s="326"/>
      <c r="F394" s="327"/>
      <c r="G394" s="326"/>
      <c r="H394" s="326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4.25" customHeight="1" x14ac:dyDescent="0.3">
      <c r="A395" s="326"/>
      <c r="B395" s="369"/>
      <c r="C395" s="373"/>
      <c r="D395" s="327"/>
      <c r="E395" s="326"/>
      <c r="F395" s="327"/>
      <c r="G395" s="326"/>
      <c r="H395" s="326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4.25" customHeight="1" x14ac:dyDescent="0.3">
      <c r="A396" s="326"/>
      <c r="B396" s="369"/>
      <c r="C396" s="373"/>
      <c r="D396" s="327"/>
      <c r="E396" s="326"/>
      <c r="F396" s="327"/>
      <c r="G396" s="326"/>
      <c r="H396" s="326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4.25" customHeight="1" x14ac:dyDescent="0.3">
      <c r="A397" s="326"/>
      <c r="B397" s="369"/>
      <c r="C397" s="373"/>
      <c r="D397" s="327"/>
      <c r="E397" s="326"/>
      <c r="F397" s="327"/>
      <c r="G397" s="326"/>
      <c r="H397" s="326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4.25" customHeight="1" x14ac:dyDescent="0.3">
      <c r="A398" s="326"/>
      <c r="B398" s="369"/>
      <c r="C398" s="373"/>
      <c r="D398" s="327"/>
      <c r="E398" s="326"/>
      <c r="F398" s="327"/>
      <c r="G398" s="326"/>
      <c r="H398" s="326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4.25" customHeight="1" x14ac:dyDescent="0.3">
      <c r="A399" s="326"/>
      <c r="B399" s="369"/>
      <c r="C399" s="373"/>
      <c r="D399" s="327"/>
      <c r="E399" s="326"/>
      <c r="F399" s="327"/>
      <c r="G399" s="326"/>
      <c r="H399" s="326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4.25" customHeight="1" x14ac:dyDescent="0.3">
      <c r="A400" s="326"/>
      <c r="B400" s="369"/>
      <c r="C400" s="373"/>
      <c r="D400" s="327"/>
      <c r="E400" s="326"/>
      <c r="F400" s="327"/>
      <c r="G400" s="326"/>
      <c r="H400" s="326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4.25" customHeight="1" x14ac:dyDescent="0.3">
      <c r="A401" s="326"/>
      <c r="B401" s="369"/>
      <c r="C401" s="373"/>
      <c r="D401" s="327"/>
      <c r="E401" s="326"/>
      <c r="F401" s="327"/>
      <c r="G401" s="326"/>
      <c r="H401" s="326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4.25" customHeight="1" x14ac:dyDescent="0.3">
      <c r="A402" s="326"/>
      <c r="B402" s="369"/>
      <c r="C402" s="373"/>
      <c r="D402" s="327"/>
      <c r="E402" s="326"/>
      <c r="F402" s="327"/>
      <c r="G402" s="326"/>
      <c r="H402" s="326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4.25" customHeight="1" x14ac:dyDescent="0.3">
      <c r="A403" s="326"/>
      <c r="B403" s="369"/>
      <c r="C403" s="373"/>
      <c r="D403" s="327"/>
      <c r="E403" s="326"/>
      <c r="F403" s="327"/>
      <c r="G403" s="326"/>
      <c r="H403" s="326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4.25" customHeight="1" x14ac:dyDescent="0.3">
      <c r="A404" s="326"/>
      <c r="B404" s="369"/>
      <c r="C404" s="373"/>
      <c r="D404" s="327"/>
      <c r="E404" s="326"/>
      <c r="F404" s="327"/>
      <c r="G404" s="326"/>
      <c r="H404" s="326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4.25" customHeight="1" x14ac:dyDescent="0.3">
      <c r="A405" s="326"/>
      <c r="B405" s="369"/>
      <c r="C405" s="373"/>
      <c r="D405" s="327"/>
      <c r="E405" s="326"/>
      <c r="F405" s="327"/>
      <c r="G405" s="326"/>
      <c r="H405" s="326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4.25" customHeight="1" x14ac:dyDescent="0.3">
      <c r="A406" s="326"/>
      <c r="B406" s="369"/>
      <c r="C406" s="373"/>
      <c r="D406" s="327"/>
      <c r="E406" s="326"/>
      <c r="F406" s="327"/>
      <c r="G406" s="326"/>
      <c r="H406" s="326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4.25" customHeight="1" x14ac:dyDescent="0.3">
      <c r="A407" s="326"/>
      <c r="B407" s="369"/>
      <c r="C407" s="373"/>
      <c r="D407" s="327"/>
      <c r="E407" s="326"/>
      <c r="F407" s="327"/>
      <c r="G407" s="326"/>
      <c r="H407" s="326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4.25" customHeight="1" x14ac:dyDescent="0.3">
      <c r="A408" s="326"/>
      <c r="B408" s="369"/>
      <c r="C408" s="373"/>
      <c r="D408" s="327"/>
      <c r="E408" s="326"/>
      <c r="F408" s="327"/>
      <c r="G408" s="326"/>
      <c r="H408" s="326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4.25" customHeight="1" x14ac:dyDescent="0.3">
      <c r="A409" s="326"/>
      <c r="B409" s="369"/>
      <c r="C409" s="373"/>
      <c r="D409" s="327"/>
      <c r="E409" s="326"/>
      <c r="F409" s="327"/>
      <c r="G409" s="326"/>
      <c r="H409" s="326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4.25" customHeight="1" x14ac:dyDescent="0.3">
      <c r="A410" s="326"/>
      <c r="B410" s="369"/>
      <c r="C410" s="373"/>
      <c r="D410" s="327"/>
      <c r="E410" s="326"/>
      <c r="F410" s="327"/>
      <c r="G410" s="326"/>
      <c r="H410" s="326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4.25" customHeight="1" x14ac:dyDescent="0.3">
      <c r="A411" s="326"/>
      <c r="B411" s="369"/>
      <c r="C411" s="373"/>
      <c r="D411" s="327"/>
      <c r="E411" s="326"/>
      <c r="F411" s="327"/>
      <c r="G411" s="326"/>
      <c r="H411" s="326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4.25" customHeight="1" x14ac:dyDescent="0.3">
      <c r="A412" s="326"/>
      <c r="B412" s="369"/>
      <c r="C412" s="373"/>
      <c r="D412" s="327"/>
      <c r="E412" s="326"/>
      <c r="F412" s="327"/>
      <c r="G412" s="326"/>
      <c r="H412" s="326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4.25" customHeight="1" x14ac:dyDescent="0.3">
      <c r="A413" s="326"/>
      <c r="B413" s="369"/>
      <c r="C413" s="373"/>
      <c r="D413" s="327"/>
      <c r="E413" s="326"/>
      <c r="F413" s="327"/>
      <c r="G413" s="326"/>
      <c r="H413" s="326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4.25" customHeight="1" x14ac:dyDescent="0.3">
      <c r="A414" s="326"/>
      <c r="B414" s="369"/>
      <c r="C414" s="373"/>
      <c r="D414" s="327"/>
      <c r="E414" s="326"/>
      <c r="F414" s="327"/>
      <c r="G414" s="326"/>
      <c r="H414" s="326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4.25" customHeight="1" x14ac:dyDescent="0.3">
      <c r="A415" s="326"/>
      <c r="B415" s="369"/>
      <c r="C415" s="373"/>
      <c r="D415" s="327"/>
      <c r="E415" s="326"/>
      <c r="F415" s="327"/>
      <c r="G415" s="326"/>
      <c r="H415" s="326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4.25" customHeight="1" x14ac:dyDescent="0.3">
      <c r="A416" s="326"/>
      <c r="B416" s="369"/>
      <c r="C416" s="373"/>
      <c r="D416" s="327"/>
      <c r="E416" s="326"/>
      <c r="F416" s="327"/>
      <c r="G416" s="326"/>
      <c r="H416" s="326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4.25" customHeight="1" x14ac:dyDescent="0.3">
      <c r="A417" s="326"/>
      <c r="B417" s="369"/>
      <c r="C417" s="373"/>
      <c r="D417" s="327"/>
      <c r="E417" s="326"/>
      <c r="F417" s="327"/>
      <c r="G417" s="326"/>
      <c r="H417" s="326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4.25" customHeight="1" x14ac:dyDescent="0.3">
      <c r="A418" s="326"/>
      <c r="B418" s="369"/>
      <c r="C418" s="373"/>
      <c r="D418" s="327"/>
      <c r="E418" s="326"/>
      <c r="F418" s="327"/>
      <c r="G418" s="326"/>
      <c r="H418" s="326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4.25" customHeight="1" x14ac:dyDescent="0.3">
      <c r="A419" s="326"/>
      <c r="B419" s="369"/>
      <c r="C419" s="373"/>
      <c r="D419" s="327"/>
      <c r="E419" s="326"/>
      <c r="F419" s="327"/>
      <c r="G419" s="326"/>
      <c r="H419" s="326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4.25" customHeight="1" x14ac:dyDescent="0.3">
      <c r="A420" s="326"/>
      <c r="B420" s="369"/>
      <c r="C420" s="373"/>
      <c r="D420" s="327"/>
      <c r="E420" s="326"/>
      <c r="F420" s="327"/>
      <c r="G420" s="326"/>
      <c r="H420" s="326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4.25" customHeight="1" x14ac:dyDescent="0.3">
      <c r="A421" s="326"/>
      <c r="B421" s="369"/>
      <c r="C421" s="373"/>
      <c r="D421" s="327"/>
      <c r="E421" s="326"/>
      <c r="F421" s="327"/>
      <c r="G421" s="326"/>
      <c r="H421" s="326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4.25" customHeight="1" x14ac:dyDescent="0.3">
      <c r="A422" s="326"/>
      <c r="B422" s="369"/>
      <c r="C422" s="373"/>
      <c r="D422" s="327"/>
      <c r="E422" s="326"/>
      <c r="F422" s="327"/>
      <c r="G422" s="326"/>
      <c r="H422" s="326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4.25" customHeight="1" x14ac:dyDescent="0.3">
      <c r="A423" s="326"/>
      <c r="B423" s="369"/>
      <c r="C423" s="373"/>
      <c r="D423" s="327"/>
      <c r="E423" s="326"/>
      <c r="F423" s="327"/>
      <c r="G423" s="326"/>
      <c r="H423" s="326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4.25" customHeight="1" x14ac:dyDescent="0.3">
      <c r="A424" s="326"/>
      <c r="B424" s="369"/>
      <c r="C424" s="373"/>
      <c r="D424" s="327"/>
      <c r="E424" s="326"/>
      <c r="F424" s="327"/>
      <c r="G424" s="326"/>
      <c r="H424" s="326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4.25" customHeight="1" x14ac:dyDescent="0.3">
      <c r="A425" s="326"/>
      <c r="B425" s="369"/>
      <c r="C425" s="373"/>
      <c r="D425" s="327"/>
      <c r="E425" s="326"/>
      <c r="F425" s="327"/>
      <c r="G425" s="326"/>
      <c r="H425" s="326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4.25" customHeight="1" x14ac:dyDescent="0.3">
      <c r="A426" s="326"/>
      <c r="B426" s="369"/>
      <c r="C426" s="373"/>
      <c r="D426" s="327"/>
      <c r="E426" s="326"/>
      <c r="F426" s="327"/>
      <c r="G426" s="326"/>
      <c r="H426" s="326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4.25" customHeight="1" x14ac:dyDescent="0.3">
      <c r="A427" s="326"/>
      <c r="B427" s="369"/>
      <c r="C427" s="373"/>
      <c r="D427" s="327"/>
      <c r="E427" s="326"/>
      <c r="F427" s="327"/>
      <c r="G427" s="326"/>
      <c r="H427" s="326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4.25" customHeight="1" x14ac:dyDescent="0.3">
      <c r="A428" s="326"/>
      <c r="B428" s="369"/>
      <c r="C428" s="373"/>
      <c r="D428" s="327"/>
      <c r="E428" s="326"/>
      <c r="F428" s="327"/>
      <c r="G428" s="326"/>
      <c r="H428" s="326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4.25" customHeight="1" x14ac:dyDescent="0.3">
      <c r="A429" s="326"/>
      <c r="B429" s="369"/>
      <c r="C429" s="373"/>
      <c r="D429" s="327"/>
      <c r="E429" s="326"/>
      <c r="F429" s="327"/>
      <c r="G429" s="326"/>
      <c r="H429" s="326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4.25" customHeight="1" x14ac:dyDescent="0.3">
      <c r="A430" s="326"/>
      <c r="B430" s="369"/>
      <c r="C430" s="373"/>
      <c r="D430" s="327"/>
      <c r="E430" s="326"/>
      <c r="F430" s="327"/>
      <c r="G430" s="326"/>
      <c r="H430" s="326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4.25" customHeight="1" x14ac:dyDescent="0.3">
      <c r="A431" s="326"/>
      <c r="B431" s="369"/>
      <c r="C431" s="373"/>
      <c r="D431" s="327"/>
      <c r="E431" s="326"/>
      <c r="F431" s="327"/>
      <c r="G431" s="326"/>
      <c r="H431" s="326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4.25" customHeight="1" x14ac:dyDescent="0.3">
      <c r="A432" s="326"/>
      <c r="B432" s="369"/>
      <c r="C432" s="373"/>
      <c r="D432" s="327"/>
      <c r="E432" s="326"/>
      <c r="F432" s="327"/>
      <c r="G432" s="326"/>
      <c r="H432" s="326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4.25" customHeight="1" x14ac:dyDescent="0.3">
      <c r="A433" s="326"/>
      <c r="B433" s="369"/>
      <c r="C433" s="373"/>
      <c r="D433" s="327"/>
      <c r="E433" s="326"/>
      <c r="F433" s="327"/>
      <c r="G433" s="326"/>
      <c r="H433" s="326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4.25" customHeight="1" x14ac:dyDescent="0.3">
      <c r="A434" s="326"/>
      <c r="B434" s="369"/>
      <c r="C434" s="373"/>
      <c r="D434" s="327"/>
      <c r="E434" s="326"/>
      <c r="F434" s="327"/>
      <c r="G434" s="326"/>
      <c r="H434" s="326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4.25" customHeight="1" x14ac:dyDescent="0.3">
      <c r="A435" s="326"/>
      <c r="B435" s="369"/>
      <c r="C435" s="373"/>
      <c r="D435" s="327"/>
      <c r="E435" s="326"/>
      <c r="F435" s="327"/>
      <c r="G435" s="326"/>
      <c r="H435" s="326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4.25" customHeight="1" x14ac:dyDescent="0.3">
      <c r="A436" s="326"/>
      <c r="B436" s="369"/>
      <c r="C436" s="373"/>
      <c r="D436" s="327"/>
      <c r="E436" s="326"/>
      <c r="F436" s="327"/>
      <c r="G436" s="326"/>
      <c r="H436" s="326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4.25" customHeight="1" x14ac:dyDescent="0.3">
      <c r="A437" s="326"/>
      <c r="B437" s="369"/>
      <c r="C437" s="373"/>
      <c r="D437" s="327"/>
      <c r="E437" s="326"/>
      <c r="F437" s="327"/>
      <c r="G437" s="326"/>
      <c r="H437" s="326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4.25" customHeight="1" x14ac:dyDescent="0.3">
      <c r="A438" s="326"/>
      <c r="B438" s="369"/>
      <c r="C438" s="373"/>
      <c r="D438" s="327"/>
      <c r="E438" s="326"/>
      <c r="F438" s="327"/>
      <c r="G438" s="326"/>
      <c r="H438" s="326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4.25" customHeight="1" x14ac:dyDescent="0.3">
      <c r="A439" s="326"/>
      <c r="B439" s="369"/>
      <c r="C439" s="373"/>
      <c r="D439" s="327"/>
      <c r="E439" s="326"/>
      <c r="F439" s="327"/>
      <c r="G439" s="326"/>
      <c r="H439" s="326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4.25" customHeight="1" x14ac:dyDescent="0.3">
      <c r="A440" s="326"/>
      <c r="B440" s="369"/>
      <c r="C440" s="373"/>
      <c r="D440" s="327"/>
      <c r="E440" s="326"/>
      <c r="F440" s="327"/>
      <c r="G440" s="326"/>
      <c r="H440" s="326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4.25" customHeight="1" x14ac:dyDescent="0.3">
      <c r="A441" s="326"/>
      <c r="B441" s="369"/>
      <c r="C441" s="373"/>
      <c r="D441" s="327"/>
      <c r="E441" s="326"/>
      <c r="F441" s="327"/>
      <c r="G441" s="326"/>
      <c r="H441" s="326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4.25" customHeight="1" x14ac:dyDescent="0.3">
      <c r="A442" s="326"/>
      <c r="B442" s="369"/>
      <c r="C442" s="373"/>
      <c r="D442" s="327"/>
      <c r="E442" s="326"/>
      <c r="F442" s="327"/>
      <c r="G442" s="326"/>
      <c r="H442" s="326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4.25" customHeight="1" x14ac:dyDescent="0.3">
      <c r="A443" s="326"/>
      <c r="B443" s="369"/>
      <c r="C443" s="373"/>
      <c r="D443" s="327"/>
      <c r="E443" s="326"/>
      <c r="F443" s="327"/>
      <c r="G443" s="326"/>
      <c r="H443" s="326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4.25" customHeight="1" x14ac:dyDescent="0.3">
      <c r="A444" s="326"/>
      <c r="B444" s="369"/>
      <c r="C444" s="373"/>
      <c r="D444" s="327"/>
      <c r="E444" s="326"/>
      <c r="F444" s="327"/>
      <c r="G444" s="326"/>
      <c r="H444" s="326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4.25" customHeight="1" x14ac:dyDescent="0.3">
      <c r="A445" s="326"/>
      <c r="B445" s="369"/>
      <c r="C445" s="373"/>
      <c r="D445" s="327"/>
      <c r="E445" s="326"/>
      <c r="F445" s="327"/>
      <c r="G445" s="326"/>
      <c r="H445" s="326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4.25" customHeight="1" x14ac:dyDescent="0.3">
      <c r="A446" s="326"/>
      <c r="B446" s="369"/>
      <c r="C446" s="373"/>
      <c r="D446" s="327"/>
      <c r="E446" s="326"/>
      <c r="F446" s="327"/>
      <c r="G446" s="326"/>
      <c r="H446" s="326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4.25" customHeight="1" x14ac:dyDescent="0.3">
      <c r="A447" s="326"/>
      <c r="B447" s="369"/>
      <c r="C447" s="373"/>
      <c r="D447" s="327"/>
      <c r="E447" s="326"/>
      <c r="F447" s="327"/>
      <c r="G447" s="326"/>
      <c r="H447" s="326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4.25" customHeight="1" x14ac:dyDescent="0.3">
      <c r="A448" s="326"/>
      <c r="B448" s="369"/>
      <c r="C448" s="373"/>
      <c r="D448" s="327"/>
      <c r="E448" s="326"/>
      <c r="F448" s="327"/>
      <c r="G448" s="326"/>
      <c r="H448" s="326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4.25" customHeight="1" x14ac:dyDescent="0.3">
      <c r="A449" s="326"/>
      <c r="B449" s="369"/>
      <c r="C449" s="373"/>
      <c r="D449" s="327"/>
      <c r="E449" s="326"/>
      <c r="F449" s="327"/>
      <c r="G449" s="326"/>
      <c r="H449" s="326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4.25" customHeight="1" x14ac:dyDescent="0.3">
      <c r="A450" s="326"/>
      <c r="B450" s="369"/>
      <c r="C450" s="373"/>
      <c r="D450" s="327"/>
      <c r="E450" s="326"/>
      <c r="F450" s="327"/>
      <c r="G450" s="326"/>
      <c r="H450" s="326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4.25" customHeight="1" x14ac:dyDescent="0.3">
      <c r="A451" s="326"/>
      <c r="B451" s="369"/>
      <c r="C451" s="373"/>
      <c r="D451" s="327"/>
      <c r="E451" s="326"/>
      <c r="F451" s="327"/>
      <c r="G451" s="326"/>
      <c r="H451" s="326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4.25" customHeight="1" x14ac:dyDescent="0.3">
      <c r="A452" s="326"/>
      <c r="B452" s="369"/>
      <c r="C452" s="373"/>
      <c r="D452" s="327"/>
      <c r="E452" s="326"/>
      <c r="F452" s="327"/>
      <c r="G452" s="326"/>
      <c r="H452" s="326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4.25" customHeight="1" x14ac:dyDescent="0.3">
      <c r="A453" s="326"/>
      <c r="B453" s="369"/>
      <c r="C453" s="373"/>
      <c r="D453" s="327"/>
      <c r="E453" s="326"/>
      <c r="F453" s="327"/>
      <c r="G453" s="326"/>
      <c r="H453" s="326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4.25" customHeight="1" x14ac:dyDescent="0.3">
      <c r="A454" s="326"/>
      <c r="B454" s="369"/>
      <c r="C454" s="373"/>
      <c r="D454" s="327"/>
      <c r="E454" s="326"/>
      <c r="F454" s="327"/>
      <c r="G454" s="326"/>
      <c r="H454" s="326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4.25" customHeight="1" x14ac:dyDescent="0.3">
      <c r="A455" s="326"/>
      <c r="B455" s="369"/>
      <c r="C455" s="373"/>
      <c r="D455" s="327"/>
      <c r="E455" s="326"/>
      <c r="F455" s="327"/>
      <c r="G455" s="326"/>
      <c r="H455" s="326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4.25" customHeight="1" x14ac:dyDescent="0.3">
      <c r="A456" s="326"/>
      <c r="B456" s="369"/>
      <c r="C456" s="373"/>
      <c r="D456" s="327"/>
      <c r="E456" s="326"/>
      <c r="F456" s="327"/>
      <c r="G456" s="326"/>
      <c r="H456" s="326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4.25" customHeight="1" x14ac:dyDescent="0.3">
      <c r="A457" s="326"/>
      <c r="B457" s="369"/>
      <c r="C457" s="373"/>
      <c r="D457" s="327"/>
      <c r="E457" s="326"/>
      <c r="F457" s="327"/>
      <c r="G457" s="326"/>
      <c r="H457" s="326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4.25" customHeight="1" x14ac:dyDescent="0.3">
      <c r="A458" s="326"/>
      <c r="B458" s="369"/>
      <c r="C458" s="373"/>
      <c r="D458" s="327"/>
      <c r="E458" s="326"/>
      <c r="F458" s="327"/>
      <c r="G458" s="326"/>
      <c r="H458" s="326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4.25" customHeight="1" x14ac:dyDescent="0.3">
      <c r="A459" s="326"/>
      <c r="B459" s="369"/>
      <c r="C459" s="373"/>
      <c r="D459" s="327"/>
      <c r="E459" s="326"/>
      <c r="F459" s="327"/>
      <c r="G459" s="326"/>
      <c r="H459" s="326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4.25" customHeight="1" x14ac:dyDescent="0.3">
      <c r="A460" s="326"/>
      <c r="B460" s="369"/>
      <c r="C460" s="373"/>
      <c r="D460" s="327"/>
      <c r="E460" s="326"/>
      <c r="F460" s="327"/>
      <c r="G460" s="326"/>
      <c r="H460" s="326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4.25" customHeight="1" x14ac:dyDescent="0.3">
      <c r="A461" s="326"/>
      <c r="B461" s="369"/>
      <c r="C461" s="373"/>
      <c r="D461" s="327"/>
      <c r="E461" s="326"/>
      <c r="F461" s="327"/>
      <c r="G461" s="326"/>
      <c r="H461" s="326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4.25" customHeight="1" x14ac:dyDescent="0.3">
      <c r="A462" s="326"/>
      <c r="B462" s="369"/>
      <c r="C462" s="373"/>
      <c r="D462" s="327"/>
      <c r="E462" s="326"/>
      <c r="F462" s="327"/>
      <c r="G462" s="326"/>
      <c r="H462" s="326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4.25" customHeight="1" x14ac:dyDescent="0.3">
      <c r="A463" s="326"/>
      <c r="B463" s="369"/>
      <c r="C463" s="373"/>
      <c r="D463" s="327"/>
      <c r="E463" s="326"/>
      <c r="F463" s="327"/>
      <c r="G463" s="326"/>
      <c r="H463" s="326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4.25" customHeight="1" x14ac:dyDescent="0.3">
      <c r="A464" s="326"/>
      <c r="B464" s="369"/>
      <c r="C464" s="373"/>
      <c r="D464" s="327"/>
      <c r="E464" s="326"/>
      <c r="F464" s="327"/>
      <c r="G464" s="326"/>
      <c r="H464" s="326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4.25" customHeight="1" x14ac:dyDescent="0.3">
      <c r="A465" s="326"/>
      <c r="B465" s="369"/>
      <c r="C465" s="373"/>
      <c r="D465" s="327"/>
      <c r="E465" s="326"/>
      <c r="F465" s="327"/>
      <c r="G465" s="326"/>
      <c r="H465" s="326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4.25" customHeight="1" x14ac:dyDescent="0.3">
      <c r="A466" s="326"/>
      <c r="B466" s="369"/>
      <c r="C466" s="373"/>
      <c r="D466" s="327"/>
      <c r="E466" s="326"/>
      <c r="F466" s="327"/>
      <c r="G466" s="326"/>
      <c r="H466" s="326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4.25" customHeight="1" x14ac:dyDescent="0.3">
      <c r="A467" s="326"/>
      <c r="B467" s="369"/>
      <c r="C467" s="373"/>
      <c r="D467" s="327"/>
      <c r="E467" s="326"/>
      <c r="F467" s="327"/>
      <c r="G467" s="326"/>
      <c r="H467" s="326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4.25" customHeight="1" x14ac:dyDescent="0.3">
      <c r="A468" s="326"/>
      <c r="B468" s="369"/>
      <c r="C468" s="373"/>
      <c r="D468" s="327"/>
      <c r="E468" s="326"/>
      <c r="F468" s="327"/>
      <c r="G468" s="326"/>
      <c r="H468" s="326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4.25" customHeight="1" x14ac:dyDescent="0.3">
      <c r="A469" s="326"/>
      <c r="B469" s="369"/>
      <c r="C469" s="373"/>
      <c r="D469" s="327"/>
      <c r="E469" s="326"/>
      <c r="F469" s="327"/>
      <c r="G469" s="326"/>
      <c r="H469" s="326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4.25" customHeight="1" x14ac:dyDescent="0.3">
      <c r="A470" s="326"/>
      <c r="B470" s="369"/>
      <c r="C470" s="373"/>
      <c r="D470" s="327"/>
      <c r="E470" s="326"/>
      <c r="F470" s="327"/>
      <c r="G470" s="326"/>
      <c r="H470" s="326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4.25" customHeight="1" x14ac:dyDescent="0.3">
      <c r="A471" s="326"/>
      <c r="B471" s="369"/>
      <c r="C471" s="373"/>
      <c r="D471" s="327"/>
      <c r="E471" s="326"/>
      <c r="F471" s="327"/>
      <c r="G471" s="326"/>
      <c r="H471" s="326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4.25" customHeight="1" x14ac:dyDescent="0.3">
      <c r="A472" s="326"/>
      <c r="B472" s="369"/>
      <c r="C472" s="373"/>
      <c r="D472" s="327"/>
      <c r="E472" s="326"/>
      <c r="F472" s="327"/>
      <c r="G472" s="326"/>
      <c r="H472" s="326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4.25" customHeight="1" x14ac:dyDescent="0.3">
      <c r="A473" s="326"/>
      <c r="B473" s="369"/>
      <c r="C473" s="373"/>
      <c r="D473" s="327"/>
      <c r="E473" s="326"/>
      <c r="F473" s="327"/>
      <c r="G473" s="326"/>
      <c r="H473" s="326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4.25" customHeight="1" x14ac:dyDescent="0.3">
      <c r="A474" s="326"/>
      <c r="B474" s="369"/>
      <c r="C474" s="373"/>
      <c r="D474" s="327"/>
      <c r="E474" s="326"/>
      <c r="F474" s="327"/>
      <c r="G474" s="326"/>
      <c r="H474" s="326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4.25" customHeight="1" x14ac:dyDescent="0.3">
      <c r="A475" s="326"/>
      <c r="B475" s="369"/>
      <c r="C475" s="373"/>
      <c r="D475" s="327"/>
      <c r="E475" s="326"/>
      <c r="F475" s="327"/>
      <c r="G475" s="326"/>
      <c r="H475" s="326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4.25" customHeight="1" x14ac:dyDescent="0.3">
      <c r="A476" s="326"/>
      <c r="B476" s="369"/>
      <c r="C476" s="373"/>
      <c r="D476" s="327"/>
      <c r="E476" s="326"/>
      <c r="F476" s="327"/>
      <c r="G476" s="326"/>
      <c r="H476" s="326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4.25" customHeight="1" x14ac:dyDescent="0.3">
      <c r="A477" s="326"/>
      <c r="B477" s="369"/>
      <c r="C477" s="373"/>
      <c r="D477" s="327"/>
      <c r="E477" s="326"/>
      <c r="F477" s="327"/>
      <c r="G477" s="326"/>
      <c r="H477" s="326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4.25" customHeight="1" x14ac:dyDescent="0.3">
      <c r="A478" s="326"/>
      <c r="B478" s="369"/>
      <c r="C478" s="373"/>
      <c r="D478" s="327"/>
      <c r="E478" s="326"/>
      <c r="F478" s="327"/>
      <c r="G478" s="326"/>
      <c r="H478" s="326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4.25" customHeight="1" x14ac:dyDescent="0.3">
      <c r="A479" s="326"/>
      <c r="B479" s="369"/>
      <c r="C479" s="373"/>
      <c r="D479" s="327"/>
      <c r="E479" s="326"/>
      <c r="F479" s="327"/>
      <c r="G479" s="326"/>
      <c r="H479" s="326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4.25" customHeight="1" x14ac:dyDescent="0.3">
      <c r="A480" s="326"/>
      <c r="B480" s="369"/>
      <c r="C480" s="373"/>
      <c r="D480" s="327"/>
      <c r="E480" s="326"/>
      <c r="F480" s="327"/>
      <c r="G480" s="326"/>
      <c r="H480" s="326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4.25" customHeight="1" x14ac:dyDescent="0.3">
      <c r="A481" s="326"/>
      <c r="B481" s="369"/>
      <c r="C481" s="373"/>
      <c r="D481" s="327"/>
      <c r="E481" s="326"/>
      <c r="F481" s="327"/>
      <c r="G481" s="326"/>
      <c r="H481" s="326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4.25" customHeight="1" x14ac:dyDescent="0.3">
      <c r="A482" s="326"/>
      <c r="B482" s="369"/>
      <c r="C482" s="373"/>
      <c r="D482" s="327"/>
      <c r="E482" s="326"/>
      <c r="F482" s="327"/>
      <c r="G482" s="326"/>
      <c r="H482" s="326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4.25" customHeight="1" x14ac:dyDescent="0.3">
      <c r="A483" s="326"/>
      <c r="B483" s="369"/>
      <c r="C483" s="373"/>
      <c r="D483" s="327"/>
      <c r="E483" s="326"/>
      <c r="F483" s="327"/>
      <c r="G483" s="326"/>
      <c r="H483" s="326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4.25" customHeight="1" x14ac:dyDescent="0.3">
      <c r="A484" s="326"/>
      <c r="B484" s="369"/>
      <c r="C484" s="373"/>
      <c r="D484" s="327"/>
      <c r="E484" s="326"/>
      <c r="F484" s="327"/>
      <c r="G484" s="326"/>
      <c r="H484" s="326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4.25" customHeight="1" x14ac:dyDescent="0.3">
      <c r="A485" s="326"/>
      <c r="B485" s="369"/>
      <c r="C485" s="373"/>
      <c r="D485" s="327"/>
      <c r="E485" s="326"/>
      <c r="F485" s="327"/>
      <c r="G485" s="326"/>
      <c r="H485" s="326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4.25" customHeight="1" x14ac:dyDescent="0.3">
      <c r="A486" s="326"/>
      <c r="B486" s="369"/>
      <c r="C486" s="373"/>
      <c r="D486" s="327"/>
      <c r="E486" s="326"/>
      <c r="F486" s="327"/>
      <c r="G486" s="326"/>
      <c r="H486" s="326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4.25" customHeight="1" x14ac:dyDescent="0.3">
      <c r="A487" s="326"/>
      <c r="B487" s="369"/>
      <c r="C487" s="373"/>
      <c r="D487" s="327"/>
      <c r="E487" s="326"/>
      <c r="F487" s="327"/>
      <c r="G487" s="326"/>
      <c r="H487" s="326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4.25" customHeight="1" x14ac:dyDescent="0.3">
      <c r="A488" s="326"/>
      <c r="B488" s="369"/>
      <c r="C488" s="373"/>
      <c r="D488" s="327"/>
      <c r="E488" s="326"/>
      <c r="F488" s="327"/>
      <c r="G488" s="326"/>
      <c r="H488" s="326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4.25" customHeight="1" x14ac:dyDescent="0.3">
      <c r="A489" s="326"/>
      <c r="B489" s="369"/>
      <c r="C489" s="373"/>
      <c r="D489" s="327"/>
      <c r="E489" s="326"/>
      <c r="F489" s="327"/>
      <c r="G489" s="326"/>
      <c r="H489" s="326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4.25" customHeight="1" x14ac:dyDescent="0.3">
      <c r="A490" s="326"/>
      <c r="B490" s="369"/>
      <c r="C490" s="373"/>
      <c r="D490" s="327"/>
      <c r="E490" s="326"/>
      <c r="F490" s="327"/>
      <c r="G490" s="326"/>
      <c r="H490" s="326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4.25" customHeight="1" x14ac:dyDescent="0.3">
      <c r="A491" s="326"/>
      <c r="B491" s="369"/>
      <c r="C491" s="373"/>
      <c r="D491" s="327"/>
      <c r="E491" s="326"/>
      <c r="F491" s="327"/>
      <c r="G491" s="326"/>
      <c r="H491" s="326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4.25" customHeight="1" x14ac:dyDescent="0.3">
      <c r="A492" s="326"/>
      <c r="B492" s="369"/>
      <c r="C492" s="373"/>
      <c r="D492" s="327"/>
      <c r="E492" s="326"/>
      <c r="F492" s="327"/>
      <c r="G492" s="326"/>
      <c r="H492" s="326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4.25" customHeight="1" x14ac:dyDescent="0.3">
      <c r="A493" s="326"/>
      <c r="B493" s="369"/>
      <c r="C493" s="373"/>
      <c r="D493" s="327"/>
      <c r="E493" s="326"/>
      <c r="F493" s="327"/>
      <c r="G493" s="326"/>
      <c r="H493" s="326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4.25" customHeight="1" x14ac:dyDescent="0.3">
      <c r="A494" s="326"/>
      <c r="B494" s="369"/>
      <c r="C494" s="373"/>
      <c r="D494" s="327"/>
      <c r="E494" s="326"/>
      <c r="F494" s="327"/>
      <c r="G494" s="326"/>
      <c r="H494" s="326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4.25" customHeight="1" x14ac:dyDescent="0.3">
      <c r="A495" s="326"/>
      <c r="B495" s="369"/>
      <c r="C495" s="373"/>
      <c r="D495" s="327"/>
      <c r="E495" s="326"/>
      <c r="F495" s="327"/>
      <c r="G495" s="326"/>
      <c r="H495" s="326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4.25" customHeight="1" x14ac:dyDescent="0.3">
      <c r="A496" s="326"/>
      <c r="B496" s="369"/>
      <c r="C496" s="373"/>
      <c r="D496" s="327"/>
      <c r="E496" s="326"/>
      <c r="F496" s="327"/>
      <c r="G496" s="326"/>
      <c r="H496" s="326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4.25" customHeight="1" x14ac:dyDescent="0.3">
      <c r="A497" s="326"/>
      <c r="B497" s="369"/>
      <c r="C497" s="373"/>
      <c r="D497" s="327"/>
      <c r="E497" s="326"/>
      <c r="F497" s="327"/>
      <c r="G497" s="326"/>
      <c r="H497" s="326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4.25" customHeight="1" x14ac:dyDescent="0.3">
      <c r="A498" s="326"/>
      <c r="B498" s="369"/>
      <c r="C498" s="373"/>
      <c r="D498" s="327"/>
      <c r="E498" s="326"/>
      <c r="F498" s="327"/>
      <c r="G498" s="326"/>
      <c r="H498" s="326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4.25" customHeight="1" x14ac:dyDescent="0.3">
      <c r="A499" s="326"/>
      <c r="B499" s="369"/>
      <c r="C499" s="373"/>
      <c r="D499" s="327"/>
      <c r="E499" s="326"/>
      <c r="F499" s="327"/>
      <c r="G499" s="326"/>
      <c r="H499" s="326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4.25" customHeight="1" x14ac:dyDescent="0.3">
      <c r="A500" s="326"/>
      <c r="B500" s="369"/>
      <c r="C500" s="373"/>
      <c r="D500" s="327"/>
      <c r="E500" s="326"/>
      <c r="F500" s="327"/>
      <c r="G500" s="326"/>
      <c r="H500" s="326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4.25" customHeight="1" x14ac:dyDescent="0.3">
      <c r="A501" s="326"/>
      <c r="B501" s="369"/>
      <c r="C501" s="373"/>
      <c r="D501" s="327"/>
      <c r="E501" s="326"/>
      <c r="F501" s="327"/>
      <c r="G501" s="326"/>
      <c r="H501" s="326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4.25" customHeight="1" x14ac:dyDescent="0.3">
      <c r="A502" s="326"/>
      <c r="B502" s="369"/>
      <c r="C502" s="373"/>
      <c r="D502" s="327"/>
      <c r="E502" s="326"/>
      <c r="F502" s="327"/>
      <c r="G502" s="326"/>
      <c r="H502" s="326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4.25" customHeight="1" x14ac:dyDescent="0.3">
      <c r="A503" s="326"/>
      <c r="B503" s="369"/>
      <c r="C503" s="373"/>
      <c r="D503" s="327"/>
      <c r="E503" s="326"/>
      <c r="F503" s="327"/>
      <c r="G503" s="326"/>
      <c r="H503" s="326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4.25" customHeight="1" x14ac:dyDescent="0.3">
      <c r="A504" s="326"/>
      <c r="B504" s="369"/>
      <c r="C504" s="373"/>
      <c r="D504" s="327"/>
      <c r="E504" s="326"/>
      <c r="F504" s="327"/>
      <c r="G504" s="326"/>
      <c r="H504" s="326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4.25" customHeight="1" x14ac:dyDescent="0.3">
      <c r="A505" s="326"/>
      <c r="B505" s="369"/>
      <c r="C505" s="373"/>
      <c r="D505" s="327"/>
      <c r="E505" s="326"/>
      <c r="F505" s="327"/>
      <c r="G505" s="326"/>
      <c r="H505" s="326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4.25" customHeight="1" x14ac:dyDescent="0.3">
      <c r="A506" s="326"/>
      <c r="B506" s="369"/>
      <c r="C506" s="373"/>
      <c r="D506" s="327"/>
      <c r="E506" s="326"/>
      <c r="F506" s="327"/>
      <c r="G506" s="326"/>
      <c r="H506" s="326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4.25" customHeight="1" x14ac:dyDescent="0.3">
      <c r="A507" s="326"/>
      <c r="B507" s="369"/>
      <c r="C507" s="373"/>
      <c r="D507" s="327"/>
      <c r="E507" s="326"/>
      <c r="F507" s="327"/>
      <c r="G507" s="326"/>
      <c r="H507" s="326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4.25" customHeight="1" x14ac:dyDescent="0.3">
      <c r="A508" s="326"/>
      <c r="B508" s="369"/>
      <c r="C508" s="373"/>
      <c r="D508" s="327"/>
      <c r="E508" s="326"/>
      <c r="F508" s="327"/>
      <c r="G508" s="326"/>
      <c r="H508" s="326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4.25" customHeight="1" x14ac:dyDescent="0.3">
      <c r="A509" s="326"/>
      <c r="B509" s="369"/>
      <c r="C509" s="373"/>
      <c r="D509" s="327"/>
      <c r="E509" s="326"/>
      <c r="F509" s="327"/>
      <c r="G509" s="326"/>
      <c r="H509" s="326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4.25" customHeight="1" x14ac:dyDescent="0.3">
      <c r="A510" s="326"/>
      <c r="B510" s="369"/>
      <c r="C510" s="373"/>
      <c r="D510" s="327"/>
      <c r="E510" s="326"/>
      <c r="F510" s="327"/>
      <c r="G510" s="326"/>
      <c r="H510" s="326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4.25" customHeight="1" x14ac:dyDescent="0.3">
      <c r="A511" s="326"/>
      <c r="B511" s="369"/>
      <c r="C511" s="373"/>
      <c r="D511" s="327"/>
      <c r="E511" s="326"/>
      <c r="F511" s="327"/>
      <c r="G511" s="326"/>
      <c r="H511" s="326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4.25" customHeight="1" x14ac:dyDescent="0.3">
      <c r="A512" s="326"/>
      <c r="B512" s="369"/>
      <c r="C512" s="373"/>
      <c r="D512" s="327"/>
      <c r="E512" s="326"/>
      <c r="F512" s="327"/>
      <c r="G512" s="326"/>
      <c r="H512" s="326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4.25" customHeight="1" x14ac:dyDescent="0.3">
      <c r="A513" s="326"/>
      <c r="B513" s="369"/>
      <c r="C513" s="373"/>
      <c r="D513" s="327"/>
      <c r="E513" s="326"/>
      <c r="F513" s="327"/>
      <c r="G513" s="326"/>
      <c r="H513" s="326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4.25" customHeight="1" x14ac:dyDescent="0.3">
      <c r="A514" s="326"/>
      <c r="B514" s="369"/>
      <c r="C514" s="373"/>
      <c r="D514" s="327"/>
      <c r="E514" s="326"/>
      <c r="F514" s="327"/>
      <c r="G514" s="326"/>
      <c r="H514" s="326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4.25" customHeight="1" x14ac:dyDescent="0.3">
      <c r="A515" s="326"/>
      <c r="B515" s="369"/>
      <c r="C515" s="373"/>
      <c r="D515" s="327"/>
      <c r="E515" s="326"/>
      <c r="F515" s="327"/>
      <c r="G515" s="326"/>
      <c r="H515" s="326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4.25" customHeight="1" x14ac:dyDescent="0.3">
      <c r="A516" s="326"/>
      <c r="B516" s="369"/>
      <c r="C516" s="373"/>
      <c r="D516" s="327"/>
      <c r="E516" s="326"/>
      <c r="F516" s="327"/>
      <c r="G516" s="326"/>
      <c r="H516" s="326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4.25" customHeight="1" x14ac:dyDescent="0.3">
      <c r="A517" s="326"/>
      <c r="B517" s="369"/>
      <c r="C517" s="373"/>
      <c r="D517" s="327"/>
      <c r="E517" s="326"/>
      <c r="F517" s="327"/>
      <c r="G517" s="326"/>
      <c r="H517" s="326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4.25" customHeight="1" x14ac:dyDescent="0.3">
      <c r="A518" s="326"/>
      <c r="B518" s="369"/>
      <c r="C518" s="373"/>
      <c r="D518" s="327"/>
      <c r="E518" s="326"/>
      <c r="F518" s="327"/>
      <c r="G518" s="326"/>
      <c r="H518" s="326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4.25" customHeight="1" x14ac:dyDescent="0.3">
      <c r="A519" s="326"/>
      <c r="B519" s="369"/>
      <c r="C519" s="373"/>
      <c r="D519" s="327"/>
      <c r="E519" s="326"/>
      <c r="F519" s="327"/>
      <c r="G519" s="326"/>
      <c r="H519" s="326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4.25" customHeight="1" x14ac:dyDescent="0.3">
      <c r="A520" s="326"/>
      <c r="B520" s="369"/>
      <c r="C520" s="373"/>
      <c r="D520" s="327"/>
      <c r="E520" s="326"/>
      <c r="F520" s="327"/>
      <c r="G520" s="326"/>
      <c r="H520" s="326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4.25" customHeight="1" x14ac:dyDescent="0.3">
      <c r="A521" s="326"/>
      <c r="B521" s="369"/>
      <c r="C521" s="373"/>
      <c r="D521" s="327"/>
      <c r="E521" s="326"/>
      <c r="F521" s="327"/>
      <c r="G521" s="326"/>
      <c r="H521" s="326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4.25" customHeight="1" x14ac:dyDescent="0.3">
      <c r="A522" s="326"/>
      <c r="B522" s="369"/>
      <c r="C522" s="373"/>
      <c r="D522" s="327"/>
      <c r="E522" s="326"/>
      <c r="F522" s="327"/>
      <c r="G522" s="326"/>
      <c r="H522" s="326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4.25" customHeight="1" x14ac:dyDescent="0.3">
      <c r="A523" s="326"/>
      <c r="B523" s="369"/>
      <c r="C523" s="373"/>
      <c r="D523" s="327"/>
      <c r="E523" s="326"/>
      <c r="F523" s="327"/>
      <c r="G523" s="326"/>
      <c r="H523" s="326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4.25" customHeight="1" x14ac:dyDescent="0.3">
      <c r="A524" s="326"/>
      <c r="B524" s="369"/>
      <c r="C524" s="373"/>
      <c r="D524" s="327"/>
      <c r="E524" s="326"/>
      <c r="F524" s="327"/>
      <c r="G524" s="326"/>
      <c r="H524" s="326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4.25" customHeight="1" x14ac:dyDescent="0.3">
      <c r="A525" s="326"/>
      <c r="B525" s="369"/>
      <c r="C525" s="373"/>
      <c r="D525" s="327"/>
      <c r="E525" s="326"/>
      <c r="F525" s="327"/>
      <c r="G525" s="326"/>
      <c r="H525" s="326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4.25" customHeight="1" x14ac:dyDescent="0.3">
      <c r="A526" s="326"/>
      <c r="B526" s="369"/>
      <c r="C526" s="373"/>
      <c r="D526" s="327"/>
      <c r="E526" s="326"/>
      <c r="F526" s="327"/>
      <c r="G526" s="326"/>
      <c r="H526" s="326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4.25" customHeight="1" x14ac:dyDescent="0.3">
      <c r="A527" s="326"/>
      <c r="B527" s="369"/>
      <c r="C527" s="373"/>
      <c r="D527" s="327"/>
      <c r="E527" s="326"/>
      <c r="F527" s="327"/>
      <c r="G527" s="326"/>
      <c r="H527" s="326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4.25" customHeight="1" x14ac:dyDescent="0.3">
      <c r="A528" s="326"/>
      <c r="B528" s="369"/>
      <c r="C528" s="373"/>
      <c r="D528" s="327"/>
      <c r="E528" s="326"/>
      <c r="F528" s="327"/>
      <c r="G528" s="326"/>
      <c r="H528" s="326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4.25" customHeight="1" x14ac:dyDescent="0.3">
      <c r="A529" s="326"/>
      <c r="B529" s="369"/>
      <c r="C529" s="373"/>
      <c r="D529" s="327"/>
      <c r="E529" s="326"/>
      <c r="F529" s="327"/>
      <c r="G529" s="326"/>
      <c r="H529" s="326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4.25" customHeight="1" x14ac:dyDescent="0.3">
      <c r="A530" s="326"/>
      <c r="B530" s="369"/>
      <c r="C530" s="373"/>
      <c r="D530" s="327"/>
      <c r="E530" s="326"/>
      <c r="F530" s="327"/>
      <c r="G530" s="326"/>
      <c r="H530" s="326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4.25" customHeight="1" x14ac:dyDescent="0.3">
      <c r="A531" s="326"/>
      <c r="B531" s="369"/>
      <c r="C531" s="373"/>
      <c r="D531" s="327"/>
      <c r="E531" s="326"/>
      <c r="F531" s="327"/>
      <c r="G531" s="326"/>
      <c r="H531" s="326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4.25" customHeight="1" x14ac:dyDescent="0.3">
      <c r="A532" s="326"/>
      <c r="B532" s="369"/>
      <c r="C532" s="373"/>
      <c r="D532" s="327"/>
      <c r="E532" s="326"/>
      <c r="F532" s="327"/>
      <c r="G532" s="326"/>
      <c r="H532" s="326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4.25" customHeight="1" x14ac:dyDescent="0.3">
      <c r="A533" s="326"/>
      <c r="B533" s="369"/>
      <c r="C533" s="373"/>
      <c r="D533" s="327"/>
      <c r="E533" s="326"/>
      <c r="F533" s="327"/>
      <c r="G533" s="326"/>
      <c r="H533" s="326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4.25" customHeight="1" x14ac:dyDescent="0.3">
      <c r="A534" s="326"/>
      <c r="B534" s="369"/>
      <c r="C534" s="373"/>
      <c r="D534" s="327"/>
      <c r="E534" s="326"/>
      <c r="F534" s="327"/>
      <c r="G534" s="326"/>
      <c r="H534" s="326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4.25" customHeight="1" x14ac:dyDescent="0.3">
      <c r="A535" s="326"/>
      <c r="B535" s="369"/>
      <c r="C535" s="373"/>
      <c r="D535" s="327"/>
      <c r="E535" s="326"/>
      <c r="F535" s="327"/>
      <c r="G535" s="326"/>
      <c r="H535" s="326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4.25" customHeight="1" x14ac:dyDescent="0.3">
      <c r="A536" s="326"/>
      <c r="B536" s="369"/>
      <c r="C536" s="373"/>
      <c r="D536" s="327"/>
      <c r="E536" s="326"/>
      <c r="F536" s="327"/>
      <c r="G536" s="326"/>
      <c r="H536" s="326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4.25" customHeight="1" x14ac:dyDescent="0.3">
      <c r="A537" s="326"/>
      <c r="B537" s="369"/>
      <c r="C537" s="373"/>
      <c r="D537" s="327"/>
      <c r="E537" s="326"/>
      <c r="F537" s="327"/>
      <c r="G537" s="326"/>
      <c r="H537" s="326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4.25" customHeight="1" x14ac:dyDescent="0.3">
      <c r="A538" s="326"/>
      <c r="B538" s="369"/>
      <c r="C538" s="373"/>
      <c r="D538" s="327"/>
      <c r="E538" s="326"/>
      <c r="F538" s="327"/>
      <c r="G538" s="326"/>
      <c r="H538" s="326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4.25" customHeight="1" x14ac:dyDescent="0.3">
      <c r="A539" s="326"/>
      <c r="B539" s="369"/>
      <c r="C539" s="373"/>
      <c r="D539" s="327"/>
      <c r="E539" s="326"/>
      <c r="F539" s="327"/>
      <c r="G539" s="326"/>
      <c r="H539" s="326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4.25" customHeight="1" x14ac:dyDescent="0.3">
      <c r="A540" s="326"/>
      <c r="B540" s="369"/>
      <c r="C540" s="373"/>
      <c r="D540" s="327"/>
      <c r="E540" s="326"/>
      <c r="F540" s="327"/>
      <c r="G540" s="326"/>
      <c r="H540" s="326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4.25" customHeight="1" x14ac:dyDescent="0.3">
      <c r="A541" s="326"/>
      <c r="B541" s="369"/>
      <c r="C541" s="373"/>
      <c r="D541" s="327"/>
      <c r="E541" s="326"/>
      <c r="F541" s="327"/>
      <c r="G541" s="326"/>
      <c r="H541" s="326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4.25" customHeight="1" x14ac:dyDescent="0.3">
      <c r="A542" s="326"/>
      <c r="B542" s="369"/>
      <c r="C542" s="373"/>
      <c r="D542" s="327"/>
      <c r="E542" s="326"/>
      <c r="F542" s="327"/>
      <c r="G542" s="326"/>
      <c r="H542" s="326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4.25" customHeight="1" x14ac:dyDescent="0.3">
      <c r="A543" s="326"/>
      <c r="B543" s="369"/>
      <c r="C543" s="373"/>
      <c r="D543" s="327"/>
      <c r="E543" s="326"/>
      <c r="F543" s="327"/>
      <c r="G543" s="326"/>
      <c r="H543" s="326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4.25" customHeight="1" x14ac:dyDescent="0.3">
      <c r="A544" s="326"/>
      <c r="B544" s="369"/>
      <c r="C544" s="373"/>
      <c r="D544" s="327"/>
      <c r="E544" s="326"/>
      <c r="F544" s="327"/>
      <c r="G544" s="326"/>
      <c r="H544" s="326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4.25" customHeight="1" x14ac:dyDescent="0.3">
      <c r="A545" s="326"/>
      <c r="B545" s="369"/>
      <c r="C545" s="373"/>
      <c r="D545" s="327"/>
      <c r="E545" s="326"/>
      <c r="F545" s="327"/>
      <c r="G545" s="326"/>
      <c r="H545" s="326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4.25" customHeight="1" x14ac:dyDescent="0.3">
      <c r="A546" s="326"/>
      <c r="B546" s="369"/>
      <c r="C546" s="373"/>
      <c r="D546" s="327"/>
      <c r="E546" s="326"/>
      <c r="F546" s="327"/>
      <c r="G546" s="326"/>
      <c r="H546" s="326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4.25" customHeight="1" x14ac:dyDescent="0.3">
      <c r="A547" s="326"/>
      <c r="B547" s="369"/>
      <c r="C547" s="373"/>
      <c r="D547" s="327"/>
      <c r="E547" s="326"/>
      <c r="F547" s="327"/>
      <c r="G547" s="326"/>
      <c r="H547" s="326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4.25" customHeight="1" x14ac:dyDescent="0.3">
      <c r="A548" s="326"/>
      <c r="B548" s="369"/>
      <c r="C548" s="373"/>
      <c r="D548" s="327"/>
      <c r="E548" s="326"/>
      <c r="F548" s="327"/>
      <c r="G548" s="326"/>
      <c r="H548" s="326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4.25" customHeight="1" x14ac:dyDescent="0.3">
      <c r="A549" s="326"/>
      <c r="B549" s="369"/>
      <c r="C549" s="373"/>
      <c r="D549" s="327"/>
      <c r="E549" s="326"/>
      <c r="F549" s="327"/>
      <c r="G549" s="326"/>
      <c r="H549" s="326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4.25" customHeight="1" x14ac:dyDescent="0.3">
      <c r="A550" s="326"/>
      <c r="B550" s="369"/>
      <c r="C550" s="373"/>
      <c r="D550" s="327"/>
      <c r="E550" s="326"/>
      <c r="F550" s="327"/>
      <c r="G550" s="326"/>
      <c r="H550" s="326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4.25" customHeight="1" x14ac:dyDescent="0.3">
      <c r="A551" s="326"/>
      <c r="B551" s="369"/>
      <c r="C551" s="373"/>
      <c r="D551" s="327"/>
      <c r="E551" s="326"/>
      <c r="F551" s="327"/>
      <c r="G551" s="326"/>
      <c r="H551" s="326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4.25" customHeight="1" x14ac:dyDescent="0.3">
      <c r="A552" s="326"/>
      <c r="B552" s="369"/>
      <c r="C552" s="373"/>
      <c r="D552" s="327"/>
      <c r="E552" s="326"/>
      <c r="F552" s="327"/>
      <c r="G552" s="326"/>
      <c r="H552" s="326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4.25" customHeight="1" x14ac:dyDescent="0.3">
      <c r="A553" s="326"/>
      <c r="B553" s="369"/>
      <c r="C553" s="373"/>
      <c r="D553" s="327"/>
      <c r="E553" s="326"/>
      <c r="F553" s="327"/>
      <c r="G553" s="326"/>
      <c r="H553" s="326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4.25" customHeight="1" x14ac:dyDescent="0.3">
      <c r="A554" s="326"/>
      <c r="B554" s="369"/>
      <c r="C554" s="373"/>
      <c r="D554" s="327"/>
      <c r="E554" s="326"/>
      <c r="F554" s="327"/>
      <c r="G554" s="326"/>
      <c r="H554" s="326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4.25" customHeight="1" x14ac:dyDescent="0.3">
      <c r="A555" s="326"/>
      <c r="B555" s="369"/>
      <c r="C555" s="373"/>
      <c r="D555" s="327"/>
      <c r="E555" s="326"/>
      <c r="F555" s="327"/>
      <c r="G555" s="326"/>
      <c r="H555" s="326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4.25" customHeight="1" x14ac:dyDescent="0.3">
      <c r="A556" s="326"/>
      <c r="B556" s="369"/>
      <c r="C556" s="373"/>
      <c r="D556" s="327"/>
      <c r="E556" s="326"/>
      <c r="F556" s="327"/>
      <c r="G556" s="326"/>
      <c r="H556" s="326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4.25" customHeight="1" x14ac:dyDescent="0.3">
      <c r="A557" s="326"/>
      <c r="B557" s="369"/>
      <c r="C557" s="373"/>
      <c r="D557" s="327"/>
      <c r="E557" s="326"/>
      <c r="F557" s="327"/>
      <c r="G557" s="326"/>
      <c r="H557" s="326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4.25" customHeight="1" x14ac:dyDescent="0.3">
      <c r="A558" s="326"/>
      <c r="B558" s="369"/>
      <c r="C558" s="373"/>
      <c r="D558" s="327"/>
      <c r="E558" s="326"/>
      <c r="F558" s="327"/>
      <c r="G558" s="326"/>
      <c r="H558" s="326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4.25" customHeight="1" x14ac:dyDescent="0.3">
      <c r="A559" s="326"/>
      <c r="B559" s="369"/>
      <c r="C559" s="373"/>
      <c r="D559" s="327"/>
      <c r="E559" s="326"/>
      <c r="F559" s="327"/>
      <c r="G559" s="326"/>
      <c r="H559" s="326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4.25" customHeight="1" x14ac:dyDescent="0.3">
      <c r="A560" s="326"/>
      <c r="B560" s="369"/>
      <c r="C560" s="373"/>
      <c r="D560" s="327"/>
      <c r="E560" s="326"/>
      <c r="F560" s="327"/>
      <c r="G560" s="326"/>
      <c r="H560" s="326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4.25" customHeight="1" x14ac:dyDescent="0.3">
      <c r="A561" s="326"/>
      <c r="B561" s="369"/>
      <c r="C561" s="373"/>
      <c r="D561" s="327"/>
      <c r="E561" s="326"/>
      <c r="F561" s="327"/>
      <c r="G561" s="326"/>
      <c r="H561" s="326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4.25" customHeight="1" x14ac:dyDescent="0.3">
      <c r="A562" s="326"/>
      <c r="B562" s="369"/>
      <c r="C562" s="373"/>
      <c r="D562" s="327"/>
      <c r="E562" s="326"/>
      <c r="F562" s="327"/>
      <c r="G562" s="326"/>
      <c r="H562" s="326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4.25" customHeight="1" x14ac:dyDescent="0.3">
      <c r="A563" s="326"/>
      <c r="B563" s="369"/>
      <c r="C563" s="373"/>
      <c r="D563" s="327"/>
      <c r="E563" s="326"/>
      <c r="F563" s="327"/>
      <c r="G563" s="326"/>
      <c r="H563" s="326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4.25" customHeight="1" x14ac:dyDescent="0.3">
      <c r="A564" s="326"/>
      <c r="B564" s="369"/>
      <c r="C564" s="373"/>
      <c r="D564" s="327"/>
      <c r="E564" s="326"/>
      <c r="F564" s="327"/>
      <c r="G564" s="326"/>
      <c r="H564" s="326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4.25" customHeight="1" x14ac:dyDescent="0.3">
      <c r="A565" s="326"/>
      <c r="B565" s="369"/>
      <c r="C565" s="373"/>
      <c r="D565" s="327"/>
      <c r="E565" s="326"/>
      <c r="F565" s="327"/>
      <c r="G565" s="326"/>
      <c r="H565" s="326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4.25" customHeight="1" x14ac:dyDescent="0.3">
      <c r="A566" s="326"/>
      <c r="B566" s="369"/>
      <c r="C566" s="373"/>
      <c r="D566" s="327"/>
      <c r="E566" s="326"/>
      <c r="F566" s="327"/>
      <c r="G566" s="326"/>
      <c r="H566" s="326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4.25" customHeight="1" x14ac:dyDescent="0.3">
      <c r="A567" s="326"/>
      <c r="B567" s="369"/>
      <c r="C567" s="373"/>
      <c r="D567" s="327"/>
      <c r="E567" s="326"/>
      <c r="F567" s="327"/>
      <c r="G567" s="326"/>
      <c r="H567" s="326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4.25" customHeight="1" x14ac:dyDescent="0.3">
      <c r="A568" s="326"/>
      <c r="B568" s="369"/>
      <c r="C568" s="373"/>
      <c r="D568" s="327"/>
      <c r="E568" s="326"/>
      <c r="F568" s="327"/>
      <c r="G568" s="326"/>
      <c r="H568" s="326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4.25" customHeight="1" x14ac:dyDescent="0.3">
      <c r="A569" s="326"/>
      <c r="B569" s="369"/>
      <c r="C569" s="373"/>
      <c r="D569" s="327"/>
      <c r="E569" s="326"/>
      <c r="F569" s="327"/>
      <c r="G569" s="326"/>
      <c r="H569" s="326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4.25" customHeight="1" x14ac:dyDescent="0.3">
      <c r="A570" s="326"/>
      <c r="B570" s="369"/>
      <c r="C570" s="373"/>
      <c r="D570" s="327"/>
      <c r="E570" s="326"/>
      <c r="F570" s="327"/>
      <c r="G570" s="326"/>
      <c r="H570" s="326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4.25" customHeight="1" x14ac:dyDescent="0.3">
      <c r="A571" s="326"/>
      <c r="B571" s="369"/>
      <c r="C571" s="373"/>
      <c r="D571" s="327"/>
      <c r="E571" s="326"/>
      <c r="F571" s="327"/>
      <c r="G571" s="326"/>
      <c r="H571" s="326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4.25" customHeight="1" x14ac:dyDescent="0.3">
      <c r="A572" s="326"/>
      <c r="B572" s="369"/>
      <c r="C572" s="373"/>
      <c r="D572" s="327"/>
      <c r="E572" s="326"/>
      <c r="F572" s="327"/>
      <c r="G572" s="326"/>
      <c r="H572" s="326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4.25" customHeight="1" x14ac:dyDescent="0.3">
      <c r="A573" s="326"/>
      <c r="B573" s="369"/>
      <c r="C573" s="373"/>
      <c r="D573" s="327"/>
      <c r="E573" s="326"/>
      <c r="F573" s="327"/>
      <c r="G573" s="326"/>
      <c r="H573" s="326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4.25" customHeight="1" x14ac:dyDescent="0.3">
      <c r="A574" s="326"/>
      <c r="B574" s="369"/>
      <c r="C574" s="373"/>
      <c r="D574" s="327"/>
      <c r="E574" s="326"/>
      <c r="F574" s="327"/>
      <c r="G574" s="326"/>
      <c r="H574" s="326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4.25" customHeight="1" x14ac:dyDescent="0.3">
      <c r="A575" s="326"/>
      <c r="B575" s="369"/>
      <c r="C575" s="373"/>
      <c r="D575" s="327"/>
      <c r="E575" s="326"/>
      <c r="F575" s="327"/>
      <c r="G575" s="326"/>
      <c r="H575" s="326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4.25" customHeight="1" x14ac:dyDescent="0.3">
      <c r="A576" s="326"/>
      <c r="B576" s="369"/>
      <c r="C576" s="373"/>
      <c r="D576" s="327"/>
      <c r="E576" s="326"/>
      <c r="F576" s="327"/>
      <c r="G576" s="326"/>
      <c r="H576" s="326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4.25" customHeight="1" x14ac:dyDescent="0.3">
      <c r="A577" s="326"/>
      <c r="B577" s="369"/>
      <c r="C577" s="373"/>
      <c r="D577" s="327"/>
      <c r="E577" s="326"/>
      <c r="F577" s="327"/>
      <c r="G577" s="326"/>
      <c r="H577" s="326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4.25" customHeight="1" x14ac:dyDescent="0.3">
      <c r="A578" s="326"/>
      <c r="B578" s="369"/>
      <c r="C578" s="373"/>
      <c r="D578" s="327"/>
      <c r="E578" s="326"/>
      <c r="F578" s="327"/>
      <c r="G578" s="326"/>
      <c r="H578" s="326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4.25" customHeight="1" x14ac:dyDescent="0.3">
      <c r="A579" s="326"/>
      <c r="B579" s="369"/>
      <c r="C579" s="373"/>
      <c r="D579" s="327"/>
      <c r="E579" s="326"/>
      <c r="F579" s="327"/>
      <c r="G579" s="326"/>
      <c r="H579" s="326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4.25" customHeight="1" x14ac:dyDescent="0.3">
      <c r="A580" s="326"/>
      <c r="B580" s="369"/>
      <c r="C580" s="373"/>
      <c r="D580" s="327"/>
      <c r="E580" s="326"/>
      <c r="F580" s="327"/>
      <c r="G580" s="326"/>
      <c r="H580" s="326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4.25" customHeight="1" x14ac:dyDescent="0.3">
      <c r="A581" s="326"/>
      <c r="B581" s="369"/>
      <c r="C581" s="373"/>
      <c r="D581" s="327"/>
      <c r="E581" s="326"/>
      <c r="F581" s="327"/>
      <c r="G581" s="326"/>
      <c r="H581" s="326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4.25" customHeight="1" x14ac:dyDescent="0.3">
      <c r="A582" s="326"/>
      <c r="B582" s="369"/>
      <c r="C582" s="373"/>
      <c r="D582" s="327"/>
      <c r="E582" s="326"/>
      <c r="F582" s="327"/>
      <c r="G582" s="326"/>
      <c r="H582" s="326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4.25" customHeight="1" x14ac:dyDescent="0.3">
      <c r="A583" s="326"/>
      <c r="B583" s="369"/>
      <c r="C583" s="373"/>
      <c r="D583" s="327"/>
      <c r="E583" s="326"/>
      <c r="F583" s="327"/>
      <c r="G583" s="326"/>
      <c r="H583" s="326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4.25" customHeight="1" x14ac:dyDescent="0.3">
      <c r="A584" s="326"/>
      <c r="B584" s="369"/>
      <c r="C584" s="373"/>
      <c r="D584" s="327"/>
      <c r="E584" s="326"/>
      <c r="F584" s="327"/>
      <c r="G584" s="326"/>
      <c r="H584" s="326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4.25" customHeight="1" x14ac:dyDescent="0.3">
      <c r="A585" s="326"/>
      <c r="B585" s="369"/>
      <c r="C585" s="373"/>
      <c r="D585" s="327"/>
      <c r="E585" s="326"/>
      <c r="F585" s="327"/>
      <c r="G585" s="326"/>
      <c r="H585" s="326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4.25" customHeight="1" x14ac:dyDescent="0.3">
      <c r="A586" s="326"/>
      <c r="B586" s="369"/>
      <c r="C586" s="373"/>
      <c r="D586" s="327"/>
      <c r="E586" s="326"/>
      <c r="F586" s="327"/>
      <c r="G586" s="326"/>
      <c r="H586" s="326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4.25" customHeight="1" x14ac:dyDescent="0.3">
      <c r="A587" s="326"/>
      <c r="B587" s="369"/>
      <c r="C587" s="373"/>
      <c r="D587" s="327"/>
      <c r="E587" s="326"/>
      <c r="F587" s="327"/>
      <c r="G587" s="326"/>
      <c r="H587" s="326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4.25" customHeight="1" x14ac:dyDescent="0.3">
      <c r="A588" s="326"/>
      <c r="B588" s="369"/>
      <c r="C588" s="373"/>
      <c r="D588" s="327"/>
      <c r="E588" s="326"/>
      <c r="F588" s="327"/>
      <c r="G588" s="326"/>
      <c r="H588" s="326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4.25" customHeight="1" x14ac:dyDescent="0.3">
      <c r="A589" s="326"/>
      <c r="B589" s="369"/>
      <c r="C589" s="373"/>
      <c r="D589" s="327"/>
      <c r="E589" s="326"/>
      <c r="F589" s="327"/>
      <c r="G589" s="326"/>
      <c r="H589" s="326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4.25" customHeight="1" x14ac:dyDescent="0.3">
      <c r="A590" s="326"/>
      <c r="B590" s="369"/>
      <c r="C590" s="373"/>
      <c r="D590" s="327"/>
      <c r="E590" s="326"/>
      <c r="F590" s="327"/>
      <c r="G590" s="326"/>
      <c r="H590" s="326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4.25" customHeight="1" x14ac:dyDescent="0.3">
      <c r="A591" s="326"/>
      <c r="B591" s="369"/>
      <c r="C591" s="373"/>
      <c r="D591" s="327"/>
      <c r="E591" s="326"/>
      <c r="F591" s="327"/>
      <c r="G591" s="326"/>
      <c r="H591" s="326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4.25" customHeight="1" x14ac:dyDescent="0.3">
      <c r="A592" s="326"/>
      <c r="B592" s="369"/>
      <c r="C592" s="373"/>
      <c r="D592" s="327"/>
      <c r="E592" s="326"/>
      <c r="F592" s="327"/>
      <c r="G592" s="326"/>
      <c r="H592" s="326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4.25" customHeight="1" x14ac:dyDescent="0.3">
      <c r="A593" s="326"/>
      <c r="B593" s="369"/>
      <c r="C593" s="373"/>
      <c r="D593" s="327"/>
      <c r="E593" s="326"/>
      <c r="F593" s="327"/>
      <c r="G593" s="326"/>
      <c r="H593" s="326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4.25" customHeight="1" x14ac:dyDescent="0.3">
      <c r="A594" s="326"/>
      <c r="B594" s="369"/>
      <c r="C594" s="373"/>
      <c r="D594" s="327"/>
      <c r="E594" s="326"/>
      <c r="F594" s="327"/>
      <c r="G594" s="326"/>
      <c r="H594" s="326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4.25" customHeight="1" x14ac:dyDescent="0.3">
      <c r="A595" s="326"/>
      <c r="B595" s="369"/>
      <c r="C595" s="373"/>
      <c r="D595" s="327"/>
      <c r="E595" s="326"/>
      <c r="F595" s="327"/>
      <c r="G595" s="326"/>
      <c r="H595" s="326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4.25" customHeight="1" x14ac:dyDescent="0.3">
      <c r="A596" s="326"/>
      <c r="B596" s="369"/>
      <c r="C596" s="373"/>
      <c r="D596" s="327"/>
      <c r="E596" s="326"/>
      <c r="F596" s="327"/>
      <c r="G596" s="326"/>
      <c r="H596" s="326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4.25" customHeight="1" x14ac:dyDescent="0.3">
      <c r="A597" s="326"/>
      <c r="B597" s="369"/>
      <c r="C597" s="373"/>
      <c r="D597" s="327"/>
      <c r="E597" s="326"/>
      <c r="F597" s="327"/>
      <c r="G597" s="326"/>
      <c r="H597" s="326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4.25" customHeight="1" x14ac:dyDescent="0.3">
      <c r="A598" s="326"/>
      <c r="B598" s="369"/>
      <c r="C598" s="373"/>
      <c r="D598" s="327"/>
      <c r="E598" s="326"/>
      <c r="F598" s="327"/>
      <c r="G598" s="326"/>
      <c r="H598" s="326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4.25" customHeight="1" x14ac:dyDescent="0.3">
      <c r="A599" s="326"/>
      <c r="B599" s="369"/>
      <c r="C599" s="373"/>
      <c r="D599" s="327"/>
      <c r="E599" s="326"/>
      <c r="F599" s="327"/>
      <c r="G599" s="326"/>
      <c r="H599" s="326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4.25" customHeight="1" x14ac:dyDescent="0.3">
      <c r="A600" s="326"/>
      <c r="B600" s="369"/>
      <c r="C600" s="373"/>
      <c r="D600" s="327"/>
      <c r="E600" s="326"/>
      <c r="F600" s="327"/>
      <c r="G600" s="326"/>
      <c r="H600" s="326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4.25" customHeight="1" x14ac:dyDescent="0.3">
      <c r="A601" s="326"/>
      <c r="B601" s="369"/>
      <c r="C601" s="373"/>
      <c r="D601" s="327"/>
      <c r="E601" s="326"/>
      <c r="F601" s="327"/>
      <c r="G601" s="326"/>
      <c r="H601" s="326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4.25" customHeight="1" x14ac:dyDescent="0.3">
      <c r="A602" s="326"/>
      <c r="B602" s="369"/>
      <c r="C602" s="373"/>
      <c r="D602" s="327"/>
      <c r="E602" s="326"/>
      <c r="F602" s="327"/>
      <c r="G602" s="326"/>
      <c r="H602" s="326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4.25" customHeight="1" x14ac:dyDescent="0.3">
      <c r="A603" s="326"/>
      <c r="B603" s="369"/>
      <c r="C603" s="373"/>
      <c r="D603" s="327"/>
      <c r="E603" s="326"/>
      <c r="F603" s="327"/>
      <c r="G603" s="326"/>
      <c r="H603" s="326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4.25" customHeight="1" x14ac:dyDescent="0.3">
      <c r="A604" s="326"/>
      <c r="B604" s="369"/>
      <c r="C604" s="373"/>
      <c r="D604" s="327"/>
      <c r="E604" s="326"/>
      <c r="F604" s="327"/>
      <c r="G604" s="326"/>
      <c r="H604" s="326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4.25" customHeight="1" x14ac:dyDescent="0.3">
      <c r="A605" s="326"/>
      <c r="B605" s="369"/>
      <c r="C605" s="373"/>
      <c r="D605" s="327"/>
      <c r="E605" s="326"/>
      <c r="F605" s="327"/>
      <c r="G605" s="326"/>
      <c r="H605" s="326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4.25" customHeight="1" x14ac:dyDescent="0.3">
      <c r="A606" s="326"/>
      <c r="B606" s="369"/>
      <c r="C606" s="373"/>
      <c r="D606" s="327"/>
      <c r="E606" s="326"/>
      <c r="F606" s="327"/>
      <c r="G606" s="326"/>
      <c r="H606" s="326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4.25" customHeight="1" x14ac:dyDescent="0.3">
      <c r="A607" s="326"/>
      <c r="B607" s="369"/>
      <c r="C607" s="373"/>
      <c r="D607" s="327"/>
      <c r="E607" s="326"/>
      <c r="F607" s="327"/>
      <c r="G607" s="326"/>
      <c r="H607" s="326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4.25" customHeight="1" x14ac:dyDescent="0.3">
      <c r="A608" s="326"/>
      <c r="B608" s="369"/>
      <c r="C608" s="373"/>
      <c r="D608" s="327"/>
      <c r="E608" s="326"/>
      <c r="F608" s="327"/>
      <c r="G608" s="326"/>
      <c r="H608" s="326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4.25" customHeight="1" x14ac:dyDescent="0.3">
      <c r="A609" s="326"/>
      <c r="B609" s="369"/>
      <c r="C609" s="373"/>
      <c r="D609" s="327"/>
      <c r="E609" s="326"/>
      <c r="F609" s="327"/>
      <c r="G609" s="326"/>
      <c r="H609" s="326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4.25" customHeight="1" x14ac:dyDescent="0.3">
      <c r="A610" s="326"/>
      <c r="B610" s="369"/>
      <c r="C610" s="373"/>
      <c r="D610" s="327"/>
      <c r="E610" s="326"/>
      <c r="F610" s="327"/>
      <c r="G610" s="326"/>
      <c r="H610" s="326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4.25" customHeight="1" x14ac:dyDescent="0.3">
      <c r="A611" s="326"/>
      <c r="B611" s="369"/>
      <c r="C611" s="373"/>
      <c r="D611" s="327"/>
      <c r="E611" s="326"/>
      <c r="F611" s="327"/>
      <c r="G611" s="326"/>
      <c r="H611" s="326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4.25" customHeight="1" x14ac:dyDescent="0.3">
      <c r="A612" s="326"/>
      <c r="B612" s="369"/>
      <c r="C612" s="373"/>
      <c r="D612" s="327"/>
      <c r="E612" s="326"/>
      <c r="F612" s="327"/>
      <c r="G612" s="326"/>
      <c r="H612" s="326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4.25" customHeight="1" x14ac:dyDescent="0.3">
      <c r="A613" s="326"/>
      <c r="B613" s="369"/>
      <c r="C613" s="373"/>
      <c r="D613" s="327"/>
      <c r="E613" s="326"/>
      <c r="F613" s="327"/>
      <c r="G613" s="326"/>
      <c r="H613" s="326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4.25" customHeight="1" x14ac:dyDescent="0.3">
      <c r="A614" s="326"/>
      <c r="B614" s="369"/>
      <c r="C614" s="373"/>
      <c r="D614" s="327"/>
      <c r="E614" s="326"/>
      <c r="F614" s="327"/>
      <c r="G614" s="326"/>
      <c r="H614" s="326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4.25" customHeight="1" x14ac:dyDescent="0.3">
      <c r="A615" s="326"/>
      <c r="B615" s="369"/>
      <c r="C615" s="373"/>
      <c r="D615" s="327"/>
      <c r="E615" s="326"/>
      <c r="F615" s="327"/>
      <c r="G615" s="326"/>
      <c r="H615" s="326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4.25" customHeight="1" x14ac:dyDescent="0.3">
      <c r="A616" s="326"/>
      <c r="B616" s="369"/>
      <c r="C616" s="373"/>
      <c r="D616" s="327"/>
      <c r="E616" s="326"/>
      <c r="F616" s="327"/>
      <c r="G616" s="326"/>
      <c r="H616" s="326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4.25" customHeight="1" x14ac:dyDescent="0.3">
      <c r="A617" s="326"/>
      <c r="B617" s="369"/>
      <c r="C617" s="373"/>
      <c r="D617" s="327"/>
      <c r="E617" s="326"/>
      <c r="F617" s="327"/>
      <c r="G617" s="326"/>
      <c r="H617" s="326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4.25" customHeight="1" x14ac:dyDescent="0.3">
      <c r="A618" s="326"/>
      <c r="B618" s="369"/>
      <c r="C618" s="373"/>
      <c r="D618" s="327"/>
      <c r="E618" s="326"/>
      <c r="F618" s="327"/>
      <c r="G618" s="326"/>
      <c r="H618" s="326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4.25" customHeight="1" x14ac:dyDescent="0.3">
      <c r="A619" s="326"/>
      <c r="B619" s="369"/>
      <c r="C619" s="373"/>
      <c r="D619" s="327"/>
      <c r="E619" s="326"/>
      <c r="F619" s="327"/>
      <c r="G619" s="326"/>
      <c r="H619" s="326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4.25" customHeight="1" x14ac:dyDescent="0.3">
      <c r="A620" s="326"/>
      <c r="B620" s="369"/>
      <c r="C620" s="373"/>
      <c r="D620" s="327"/>
      <c r="E620" s="326"/>
      <c r="F620" s="327"/>
      <c r="G620" s="326"/>
      <c r="H620" s="326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4.25" customHeight="1" x14ac:dyDescent="0.3">
      <c r="A621" s="326"/>
      <c r="B621" s="369"/>
      <c r="C621" s="373"/>
      <c r="D621" s="327"/>
      <c r="E621" s="326"/>
      <c r="F621" s="327"/>
      <c r="G621" s="326"/>
      <c r="H621" s="326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4.25" customHeight="1" x14ac:dyDescent="0.3">
      <c r="A622" s="326"/>
      <c r="B622" s="369"/>
      <c r="C622" s="373"/>
      <c r="D622" s="327"/>
      <c r="E622" s="326"/>
      <c r="F622" s="327"/>
      <c r="G622" s="326"/>
      <c r="H622" s="326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4.25" customHeight="1" x14ac:dyDescent="0.3">
      <c r="A623" s="326"/>
      <c r="B623" s="369"/>
      <c r="C623" s="373"/>
      <c r="D623" s="327"/>
      <c r="E623" s="326"/>
      <c r="F623" s="327"/>
      <c r="G623" s="326"/>
      <c r="H623" s="326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4.25" customHeight="1" x14ac:dyDescent="0.3">
      <c r="A624" s="326"/>
      <c r="B624" s="369"/>
      <c r="C624" s="373"/>
      <c r="D624" s="327"/>
      <c r="E624" s="326"/>
      <c r="F624" s="327"/>
      <c r="G624" s="326"/>
      <c r="H624" s="326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4.25" customHeight="1" x14ac:dyDescent="0.3">
      <c r="A625" s="326"/>
      <c r="B625" s="369"/>
      <c r="C625" s="373"/>
      <c r="D625" s="327"/>
      <c r="E625" s="326"/>
      <c r="F625" s="327"/>
      <c r="G625" s="326"/>
      <c r="H625" s="326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4.25" customHeight="1" x14ac:dyDescent="0.3">
      <c r="A626" s="326"/>
      <c r="B626" s="369"/>
      <c r="C626" s="373"/>
      <c r="D626" s="327"/>
      <c r="E626" s="326"/>
      <c r="F626" s="327"/>
      <c r="G626" s="326"/>
      <c r="H626" s="326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4.25" customHeight="1" x14ac:dyDescent="0.3">
      <c r="A627" s="326"/>
      <c r="B627" s="369"/>
      <c r="C627" s="373"/>
      <c r="D627" s="327"/>
      <c r="E627" s="326"/>
      <c r="F627" s="327"/>
      <c r="G627" s="326"/>
      <c r="H627" s="326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4.25" customHeight="1" x14ac:dyDescent="0.3">
      <c r="A628" s="326"/>
      <c r="B628" s="369"/>
      <c r="C628" s="373"/>
      <c r="D628" s="327"/>
      <c r="E628" s="326"/>
      <c r="F628" s="327"/>
      <c r="G628" s="326"/>
      <c r="H628" s="326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4.25" customHeight="1" x14ac:dyDescent="0.3">
      <c r="A629" s="326"/>
      <c r="B629" s="369"/>
      <c r="C629" s="373"/>
      <c r="D629" s="327"/>
      <c r="E629" s="326"/>
      <c r="F629" s="327"/>
      <c r="G629" s="326"/>
      <c r="H629" s="326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4.25" customHeight="1" x14ac:dyDescent="0.3">
      <c r="A630" s="326"/>
      <c r="B630" s="369"/>
      <c r="C630" s="373"/>
      <c r="D630" s="327"/>
      <c r="E630" s="326"/>
      <c r="F630" s="327"/>
      <c r="G630" s="326"/>
      <c r="H630" s="326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4.25" customHeight="1" x14ac:dyDescent="0.3">
      <c r="A631" s="326"/>
      <c r="B631" s="369"/>
      <c r="C631" s="373"/>
      <c r="D631" s="327"/>
      <c r="E631" s="326"/>
      <c r="F631" s="327"/>
      <c r="G631" s="326"/>
      <c r="H631" s="326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4.25" customHeight="1" x14ac:dyDescent="0.3">
      <c r="A632" s="326"/>
      <c r="B632" s="369"/>
      <c r="C632" s="373"/>
      <c r="D632" s="327"/>
      <c r="E632" s="326"/>
      <c r="F632" s="327"/>
      <c r="G632" s="326"/>
      <c r="H632" s="326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4.25" customHeight="1" x14ac:dyDescent="0.3">
      <c r="A633" s="326"/>
      <c r="B633" s="369"/>
      <c r="C633" s="373"/>
      <c r="D633" s="327"/>
      <c r="E633" s="326"/>
      <c r="F633" s="327"/>
      <c r="G633" s="326"/>
      <c r="H633" s="326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4.25" customHeight="1" x14ac:dyDescent="0.3">
      <c r="A634" s="326"/>
      <c r="B634" s="369"/>
      <c r="C634" s="373"/>
      <c r="D634" s="327"/>
      <c r="E634" s="326"/>
      <c r="F634" s="327"/>
      <c r="G634" s="326"/>
      <c r="H634" s="326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4.25" customHeight="1" x14ac:dyDescent="0.3">
      <c r="A635" s="326"/>
      <c r="B635" s="369"/>
      <c r="C635" s="373"/>
      <c r="D635" s="327"/>
      <c r="E635" s="326"/>
      <c r="F635" s="327"/>
      <c r="G635" s="326"/>
      <c r="H635" s="326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4.25" customHeight="1" x14ac:dyDescent="0.3">
      <c r="A636" s="326"/>
      <c r="B636" s="369"/>
      <c r="C636" s="373"/>
      <c r="D636" s="327"/>
      <c r="E636" s="326"/>
      <c r="F636" s="327"/>
      <c r="G636" s="326"/>
      <c r="H636" s="326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4.25" customHeight="1" x14ac:dyDescent="0.3">
      <c r="A637" s="326"/>
      <c r="B637" s="369"/>
      <c r="C637" s="373"/>
      <c r="D637" s="327"/>
      <c r="E637" s="326"/>
      <c r="F637" s="327"/>
      <c r="G637" s="326"/>
      <c r="H637" s="326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4.25" customHeight="1" x14ac:dyDescent="0.3">
      <c r="A638" s="326"/>
      <c r="B638" s="369"/>
      <c r="C638" s="373"/>
      <c r="D638" s="327"/>
      <c r="E638" s="326"/>
      <c r="F638" s="327"/>
      <c r="G638" s="326"/>
      <c r="H638" s="326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4.25" customHeight="1" x14ac:dyDescent="0.3">
      <c r="A639" s="326"/>
      <c r="B639" s="369"/>
      <c r="C639" s="373"/>
      <c r="D639" s="327"/>
      <c r="E639" s="326"/>
      <c r="F639" s="327"/>
      <c r="G639" s="326"/>
      <c r="H639" s="326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4.25" customHeight="1" x14ac:dyDescent="0.3">
      <c r="A640" s="326"/>
      <c r="B640" s="369"/>
      <c r="C640" s="373"/>
      <c r="D640" s="327"/>
      <c r="E640" s="326"/>
      <c r="F640" s="327"/>
      <c r="G640" s="326"/>
      <c r="H640" s="326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4.25" customHeight="1" x14ac:dyDescent="0.3">
      <c r="A641" s="326"/>
      <c r="B641" s="369"/>
      <c r="C641" s="373"/>
      <c r="D641" s="327"/>
      <c r="E641" s="326"/>
      <c r="F641" s="327"/>
      <c r="G641" s="326"/>
      <c r="H641" s="326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4.25" customHeight="1" x14ac:dyDescent="0.3">
      <c r="A642" s="326"/>
      <c r="B642" s="369"/>
      <c r="C642" s="373"/>
      <c r="D642" s="327"/>
      <c r="E642" s="326"/>
      <c r="F642" s="327"/>
      <c r="G642" s="326"/>
      <c r="H642" s="326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4.25" customHeight="1" x14ac:dyDescent="0.3">
      <c r="A643" s="326"/>
      <c r="B643" s="369"/>
      <c r="C643" s="373"/>
      <c r="D643" s="327"/>
      <c r="E643" s="326"/>
      <c r="F643" s="327"/>
      <c r="G643" s="326"/>
      <c r="H643" s="326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4.25" customHeight="1" x14ac:dyDescent="0.3">
      <c r="A644" s="326"/>
      <c r="B644" s="369"/>
      <c r="C644" s="373"/>
      <c r="D644" s="327"/>
      <c r="E644" s="326"/>
      <c r="F644" s="327"/>
      <c r="G644" s="326"/>
      <c r="H644" s="326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4.25" customHeight="1" x14ac:dyDescent="0.3">
      <c r="A645" s="326"/>
      <c r="B645" s="369"/>
      <c r="C645" s="373"/>
      <c r="D645" s="327"/>
      <c r="E645" s="326"/>
      <c r="F645" s="327"/>
      <c r="G645" s="326"/>
      <c r="H645" s="326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4.25" customHeight="1" x14ac:dyDescent="0.3">
      <c r="A646" s="326"/>
      <c r="B646" s="369"/>
      <c r="C646" s="373"/>
      <c r="D646" s="327"/>
      <c r="E646" s="326"/>
      <c r="F646" s="327"/>
      <c r="G646" s="326"/>
      <c r="H646" s="326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4.25" customHeight="1" x14ac:dyDescent="0.3">
      <c r="A647" s="326"/>
      <c r="B647" s="369"/>
      <c r="C647" s="373"/>
      <c r="D647" s="327"/>
      <c r="E647" s="326"/>
      <c r="F647" s="327"/>
      <c r="G647" s="326"/>
      <c r="H647" s="326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4.25" customHeight="1" x14ac:dyDescent="0.3">
      <c r="A648" s="326"/>
      <c r="B648" s="369"/>
      <c r="C648" s="373"/>
      <c r="D648" s="327"/>
      <c r="E648" s="326"/>
      <c r="F648" s="327"/>
      <c r="G648" s="326"/>
      <c r="H648" s="326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4.25" customHeight="1" x14ac:dyDescent="0.3">
      <c r="A649" s="326"/>
      <c r="B649" s="369"/>
      <c r="C649" s="373"/>
      <c r="D649" s="327"/>
      <c r="E649" s="326"/>
      <c r="F649" s="327"/>
      <c r="G649" s="326"/>
      <c r="H649" s="326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4.25" customHeight="1" x14ac:dyDescent="0.3">
      <c r="A650" s="326"/>
      <c r="B650" s="369"/>
      <c r="C650" s="373"/>
      <c r="D650" s="327"/>
      <c r="E650" s="326"/>
      <c r="F650" s="327"/>
      <c r="G650" s="326"/>
      <c r="H650" s="326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4.25" customHeight="1" x14ac:dyDescent="0.3">
      <c r="A651" s="326"/>
      <c r="B651" s="369"/>
      <c r="C651" s="373"/>
      <c r="D651" s="327"/>
      <c r="E651" s="326"/>
      <c r="F651" s="327"/>
      <c r="G651" s="326"/>
      <c r="H651" s="326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4.25" customHeight="1" x14ac:dyDescent="0.3">
      <c r="A652" s="326"/>
      <c r="B652" s="369"/>
      <c r="C652" s="373"/>
      <c r="D652" s="327"/>
      <c r="E652" s="326"/>
      <c r="F652" s="327"/>
      <c r="G652" s="326"/>
      <c r="H652" s="326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4.25" customHeight="1" x14ac:dyDescent="0.3">
      <c r="A653" s="326"/>
      <c r="B653" s="369"/>
      <c r="C653" s="373"/>
      <c r="D653" s="327"/>
      <c r="E653" s="326"/>
      <c r="F653" s="327"/>
      <c r="G653" s="326"/>
      <c r="H653" s="326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4.25" customHeight="1" x14ac:dyDescent="0.3">
      <c r="A654" s="326"/>
      <c r="B654" s="369"/>
      <c r="C654" s="373"/>
      <c r="D654" s="327"/>
      <c r="E654" s="326"/>
      <c r="F654" s="327"/>
      <c r="G654" s="326"/>
      <c r="H654" s="326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4.25" customHeight="1" x14ac:dyDescent="0.3">
      <c r="A655" s="326"/>
      <c r="B655" s="369"/>
      <c r="C655" s="373"/>
      <c r="D655" s="327"/>
      <c r="E655" s="326"/>
      <c r="F655" s="327"/>
      <c r="G655" s="326"/>
      <c r="H655" s="326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4.25" customHeight="1" x14ac:dyDescent="0.3">
      <c r="A656" s="326"/>
      <c r="B656" s="369"/>
      <c r="C656" s="373"/>
      <c r="D656" s="327"/>
      <c r="E656" s="326"/>
      <c r="F656" s="327"/>
      <c r="G656" s="326"/>
      <c r="H656" s="326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4.25" customHeight="1" x14ac:dyDescent="0.3">
      <c r="A657" s="326"/>
      <c r="B657" s="369"/>
      <c r="C657" s="373"/>
      <c r="D657" s="327"/>
      <c r="E657" s="326"/>
      <c r="F657" s="327"/>
      <c r="G657" s="326"/>
      <c r="H657" s="326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4.25" customHeight="1" x14ac:dyDescent="0.3">
      <c r="A658" s="326"/>
      <c r="B658" s="369"/>
      <c r="C658" s="373"/>
      <c r="D658" s="327"/>
      <c r="E658" s="326"/>
      <c r="F658" s="327"/>
      <c r="G658" s="326"/>
      <c r="H658" s="326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4.25" customHeight="1" x14ac:dyDescent="0.3">
      <c r="A659" s="326"/>
      <c r="B659" s="369"/>
      <c r="C659" s="373"/>
      <c r="D659" s="327"/>
      <c r="E659" s="326"/>
      <c r="F659" s="327"/>
      <c r="G659" s="326"/>
      <c r="H659" s="326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4.25" customHeight="1" x14ac:dyDescent="0.3">
      <c r="A660" s="326"/>
      <c r="B660" s="369"/>
      <c r="C660" s="373"/>
      <c r="D660" s="327"/>
      <c r="E660" s="326"/>
      <c r="F660" s="327"/>
      <c r="G660" s="326"/>
      <c r="H660" s="326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4.25" customHeight="1" x14ac:dyDescent="0.3">
      <c r="A661" s="326"/>
      <c r="B661" s="369"/>
      <c r="C661" s="373"/>
      <c r="D661" s="327"/>
      <c r="E661" s="326"/>
      <c r="F661" s="327"/>
      <c r="G661" s="326"/>
      <c r="H661" s="326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4.25" customHeight="1" x14ac:dyDescent="0.3">
      <c r="A662" s="326"/>
      <c r="B662" s="369"/>
      <c r="C662" s="373"/>
      <c r="D662" s="327"/>
      <c r="E662" s="326"/>
      <c r="F662" s="327"/>
      <c r="G662" s="326"/>
      <c r="H662" s="326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4.25" customHeight="1" x14ac:dyDescent="0.3">
      <c r="A663" s="326"/>
      <c r="B663" s="369"/>
      <c r="C663" s="373"/>
      <c r="D663" s="327"/>
      <c r="E663" s="326"/>
      <c r="F663" s="327"/>
      <c r="G663" s="326"/>
      <c r="H663" s="326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4.25" customHeight="1" x14ac:dyDescent="0.3">
      <c r="A664" s="326"/>
      <c r="B664" s="369"/>
      <c r="C664" s="373"/>
      <c r="D664" s="327"/>
      <c r="E664" s="326"/>
      <c r="F664" s="327"/>
      <c r="G664" s="326"/>
      <c r="H664" s="326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4.25" customHeight="1" x14ac:dyDescent="0.3">
      <c r="A665" s="326"/>
      <c r="B665" s="369"/>
      <c r="C665" s="373"/>
      <c r="D665" s="327"/>
      <c r="E665" s="326"/>
      <c r="F665" s="327"/>
      <c r="G665" s="326"/>
      <c r="H665" s="326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4.25" customHeight="1" x14ac:dyDescent="0.3">
      <c r="A666" s="326"/>
      <c r="B666" s="369"/>
      <c r="C666" s="373"/>
      <c r="D666" s="327"/>
      <c r="E666" s="326"/>
      <c r="F666" s="327"/>
      <c r="G666" s="326"/>
      <c r="H666" s="326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4.25" customHeight="1" x14ac:dyDescent="0.3">
      <c r="A667" s="326"/>
      <c r="B667" s="369"/>
      <c r="C667" s="373"/>
      <c r="D667" s="327"/>
      <c r="E667" s="326"/>
      <c r="F667" s="327"/>
      <c r="G667" s="326"/>
      <c r="H667" s="326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4.25" customHeight="1" x14ac:dyDescent="0.3">
      <c r="A668" s="326"/>
      <c r="B668" s="369"/>
      <c r="C668" s="373"/>
      <c r="D668" s="327"/>
      <c r="E668" s="326"/>
      <c r="F668" s="327"/>
      <c r="G668" s="326"/>
      <c r="H668" s="326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4.25" customHeight="1" x14ac:dyDescent="0.3">
      <c r="A669" s="326"/>
      <c r="B669" s="369"/>
      <c r="C669" s="373"/>
      <c r="D669" s="327"/>
      <c r="E669" s="326"/>
      <c r="F669" s="327"/>
      <c r="G669" s="326"/>
      <c r="H669" s="326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4.25" customHeight="1" x14ac:dyDescent="0.3">
      <c r="A670" s="326"/>
      <c r="B670" s="369"/>
      <c r="C670" s="373"/>
      <c r="D670" s="327"/>
      <c r="E670" s="326"/>
      <c r="F670" s="327"/>
      <c r="G670" s="326"/>
      <c r="H670" s="326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4.25" customHeight="1" x14ac:dyDescent="0.3">
      <c r="A671" s="326"/>
      <c r="B671" s="369"/>
      <c r="C671" s="373"/>
      <c r="D671" s="327"/>
      <c r="E671" s="326"/>
      <c r="F671" s="327"/>
      <c r="G671" s="326"/>
      <c r="H671" s="326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4.25" customHeight="1" x14ac:dyDescent="0.3">
      <c r="A672" s="326"/>
      <c r="B672" s="369"/>
      <c r="C672" s="373"/>
      <c r="D672" s="327"/>
      <c r="E672" s="326"/>
      <c r="F672" s="327"/>
      <c r="G672" s="326"/>
      <c r="H672" s="326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4.25" customHeight="1" x14ac:dyDescent="0.3">
      <c r="A673" s="326"/>
      <c r="B673" s="369"/>
      <c r="C673" s="373"/>
      <c r="D673" s="327"/>
      <c r="E673" s="326"/>
      <c r="F673" s="327"/>
      <c r="G673" s="326"/>
      <c r="H673" s="326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4.25" customHeight="1" x14ac:dyDescent="0.3">
      <c r="A674" s="326"/>
      <c r="B674" s="369"/>
      <c r="C674" s="373"/>
      <c r="D674" s="327"/>
      <c r="E674" s="326"/>
      <c r="F674" s="327"/>
      <c r="G674" s="326"/>
      <c r="H674" s="326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4.25" customHeight="1" x14ac:dyDescent="0.3">
      <c r="A675" s="326"/>
      <c r="B675" s="369"/>
      <c r="C675" s="373"/>
      <c r="D675" s="327"/>
      <c r="E675" s="326"/>
      <c r="F675" s="327"/>
      <c r="G675" s="326"/>
      <c r="H675" s="326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4.25" customHeight="1" x14ac:dyDescent="0.3">
      <c r="A676" s="326"/>
      <c r="B676" s="369"/>
      <c r="C676" s="373"/>
      <c r="D676" s="327"/>
      <c r="E676" s="326"/>
      <c r="F676" s="327"/>
      <c r="G676" s="326"/>
      <c r="H676" s="326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4.25" customHeight="1" x14ac:dyDescent="0.3">
      <c r="A677" s="326"/>
      <c r="B677" s="369"/>
      <c r="C677" s="373"/>
      <c r="D677" s="327"/>
      <c r="E677" s="326"/>
      <c r="F677" s="327"/>
      <c r="G677" s="326"/>
      <c r="H677" s="326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4.25" customHeight="1" x14ac:dyDescent="0.3">
      <c r="A678" s="326"/>
      <c r="B678" s="369"/>
      <c r="C678" s="373"/>
      <c r="D678" s="327"/>
      <c r="E678" s="326"/>
      <c r="F678" s="327"/>
      <c r="G678" s="326"/>
      <c r="H678" s="326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4.25" customHeight="1" x14ac:dyDescent="0.3">
      <c r="A679" s="326"/>
      <c r="B679" s="369"/>
      <c r="C679" s="373"/>
      <c r="D679" s="327"/>
      <c r="E679" s="326"/>
      <c r="F679" s="327"/>
      <c r="G679" s="326"/>
      <c r="H679" s="326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4.25" customHeight="1" x14ac:dyDescent="0.3">
      <c r="A680" s="326"/>
      <c r="B680" s="369"/>
      <c r="C680" s="373"/>
      <c r="D680" s="327"/>
      <c r="E680" s="326"/>
      <c r="F680" s="327"/>
      <c r="G680" s="326"/>
      <c r="H680" s="326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4.25" customHeight="1" x14ac:dyDescent="0.3">
      <c r="A681" s="326"/>
      <c r="B681" s="369"/>
      <c r="C681" s="373"/>
      <c r="D681" s="327"/>
      <c r="E681" s="326"/>
      <c r="F681" s="327"/>
      <c r="G681" s="326"/>
      <c r="H681" s="326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4.25" customHeight="1" x14ac:dyDescent="0.3">
      <c r="A682" s="326"/>
      <c r="B682" s="369"/>
      <c r="C682" s="373"/>
      <c r="D682" s="327"/>
      <c r="E682" s="326"/>
      <c r="F682" s="327"/>
      <c r="G682" s="326"/>
      <c r="H682" s="326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4.25" customHeight="1" x14ac:dyDescent="0.3">
      <c r="A683" s="326"/>
      <c r="B683" s="369"/>
      <c r="C683" s="373"/>
      <c r="D683" s="327"/>
      <c r="E683" s="326"/>
      <c r="F683" s="327"/>
      <c r="G683" s="326"/>
      <c r="H683" s="326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4.25" customHeight="1" x14ac:dyDescent="0.3">
      <c r="A684" s="326"/>
      <c r="B684" s="369"/>
      <c r="C684" s="373"/>
      <c r="D684" s="327"/>
      <c r="E684" s="326"/>
      <c r="F684" s="327"/>
      <c r="G684" s="326"/>
      <c r="H684" s="326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4.25" customHeight="1" x14ac:dyDescent="0.3">
      <c r="A685" s="326"/>
      <c r="B685" s="369"/>
      <c r="C685" s="373"/>
      <c r="D685" s="327"/>
      <c r="E685" s="326"/>
      <c r="F685" s="327"/>
      <c r="G685" s="326"/>
      <c r="H685" s="326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4.25" customHeight="1" x14ac:dyDescent="0.3">
      <c r="A686" s="326"/>
      <c r="B686" s="369"/>
      <c r="C686" s="373"/>
      <c r="D686" s="327"/>
      <c r="E686" s="326"/>
      <c r="F686" s="327"/>
      <c r="G686" s="326"/>
      <c r="H686" s="326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4.25" customHeight="1" x14ac:dyDescent="0.3">
      <c r="A687" s="326"/>
      <c r="B687" s="369"/>
      <c r="C687" s="373"/>
      <c r="D687" s="327"/>
      <c r="E687" s="326"/>
      <c r="F687" s="327"/>
      <c r="G687" s="326"/>
      <c r="H687" s="326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4.25" customHeight="1" x14ac:dyDescent="0.3">
      <c r="A688" s="326"/>
      <c r="B688" s="369"/>
      <c r="C688" s="373"/>
      <c r="D688" s="327"/>
      <c r="E688" s="326"/>
      <c r="F688" s="327"/>
      <c r="G688" s="326"/>
      <c r="H688" s="326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4.25" customHeight="1" x14ac:dyDescent="0.3">
      <c r="A689" s="326"/>
      <c r="B689" s="369"/>
      <c r="C689" s="373"/>
      <c r="D689" s="327"/>
      <c r="E689" s="326"/>
      <c r="F689" s="327"/>
      <c r="G689" s="326"/>
      <c r="H689" s="326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4.25" customHeight="1" x14ac:dyDescent="0.3">
      <c r="A690" s="326"/>
      <c r="B690" s="369"/>
      <c r="C690" s="373"/>
      <c r="D690" s="327"/>
      <c r="E690" s="326"/>
      <c r="F690" s="327"/>
      <c r="G690" s="326"/>
      <c r="H690" s="326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4.25" customHeight="1" x14ac:dyDescent="0.3">
      <c r="A691" s="326"/>
      <c r="B691" s="369"/>
      <c r="C691" s="373"/>
      <c r="D691" s="327"/>
      <c r="E691" s="326"/>
      <c r="F691" s="327"/>
      <c r="G691" s="326"/>
      <c r="H691" s="326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4.25" customHeight="1" x14ac:dyDescent="0.3">
      <c r="A692" s="326"/>
      <c r="B692" s="369"/>
      <c r="C692" s="373"/>
      <c r="D692" s="327"/>
      <c r="E692" s="326"/>
      <c r="F692" s="327"/>
      <c r="G692" s="326"/>
      <c r="H692" s="326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4.25" customHeight="1" x14ac:dyDescent="0.3">
      <c r="A693" s="326"/>
      <c r="B693" s="369"/>
      <c r="C693" s="373"/>
      <c r="D693" s="327"/>
      <c r="E693" s="326"/>
      <c r="F693" s="327"/>
      <c r="G693" s="326"/>
      <c r="H693" s="326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4.25" customHeight="1" x14ac:dyDescent="0.3">
      <c r="A694" s="326"/>
      <c r="B694" s="369"/>
      <c r="C694" s="373"/>
      <c r="D694" s="327"/>
      <c r="E694" s="326"/>
      <c r="F694" s="327"/>
      <c r="G694" s="326"/>
      <c r="H694" s="326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4.25" customHeight="1" x14ac:dyDescent="0.3">
      <c r="A695" s="326"/>
      <c r="B695" s="369"/>
      <c r="C695" s="373"/>
      <c r="D695" s="327"/>
      <c r="E695" s="326"/>
      <c r="F695" s="327"/>
      <c r="G695" s="326"/>
      <c r="H695" s="326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4.25" customHeight="1" x14ac:dyDescent="0.3">
      <c r="A696" s="326"/>
      <c r="B696" s="369"/>
      <c r="C696" s="373"/>
      <c r="D696" s="327"/>
      <c r="E696" s="326"/>
      <c r="F696" s="327"/>
      <c r="G696" s="326"/>
      <c r="H696" s="326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4.25" customHeight="1" x14ac:dyDescent="0.3">
      <c r="A697" s="326"/>
      <c r="B697" s="369"/>
      <c r="C697" s="373"/>
      <c r="D697" s="327"/>
      <c r="E697" s="326"/>
      <c r="F697" s="327"/>
      <c r="G697" s="326"/>
      <c r="H697" s="326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4.25" customHeight="1" x14ac:dyDescent="0.3">
      <c r="A698" s="326"/>
      <c r="B698" s="369"/>
      <c r="C698" s="373"/>
      <c r="D698" s="327"/>
      <c r="E698" s="326"/>
      <c r="F698" s="327"/>
      <c r="G698" s="326"/>
      <c r="H698" s="326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4.25" customHeight="1" x14ac:dyDescent="0.3">
      <c r="A699" s="326"/>
      <c r="B699" s="369"/>
      <c r="C699" s="373"/>
      <c r="D699" s="327"/>
      <c r="E699" s="326"/>
      <c r="F699" s="327"/>
      <c r="G699" s="326"/>
      <c r="H699" s="326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4.25" customHeight="1" x14ac:dyDescent="0.3">
      <c r="A700" s="326"/>
      <c r="B700" s="369"/>
      <c r="C700" s="373"/>
      <c r="D700" s="327"/>
      <c r="E700" s="326"/>
      <c r="F700" s="327"/>
      <c r="G700" s="326"/>
      <c r="H700" s="326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4.25" customHeight="1" x14ac:dyDescent="0.3">
      <c r="A701" s="326"/>
      <c r="B701" s="369"/>
      <c r="C701" s="373"/>
      <c r="D701" s="327"/>
      <c r="E701" s="326"/>
      <c r="F701" s="327"/>
      <c r="G701" s="326"/>
      <c r="H701" s="326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4.25" customHeight="1" x14ac:dyDescent="0.3">
      <c r="A702" s="326"/>
      <c r="B702" s="369"/>
      <c r="C702" s="373"/>
      <c r="D702" s="327"/>
      <c r="E702" s="326"/>
      <c r="F702" s="327"/>
      <c r="G702" s="326"/>
      <c r="H702" s="326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4.25" customHeight="1" x14ac:dyDescent="0.3">
      <c r="A703" s="326"/>
      <c r="B703" s="369"/>
      <c r="C703" s="373"/>
      <c r="D703" s="327"/>
      <c r="E703" s="326"/>
      <c r="F703" s="327"/>
      <c r="G703" s="326"/>
      <c r="H703" s="326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4.25" customHeight="1" x14ac:dyDescent="0.3">
      <c r="A704" s="326"/>
      <c r="B704" s="369"/>
      <c r="C704" s="373"/>
      <c r="D704" s="327"/>
      <c r="E704" s="326"/>
      <c r="F704" s="327"/>
      <c r="G704" s="326"/>
      <c r="H704" s="326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4.25" customHeight="1" x14ac:dyDescent="0.3">
      <c r="A705" s="326"/>
      <c r="B705" s="369"/>
      <c r="C705" s="373"/>
      <c r="D705" s="327"/>
      <c r="E705" s="326"/>
      <c r="F705" s="327"/>
      <c r="G705" s="326"/>
      <c r="H705" s="326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4.25" customHeight="1" x14ac:dyDescent="0.3">
      <c r="A706" s="326"/>
      <c r="B706" s="369"/>
      <c r="C706" s="373"/>
      <c r="D706" s="327"/>
      <c r="E706" s="326"/>
      <c r="F706" s="327"/>
      <c r="G706" s="326"/>
      <c r="H706" s="326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4.25" customHeight="1" x14ac:dyDescent="0.3">
      <c r="A707" s="326"/>
      <c r="B707" s="369"/>
      <c r="C707" s="373"/>
      <c r="D707" s="327"/>
      <c r="E707" s="326"/>
      <c r="F707" s="327"/>
      <c r="G707" s="326"/>
      <c r="H707" s="326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4.25" customHeight="1" x14ac:dyDescent="0.3">
      <c r="A708" s="326"/>
      <c r="B708" s="369"/>
      <c r="C708" s="373"/>
      <c r="D708" s="327"/>
      <c r="E708" s="326"/>
      <c r="F708" s="327"/>
      <c r="G708" s="326"/>
      <c r="H708" s="326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4.25" customHeight="1" x14ac:dyDescent="0.3">
      <c r="A709" s="326"/>
      <c r="B709" s="369"/>
      <c r="C709" s="373"/>
      <c r="D709" s="327"/>
      <c r="E709" s="326"/>
      <c r="F709" s="327"/>
      <c r="G709" s="326"/>
      <c r="H709" s="326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4.25" customHeight="1" x14ac:dyDescent="0.3">
      <c r="A710" s="326"/>
      <c r="B710" s="369"/>
      <c r="C710" s="373"/>
      <c r="D710" s="327"/>
      <c r="E710" s="326"/>
      <c r="F710" s="327"/>
      <c r="G710" s="326"/>
      <c r="H710" s="326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4.25" customHeight="1" x14ac:dyDescent="0.3">
      <c r="A711" s="326"/>
      <c r="B711" s="369"/>
      <c r="C711" s="373"/>
      <c r="D711" s="327"/>
      <c r="E711" s="326"/>
      <c r="F711" s="327"/>
      <c r="G711" s="326"/>
      <c r="H711" s="326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4.25" customHeight="1" x14ac:dyDescent="0.3">
      <c r="A712" s="326"/>
      <c r="B712" s="369"/>
      <c r="C712" s="373"/>
      <c r="D712" s="327"/>
      <c r="E712" s="326"/>
      <c r="F712" s="327"/>
      <c r="G712" s="326"/>
      <c r="H712" s="326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4.25" customHeight="1" x14ac:dyDescent="0.3">
      <c r="A713" s="326"/>
      <c r="B713" s="369"/>
      <c r="C713" s="373"/>
      <c r="D713" s="327"/>
      <c r="E713" s="326"/>
      <c r="F713" s="327"/>
      <c r="G713" s="326"/>
      <c r="H713" s="326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4.25" customHeight="1" x14ac:dyDescent="0.3">
      <c r="A714" s="326"/>
      <c r="B714" s="369"/>
      <c r="C714" s="373"/>
      <c r="D714" s="327"/>
      <c r="E714" s="326"/>
      <c r="F714" s="327"/>
      <c r="G714" s="326"/>
      <c r="H714" s="326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4.25" customHeight="1" x14ac:dyDescent="0.3">
      <c r="A715" s="326"/>
      <c r="B715" s="369"/>
      <c r="C715" s="373"/>
      <c r="D715" s="327"/>
      <c r="E715" s="326"/>
      <c r="F715" s="327"/>
      <c r="G715" s="326"/>
      <c r="H715" s="326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4.25" customHeight="1" x14ac:dyDescent="0.3">
      <c r="A716" s="326"/>
      <c r="B716" s="369"/>
      <c r="C716" s="373"/>
      <c r="D716" s="327"/>
      <c r="E716" s="326"/>
      <c r="F716" s="327"/>
      <c r="G716" s="326"/>
      <c r="H716" s="326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4.25" customHeight="1" x14ac:dyDescent="0.3">
      <c r="A717" s="326"/>
      <c r="B717" s="369"/>
      <c r="C717" s="373"/>
      <c r="D717" s="327"/>
      <c r="E717" s="326"/>
      <c r="F717" s="327"/>
      <c r="G717" s="326"/>
      <c r="H717" s="326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4.25" customHeight="1" x14ac:dyDescent="0.3">
      <c r="A718" s="326"/>
      <c r="B718" s="369"/>
      <c r="C718" s="373"/>
      <c r="D718" s="327"/>
      <c r="E718" s="326"/>
      <c r="F718" s="327"/>
      <c r="G718" s="326"/>
      <c r="H718" s="326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4.25" customHeight="1" x14ac:dyDescent="0.3">
      <c r="A719" s="326"/>
      <c r="B719" s="369"/>
      <c r="C719" s="373"/>
      <c r="D719" s="327"/>
      <c r="E719" s="326"/>
      <c r="F719" s="327"/>
      <c r="G719" s="326"/>
      <c r="H719" s="326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4.25" customHeight="1" x14ac:dyDescent="0.3">
      <c r="A720" s="326"/>
      <c r="B720" s="369"/>
      <c r="C720" s="373"/>
      <c r="D720" s="327"/>
      <c r="E720" s="326"/>
      <c r="F720" s="327"/>
      <c r="G720" s="326"/>
      <c r="H720" s="326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4.25" customHeight="1" x14ac:dyDescent="0.3">
      <c r="A721" s="326"/>
      <c r="B721" s="369"/>
      <c r="C721" s="373"/>
      <c r="D721" s="327"/>
      <c r="E721" s="326"/>
      <c r="F721" s="327"/>
      <c r="G721" s="326"/>
      <c r="H721" s="326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4.25" customHeight="1" x14ac:dyDescent="0.3">
      <c r="A722" s="326"/>
      <c r="B722" s="369"/>
      <c r="C722" s="373"/>
      <c r="D722" s="327"/>
      <c r="E722" s="326"/>
      <c r="F722" s="327"/>
      <c r="G722" s="326"/>
      <c r="H722" s="326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4.25" customHeight="1" x14ac:dyDescent="0.3">
      <c r="A723" s="326"/>
      <c r="B723" s="369"/>
      <c r="C723" s="373"/>
      <c r="D723" s="327"/>
      <c r="E723" s="326"/>
      <c r="F723" s="327"/>
      <c r="G723" s="326"/>
      <c r="H723" s="326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4.25" customHeight="1" x14ac:dyDescent="0.3">
      <c r="A724" s="326"/>
      <c r="B724" s="369"/>
      <c r="C724" s="373"/>
      <c r="D724" s="327"/>
      <c r="E724" s="326"/>
      <c r="F724" s="327"/>
      <c r="G724" s="326"/>
      <c r="H724" s="326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4.25" customHeight="1" x14ac:dyDescent="0.3">
      <c r="A725" s="326"/>
      <c r="B725" s="369"/>
      <c r="C725" s="373"/>
      <c r="D725" s="327"/>
      <c r="E725" s="326"/>
      <c r="F725" s="327"/>
      <c r="G725" s="326"/>
      <c r="H725" s="326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4.25" customHeight="1" x14ac:dyDescent="0.3">
      <c r="A726" s="326"/>
      <c r="B726" s="369"/>
      <c r="C726" s="373"/>
      <c r="D726" s="327"/>
      <c r="E726" s="326"/>
      <c r="F726" s="327"/>
      <c r="G726" s="326"/>
      <c r="H726" s="326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4.25" customHeight="1" x14ac:dyDescent="0.3">
      <c r="A727" s="326"/>
      <c r="B727" s="369"/>
      <c r="C727" s="373"/>
      <c r="D727" s="327"/>
      <c r="E727" s="326"/>
      <c r="F727" s="327"/>
      <c r="G727" s="326"/>
      <c r="H727" s="326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4.25" customHeight="1" x14ac:dyDescent="0.3">
      <c r="A728" s="326"/>
      <c r="B728" s="369"/>
      <c r="C728" s="373"/>
      <c r="D728" s="327"/>
      <c r="E728" s="326"/>
      <c r="F728" s="327"/>
      <c r="G728" s="326"/>
      <c r="H728" s="326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4.25" customHeight="1" x14ac:dyDescent="0.3">
      <c r="A729" s="326"/>
      <c r="B729" s="369"/>
      <c r="C729" s="373"/>
      <c r="D729" s="327"/>
      <c r="E729" s="326"/>
      <c r="F729" s="327"/>
      <c r="G729" s="326"/>
      <c r="H729" s="326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4.25" customHeight="1" x14ac:dyDescent="0.3">
      <c r="A730" s="326"/>
      <c r="B730" s="369"/>
      <c r="C730" s="373"/>
      <c r="D730" s="327"/>
      <c r="E730" s="326"/>
      <c r="F730" s="327"/>
      <c r="G730" s="326"/>
      <c r="H730" s="326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4.25" customHeight="1" x14ac:dyDescent="0.3">
      <c r="A731" s="326"/>
      <c r="B731" s="369"/>
      <c r="C731" s="373"/>
      <c r="D731" s="327"/>
      <c r="E731" s="326"/>
      <c r="F731" s="327"/>
      <c r="G731" s="326"/>
      <c r="H731" s="326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4.25" customHeight="1" x14ac:dyDescent="0.3">
      <c r="A732" s="326"/>
      <c r="B732" s="369"/>
      <c r="C732" s="373"/>
      <c r="D732" s="327"/>
      <c r="E732" s="326"/>
      <c r="F732" s="327"/>
      <c r="G732" s="326"/>
      <c r="H732" s="326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4.25" customHeight="1" x14ac:dyDescent="0.3">
      <c r="A733" s="326"/>
      <c r="B733" s="369"/>
      <c r="C733" s="373"/>
      <c r="D733" s="327"/>
      <c r="E733" s="326"/>
      <c r="F733" s="327"/>
      <c r="G733" s="326"/>
      <c r="H733" s="326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4.25" customHeight="1" x14ac:dyDescent="0.3">
      <c r="A734" s="326"/>
      <c r="B734" s="369"/>
      <c r="C734" s="373"/>
      <c r="D734" s="327"/>
      <c r="E734" s="326"/>
      <c r="F734" s="327"/>
      <c r="G734" s="326"/>
      <c r="H734" s="326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4.25" customHeight="1" x14ac:dyDescent="0.3">
      <c r="A735" s="326"/>
      <c r="B735" s="369"/>
      <c r="C735" s="373"/>
      <c r="D735" s="327"/>
      <c r="E735" s="326"/>
      <c r="F735" s="327"/>
      <c r="G735" s="326"/>
      <c r="H735" s="326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4.25" customHeight="1" x14ac:dyDescent="0.3">
      <c r="A736" s="326"/>
      <c r="B736" s="369"/>
      <c r="C736" s="373"/>
      <c r="D736" s="327"/>
      <c r="E736" s="326"/>
      <c r="F736" s="327"/>
      <c r="G736" s="326"/>
      <c r="H736" s="326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4.25" customHeight="1" x14ac:dyDescent="0.3">
      <c r="A737" s="326"/>
      <c r="B737" s="369"/>
      <c r="C737" s="373"/>
      <c r="D737" s="327"/>
      <c r="E737" s="326"/>
      <c r="F737" s="327"/>
      <c r="G737" s="326"/>
      <c r="H737" s="326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4.25" customHeight="1" x14ac:dyDescent="0.3">
      <c r="A738" s="326"/>
      <c r="B738" s="369"/>
      <c r="C738" s="373"/>
      <c r="D738" s="327"/>
      <c r="E738" s="326"/>
      <c r="F738" s="327"/>
      <c r="G738" s="326"/>
      <c r="H738" s="326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4.25" customHeight="1" x14ac:dyDescent="0.3">
      <c r="A739" s="326"/>
      <c r="B739" s="369"/>
      <c r="C739" s="373"/>
      <c r="D739" s="327"/>
      <c r="E739" s="326"/>
      <c r="F739" s="327"/>
      <c r="G739" s="326"/>
      <c r="H739" s="326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4.25" customHeight="1" x14ac:dyDescent="0.3">
      <c r="A740" s="326"/>
      <c r="B740" s="369"/>
      <c r="C740" s="373"/>
      <c r="D740" s="327"/>
      <c r="E740" s="326"/>
      <c r="F740" s="327"/>
      <c r="G740" s="326"/>
      <c r="H740" s="326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4.25" customHeight="1" x14ac:dyDescent="0.3">
      <c r="A741" s="326"/>
      <c r="B741" s="369"/>
      <c r="C741" s="373"/>
      <c r="D741" s="327"/>
      <c r="E741" s="326"/>
      <c r="F741" s="327"/>
      <c r="G741" s="326"/>
      <c r="H741" s="326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4.25" customHeight="1" x14ac:dyDescent="0.3">
      <c r="A742" s="326"/>
      <c r="B742" s="369"/>
      <c r="C742" s="373"/>
      <c r="D742" s="327"/>
      <c r="E742" s="326"/>
      <c r="F742" s="327"/>
      <c r="G742" s="326"/>
      <c r="H742" s="326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4.25" customHeight="1" x14ac:dyDescent="0.3">
      <c r="A743" s="326"/>
      <c r="B743" s="369"/>
      <c r="C743" s="373"/>
      <c r="D743" s="327"/>
      <c r="E743" s="326"/>
      <c r="F743" s="327"/>
      <c r="G743" s="326"/>
      <c r="H743" s="326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4.25" customHeight="1" x14ac:dyDescent="0.3">
      <c r="A744" s="326"/>
      <c r="B744" s="369"/>
      <c r="C744" s="373"/>
      <c r="D744" s="327"/>
      <c r="E744" s="326"/>
      <c r="F744" s="327"/>
      <c r="G744" s="326"/>
      <c r="H744" s="326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4.25" customHeight="1" x14ac:dyDescent="0.3">
      <c r="A745" s="326"/>
      <c r="B745" s="369"/>
      <c r="C745" s="373"/>
      <c r="D745" s="327"/>
      <c r="E745" s="326"/>
      <c r="F745" s="327"/>
      <c r="G745" s="326"/>
      <c r="H745" s="326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4.25" customHeight="1" x14ac:dyDescent="0.3">
      <c r="A746" s="326"/>
      <c r="B746" s="369"/>
      <c r="C746" s="373"/>
      <c r="D746" s="327"/>
      <c r="E746" s="326"/>
      <c r="F746" s="327"/>
      <c r="G746" s="326"/>
      <c r="H746" s="326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4.25" customHeight="1" x14ac:dyDescent="0.3">
      <c r="A747" s="326"/>
      <c r="B747" s="369"/>
      <c r="C747" s="373"/>
      <c r="D747" s="327"/>
      <c r="E747" s="326"/>
      <c r="F747" s="327"/>
      <c r="G747" s="326"/>
      <c r="H747" s="326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4.25" customHeight="1" x14ac:dyDescent="0.3">
      <c r="A748" s="326"/>
      <c r="B748" s="369"/>
      <c r="C748" s="373"/>
      <c r="D748" s="327"/>
      <c r="E748" s="326"/>
      <c r="F748" s="327"/>
      <c r="G748" s="326"/>
      <c r="H748" s="326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4.25" customHeight="1" x14ac:dyDescent="0.3">
      <c r="A749" s="326"/>
      <c r="B749" s="369"/>
      <c r="C749" s="373"/>
      <c r="D749" s="327"/>
      <c r="E749" s="326"/>
      <c r="F749" s="327"/>
      <c r="G749" s="326"/>
      <c r="H749" s="326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4.25" customHeight="1" x14ac:dyDescent="0.3">
      <c r="A750" s="326"/>
      <c r="B750" s="369"/>
      <c r="C750" s="373"/>
      <c r="D750" s="327"/>
      <c r="E750" s="326"/>
      <c r="F750" s="327"/>
      <c r="G750" s="326"/>
      <c r="H750" s="326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4.25" customHeight="1" x14ac:dyDescent="0.3">
      <c r="A751" s="326"/>
      <c r="B751" s="369"/>
      <c r="C751" s="373"/>
      <c r="D751" s="327"/>
      <c r="E751" s="326"/>
      <c r="F751" s="327"/>
      <c r="G751" s="326"/>
      <c r="H751" s="326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4.25" customHeight="1" x14ac:dyDescent="0.3">
      <c r="A752" s="326"/>
      <c r="B752" s="369"/>
      <c r="C752" s="373"/>
      <c r="D752" s="327"/>
      <c r="E752" s="326"/>
      <c r="F752" s="327"/>
      <c r="G752" s="326"/>
      <c r="H752" s="326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4.25" customHeight="1" x14ac:dyDescent="0.3">
      <c r="A753" s="326"/>
      <c r="B753" s="369"/>
      <c r="C753" s="373"/>
      <c r="D753" s="327"/>
      <c r="E753" s="326"/>
      <c r="F753" s="327"/>
      <c r="G753" s="326"/>
      <c r="H753" s="326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4.25" customHeight="1" x14ac:dyDescent="0.3">
      <c r="A754" s="326"/>
      <c r="B754" s="369"/>
      <c r="C754" s="373"/>
      <c r="D754" s="327"/>
      <c r="E754" s="326"/>
      <c r="F754" s="327"/>
      <c r="G754" s="326"/>
      <c r="H754" s="326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4.25" customHeight="1" x14ac:dyDescent="0.3">
      <c r="A755" s="326"/>
      <c r="B755" s="369"/>
      <c r="C755" s="373"/>
      <c r="D755" s="327"/>
      <c r="E755" s="326"/>
      <c r="F755" s="327"/>
      <c r="G755" s="326"/>
      <c r="H755" s="326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4.25" customHeight="1" x14ac:dyDescent="0.3">
      <c r="A756" s="326"/>
      <c r="B756" s="369"/>
      <c r="C756" s="373"/>
      <c r="D756" s="327"/>
      <c r="E756" s="326"/>
      <c r="F756" s="327"/>
      <c r="G756" s="326"/>
      <c r="H756" s="326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4.25" customHeight="1" x14ac:dyDescent="0.3">
      <c r="A757" s="326"/>
      <c r="B757" s="369"/>
      <c r="C757" s="373"/>
      <c r="D757" s="327"/>
      <c r="E757" s="326"/>
      <c r="F757" s="327"/>
      <c r="G757" s="326"/>
      <c r="H757" s="326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4.25" customHeight="1" x14ac:dyDescent="0.3">
      <c r="A758" s="326"/>
      <c r="B758" s="369"/>
      <c r="C758" s="373"/>
      <c r="D758" s="327"/>
      <c r="E758" s="326"/>
      <c r="F758" s="327"/>
      <c r="G758" s="326"/>
      <c r="H758" s="326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4.25" customHeight="1" x14ac:dyDescent="0.3">
      <c r="A759" s="326"/>
      <c r="B759" s="369"/>
      <c r="C759" s="373"/>
      <c r="D759" s="327"/>
      <c r="E759" s="326"/>
      <c r="F759" s="327"/>
      <c r="G759" s="326"/>
      <c r="H759" s="326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4.25" customHeight="1" x14ac:dyDescent="0.3">
      <c r="A760" s="326"/>
      <c r="B760" s="369"/>
      <c r="C760" s="373"/>
      <c r="D760" s="327"/>
      <c r="E760" s="326"/>
      <c r="F760" s="327"/>
      <c r="G760" s="326"/>
      <c r="H760" s="326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4.25" customHeight="1" x14ac:dyDescent="0.3">
      <c r="A761" s="326"/>
      <c r="B761" s="369"/>
      <c r="C761" s="373"/>
      <c r="D761" s="327"/>
      <c r="E761" s="326"/>
      <c r="F761" s="327"/>
      <c r="G761" s="326"/>
      <c r="H761" s="326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4.25" customHeight="1" x14ac:dyDescent="0.3">
      <c r="A762" s="326"/>
      <c r="B762" s="369"/>
      <c r="C762" s="373"/>
      <c r="D762" s="327"/>
      <c r="E762" s="326"/>
      <c r="F762" s="327"/>
      <c r="G762" s="326"/>
      <c r="H762" s="326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4.25" customHeight="1" x14ac:dyDescent="0.3">
      <c r="A763" s="326"/>
      <c r="B763" s="369"/>
      <c r="C763" s="373"/>
      <c r="D763" s="327"/>
      <c r="E763" s="326"/>
      <c r="F763" s="327"/>
      <c r="G763" s="326"/>
      <c r="H763" s="326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4.25" customHeight="1" x14ac:dyDescent="0.3">
      <c r="A764" s="326"/>
      <c r="B764" s="369"/>
      <c r="C764" s="373"/>
      <c r="D764" s="327"/>
      <c r="E764" s="326"/>
      <c r="F764" s="327"/>
      <c r="G764" s="326"/>
      <c r="H764" s="326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4.25" customHeight="1" x14ac:dyDescent="0.3">
      <c r="A765" s="326"/>
      <c r="B765" s="369"/>
      <c r="C765" s="373"/>
      <c r="D765" s="327"/>
      <c r="E765" s="326"/>
      <c r="F765" s="327"/>
      <c r="G765" s="326"/>
      <c r="H765" s="326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4.25" customHeight="1" x14ac:dyDescent="0.3">
      <c r="A766" s="326"/>
      <c r="B766" s="369"/>
      <c r="C766" s="373"/>
      <c r="D766" s="327"/>
      <c r="E766" s="326"/>
      <c r="F766" s="327"/>
      <c r="G766" s="326"/>
      <c r="H766" s="326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4.25" customHeight="1" x14ac:dyDescent="0.3">
      <c r="A767" s="326"/>
      <c r="B767" s="369"/>
      <c r="C767" s="373"/>
      <c r="D767" s="327"/>
      <c r="E767" s="326"/>
      <c r="F767" s="327"/>
      <c r="G767" s="326"/>
      <c r="H767" s="326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4.25" customHeight="1" x14ac:dyDescent="0.3">
      <c r="A768" s="326"/>
      <c r="B768" s="369"/>
      <c r="C768" s="373"/>
      <c r="D768" s="327"/>
      <c r="E768" s="326"/>
      <c r="F768" s="327"/>
      <c r="G768" s="326"/>
      <c r="H768" s="326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4.25" customHeight="1" x14ac:dyDescent="0.3">
      <c r="A769" s="326"/>
      <c r="B769" s="369"/>
      <c r="C769" s="373"/>
      <c r="D769" s="327"/>
      <c r="E769" s="326"/>
      <c r="F769" s="327"/>
      <c r="G769" s="326"/>
      <c r="H769" s="326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4.25" customHeight="1" x14ac:dyDescent="0.3">
      <c r="A770" s="326"/>
      <c r="B770" s="369"/>
      <c r="C770" s="373"/>
      <c r="D770" s="327"/>
      <c r="E770" s="326"/>
      <c r="F770" s="327"/>
      <c r="G770" s="326"/>
      <c r="H770" s="326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4.25" customHeight="1" x14ac:dyDescent="0.3">
      <c r="A771" s="326"/>
      <c r="B771" s="369"/>
      <c r="C771" s="373"/>
      <c r="D771" s="327"/>
      <c r="E771" s="326"/>
      <c r="F771" s="327"/>
      <c r="G771" s="326"/>
      <c r="H771" s="326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4.25" customHeight="1" x14ac:dyDescent="0.3">
      <c r="A772" s="326"/>
      <c r="B772" s="369"/>
      <c r="C772" s="373"/>
      <c r="D772" s="327"/>
      <c r="E772" s="326"/>
      <c r="F772" s="327"/>
      <c r="G772" s="326"/>
      <c r="H772" s="326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4.25" customHeight="1" x14ac:dyDescent="0.3">
      <c r="A773" s="326"/>
      <c r="B773" s="369"/>
      <c r="C773" s="373"/>
      <c r="D773" s="327"/>
      <c r="E773" s="326"/>
      <c r="F773" s="327"/>
      <c r="G773" s="326"/>
      <c r="H773" s="326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4.25" customHeight="1" x14ac:dyDescent="0.3">
      <c r="A774" s="326"/>
      <c r="B774" s="369"/>
      <c r="C774" s="373"/>
      <c r="D774" s="327"/>
      <c r="E774" s="326"/>
      <c r="F774" s="327"/>
      <c r="G774" s="326"/>
      <c r="H774" s="326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4.25" customHeight="1" x14ac:dyDescent="0.3">
      <c r="A775" s="326"/>
      <c r="B775" s="369"/>
      <c r="C775" s="373"/>
      <c r="D775" s="327"/>
      <c r="E775" s="326"/>
      <c r="F775" s="327"/>
      <c r="G775" s="326"/>
      <c r="H775" s="326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4.25" customHeight="1" x14ac:dyDescent="0.3">
      <c r="A776" s="326"/>
      <c r="B776" s="369"/>
      <c r="C776" s="373"/>
      <c r="D776" s="327"/>
      <c r="E776" s="326"/>
      <c r="F776" s="327"/>
      <c r="G776" s="326"/>
      <c r="H776" s="326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4.25" customHeight="1" x14ac:dyDescent="0.3">
      <c r="A777" s="326"/>
      <c r="B777" s="369"/>
      <c r="C777" s="373"/>
      <c r="D777" s="327"/>
      <c r="E777" s="326"/>
      <c r="F777" s="327"/>
      <c r="G777" s="326"/>
      <c r="H777" s="326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4.25" customHeight="1" x14ac:dyDescent="0.3">
      <c r="A778" s="326"/>
      <c r="B778" s="369"/>
      <c r="C778" s="373"/>
      <c r="D778" s="327"/>
      <c r="E778" s="326"/>
      <c r="F778" s="327"/>
      <c r="G778" s="326"/>
      <c r="H778" s="326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4.25" customHeight="1" x14ac:dyDescent="0.3">
      <c r="A779" s="326"/>
      <c r="B779" s="369"/>
      <c r="C779" s="373"/>
      <c r="D779" s="327"/>
      <c r="E779" s="326"/>
      <c r="F779" s="327"/>
      <c r="G779" s="326"/>
      <c r="H779" s="326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4.25" customHeight="1" x14ac:dyDescent="0.3">
      <c r="A780" s="326"/>
      <c r="B780" s="369"/>
      <c r="C780" s="373"/>
      <c r="D780" s="327"/>
      <c r="E780" s="326"/>
      <c r="F780" s="327"/>
      <c r="G780" s="326"/>
      <c r="H780" s="326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4.25" customHeight="1" x14ac:dyDescent="0.3">
      <c r="A781" s="326"/>
      <c r="B781" s="369"/>
      <c r="C781" s="373"/>
      <c r="D781" s="327"/>
      <c r="E781" s="326"/>
      <c r="F781" s="327"/>
      <c r="G781" s="326"/>
      <c r="H781" s="326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4.25" customHeight="1" x14ac:dyDescent="0.3">
      <c r="A782" s="326"/>
      <c r="B782" s="369"/>
      <c r="C782" s="373"/>
      <c r="D782" s="327"/>
      <c r="E782" s="326"/>
      <c r="F782" s="327"/>
      <c r="G782" s="326"/>
      <c r="H782" s="326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4.25" customHeight="1" x14ac:dyDescent="0.3">
      <c r="A783" s="326"/>
      <c r="B783" s="369"/>
      <c r="C783" s="373"/>
      <c r="D783" s="327"/>
      <c r="E783" s="326"/>
      <c r="F783" s="327"/>
      <c r="G783" s="326"/>
      <c r="H783" s="326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4.25" customHeight="1" x14ac:dyDescent="0.3">
      <c r="A784" s="326"/>
      <c r="B784" s="369"/>
      <c r="C784" s="373"/>
      <c r="D784" s="327"/>
      <c r="E784" s="326"/>
      <c r="F784" s="327"/>
      <c r="G784" s="326"/>
      <c r="H784" s="326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4.25" customHeight="1" x14ac:dyDescent="0.3">
      <c r="A785" s="326"/>
      <c r="B785" s="369"/>
      <c r="C785" s="373"/>
      <c r="D785" s="327"/>
      <c r="E785" s="326"/>
      <c r="F785" s="327"/>
      <c r="G785" s="326"/>
      <c r="H785" s="326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4.25" customHeight="1" x14ac:dyDescent="0.3">
      <c r="A786" s="326"/>
      <c r="B786" s="369"/>
      <c r="C786" s="373"/>
      <c r="D786" s="327"/>
      <c r="E786" s="326"/>
      <c r="F786" s="327"/>
      <c r="G786" s="326"/>
      <c r="H786" s="326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4.25" customHeight="1" x14ac:dyDescent="0.3">
      <c r="A787" s="326"/>
      <c r="B787" s="369"/>
      <c r="C787" s="373"/>
      <c r="D787" s="327"/>
      <c r="E787" s="326"/>
      <c r="F787" s="327"/>
      <c r="G787" s="326"/>
      <c r="H787" s="326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4.25" customHeight="1" x14ac:dyDescent="0.3">
      <c r="A788" s="326"/>
      <c r="B788" s="369"/>
      <c r="C788" s="373"/>
      <c r="D788" s="327"/>
      <c r="E788" s="326"/>
      <c r="F788" s="327"/>
      <c r="G788" s="326"/>
      <c r="H788" s="326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4.25" customHeight="1" x14ac:dyDescent="0.3">
      <c r="A789" s="326"/>
      <c r="B789" s="369"/>
      <c r="C789" s="373"/>
      <c r="D789" s="327"/>
      <c r="E789" s="326"/>
      <c r="F789" s="327"/>
      <c r="G789" s="326"/>
      <c r="H789" s="326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4.25" customHeight="1" x14ac:dyDescent="0.3">
      <c r="A790" s="326"/>
      <c r="B790" s="369"/>
      <c r="C790" s="373"/>
      <c r="D790" s="327"/>
      <c r="E790" s="326"/>
      <c r="F790" s="327"/>
      <c r="G790" s="326"/>
      <c r="H790" s="326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4.25" customHeight="1" x14ac:dyDescent="0.3">
      <c r="A791" s="326"/>
      <c r="B791" s="369"/>
      <c r="C791" s="373"/>
      <c r="D791" s="327"/>
      <c r="E791" s="326"/>
      <c r="F791" s="327"/>
      <c r="G791" s="326"/>
      <c r="H791" s="326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4.25" customHeight="1" x14ac:dyDescent="0.3">
      <c r="A792" s="326"/>
      <c r="B792" s="369"/>
      <c r="C792" s="373"/>
      <c r="D792" s="327"/>
      <c r="E792" s="326"/>
      <c r="F792" s="327"/>
      <c r="G792" s="326"/>
      <c r="H792" s="326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4.25" customHeight="1" x14ac:dyDescent="0.3">
      <c r="A793" s="326"/>
      <c r="B793" s="369"/>
      <c r="C793" s="373"/>
      <c r="D793" s="327"/>
      <c r="E793" s="326"/>
      <c r="F793" s="327"/>
      <c r="G793" s="326"/>
      <c r="H793" s="326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4.25" customHeight="1" x14ac:dyDescent="0.3">
      <c r="A794" s="326"/>
      <c r="B794" s="369"/>
      <c r="C794" s="373"/>
      <c r="D794" s="327"/>
      <c r="E794" s="326"/>
      <c r="F794" s="327"/>
      <c r="G794" s="326"/>
      <c r="H794" s="326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4.25" customHeight="1" x14ac:dyDescent="0.3">
      <c r="A795" s="326"/>
      <c r="B795" s="369"/>
      <c r="C795" s="373"/>
      <c r="D795" s="327"/>
      <c r="E795" s="326"/>
      <c r="F795" s="327"/>
      <c r="G795" s="326"/>
      <c r="H795" s="326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4.25" customHeight="1" x14ac:dyDescent="0.3">
      <c r="A796" s="326"/>
      <c r="B796" s="369"/>
      <c r="C796" s="373"/>
      <c r="D796" s="327"/>
      <c r="E796" s="326"/>
      <c r="F796" s="327"/>
      <c r="G796" s="326"/>
      <c r="H796" s="326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4.25" customHeight="1" x14ac:dyDescent="0.3">
      <c r="A797" s="326"/>
      <c r="B797" s="369"/>
      <c r="C797" s="373"/>
      <c r="D797" s="327"/>
      <c r="E797" s="326"/>
      <c r="F797" s="327"/>
      <c r="G797" s="326"/>
      <c r="H797" s="326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4.25" customHeight="1" x14ac:dyDescent="0.3">
      <c r="A798" s="326"/>
      <c r="B798" s="369"/>
      <c r="C798" s="373"/>
      <c r="D798" s="327"/>
      <c r="E798" s="326"/>
      <c r="F798" s="327"/>
      <c r="G798" s="326"/>
      <c r="H798" s="326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4.25" customHeight="1" x14ac:dyDescent="0.3">
      <c r="A799" s="326"/>
      <c r="B799" s="369"/>
      <c r="C799" s="373"/>
      <c r="D799" s="327"/>
      <c r="E799" s="326"/>
      <c r="F799" s="327"/>
      <c r="G799" s="326"/>
      <c r="H799" s="326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4.25" customHeight="1" x14ac:dyDescent="0.3">
      <c r="A800" s="326"/>
      <c r="B800" s="369"/>
      <c r="C800" s="373"/>
      <c r="D800" s="327"/>
      <c r="E800" s="326"/>
      <c r="F800" s="327"/>
      <c r="G800" s="326"/>
      <c r="H800" s="326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4.25" customHeight="1" x14ac:dyDescent="0.3">
      <c r="A801" s="326"/>
      <c r="B801" s="369"/>
      <c r="C801" s="373"/>
      <c r="D801" s="327"/>
      <c r="E801" s="326"/>
      <c r="F801" s="327"/>
      <c r="G801" s="326"/>
      <c r="H801" s="326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4.25" customHeight="1" x14ac:dyDescent="0.3">
      <c r="A802" s="326"/>
      <c r="B802" s="369"/>
      <c r="C802" s="373"/>
      <c r="D802" s="327"/>
      <c r="E802" s="326"/>
      <c r="F802" s="327"/>
      <c r="G802" s="326"/>
      <c r="H802" s="326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4.25" customHeight="1" x14ac:dyDescent="0.3">
      <c r="A803" s="326"/>
      <c r="B803" s="369"/>
      <c r="C803" s="373"/>
      <c r="D803" s="327"/>
      <c r="E803" s="326"/>
      <c r="F803" s="327"/>
      <c r="G803" s="326"/>
      <c r="H803" s="326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4.25" customHeight="1" x14ac:dyDescent="0.3">
      <c r="A804" s="326"/>
      <c r="B804" s="369"/>
      <c r="C804" s="373"/>
      <c r="D804" s="327"/>
      <c r="E804" s="326"/>
      <c r="F804" s="327"/>
      <c r="G804" s="326"/>
      <c r="H804" s="326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4.25" customHeight="1" x14ac:dyDescent="0.3">
      <c r="A805" s="326"/>
      <c r="B805" s="369"/>
      <c r="C805" s="373"/>
      <c r="D805" s="327"/>
      <c r="E805" s="326"/>
      <c r="F805" s="327"/>
      <c r="G805" s="326"/>
      <c r="H805" s="326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4.25" customHeight="1" x14ac:dyDescent="0.3">
      <c r="A806" s="326"/>
      <c r="B806" s="369"/>
      <c r="C806" s="373"/>
      <c r="D806" s="327"/>
      <c r="E806" s="326"/>
      <c r="F806" s="327"/>
      <c r="G806" s="326"/>
      <c r="H806" s="326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4.25" customHeight="1" x14ac:dyDescent="0.3">
      <c r="A807" s="326"/>
      <c r="B807" s="369"/>
      <c r="C807" s="373"/>
      <c r="D807" s="327"/>
      <c r="E807" s="326"/>
      <c r="F807" s="327"/>
      <c r="G807" s="326"/>
      <c r="H807" s="326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4.25" customHeight="1" x14ac:dyDescent="0.3">
      <c r="A808" s="326"/>
      <c r="B808" s="369"/>
      <c r="C808" s="373"/>
      <c r="D808" s="327"/>
      <c r="E808" s="326"/>
      <c r="F808" s="327"/>
      <c r="G808" s="326"/>
      <c r="H808" s="326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4.25" customHeight="1" x14ac:dyDescent="0.3">
      <c r="A809" s="326"/>
      <c r="B809" s="369"/>
      <c r="C809" s="373"/>
      <c r="D809" s="327"/>
      <c r="E809" s="326"/>
      <c r="F809" s="327"/>
      <c r="G809" s="326"/>
      <c r="H809" s="326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4.25" customHeight="1" x14ac:dyDescent="0.3">
      <c r="A810" s="326"/>
      <c r="B810" s="369"/>
      <c r="C810" s="373"/>
      <c r="D810" s="327"/>
      <c r="E810" s="326"/>
      <c r="F810" s="327"/>
      <c r="G810" s="326"/>
      <c r="H810" s="326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4.25" customHeight="1" x14ac:dyDescent="0.3">
      <c r="A811" s="326"/>
      <c r="B811" s="369"/>
      <c r="C811" s="373"/>
      <c r="D811" s="327"/>
      <c r="E811" s="326"/>
      <c r="F811" s="327"/>
      <c r="G811" s="326"/>
      <c r="H811" s="326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4.25" customHeight="1" x14ac:dyDescent="0.3">
      <c r="A812" s="326"/>
      <c r="B812" s="369"/>
      <c r="C812" s="373"/>
      <c r="D812" s="327"/>
      <c r="E812" s="326"/>
      <c r="F812" s="327"/>
      <c r="G812" s="326"/>
      <c r="H812" s="326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4.25" customHeight="1" x14ac:dyDescent="0.3">
      <c r="A813" s="326"/>
      <c r="B813" s="369"/>
      <c r="C813" s="373"/>
      <c r="D813" s="327"/>
      <c r="E813" s="326"/>
      <c r="F813" s="327"/>
      <c r="G813" s="326"/>
      <c r="H813" s="326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4.25" customHeight="1" x14ac:dyDescent="0.3">
      <c r="A814" s="326"/>
      <c r="B814" s="369"/>
      <c r="C814" s="373"/>
      <c r="D814" s="327"/>
      <c r="E814" s="326"/>
      <c r="F814" s="327"/>
      <c r="G814" s="326"/>
      <c r="H814" s="326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4.25" customHeight="1" x14ac:dyDescent="0.3">
      <c r="A815" s="326"/>
      <c r="B815" s="369"/>
      <c r="C815" s="373"/>
      <c r="D815" s="327"/>
      <c r="E815" s="326"/>
      <c r="F815" s="327"/>
      <c r="G815" s="326"/>
      <c r="H815" s="326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4.25" customHeight="1" x14ac:dyDescent="0.3">
      <c r="A816" s="326"/>
      <c r="B816" s="369"/>
      <c r="C816" s="373"/>
      <c r="D816" s="327"/>
      <c r="E816" s="326"/>
      <c r="F816" s="327"/>
      <c r="G816" s="326"/>
      <c r="H816" s="326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4.25" customHeight="1" x14ac:dyDescent="0.3">
      <c r="A817" s="326"/>
      <c r="B817" s="369"/>
      <c r="C817" s="373"/>
      <c r="D817" s="327"/>
      <c r="E817" s="326"/>
      <c r="F817" s="327"/>
      <c r="G817" s="326"/>
      <c r="H817" s="326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4.25" customHeight="1" x14ac:dyDescent="0.3">
      <c r="A818" s="326"/>
      <c r="B818" s="369"/>
      <c r="C818" s="373"/>
      <c r="D818" s="327"/>
      <c r="E818" s="326"/>
      <c r="F818" s="327"/>
      <c r="G818" s="326"/>
      <c r="H818" s="326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4.25" customHeight="1" x14ac:dyDescent="0.3">
      <c r="A819" s="326"/>
      <c r="B819" s="369"/>
      <c r="C819" s="373"/>
      <c r="D819" s="327"/>
      <c r="E819" s="326"/>
      <c r="F819" s="327"/>
      <c r="G819" s="326"/>
      <c r="H819" s="326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4.25" customHeight="1" x14ac:dyDescent="0.3">
      <c r="A820" s="326"/>
      <c r="B820" s="369"/>
      <c r="C820" s="373"/>
      <c r="D820" s="327"/>
      <c r="E820" s="326"/>
      <c r="F820" s="327"/>
      <c r="G820" s="326"/>
      <c r="H820" s="326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4.25" customHeight="1" x14ac:dyDescent="0.3">
      <c r="A821" s="326"/>
      <c r="B821" s="369"/>
      <c r="C821" s="373"/>
      <c r="D821" s="327"/>
      <c r="E821" s="326"/>
      <c r="F821" s="327"/>
      <c r="G821" s="326"/>
      <c r="H821" s="326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4.25" customHeight="1" x14ac:dyDescent="0.3">
      <c r="A822" s="326"/>
      <c r="B822" s="369"/>
      <c r="C822" s="373"/>
      <c r="D822" s="327"/>
      <c r="E822" s="326"/>
      <c r="F822" s="327"/>
      <c r="G822" s="326"/>
      <c r="H822" s="326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4.25" customHeight="1" x14ac:dyDescent="0.3">
      <c r="A823" s="326"/>
      <c r="B823" s="369"/>
      <c r="C823" s="373"/>
      <c r="D823" s="327"/>
      <c r="E823" s="326"/>
      <c r="F823" s="327"/>
      <c r="G823" s="326"/>
      <c r="H823" s="326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4.25" customHeight="1" x14ac:dyDescent="0.3">
      <c r="A824" s="326"/>
      <c r="B824" s="369"/>
      <c r="C824" s="373"/>
      <c r="D824" s="327"/>
      <c r="E824" s="326"/>
      <c r="F824" s="327"/>
      <c r="G824" s="326"/>
      <c r="H824" s="326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4.25" customHeight="1" x14ac:dyDescent="0.3">
      <c r="A825" s="326"/>
      <c r="B825" s="369"/>
      <c r="C825" s="373"/>
      <c r="D825" s="327"/>
      <c r="E825" s="326"/>
      <c r="F825" s="327"/>
      <c r="G825" s="326"/>
      <c r="H825" s="326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4.25" customHeight="1" x14ac:dyDescent="0.3">
      <c r="A826" s="326"/>
      <c r="B826" s="369"/>
      <c r="C826" s="373"/>
      <c r="D826" s="327"/>
      <c r="E826" s="326"/>
      <c r="F826" s="327"/>
      <c r="G826" s="326"/>
      <c r="H826" s="326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4.25" customHeight="1" x14ac:dyDescent="0.3">
      <c r="A827" s="326"/>
      <c r="B827" s="369"/>
      <c r="C827" s="373"/>
      <c r="D827" s="327"/>
      <c r="E827" s="326"/>
      <c r="F827" s="327"/>
      <c r="G827" s="326"/>
      <c r="H827" s="326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4.25" customHeight="1" x14ac:dyDescent="0.3">
      <c r="A828" s="326"/>
      <c r="B828" s="369"/>
      <c r="C828" s="373"/>
      <c r="D828" s="327"/>
      <c r="E828" s="326"/>
      <c r="F828" s="327"/>
      <c r="G828" s="326"/>
      <c r="H828" s="326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4.25" customHeight="1" x14ac:dyDescent="0.3">
      <c r="A829" s="326"/>
      <c r="B829" s="369"/>
      <c r="C829" s="373"/>
      <c r="D829" s="327"/>
      <c r="E829" s="326"/>
      <c r="F829" s="327"/>
      <c r="G829" s="326"/>
      <c r="H829" s="326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4.25" customHeight="1" x14ac:dyDescent="0.3">
      <c r="A830" s="326"/>
      <c r="B830" s="369"/>
      <c r="C830" s="373"/>
      <c r="D830" s="327"/>
      <c r="E830" s="326"/>
      <c r="F830" s="327"/>
      <c r="G830" s="326"/>
      <c r="H830" s="326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4.25" customHeight="1" x14ac:dyDescent="0.3">
      <c r="A831" s="326"/>
      <c r="B831" s="369"/>
      <c r="C831" s="373"/>
      <c r="D831" s="327"/>
      <c r="E831" s="326"/>
      <c r="F831" s="327"/>
      <c r="G831" s="326"/>
      <c r="H831" s="326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4.25" customHeight="1" x14ac:dyDescent="0.3">
      <c r="A832" s="326"/>
      <c r="B832" s="369"/>
      <c r="C832" s="373"/>
      <c r="D832" s="327"/>
      <c r="E832" s="326"/>
      <c r="F832" s="327"/>
      <c r="G832" s="326"/>
      <c r="H832" s="326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4.25" customHeight="1" x14ac:dyDescent="0.3">
      <c r="A833" s="326"/>
      <c r="B833" s="369"/>
      <c r="C833" s="373"/>
      <c r="D833" s="327"/>
      <c r="E833" s="326"/>
      <c r="F833" s="327"/>
      <c r="G833" s="326"/>
      <c r="H833" s="326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4.25" customHeight="1" x14ac:dyDescent="0.3">
      <c r="A834" s="326"/>
      <c r="B834" s="369"/>
      <c r="C834" s="373"/>
      <c r="D834" s="327"/>
      <c r="E834" s="326"/>
      <c r="F834" s="327"/>
      <c r="G834" s="326"/>
      <c r="H834" s="326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4.25" customHeight="1" x14ac:dyDescent="0.3">
      <c r="A835" s="326"/>
      <c r="B835" s="369"/>
      <c r="C835" s="373"/>
      <c r="D835" s="327"/>
      <c r="E835" s="326"/>
      <c r="F835" s="327"/>
      <c r="G835" s="326"/>
      <c r="H835" s="326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4.25" customHeight="1" x14ac:dyDescent="0.3">
      <c r="A836" s="326"/>
      <c r="B836" s="369"/>
      <c r="C836" s="373"/>
      <c r="D836" s="327"/>
      <c r="E836" s="326"/>
      <c r="F836" s="327"/>
      <c r="G836" s="326"/>
      <c r="H836" s="326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4.25" customHeight="1" x14ac:dyDescent="0.3">
      <c r="A837" s="326"/>
      <c r="B837" s="369"/>
      <c r="C837" s="373"/>
      <c r="D837" s="327"/>
      <c r="E837" s="326"/>
      <c r="F837" s="327"/>
      <c r="G837" s="326"/>
      <c r="H837" s="326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4.25" customHeight="1" x14ac:dyDescent="0.3">
      <c r="A838" s="326"/>
      <c r="B838" s="369"/>
      <c r="C838" s="373"/>
      <c r="D838" s="327"/>
      <c r="E838" s="326"/>
      <c r="F838" s="327"/>
      <c r="G838" s="326"/>
      <c r="H838" s="326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4.25" customHeight="1" x14ac:dyDescent="0.3">
      <c r="A839" s="326"/>
      <c r="B839" s="369"/>
      <c r="C839" s="373"/>
      <c r="D839" s="327"/>
      <c r="E839" s="326"/>
      <c r="F839" s="327"/>
      <c r="G839" s="326"/>
      <c r="H839" s="326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4.25" customHeight="1" x14ac:dyDescent="0.3">
      <c r="A840" s="326"/>
      <c r="B840" s="369"/>
      <c r="C840" s="373"/>
      <c r="D840" s="327"/>
      <c r="E840" s="326"/>
      <c r="F840" s="327"/>
      <c r="G840" s="326"/>
      <c r="H840" s="326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4.25" customHeight="1" x14ac:dyDescent="0.3">
      <c r="A841" s="326"/>
      <c r="B841" s="369"/>
      <c r="C841" s="373"/>
      <c r="D841" s="327"/>
      <c r="E841" s="326"/>
      <c r="F841" s="327"/>
      <c r="G841" s="326"/>
      <c r="H841" s="326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4.25" customHeight="1" x14ac:dyDescent="0.3">
      <c r="A842" s="326"/>
      <c r="B842" s="369"/>
      <c r="C842" s="373"/>
      <c r="D842" s="327"/>
      <c r="E842" s="326"/>
      <c r="F842" s="327"/>
      <c r="G842" s="326"/>
      <c r="H842" s="326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4.25" customHeight="1" x14ac:dyDescent="0.3">
      <c r="A843" s="326"/>
      <c r="B843" s="369"/>
      <c r="C843" s="373"/>
      <c r="D843" s="327"/>
      <c r="E843" s="326"/>
      <c r="F843" s="327"/>
      <c r="G843" s="326"/>
      <c r="H843" s="326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4.25" customHeight="1" x14ac:dyDescent="0.3">
      <c r="A844" s="326"/>
      <c r="B844" s="369"/>
      <c r="C844" s="373"/>
      <c r="D844" s="327"/>
      <c r="E844" s="326"/>
      <c r="F844" s="327"/>
      <c r="G844" s="326"/>
      <c r="H844" s="326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4.25" customHeight="1" x14ac:dyDescent="0.3">
      <c r="A845" s="326"/>
      <c r="B845" s="369"/>
      <c r="C845" s="373"/>
      <c r="D845" s="327"/>
      <c r="E845" s="326"/>
      <c r="F845" s="327"/>
      <c r="G845" s="326"/>
      <c r="H845" s="326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4.25" customHeight="1" x14ac:dyDescent="0.3">
      <c r="A846" s="326"/>
      <c r="B846" s="369"/>
      <c r="C846" s="373"/>
      <c r="D846" s="327"/>
      <c r="E846" s="326"/>
      <c r="F846" s="327"/>
      <c r="G846" s="326"/>
      <c r="H846" s="326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4.25" customHeight="1" x14ac:dyDescent="0.3">
      <c r="A847" s="326"/>
      <c r="B847" s="369"/>
      <c r="C847" s="373"/>
      <c r="D847" s="327"/>
      <c r="E847" s="326"/>
      <c r="F847" s="327"/>
      <c r="G847" s="326"/>
      <c r="H847" s="326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4.25" customHeight="1" x14ac:dyDescent="0.3">
      <c r="A848" s="326"/>
      <c r="B848" s="369"/>
      <c r="C848" s="373"/>
      <c r="D848" s="327"/>
      <c r="E848" s="326"/>
      <c r="F848" s="327"/>
      <c r="G848" s="326"/>
      <c r="H848" s="326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4.25" customHeight="1" x14ac:dyDescent="0.3">
      <c r="A849" s="326"/>
      <c r="B849" s="369"/>
      <c r="C849" s="373"/>
      <c r="D849" s="327"/>
      <c r="E849" s="326"/>
      <c r="F849" s="327"/>
      <c r="G849" s="326"/>
      <c r="H849" s="326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4.25" customHeight="1" x14ac:dyDescent="0.3">
      <c r="A850" s="326"/>
      <c r="B850" s="369"/>
      <c r="C850" s="373"/>
      <c r="D850" s="327"/>
      <c r="E850" s="326"/>
      <c r="F850" s="327"/>
      <c r="G850" s="326"/>
      <c r="H850" s="326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4.25" customHeight="1" x14ac:dyDescent="0.3">
      <c r="A851" s="326"/>
      <c r="B851" s="369"/>
      <c r="C851" s="373"/>
      <c r="D851" s="327"/>
      <c r="E851" s="326"/>
      <c r="F851" s="327"/>
      <c r="G851" s="326"/>
      <c r="H851" s="326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4.25" customHeight="1" x14ac:dyDescent="0.3">
      <c r="A852" s="326"/>
      <c r="B852" s="369"/>
      <c r="C852" s="373"/>
      <c r="D852" s="327"/>
      <c r="E852" s="326"/>
      <c r="F852" s="327"/>
      <c r="G852" s="326"/>
      <c r="H852" s="326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4.25" customHeight="1" x14ac:dyDescent="0.3">
      <c r="A853" s="326"/>
      <c r="B853" s="369"/>
      <c r="C853" s="373"/>
      <c r="D853" s="327"/>
      <c r="E853" s="326"/>
      <c r="F853" s="327"/>
      <c r="G853" s="326"/>
      <c r="H853" s="326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4.25" customHeight="1" x14ac:dyDescent="0.3">
      <c r="A854" s="326"/>
      <c r="B854" s="369"/>
      <c r="C854" s="373"/>
      <c r="D854" s="327"/>
      <c r="E854" s="326"/>
      <c r="F854" s="327"/>
      <c r="G854" s="326"/>
      <c r="H854" s="326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4.25" customHeight="1" x14ac:dyDescent="0.3">
      <c r="A855" s="326"/>
      <c r="B855" s="369"/>
      <c r="C855" s="373"/>
      <c r="D855" s="327"/>
      <c r="E855" s="326"/>
      <c r="F855" s="327"/>
      <c r="G855" s="326"/>
      <c r="H855" s="326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4.25" customHeight="1" x14ac:dyDescent="0.3">
      <c r="A856" s="326"/>
      <c r="B856" s="369"/>
      <c r="C856" s="373"/>
      <c r="D856" s="327"/>
      <c r="E856" s="326"/>
      <c r="F856" s="327"/>
      <c r="G856" s="326"/>
      <c r="H856" s="326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4.25" customHeight="1" x14ac:dyDescent="0.3">
      <c r="A857" s="326"/>
      <c r="B857" s="369"/>
      <c r="C857" s="373"/>
      <c r="D857" s="327"/>
      <c r="E857" s="326"/>
      <c r="F857" s="327"/>
      <c r="G857" s="326"/>
      <c r="H857" s="326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4.25" customHeight="1" x14ac:dyDescent="0.3">
      <c r="A858" s="326"/>
      <c r="B858" s="369"/>
      <c r="C858" s="373"/>
      <c r="D858" s="327"/>
      <c r="E858" s="326"/>
      <c r="F858" s="327"/>
      <c r="G858" s="326"/>
      <c r="H858" s="326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4.25" customHeight="1" x14ac:dyDescent="0.3">
      <c r="A859" s="326"/>
      <c r="B859" s="369"/>
      <c r="C859" s="373"/>
      <c r="D859" s="327"/>
      <c r="E859" s="326"/>
      <c r="F859" s="327"/>
      <c r="G859" s="326"/>
      <c r="H859" s="326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4.25" customHeight="1" x14ac:dyDescent="0.3">
      <c r="A860" s="326"/>
      <c r="B860" s="369"/>
      <c r="C860" s="373"/>
      <c r="D860" s="327"/>
      <c r="E860" s="326"/>
      <c r="F860" s="327"/>
      <c r="G860" s="326"/>
      <c r="H860" s="326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4.25" customHeight="1" x14ac:dyDescent="0.3">
      <c r="A861" s="326"/>
      <c r="B861" s="369"/>
      <c r="C861" s="373"/>
      <c r="D861" s="327"/>
      <c r="E861" s="326"/>
      <c r="F861" s="327"/>
      <c r="G861" s="326"/>
      <c r="H861" s="326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4.25" customHeight="1" x14ac:dyDescent="0.3">
      <c r="A862" s="326"/>
      <c r="B862" s="369"/>
      <c r="C862" s="373"/>
      <c r="D862" s="327"/>
      <c r="E862" s="326"/>
      <c r="F862" s="327"/>
      <c r="G862" s="326"/>
      <c r="H862" s="326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4.25" customHeight="1" x14ac:dyDescent="0.3">
      <c r="A863" s="326"/>
      <c r="B863" s="369"/>
      <c r="C863" s="373"/>
      <c r="D863" s="327"/>
      <c r="E863" s="326"/>
      <c r="F863" s="327"/>
      <c r="G863" s="326"/>
      <c r="H863" s="326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4.25" customHeight="1" x14ac:dyDescent="0.3">
      <c r="A864" s="326"/>
      <c r="B864" s="369"/>
      <c r="C864" s="373"/>
      <c r="D864" s="327"/>
      <c r="E864" s="326"/>
      <c r="F864" s="327"/>
      <c r="G864" s="326"/>
      <c r="H864" s="326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4.25" customHeight="1" x14ac:dyDescent="0.3">
      <c r="A865" s="326"/>
      <c r="B865" s="369"/>
      <c r="C865" s="373"/>
      <c r="D865" s="327"/>
      <c r="E865" s="326"/>
      <c r="F865" s="327"/>
      <c r="G865" s="326"/>
      <c r="H865" s="326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4.25" customHeight="1" x14ac:dyDescent="0.3">
      <c r="A866" s="326"/>
      <c r="B866" s="369"/>
      <c r="C866" s="373"/>
      <c r="D866" s="327"/>
      <c r="E866" s="326"/>
      <c r="F866" s="327"/>
      <c r="G866" s="326"/>
      <c r="H866" s="326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4.25" customHeight="1" x14ac:dyDescent="0.3">
      <c r="A867" s="326"/>
      <c r="B867" s="369"/>
      <c r="C867" s="373"/>
      <c r="D867" s="327"/>
      <c r="E867" s="326"/>
      <c r="F867" s="327"/>
      <c r="G867" s="326"/>
      <c r="H867" s="326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4.25" customHeight="1" x14ac:dyDescent="0.3">
      <c r="A868" s="326"/>
      <c r="B868" s="369"/>
      <c r="C868" s="373"/>
      <c r="D868" s="327"/>
      <c r="E868" s="326"/>
      <c r="F868" s="327"/>
      <c r="G868" s="326"/>
      <c r="H868" s="326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4.25" customHeight="1" x14ac:dyDescent="0.3">
      <c r="A869" s="326"/>
      <c r="B869" s="369"/>
      <c r="C869" s="373"/>
      <c r="D869" s="327"/>
      <c r="E869" s="326"/>
      <c r="F869" s="327"/>
      <c r="G869" s="326"/>
      <c r="H869" s="326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4.25" customHeight="1" x14ac:dyDescent="0.3">
      <c r="A870" s="326"/>
      <c r="B870" s="369"/>
      <c r="C870" s="373"/>
      <c r="D870" s="327"/>
      <c r="E870" s="326"/>
      <c r="F870" s="327"/>
      <c r="G870" s="326"/>
      <c r="H870" s="326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4.25" customHeight="1" x14ac:dyDescent="0.3">
      <c r="A871" s="326"/>
      <c r="B871" s="369"/>
      <c r="C871" s="373"/>
      <c r="D871" s="327"/>
      <c r="E871" s="326"/>
      <c r="F871" s="327"/>
      <c r="G871" s="326"/>
      <c r="H871" s="326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4.25" customHeight="1" x14ac:dyDescent="0.3">
      <c r="A872" s="326"/>
      <c r="B872" s="369"/>
      <c r="C872" s="373"/>
      <c r="D872" s="327"/>
      <c r="E872" s="326"/>
      <c r="F872" s="327"/>
      <c r="G872" s="326"/>
      <c r="H872" s="326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4.25" customHeight="1" x14ac:dyDescent="0.3">
      <c r="A873" s="326"/>
      <c r="B873" s="369"/>
      <c r="C873" s="373"/>
      <c r="D873" s="327"/>
      <c r="E873" s="326"/>
      <c r="F873" s="327"/>
      <c r="G873" s="326"/>
      <c r="H873" s="326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4.25" customHeight="1" x14ac:dyDescent="0.3">
      <c r="A874" s="326"/>
      <c r="B874" s="369"/>
      <c r="C874" s="373"/>
      <c r="D874" s="327"/>
      <c r="E874" s="326"/>
      <c r="F874" s="327"/>
      <c r="G874" s="326"/>
      <c r="H874" s="326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4.25" customHeight="1" x14ac:dyDescent="0.3">
      <c r="A875" s="326"/>
      <c r="B875" s="369"/>
      <c r="C875" s="373"/>
      <c r="D875" s="327"/>
      <c r="E875" s="326"/>
      <c r="F875" s="327"/>
      <c r="G875" s="326"/>
      <c r="H875" s="326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4.25" customHeight="1" x14ac:dyDescent="0.3">
      <c r="A876" s="326"/>
      <c r="B876" s="369"/>
      <c r="C876" s="373"/>
      <c r="D876" s="327"/>
      <c r="E876" s="326"/>
      <c r="F876" s="327"/>
      <c r="G876" s="326"/>
      <c r="H876" s="326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4.25" customHeight="1" x14ac:dyDescent="0.3">
      <c r="A877" s="326"/>
      <c r="B877" s="369"/>
      <c r="C877" s="373"/>
      <c r="D877" s="327"/>
      <c r="E877" s="326"/>
      <c r="F877" s="327"/>
      <c r="G877" s="326"/>
      <c r="H877" s="326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4.25" customHeight="1" x14ac:dyDescent="0.3">
      <c r="A878" s="326"/>
      <c r="B878" s="369"/>
      <c r="C878" s="373"/>
      <c r="D878" s="327"/>
      <c r="E878" s="326"/>
      <c r="F878" s="327"/>
      <c r="G878" s="326"/>
      <c r="H878" s="326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4.25" customHeight="1" x14ac:dyDescent="0.3">
      <c r="A879" s="326"/>
      <c r="B879" s="369"/>
      <c r="C879" s="373"/>
      <c r="D879" s="327"/>
      <c r="E879" s="326"/>
      <c r="F879" s="327"/>
      <c r="G879" s="326"/>
      <c r="H879" s="326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4.25" customHeight="1" x14ac:dyDescent="0.3">
      <c r="A880" s="326"/>
      <c r="B880" s="369"/>
      <c r="C880" s="373"/>
      <c r="D880" s="327"/>
      <c r="E880" s="326"/>
      <c r="F880" s="327"/>
      <c r="G880" s="326"/>
      <c r="H880" s="326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4.25" customHeight="1" x14ac:dyDescent="0.3">
      <c r="A881" s="326"/>
      <c r="B881" s="369"/>
      <c r="C881" s="373"/>
      <c r="D881" s="327"/>
      <c r="E881" s="326"/>
      <c r="F881" s="327"/>
      <c r="G881" s="326"/>
      <c r="H881" s="326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4.25" customHeight="1" x14ac:dyDescent="0.3">
      <c r="A882" s="326"/>
      <c r="B882" s="369"/>
      <c r="C882" s="373"/>
      <c r="D882" s="327"/>
      <c r="E882" s="326"/>
      <c r="F882" s="327"/>
      <c r="G882" s="326"/>
      <c r="H882" s="326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4.25" customHeight="1" x14ac:dyDescent="0.3">
      <c r="A883" s="326"/>
      <c r="B883" s="369"/>
      <c r="C883" s="373"/>
      <c r="D883" s="327"/>
      <c r="E883" s="326"/>
      <c r="F883" s="327"/>
      <c r="G883" s="326"/>
      <c r="H883" s="326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4.25" customHeight="1" x14ac:dyDescent="0.3">
      <c r="A884" s="326"/>
      <c r="B884" s="369"/>
      <c r="C884" s="373"/>
      <c r="D884" s="327"/>
      <c r="E884" s="326"/>
      <c r="F884" s="327"/>
      <c r="G884" s="326"/>
      <c r="H884" s="326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4.25" customHeight="1" x14ac:dyDescent="0.3">
      <c r="A885" s="326"/>
      <c r="B885" s="369"/>
      <c r="C885" s="373"/>
      <c r="D885" s="327"/>
      <c r="E885" s="326"/>
      <c r="F885" s="327"/>
      <c r="G885" s="326"/>
      <c r="H885" s="326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4.25" customHeight="1" x14ac:dyDescent="0.3">
      <c r="A886" s="326"/>
      <c r="B886" s="369"/>
      <c r="C886" s="373"/>
      <c r="D886" s="327"/>
      <c r="E886" s="326"/>
      <c r="F886" s="327"/>
      <c r="G886" s="326"/>
      <c r="H886" s="326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4.25" customHeight="1" x14ac:dyDescent="0.3">
      <c r="A887" s="326"/>
      <c r="B887" s="369"/>
      <c r="C887" s="373"/>
      <c r="D887" s="327"/>
      <c r="E887" s="326"/>
      <c r="F887" s="327"/>
      <c r="G887" s="326"/>
      <c r="H887" s="326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4.25" customHeight="1" x14ac:dyDescent="0.3">
      <c r="A888" s="326"/>
      <c r="B888" s="369"/>
      <c r="C888" s="373"/>
      <c r="D888" s="327"/>
      <c r="E888" s="326"/>
      <c r="F888" s="327"/>
      <c r="G888" s="326"/>
      <c r="H888" s="326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4.25" customHeight="1" x14ac:dyDescent="0.3">
      <c r="A889" s="326"/>
      <c r="B889" s="369"/>
      <c r="C889" s="373"/>
      <c r="D889" s="327"/>
      <c r="E889" s="326"/>
      <c r="F889" s="327"/>
      <c r="G889" s="326"/>
      <c r="H889" s="326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4.25" customHeight="1" x14ac:dyDescent="0.3">
      <c r="A890" s="326"/>
      <c r="B890" s="369"/>
      <c r="C890" s="373"/>
      <c r="D890" s="327"/>
      <c r="E890" s="326"/>
      <c r="F890" s="327"/>
      <c r="G890" s="326"/>
      <c r="H890" s="326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4.25" customHeight="1" x14ac:dyDescent="0.3">
      <c r="A891" s="326"/>
      <c r="B891" s="369"/>
      <c r="C891" s="373"/>
      <c r="D891" s="327"/>
      <c r="E891" s="326"/>
      <c r="F891" s="327"/>
      <c r="G891" s="326"/>
      <c r="H891" s="326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4.25" customHeight="1" x14ac:dyDescent="0.3">
      <c r="A892" s="326"/>
      <c r="B892" s="369"/>
      <c r="C892" s="373"/>
      <c r="D892" s="327"/>
      <c r="E892" s="326"/>
      <c r="F892" s="327"/>
      <c r="G892" s="326"/>
      <c r="H892" s="326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4.25" customHeight="1" x14ac:dyDescent="0.3">
      <c r="A893" s="326"/>
      <c r="B893" s="369"/>
      <c r="C893" s="373"/>
      <c r="D893" s="327"/>
      <c r="E893" s="326"/>
      <c r="F893" s="327"/>
      <c r="G893" s="326"/>
      <c r="H893" s="326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4.25" customHeight="1" x14ac:dyDescent="0.3">
      <c r="A894" s="326"/>
      <c r="B894" s="369"/>
      <c r="C894" s="373"/>
      <c r="D894" s="327"/>
      <c r="E894" s="326"/>
      <c r="F894" s="327"/>
      <c r="G894" s="326"/>
      <c r="H894" s="326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4.25" customHeight="1" x14ac:dyDescent="0.3">
      <c r="A895" s="326"/>
      <c r="B895" s="369"/>
      <c r="C895" s="373"/>
      <c r="D895" s="327"/>
      <c r="E895" s="326"/>
      <c r="F895" s="327"/>
      <c r="G895" s="326"/>
      <c r="H895" s="326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4.25" customHeight="1" x14ac:dyDescent="0.3">
      <c r="A896" s="326"/>
      <c r="B896" s="369"/>
      <c r="C896" s="373"/>
      <c r="D896" s="327"/>
      <c r="E896" s="326"/>
      <c r="F896" s="327"/>
      <c r="G896" s="326"/>
      <c r="H896" s="326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4.25" customHeight="1" x14ac:dyDescent="0.3">
      <c r="A897" s="326"/>
      <c r="B897" s="369"/>
      <c r="C897" s="373"/>
      <c r="D897" s="327"/>
      <c r="E897" s="326"/>
      <c r="F897" s="327"/>
      <c r="G897" s="326"/>
      <c r="H897" s="326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4.25" customHeight="1" x14ac:dyDescent="0.3">
      <c r="A898" s="326"/>
      <c r="B898" s="369"/>
      <c r="C898" s="373"/>
      <c r="D898" s="327"/>
      <c r="E898" s="326"/>
      <c r="F898" s="327"/>
      <c r="G898" s="326"/>
      <c r="H898" s="326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4.25" customHeight="1" x14ac:dyDescent="0.3">
      <c r="A899" s="326"/>
      <c r="B899" s="369"/>
      <c r="C899" s="373"/>
      <c r="D899" s="327"/>
      <c r="E899" s="326"/>
      <c r="F899" s="327"/>
      <c r="G899" s="326"/>
      <c r="H899" s="326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4.25" customHeight="1" x14ac:dyDescent="0.3">
      <c r="A900" s="326"/>
      <c r="B900" s="369"/>
      <c r="C900" s="373"/>
      <c r="D900" s="327"/>
      <c r="E900" s="326"/>
      <c r="F900" s="327"/>
      <c r="G900" s="326"/>
      <c r="H900" s="326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4.25" customHeight="1" x14ac:dyDescent="0.3">
      <c r="A901" s="326"/>
      <c r="B901" s="369"/>
      <c r="C901" s="373"/>
      <c r="D901" s="327"/>
      <c r="E901" s="326"/>
      <c r="F901" s="327"/>
      <c r="G901" s="326"/>
      <c r="H901" s="326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4.25" customHeight="1" x14ac:dyDescent="0.3">
      <c r="A902" s="326"/>
      <c r="B902" s="369"/>
      <c r="C902" s="373"/>
      <c r="D902" s="327"/>
      <c r="E902" s="326"/>
      <c r="F902" s="327"/>
      <c r="G902" s="326"/>
      <c r="H902" s="326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4.25" customHeight="1" x14ac:dyDescent="0.3">
      <c r="A903" s="326"/>
      <c r="B903" s="369"/>
      <c r="C903" s="373"/>
      <c r="D903" s="327"/>
      <c r="E903" s="326"/>
      <c r="F903" s="327"/>
      <c r="G903" s="326"/>
      <c r="H903" s="326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4.25" customHeight="1" x14ac:dyDescent="0.3">
      <c r="A904" s="326"/>
      <c r="B904" s="369"/>
      <c r="C904" s="373"/>
      <c r="D904" s="327"/>
      <c r="E904" s="326"/>
      <c r="F904" s="327"/>
      <c r="G904" s="326"/>
      <c r="H904" s="326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4.25" customHeight="1" x14ac:dyDescent="0.3">
      <c r="A905" s="326"/>
      <c r="B905" s="369"/>
      <c r="C905" s="373"/>
      <c r="D905" s="327"/>
      <c r="E905" s="326"/>
      <c r="F905" s="327"/>
      <c r="G905" s="326"/>
      <c r="H905" s="326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4.25" customHeight="1" x14ac:dyDescent="0.3">
      <c r="A906" s="326"/>
      <c r="B906" s="369"/>
      <c r="C906" s="373"/>
      <c r="D906" s="327"/>
      <c r="E906" s="326"/>
      <c r="F906" s="327"/>
      <c r="G906" s="326"/>
      <c r="H906" s="326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4.25" customHeight="1" x14ac:dyDescent="0.3">
      <c r="A907" s="326"/>
      <c r="B907" s="369"/>
      <c r="C907" s="373"/>
      <c r="D907" s="327"/>
      <c r="E907" s="326"/>
      <c r="F907" s="327"/>
      <c r="G907" s="326"/>
      <c r="H907" s="326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4.25" customHeight="1" x14ac:dyDescent="0.3">
      <c r="A908" s="326"/>
      <c r="B908" s="369"/>
      <c r="C908" s="373"/>
      <c r="D908" s="327"/>
      <c r="E908" s="326"/>
      <c r="F908" s="327"/>
      <c r="G908" s="326"/>
      <c r="H908" s="326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4.25" customHeight="1" x14ac:dyDescent="0.3">
      <c r="A909" s="326"/>
      <c r="B909" s="369"/>
      <c r="C909" s="373"/>
      <c r="D909" s="327"/>
      <c r="E909" s="326"/>
      <c r="F909" s="327"/>
      <c r="G909" s="326"/>
      <c r="H909" s="326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4.25" customHeight="1" x14ac:dyDescent="0.3">
      <c r="A910" s="326"/>
      <c r="B910" s="369"/>
      <c r="C910" s="373"/>
      <c r="D910" s="327"/>
      <c r="E910" s="326"/>
      <c r="F910" s="327"/>
      <c r="G910" s="326"/>
      <c r="H910" s="326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4.25" customHeight="1" x14ac:dyDescent="0.3">
      <c r="A911" s="326"/>
      <c r="B911" s="369"/>
      <c r="C911" s="373"/>
      <c r="D911" s="327"/>
      <c r="E911" s="326"/>
      <c r="F911" s="327"/>
      <c r="G911" s="326"/>
      <c r="H911" s="326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4.25" customHeight="1" x14ac:dyDescent="0.3">
      <c r="A912" s="326"/>
      <c r="B912" s="369"/>
      <c r="C912" s="373"/>
      <c r="D912" s="327"/>
      <c r="E912" s="326"/>
      <c r="F912" s="327"/>
      <c r="G912" s="326"/>
      <c r="H912" s="326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4.25" customHeight="1" x14ac:dyDescent="0.3">
      <c r="A913" s="326"/>
      <c r="B913" s="369"/>
      <c r="C913" s="373"/>
      <c r="D913" s="327"/>
      <c r="E913" s="326"/>
      <c r="F913" s="327"/>
      <c r="G913" s="326"/>
      <c r="H913" s="326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4.25" customHeight="1" x14ac:dyDescent="0.3">
      <c r="A914" s="326"/>
      <c r="B914" s="369"/>
      <c r="C914" s="373"/>
      <c r="D914" s="327"/>
      <c r="E914" s="326"/>
      <c r="F914" s="327"/>
      <c r="G914" s="326"/>
      <c r="H914" s="326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4.25" customHeight="1" x14ac:dyDescent="0.3">
      <c r="A915" s="326"/>
      <c r="B915" s="369"/>
      <c r="C915" s="373"/>
      <c r="D915" s="327"/>
      <c r="E915" s="326"/>
      <c r="F915" s="327"/>
      <c r="G915" s="326"/>
      <c r="H915" s="326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4.25" customHeight="1" x14ac:dyDescent="0.3">
      <c r="A916" s="326"/>
      <c r="B916" s="369"/>
      <c r="C916" s="373"/>
      <c r="D916" s="327"/>
      <c r="E916" s="326"/>
      <c r="F916" s="327"/>
      <c r="G916" s="326"/>
      <c r="H916" s="326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4.25" customHeight="1" x14ac:dyDescent="0.3">
      <c r="A917" s="326"/>
      <c r="B917" s="369"/>
      <c r="C917" s="373"/>
      <c r="D917" s="327"/>
      <c r="E917" s="326"/>
      <c r="F917" s="327"/>
      <c r="G917" s="326"/>
      <c r="H917" s="326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4.25" customHeight="1" x14ac:dyDescent="0.3">
      <c r="A918" s="326"/>
      <c r="B918" s="369"/>
      <c r="C918" s="373"/>
      <c r="D918" s="327"/>
      <c r="E918" s="326"/>
      <c r="F918" s="327"/>
      <c r="G918" s="326"/>
      <c r="H918" s="326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4.25" customHeight="1" x14ac:dyDescent="0.3">
      <c r="A919" s="326"/>
      <c r="B919" s="369"/>
      <c r="C919" s="373"/>
      <c r="D919" s="327"/>
      <c r="E919" s="326"/>
      <c r="F919" s="327"/>
      <c r="G919" s="326"/>
      <c r="H919" s="326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4.25" customHeight="1" x14ac:dyDescent="0.3">
      <c r="A920" s="326"/>
      <c r="B920" s="369"/>
      <c r="C920" s="373"/>
      <c r="D920" s="327"/>
      <c r="E920" s="326"/>
      <c r="F920" s="327"/>
      <c r="G920" s="326"/>
      <c r="H920" s="326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4.25" customHeight="1" x14ac:dyDescent="0.3">
      <c r="A921" s="326"/>
      <c r="B921" s="369"/>
      <c r="C921" s="373"/>
      <c r="D921" s="327"/>
      <c r="E921" s="326"/>
      <c r="F921" s="327"/>
      <c r="G921" s="326"/>
      <c r="H921" s="326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4.25" customHeight="1" x14ac:dyDescent="0.3">
      <c r="A922" s="326"/>
      <c r="B922" s="369"/>
      <c r="C922" s="373"/>
      <c r="D922" s="327"/>
      <c r="E922" s="326"/>
      <c r="F922" s="327"/>
      <c r="G922" s="326"/>
      <c r="H922" s="326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4.25" customHeight="1" x14ac:dyDescent="0.3">
      <c r="A923" s="326"/>
      <c r="B923" s="369"/>
      <c r="C923" s="373"/>
      <c r="D923" s="327"/>
      <c r="E923" s="326"/>
      <c r="F923" s="327"/>
      <c r="G923" s="326"/>
      <c r="H923" s="326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4.25" customHeight="1" x14ac:dyDescent="0.3">
      <c r="A924" s="326"/>
      <c r="B924" s="369"/>
      <c r="C924" s="373"/>
      <c r="D924" s="327"/>
      <c r="E924" s="326"/>
      <c r="F924" s="327"/>
      <c r="G924" s="326"/>
      <c r="H924" s="326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4.25" customHeight="1" x14ac:dyDescent="0.3">
      <c r="A925" s="326"/>
      <c r="B925" s="369"/>
      <c r="C925" s="373"/>
      <c r="D925" s="327"/>
      <c r="E925" s="326"/>
      <c r="F925" s="327"/>
      <c r="G925" s="326"/>
      <c r="H925" s="326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4.25" customHeight="1" x14ac:dyDescent="0.3">
      <c r="A926" s="326"/>
      <c r="B926" s="369"/>
      <c r="C926" s="373"/>
      <c r="D926" s="327"/>
      <c r="E926" s="326"/>
      <c r="F926" s="327"/>
      <c r="G926" s="326"/>
      <c r="H926" s="326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4.25" customHeight="1" x14ac:dyDescent="0.3">
      <c r="A927" s="326"/>
      <c r="B927" s="369"/>
      <c r="C927" s="373"/>
      <c r="D927" s="327"/>
      <c r="E927" s="326"/>
      <c r="F927" s="327"/>
      <c r="G927" s="326"/>
      <c r="H927" s="326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4.25" customHeight="1" x14ac:dyDescent="0.3">
      <c r="A928" s="326"/>
      <c r="B928" s="369"/>
      <c r="C928" s="373"/>
      <c r="D928" s="327"/>
      <c r="E928" s="326"/>
      <c r="F928" s="327"/>
      <c r="G928" s="326"/>
      <c r="H928" s="326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4.25" customHeight="1" x14ac:dyDescent="0.3">
      <c r="A929" s="326"/>
      <c r="B929" s="369"/>
      <c r="C929" s="373"/>
      <c r="D929" s="327"/>
      <c r="E929" s="326"/>
      <c r="F929" s="327"/>
      <c r="G929" s="326"/>
      <c r="H929" s="326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4.25" customHeight="1" x14ac:dyDescent="0.3">
      <c r="A930" s="326"/>
      <c r="B930" s="369"/>
      <c r="C930" s="373"/>
      <c r="D930" s="327"/>
      <c r="E930" s="326"/>
      <c r="F930" s="327"/>
      <c r="G930" s="326"/>
      <c r="H930" s="326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4.25" customHeight="1" x14ac:dyDescent="0.3">
      <c r="A931" s="326"/>
      <c r="B931" s="369"/>
      <c r="C931" s="373"/>
      <c r="D931" s="327"/>
      <c r="E931" s="326"/>
      <c r="F931" s="327"/>
      <c r="G931" s="326"/>
      <c r="H931" s="326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4.25" customHeight="1" x14ac:dyDescent="0.3">
      <c r="A932" s="326"/>
      <c r="B932" s="369"/>
      <c r="C932" s="373"/>
      <c r="D932" s="327"/>
      <c r="E932" s="326"/>
      <c r="F932" s="327"/>
      <c r="G932" s="326"/>
      <c r="H932" s="326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4.25" customHeight="1" x14ac:dyDescent="0.3">
      <c r="A933" s="326"/>
      <c r="B933" s="369"/>
      <c r="C933" s="373"/>
      <c r="D933" s="327"/>
      <c r="E933" s="326"/>
      <c r="F933" s="327"/>
      <c r="G933" s="326"/>
      <c r="H933" s="326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4.25" customHeight="1" x14ac:dyDescent="0.3">
      <c r="A934" s="326"/>
      <c r="B934" s="369"/>
      <c r="C934" s="373"/>
      <c r="D934" s="327"/>
      <c r="E934" s="326"/>
      <c r="F934" s="327"/>
      <c r="G934" s="326"/>
      <c r="H934" s="326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4.25" customHeight="1" x14ac:dyDescent="0.3">
      <c r="A935" s="326"/>
      <c r="B935" s="369"/>
      <c r="C935" s="373"/>
      <c r="D935" s="327"/>
      <c r="E935" s="326"/>
      <c r="F935" s="327"/>
      <c r="G935" s="326"/>
      <c r="H935" s="326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4.25" customHeight="1" x14ac:dyDescent="0.3">
      <c r="A936" s="326"/>
      <c r="B936" s="369"/>
      <c r="C936" s="373"/>
      <c r="D936" s="327"/>
      <c r="E936" s="326"/>
      <c r="F936" s="327"/>
      <c r="G936" s="326"/>
      <c r="H936" s="326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4.25" customHeight="1" x14ac:dyDescent="0.3">
      <c r="A937" s="326"/>
      <c r="B937" s="369"/>
      <c r="C937" s="373"/>
      <c r="D937" s="327"/>
      <c r="E937" s="326"/>
      <c r="F937" s="327"/>
      <c r="G937" s="326"/>
      <c r="H937" s="326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4.25" customHeight="1" x14ac:dyDescent="0.3">
      <c r="A938" s="326"/>
      <c r="B938" s="369"/>
      <c r="C938" s="373"/>
      <c r="D938" s="327"/>
      <c r="E938" s="326"/>
      <c r="F938" s="327"/>
      <c r="G938" s="326"/>
      <c r="H938" s="326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4.25" customHeight="1" x14ac:dyDescent="0.3">
      <c r="A939" s="326"/>
      <c r="B939" s="369"/>
      <c r="C939" s="373"/>
      <c r="D939" s="327"/>
      <c r="E939" s="326"/>
      <c r="F939" s="327"/>
      <c r="G939" s="326"/>
      <c r="H939" s="326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4.25" customHeight="1" x14ac:dyDescent="0.3">
      <c r="A940" s="326"/>
      <c r="B940" s="369"/>
      <c r="C940" s="373"/>
      <c r="D940" s="327"/>
      <c r="E940" s="326"/>
      <c r="F940" s="327"/>
      <c r="G940" s="326"/>
      <c r="H940" s="326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4.25" customHeight="1" x14ac:dyDescent="0.3">
      <c r="A941" s="326"/>
      <c r="B941" s="369"/>
      <c r="C941" s="373"/>
      <c r="D941" s="327"/>
      <c r="E941" s="326"/>
      <c r="F941" s="327"/>
      <c r="G941" s="326"/>
      <c r="H941" s="326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4.25" customHeight="1" x14ac:dyDescent="0.3">
      <c r="A942" s="326"/>
      <c r="B942" s="369"/>
      <c r="C942" s="373"/>
      <c r="D942" s="327"/>
      <c r="E942" s="326"/>
      <c r="F942" s="327"/>
      <c r="G942" s="326"/>
      <c r="H942" s="326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4.25" customHeight="1" x14ac:dyDescent="0.3">
      <c r="A943" s="326"/>
      <c r="B943" s="369"/>
      <c r="C943" s="373"/>
      <c r="D943" s="327"/>
      <c r="E943" s="326"/>
      <c r="F943" s="327"/>
      <c r="G943" s="326"/>
      <c r="H943" s="326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4.25" customHeight="1" x14ac:dyDescent="0.3">
      <c r="A944" s="326"/>
      <c r="B944" s="369"/>
      <c r="C944" s="373"/>
      <c r="D944" s="327"/>
      <c r="E944" s="326"/>
      <c r="F944" s="327"/>
      <c r="G944" s="326"/>
      <c r="H944" s="326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4.25" customHeight="1" x14ac:dyDescent="0.3">
      <c r="A945" s="326"/>
      <c r="B945" s="369"/>
      <c r="C945" s="373"/>
      <c r="D945" s="327"/>
      <c r="E945" s="326"/>
      <c r="F945" s="327"/>
      <c r="G945" s="326"/>
      <c r="H945" s="326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4.25" customHeight="1" x14ac:dyDescent="0.3">
      <c r="A946" s="326"/>
      <c r="B946" s="369"/>
      <c r="C946" s="373"/>
      <c r="D946" s="327"/>
      <c r="E946" s="326"/>
      <c r="F946" s="327"/>
      <c r="G946" s="326"/>
      <c r="H946" s="326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4.25" customHeight="1" x14ac:dyDescent="0.3">
      <c r="A947" s="326"/>
      <c r="B947" s="369"/>
      <c r="C947" s="373"/>
      <c r="D947" s="327"/>
      <c r="E947" s="326"/>
      <c r="F947" s="327"/>
      <c r="G947" s="326"/>
      <c r="H947" s="326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4.25" customHeight="1" x14ac:dyDescent="0.3">
      <c r="A948" s="326"/>
      <c r="B948" s="369"/>
      <c r="C948" s="373"/>
      <c r="D948" s="327"/>
      <c r="E948" s="326"/>
      <c r="F948" s="327"/>
      <c r="G948" s="326"/>
      <c r="H948" s="326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4.25" customHeight="1" x14ac:dyDescent="0.3">
      <c r="A949" s="326"/>
      <c r="B949" s="369"/>
      <c r="C949" s="373"/>
      <c r="D949" s="327"/>
      <c r="E949" s="326"/>
      <c r="F949" s="327"/>
      <c r="G949" s="326"/>
      <c r="H949" s="326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4.25" customHeight="1" x14ac:dyDescent="0.3">
      <c r="A950" s="326"/>
      <c r="B950" s="369"/>
      <c r="C950" s="373"/>
      <c r="D950" s="327"/>
      <c r="E950" s="326"/>
      <c r="F950" s="327"/>
      <c r="G950" s="326"/>
      <c r="H950" s="326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4.25" customHeight="1" x14ac:dyDescent="0.3">
      <c r="A951" s="326"/>
      <c r="B951" s="369"/>
      <c r="C951" s="373"/>
      <c r="D951" s="327"/>
      <c r="E951" s="326"/>
      <c r="F951" s="327"/>
      <c r="G951" s="326"/>
      <c r="H951" s="326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4.25" customHeight="1" x14ac:dyDescent="0.3">
      <c r="A952" s="326"/>
      <c r="B952" s="369"/>
      <c r="C952" s="373"/>
      <c r="D952" s="327"/>
      <c r="E952" s="326"/>
      <c r="F952" s="327"/>
      <c r="G952" s="326"/>
      <c r="H952" s="326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4.25" customHeight="1" x14ac:dyDescent="0.3">
      <c r="A953" s="326"/>
      <c r="B953" s="369"/>
      <c r="C953" s="373"/>
      <c r="D953" s="327"/>
      <c r="E953" s="326"/>
      <c r="F953" s="327"/>
      <c r="G953" s="326"/>
      <c r="H953" s="326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4.25" customHeight="1" x14ac:dyDescent="0.3">
      <c r="A954" s="326"/>
      <c r="B954" s="369"/>
      <c r="C954" s="373"/>
      <c r="D954" s="327"/>
      <c r="E954" s="326"/>
      <c r="F954" s="327"/>
      <c r="G954" s="326"/>
      <c r="H954" s="326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4.25" customHeight="1" x14ac:dyDescent="0.3">
      <c r="A955" s="326"/>
      <c r="B955" s="369"/>
      <c r="C955" s="373"/>
      <c r="D955" s="327"/>
      <c r="E955" s="326"/>
      <c r="F955" s="327"/>
      <c r="G955" s="326"/>
      <c r="H955" s="326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4.25" customHeight="1" x14ac:dyDescent="0.3">
      <c r="A956" s="326"/>
      <c r="B956" s="369"/>
      <c r="C956" s="373"/>
      <c r="D956" s="327"/>
      <c r="E956" s="326"/>
      <c r="F956" s="327"/>
      <c r="G956" s="326"/>
      <c r="H956" s="326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4.25" customHeight="1" x14ac:dyDescent="0.3">
      <c r="A957" s="326"/>
      <c r="B957" s="369"/>
      <c r="C957" s="373"/>
      <c r="D957" s="327"/>
      <c r="E957" s="326"/>
      <c r="F957" s="327"/>
      <c r="G957" s="326"/>
      <c r="H957" s="326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4.25" customHeight="1" x14ac:dyDescent="0.3">
      <c r="A958" s="326"/>
      <c r="B958" s="369"/>
      <c r="C958" s="373"/>
      <c r="D958" s="327"/>
      <c r="E958" s="326"/>
      <c r="F958" s="327"/>
      <c r="G958" s="326"/>
      <c r="H958" s="326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4.25" customHeight="1" x14ac:dyDescent="0.3">
      <c r="A959" s="326"/>
      <c r="B959" s="369"/>
      <c r="C959" s="373"/>
      <c r="D959" s="327"/>
      <c r="E959" s="326"/>
      <c r="F959" s="327"/>
      <c r="G959" s="326"/>
      <c r="H959" s="326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4.25" customHeight="1" x14ac:dyDescent="0.3">
      <c r="A960" s="326"/>
      <c r="B960" s="369"/>
      <c r="C960" s="373"/>
      <c r="D960" s="327"/>
      <c r="E960" s="326"/>
      <c r="F960" s="327"/>
      <c r="G960" s="326"/>
      <c r="H960" s="326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4.25" customHeight="1" x14ac:dyDescent="0.3">
      <c r="A961" s="326"/>
      <c r="B961" s="369"/>
      <c r="C961" s="373"/>
      <c r="D961" s="327"/>
      <c r="E961" s="326"/>
      <c r="F961" s="327"/>
      <c r="G961" s="326"/>
      <c r="H961" s="326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4.25" customHeight="1" x14ac:dyDescent="0.3">
      <c r="A962" s="326"/>
      <c r="B962" s="369"/>
      <c r="C962" s="373"/>
      <c r="D962" s="327"/>
      <c r="E962" s="326"/>
      <c r="F962" s="327"/>
      <c r="G962" s="326"/>
      <c r="H962" s="326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4.25" customHeight="1" x14ac:dyDescent="0.3">
      <c r="A963" s="326"/>
      <c r="B963" s="369"/>
      <c r="C963" s="373"/>
      <c r="D963" s="327"/>
      <c r="E963" s="326"/>
      <c r="F963" s="327"/>
      <c r="G963" s="326"/>
      <c r="H963" s="326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4.25" customHeight="1" x14ac:dyDescent="0.3">
      <c r="A964" s="326"/>
      <c r="B964" s="369"/>
      <c r="C964" s="373"/>
      <c r="D964" s="327"/>
      <c r="E964" s="326"/>
      <c r="F964" s="327"/>
      <c r="G964" s="326"/>
      <c r="H964" s="326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4.25" customHeight="1" x14ac:dyDescent="0.3">
      <c r="A965" s="326"/>
      <c r="B965" s="369"/>
      <c r="C965" s="373"/>
      <c r="D965" s="327"/>
      <c r="E965" s="326"/>
      <c r="F965" s="327"/>
      <c r="G965" s="326"/>
      <c r="H965" s="326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4.25" customHeight="1" x14ac:dyDescent="0.3">
      <c r="A966" s="326"/>
      <c r="B966" s="369"/>
      <c r="C966" s="373"/>
      <c r="D966" s="327"/>
      <c r="E966" s="326"/>
      <c r="F966" s="327"/>
      <c r="G966" s="326"/>
      <c r="H966" s="326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4.25" customHeight="1" x14ac:dyDescent="0.3">
      <c r="A967" s="326"/>
      <c r="B967" s="369"/>
      <c r="C967" s="373"/>
      <c r="D967" s="327"/>
      <c r="E967" s="326"/>
      <c r="F967" s="327"/>
      <c r="G967" s="326"/>
      <c r="H967" s="326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4.25" customHeight="1" x14ac:dyDescent="0.3">
      <c r="A968" s="326"/>
      <c r="B968" s="369"/>
      <c r="C968" s="373"/>
      <c r="D968" s="327"/>
      <c r="E968" s="326"/>
      <c r="F968" s="327"/>
      <c r="G968" s="326"/>
      <c r="H968" s="326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4.25" customHeight="1" x14ac:dyDescent="0.3">
      <c r="A969" s="326"/>
      <c r="B969" s="369"/>
      <c r="C969" s="373"/>
      <c r="D969" s="327"/>
      <c r="E969" s="326"/>
      <c r="F969" s="327"/>
      <c r="G969" s="326"/>
      <c r="H969" s="326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4.25" customHeight="1" x14ac:dyDescent="0.3">
      <c r="A970" s="326"/>
      <c r="B970" s="369"/>
      <c r="C970" s="373"/>
      <c r="D970" s="327"/>
      <c r="E970" s="326"/>
      <c r="F970" s="327"/>
      <c r="G970" s="326"/>
      <c r="H970" s="326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4.25" customHeight="1" x14ac:dyDescent="0.3">
      <c r="A971" s="326"/>
      <c r="B971" s="369"/>
      <c r="C971" s="373"/>
      <c r="D971" s="327"/>
      <c r="E971" s="326"/>
      <c r="F971" s="327"/>
      <c r="G971" s="326"/>
      <c r="H971" s="326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4.25" customHeight="1" x14ac:dyDescent="0.3">
      <c r="A972" s="326"/>
      <c r="B972" s="369"/>
      <c r="C972" s="373"/>
      <c r="D972" s="327"/>
      <c r="E972" s="326"/>
      <c r="F972" s="327"/>
      <c r="G972" s="326"/>
      <c r="H972" s="326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4.25" customHeight="1" x14ac:dyDescent="0.3">
      <c r="A973" s="326"/>
      <c r="B973" s="369"/>
      <c r="C973" s="373"/>
      <c r="D973" s="327"/>
      <c r="E973" s="326"/>
      <c r="F973" s="327"/>
      <c r="G973" s="326"/>
      <c r="H973" s="326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4.25" customHeight="1" x14ac:dyDescent="0.3">
      <c r="A974" s="326"/>
      <c r="B974" s="369"/>
      <c r="C974" s="373"/>
      <c r="D974" s="327"/>
      <c r="E974" s="326"/>
      <c r="F974" s="327"/>
      <c r="G974" s="326"/>
      <c r="H974" s="326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4.25" customHeight="1" x14ac:dyDescent="0.3">
      <c r="A975" s="326"/>
      <c r="B975" s="369"/>
      <c r="C975" s="373"/>
      <c r="D975" s="327"/>
      <c r="E975" s="326"/>
      <c r="F975" s="327"/>
      <c r="G975" s="326"/>
      <c r="H975" s="326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4.25" customHeight="1" x14ac:dyDescent="0.3">
      <c r="A976" s="326"/>
      <c r="B976" s="369"/>
      <c r="C976" s="373"/>
      <c r="D976" s="327"/>
      <c r="E976" s="326"/>
      <c r="F976" s="327"/>
      <c r="G976" s="326"/>
      <c r="H976" s="326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4.25" customHeight="1" x14ac:dyDescent="0.3">
      <c r="A977" s="326"/>
      <c r="B977" s="369"/>
      <c r="C977" s="373"/>
      <c r="D977" s="327"/>
      <c r="E977" s="326"/>
      <c r="F977" s="327"/>
      <c r="G977" s="326"/>
      <c r="H977" s="326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4.25" customHeight="1" x14ac:dyDescent="0.3">
      <c r="A978" s="326"/>
      <c r="B978" s="369"/>
      <c r="C978" s="373"/>
      <c r="D978" s="327"/>
      <c r="E978" s="326"/>
      <c r="F978" s="327"/>
      <c r="G978" s="326"/>
      <c r="H978" s="326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4.25" customHeight="1" x14ac:dyDescent="0.3">
      <c r="A979" s="326"/>
      <c r="B979" s="369"/>
      <c r="C979" s="373"/>
      <c r="D979" s="327"/>
      <c r="E979" s="326"/>
      <c r="F979" s="327"/>
      <c r="G979" s="326"/>
      <c r="H979" s="326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4.25" customHeight="1" x14ac:dyDescent="0.3">
      <c r="A980" s="326"/>
      <c r="B980" s="369"/>
      <c r="C980" s="373"/>
      <c r="D980" s="327"/>
      <c r="E980" s="326"/>
      <c r="F980" s="327"/>
      <c r="G980" s="326"/>
      <c r="H980" s="326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4.25" customHeight="1" x14ac:dyDescent="0.3">
      <c r="A981" s="326"/>
      <c r="B981" s="369"/>
      <c r="C981" s="373"/>
      <c r="D981" s="327"/>
      <c r="E981" s="326"/>
      <c r="F981" s="327"/>
      <c r="G981" s="326"/>
      <c r="H981" s="326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4.25" customHeight="1" x14ac:dyDescent="0.3">
      <c r="A982" s="326"/>
      <c r="B982" s="369"/>
      <c r="C982" s="373"/>
      <c r="D982" s="327"/>
      <c r="E982" s="326"/>
      <c r="F982" s="327"/>
      <c r="G982" s="326"/>
      <c r="H982" s="326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4.25" customHeight="1" x14ac:dyDescent="0.3">
      <c r="A983" s="326"/>
      <c r="B983" s="369"/>
      <c r="C983" s="373"/>
      <c r="D983" s="327"/>
      <c r="E983" s="326"/>
      <c r="F983" s="327"/>
      <c r="G983" s="326"/>
      <c r="H983" s="326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4.25" customHeight="1" x14ac:dyDescent="0.3">
      <c r="A984" s="326"/>
      <c r="B984" s="369"/>
      <c r="C984" s="373"/>
      <c r="D984" s="327"/>
      <c r="E984" s="326"/>
      <c r="F984" s="327"/>
      <c r="G984" s="326"/>
      <c r="H984" s="326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4.25" customHeight="1" x14ac:dyDescent="0.3">
      <c r="A985" s="326"/>
      <c r="B985" s="369"/>
      <c r="C985" s="373"/>
      <c r="D985" s="327"/>
      <c r="E985" s="326"/>
      <c r="F985" s="327"/>
      <c r="G985" s="326"/>
      <c r="H985" s="326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4.25" customHeight="1" x14ac:dyDescent="0.3">
      <c r="A986" s="326"/>
      <c r="B986" s="369"/>
      <c r="C986" s="373"/>
      <c r="D986" s="327"/>
      <c r="E986" s="326"/>
      <c r="F986" s="327"/>
      <c r="G986" s="326"/>
      <c r="H986" s="326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4.25" customHeight="1" x14ac:dyDescent="0.3">
      <c r="A987" s="326"/>
      <c r="B987" s="369"/>
      <c r="C987" s="373"/>
      <c r="D987" s="327"/>
      <c r="E987" s="326"/>
      <c r="F987" s="327"/>
      <c r="G987" s="326"/>
      <c r="H987" s="326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4.25" customHeight="1" x14ac:dyDescent="0.3">
      <c r="A988" s="326"/>
      <c r="B988" s="369"/>
      <c r="C988" s="373"/>
      <c r="D988" s="327"/>
      <c r="E988" s="326"/>
      <c r="F988" s="327"/>
      <c r="G988" s="326"/>
      <c r="H988" s="326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4.25" customHeight="1" x14ac:dyDescent="0.3">
      <c r="A989" s="326"/>
      <c r="B989" s="369"/>
      <c r="C989" s="373"/>
      <c r="D989" s="327"/>
      <c r="E989" s="326"/>
      <c r="F989" s="327"/>
      <c r="G989" s="326"/>
      <c r="H989" s="326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4.25" customHeight="1" x14ac:dyDescent="0.3">
      <c r="A990" s="326"/>
      <c r="B990" s="369"/>
      <c r="C990" s="373"/>
      <c r="D990" s="327"/>
      <c r="E990" s="326"/>
      <c r="F990" s="327"/>
      <c r="G990" s="326"/>
      <c r="H990" s="326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4.25" customHeight="1" x14ac:dyDescent="0.3">
      <c r="A991" s="326"/>
      <c r="B991" s="369"/>
      <c r="C991" s="373"/>
      <c r="D991" s="327"/>
      <c r="E991" s="326"/>
      <c r="F991" s="327"/>
      <c r="G991" s="326"/>
      <c r="H991" s="326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4.25" customHeight="1" x14ac:dyDescent="0.3">
      <c r="A992" s="326"/>
      <c r="B992" s="369"/>
      <c r="C992" s="373"/>
      <c r="D992" s="327"/>
      <c r="E992" s="326"/>
      <c r="F992" s="327"/>
      <c r="G992" s="326"/>
      <c r="H992" s="326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4.25" customHeight="1" x14ac:dyDescent="0.3">
      <c r="A993" s="326"/>
      <c r="B993" s="369"/>
      <c r="C993" s="373"/>
      <c r="D993" s="327"/>
      <c r="E993" s="326"/>
      <c r="F993" s="327"/>
      <c r="G993" s="326"/>
      <c r="H993" s="326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4.25" customHeight="1" x14ac:dyDescent="0.3">
      <c r="A994" s="326"/>
      <c r="B994" s="369"/>
      <c r="C994" s="373"/>
      <c r="D994" s="327"/>
      <c r="E994" s="326"/>
      <c r="F994" s="327"/>
      <c r="G994" s="326"/>
      <c r="H994" s="326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4.25" customHeight="1" x14ac:dyDescent="0.3">
      <c r="A995" s="326"/>
      <c r="B995" s="369"/>
      <c r="C995" s="373"/>
      <c r="D995" s="327"/>
      <c r="E995" s="326"/>
      <c r="F995" s="327"/>
      <c r="G995" s="326"/>
      <c r="H995" s="326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4.25" customHeight="1" x14ac:dyDescent="0.3">
      <c r="A996" s="326"/>
      <c r="B996" s="369"/>
      <c r="C996" s="373"/>
      <c r="D996" s="327"/>
      <c r="E996" s="326"/>
      <c r="F996" s="327"/>
      <c r="G996" s="326"/>
      <c r="H996" s="326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4.25" customHeight="1" x14ac:dyDescent="0.3">
      <c r="A997" s="326"/>
      <c r="B997" s="369"/>
      <c r="C997" s="373"/>
      <c r="D997" s="327"/>
      <c r="E997" s="326"/>
      <c r="F997" s="327"/>
      <c r="G997" s="326"/>
      <c r="H997" s="326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4.25" customHeight="1" x14ac:dyDescent="0.3">
      <c r="A998" s="326"/>
      <c r="B998" s="369"/>
      <c r="C998" s="373"/>
      <c r="D998" s="327"/>
      <c r="E998" s="326"/>
      <c r="F998" s="327"/>
      <c r="G998" s="326"/>
      <c r="H998" s="326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4.25" customHeight="1" x14ac:dyDescent="0.3">
      <c r="A999" s="326"/>
      <c r="B999" s="369"/>
      <c r="C999" s="373"/>
      <c r="D999" s="327"/>
      <c r="E999" s="326"/>
      <c r="F999" s="327"/>
      <c r="G999" s="326"/>
      <c r="H999" s="326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4.25" customHeight="1" x14ac:dyDescent="0.3">
      <c r="A1000" s="326"/>
      <c r="B1000" s="369"/>
      <c r="C1000" s="373"/>
      <c r="D1000" s="327"/>
      <c r="E1000" s="326"/>
      <c r="F1000" s="327"/>
      <c r="G1000" s="326"/>
      <c r="H1000" s="326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4.25" customHeight="1" x14ac:dyDescent="0.3">
      <c r="A1001" s="326"/>
      <c r="B1001" s="369"/>
      <c r="C1001" s="373"/>
      <c r="D1001" s="327"/>
      <c r="E1001" s="326"/>
      <c r="F1001" s="327"/>
      <c r="G1001" s="326"/>
      <c r="H1001" s="326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14.25" customHeight="1" x14ac:dyDescent="0.3">
      <c r="A1002" s="326"/>
      <c r="B1002" s="369"/>
      <c r="C1002" s="373"/>
      <c r="D1002" s="327"/>
      <c r="E1002" s="326"/>
      <c r="F1002" s="327"/>
      <c r="G1002" s="326"/>
      <c r="H1002" s="326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 ht="14.25" customHeight="1" x14ac:dyDescent="0.3">
      <c r="A1003" s="326"/>
      <c r="B1003" s="369"/>
      <c r="C1003" s="373"/>
      <c r="D1003" s="327"/>
      <c r="E1003" s="326"/>
      <c r="F1003" s="327"/>
      <c r="G1003" s="326"/>
      <c r="H1003" s="326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spans="1:26" ht="14.25" customHeight="1" x14ac:dyDescent="0.3">
      <c r="A1004" s="326"/>
      <c r="B1004" s="369"/>
      <c r="C1004" s="373"/>
      <c r="D1004" s="327"/>
      <c r="E1004" s="326"/>
      <c r="F1004" s="327"/>
      <c r="G1004" s="326"/>
      <c r="H1004" s="326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 spans="1:26" ht="14.25" customHeight="1" x14ac:dyDescent="0.3">
      <c r="A1005" s="326"/>
      <c r="B1005" s="369"/>
      <c r="C1005" s="373"/>
      <c r="D1005" s="327"/>
      <c r="E1005" s="326"/>
      <c r="F1005" s="327"/>
      <c r="G1005" s="326"/>
      <c r="H1005" s="326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 spans="1:26" ht="14.25" customHeight="1" x14ac:dyDescent="0.3">
      <c r="A1006" s="326"/>
      <c r="B1006" s="369"/>
      <c r="C1006" s="373"/>
      <c r="D1006" s="327"/>
      <c r="E1006" s="326"/>
      <c r="F1006" s="327"/>
      <c r="G1006" s="326"/>
      <c r="H1006" s="326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  <row r="1007" spans="1:26" ht="14.25" customHeight="1" x14ac:dyDescent="0.3">
      <c r="A1007" s="326"/>
      <c r="B1007" s="369"/>
      <c r="C1007" s="373"/>
      <c r="D1007" s="327"/>
      <c r="E1007" s="326"/>
      <c r="F1007" s="327"/>
      <c r="G1007" s="326"/>
      <c r="H1007" s="326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</row>
    <row r="1008" spans="1:26" ht="14.25" customHeight="1" x14ac:dyDescent="0.3">
      <c r="A1008" s="326"/>
      <c r="B1008" s="369"/>
      <c r="C1008" s="373"/>
      <c r="D1008" s="327"/>
      <c r="E1008" s="326"/>
      <c r="F1008" s="327"/>
      <c r="G1008" s="326"/>
      <c r="H1008" s="326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</row>
    <row r="1009" spans="1:26" ht="14.25" customHeight="1" x14ac:dyDescent="0.3">
      <c r="A1009" s="326"/>
      <c r="B1009" s="369"/>
      <c r="C1009" s="373"/>
      <c r="D1009" s="327"/>
      <c r="E1009" s="326"/>
      <c r="F1009" s="327"/>
      <c r="G1009" s="326"/>
      <c r="H1009" s="326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</row>
    <row r="1010" spans="1:26" ht="14.25" customHeight="1" x14ac:dyDescent="0.3">
      <c r="A1010" s="326"/>
      <c r="B1010" s="369"/>
      <c r="C1010" s="373"/>
      <c r="D1010" s="327"/>
      <c r="E1010" s="326"/>
      <c r="F1010" s="327"/>
      <c r="G1010" s="326"/>
      <c r="H1010" s="326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</row>
    <row r="1011" spans="1:26" ht="14.25" customHeight="1" x14ac:dyDescent="0.3">
      <c r="A1011" s="326"/>
      <c r="B1011" s="369"/>
      <c r="C1011" s="373"/>
      <c r="D1011" s="327"/>
      <c r="E1011" s="326"/>
      <c r="F1011" s="327"/>
      <c r="G1011" s="326"/>
      <c r="H1011" s="326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</row>
    <row r="1012" spans="1:26" ht="14.25" customHeight="1" x14ac:dyDescent="0.3">
      <c r="A1012" s="326"/>
      <c r="B1012" s="369"/>
      <c r="C1012" s="373"/>
      <c r="D1012" s="327"/>
      <c r="E1012" s="326"/>
      <c r="F1012" s="327"/>
      <c r="G1012" s="326"/>
      <c r="H1012" s="326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</row>
    <row r="1013" spans="1:26" ht="14.25" customHeight="1" x14ac:dyDescent="0.3">
      <c r="A1013" s="326"/>
      <c r="B1013" s="369"/>
      <c r="C1013" s="373"/>
      <c r="D1013" s="327"/>
      <c r="E1013" s="326"/>
      <c r="F1013" s="327"/>
      <c r="G1013" s="326"/>
      <c r="H1013" s="326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</row>
    <row r="1014" spans="1:26" ht="14.25" customHeight="1" x14ac:dyDescent="0.3">
      <c r="A1014" s="326"/>
      <c r="B1014" s="369"/>
      <c r="C1014" s="373"/>
      <c r="D1014" s="327"/>
      <c r="E1014" s="326"/>
      <c r="F1014" s="327"/>
      <c r="G1014" s="326"/>
      <c r="H1014" s="326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</row>
    <row r="1015" spans="1:26" ht="14.25" customHeight="1" x14ac:dyDescent="0.3">
      <c r="A1015" s="326"/>
      <c r="B1015" s="369"/>
      <c r="C1015" s="373"/>
      <c r="D1015" s="327"/>
      <c r="E1015" s="326"/>
      <c r="F1015" s="327"/>
      <c r="G1015" s="326"/>
      <c r="H1015" s="326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</row>
    <row r="1016" spans="1:26" ht="14.25" customHeight="1" x14ac:dyDescent="0.3">
      <c r="A1016" s="326"/>
      <c r="B1016" s="369"/>
      <c r="C1016" s="373"/>
      <c r="D1016" s="327"/>
      <c r="E1016" s="326"/>
      <c r="F1016" s="327"/>
      <c r="G1016" s="326"/>
      <c r="H1016" s="326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</row>
    <row r="1017" spans="1:26" ht="14.25" customHeight="1" x14ac:dyDescent="0.3">
      <c r="A1017" s="326"/>
      <c r="B1017" s="369"/>
      <c r="C1017" s="373"/>
      <c r="D1017" s="327"/>
      <c r="E1017" s="326"/>
      <c r="F1017" s="327"/>
      <c r="G1017" s="326"/>
      <c r="H1017" s="326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</row>
    <row r="1018" spans="1:26" ht="14.25" customHeight="1" x14ac:dyDescent="0.3">
      <c r="A1018" s="326"/>
      <c r="B1018" s="369"/>
      <c r="C1018" s="373"/>
      <c r="D1018" s="327"/>
      <c r="E1018" s="326"/>
      <c r="F1018" s="327"/>
      <c r="G1018" s="326"/>
      <c r="H1018" s="326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</row>
    <row r="1019" spans="1:26" ht="14.25" customHeight="1" x14ac:dyDescent="0.3">
      <c r="A1019" s="326"/>
      <c r="B1019" s="369"/>
      <c r="C1019" s="373"/>
      <c r="D1019" s="327"/>
      <c r="E1019" s="326"/>
      <c r="F1019" s="327"/>
      <c r="G1019" s="326"/>
      <c r="H1019" s="326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</row>
    <row r="1020" spans="1:26" ht="14.25" customHeight="1" x14ac:dyDescent="0.3">
      <c r="A1020" s="326"/>
      <c r="B1020" s="369"/>
      <c r="C1020" s="373"/>
      <c r="D1020" s="327"/>
      <c r="E1020" s="326"/>
      <c r="F1020" s="327"/>
      <c r="G1020" s="326"/>
      <c r="H1020" s="326"/>
      <c r="I1020" s="5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</row>
    <row r="1021" spans="1:26" ht="14.25" customHeight="1" x14ac:dyDescent="0.3">
      <c r="A1021" s="326"/>
      <c r="B1021" s="369"/>
      <c r="C1021" s="373"/>
      <c r="D1021" s="327"/>
      <c r="E1021" s="326"/>
      <c r="F1021" s="327"/>
      <c r="G1021" s="326"/>
      <c r="H1021" s="326"/>
      <c r="I1021" s="5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</row>
    <row r="1022" spans="1:26" ht="14.25" customHeight="1" x14ac:dyDescent="0.3">
      <c r="A1022" s="326"/>
      <c r="B1022" s="369"/>
      <c r="C1022" s="373"/>
      <c r="D1022" s="327"/>
      <c r="E1022" s="326"/>
      <c r="F1022" s="327"/>
      <c r="G1022" s="326"/>
      <c r="H1022" s="326"/>
      <c r="I1022" s="5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</row>
    <row r="1023" spans="1:26" ht="14.25" customHeight="1" x14ac:dyDescent="0.3">
      <c r="A1023" s="326"/>
      <c r="B1023" s="369"/>
      <c r="C1023" s="373"/>
      <c r="D1023" s="327"/>
      <c r="E1023" s="326"/>
      <c r="F1023" s="327"/>
      <c r="G1023" s="326"/>
      <c r="H1023" s="326"/>
      <c r="I1023" s="5"/>
      <c r="J1023" s="5"/>
      <c r="K1023" s="5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</row>
    <row r="1024" spans="1:26" ht="14.25" customHeight="1" x14ac:dyDescent="0.3">
      <c r="A1024" s="326"/>
      <c r="B1024" s="369"/>
      <c r="C1024" s="373"/>
      <c r="D1024" s="327"/>
      <c r="E1024" s="326"/>
      <c r="F1024" s="327"/>
      <c r="G1024" s="326"/>
      <c r="H1024" s="326"/>
      <c r="I1024" s="5"/>
      <c r="J1024" s="5"/>
      <c r="K1024" s="5"/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</row>
    <row r="1025" spans="1:26" ht="14.25" customHeight="1" x14ac:dyDescent="0.3">
      <c r="A1025" s="326"/>
      <c r="B1025" s="369"/>
      <c r="C1025" s="373"/>
      <c r="D1025" s="327"/>
      <c r="E1025" s="326"/>
      <c r="F1025" s="327"/>
      <c r="G1025" s="326"/>
      <c r="H1025" s="326"/>
      <c r="I1025" s="5"/>
      <c r="J1025" s="5"/>
      <c r="K1025" s="5"/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</row>
    <row r="1026" spans="1:26" ht="14.25" customHeight="1" x14ac:dyDescent="0.3">
      <c r="A1026" s="326"/>
      <c r="B1026" s="369"/>
      <c r="C1026" s="373"/>
      <c r="D1026" s="327"/>
      <c r="E1026" s="326"/>
      <c r="F1026" s="327"/>
      <c r="G1026" s="326"/>
      <c r="H1026" s="326"/>
      <c r="I1026" s="5"/>
      <c r="J1026" s="5"/>
      <c r="K1026" s="5"/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</row>
    <row r="1027" spans="1:26" ht="14.25" customHeight="1" x14ac:dyDescent="0.3">
      <c r="A1027" s="326"/>
      <c r="B1027" s="369"/>
      <c r="C1027" s="373"/>
      <c r="D1027" s="327"/>
      <c r="E1027" s="326"/>
      <c r="F1027" s="327"/>
      <c r="G1027" s="326"/>
      <c r="H1027" s="326"/>
      <c r="I1027" s="5"/>
      <c r="J1027" s="5"/>
      <c r="K1027" s="5"/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</row>
    <row r="1028" spans="1:26" ht="14.25" customHeight="1" x14ac:dyDescent="0.3">
      <c r="A1028" s="326"/>
      <c r="B1028" s="369"/>
      <c r="C1028" s="373"/>
      <c r="D1028" s="327"/>
      <c r="E1028" s="326"/>
      <c r="F1028" s="327"/>
      <c r="G1028" s="326"/>
      <c r="H1028" s="326"/>
      <c r="I1028" s="5"/>
      <c r="J1028" s="5"/>
      <c r="K1028" s="5"/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</row>
    <row r="1029" spans="1:26" ht="14.25" customHeight="1" x14ac:dyDescent="0.3">
      <c r="A1029" s="326"/>
      <c r="B1029" s="369"/>
      <c r="C1029" s="373"/>
      <c r="D1029" s="327"/>
      <c r="E1029" s="326"/>
      <c r="F1029" s="327"/>
      <c r="G1029" s="326"/>
      <c r="H1029" s="326"/>
      <c r="I1029" s="5"/>
      <c r="J1029" s="5"/>
      <c r="K1029" s="5"/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</row>
    <row r="1030" spans="1:26" ht="14.25" customHeight="1" x14ac:dyDescent="0.3">
      <c r="A1030" s="326"/>
      <c r="B1030" s="369"/>
      <c r="C1030" s="373"/>
      <c r="D1030" s="327"/>
      <c r="E1030" s="326"/>
      <c r="F1030" s="327"/>
      <c r="G1030" s="326"/>
      <c r="H1030" s="326"/>
      <c r="I1030" s="5"/>
      <c r="J1030" s="5"/>
      <c r="K1030" s="5"/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</row>
    <row r="1031" spans="1:26" ht="14.25" customHeight="1" x14ac:dyDescent="0.3">
      <c r="A1031" s="326"/>
      <c r="B1031" s="369"/>
      <c r="C1031" s="373"/>
      <c r="D1031" s="327"/>
      <c r="E1031" s="326"/>
      <c r="F1031" s="327"/>
      <c r="G1031" s="326"/>
      <c r="H1031" s="326"/>
      <c r="I1031" s="5"/>
      <c r="J1031" s="5"/>
      <c r="K1031" s="5"/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</row>
    <row r="1032" spans="1:26" ht="14.25" customHeight="1" x14ac:dyDescent="0.3">
      <c r="A1032" s="326"/>
      <c r="B1032" s="369"/>
      <c r="C1032" s="373"/>
      <c r="D1032" s="327"/>
      <c r="E1032" s="326"/>
      <c r="F1032" s="327"/>
      <c r="G1032" s="326"/>
      <c r="H1032" s="326"/>
      <c r="I1032" s="5"/>
      <c r="J1032" s="5"/>
      <c r="K1032" s="5"/>
      <c r="L1032" s="5"/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</row>
    <row r="1033" spans="1:26" ht="14.25" customHeight="1" x14ac:dyDescent="0.3">
      <c r="A1033" s="326"/>
      <c r="B1033" s="369"/>
      <c r="C1033" s="373"/>
      <c r="D1033" s="327"/>
      <c r="E1033" s="326"/>
      <c r="F1033" s="327"/>
      <c r="G1033" s="326"/>
      <c r="H1033" s="326"/>
      <c r="I1033" s="5"/>
      <c r="J1033" s="5"/>
      <c r="K1033" s="5"/>
      <c r="L1033" s="5"/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</row>
    <row r="1034" spans="1:26" ht="14.25" customHeight="1" x14ac:dyDescent="0.3">
      <c r="A1034" s="326"/>
      <c r="B1034" s="369"/>
      <c r="C1034" s="373"/>
      <c r="D1034" s="327"/>
      <c r="E1034" s="326"/>
      <c r="F1034" s="327"/>
      <c r="G1034" s="326"/>
      <c r="H1034" s="326"/>
      <c r="I1034" s="5"/>
      <c r="J1034" s="5"/>
      <c r="K1034" s="5"/>
      <c r="L1034" s="5"/>
      <c r="M1034" s="5"/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  <c r="Z1034" s="5"/>
    </row>
    <row r="1035" spans="1:26" ht="14.25" customHeight="1" x14ac:dyDescent="0.3">
      <c r="A1035" s="326"/>
      <c r="B1035" s="369"/>
      <c r="C1035" s="373"/>
      <c r="D1035" s="327"/>
      <c r="E1035" s="326"/>
      <c r="F1035" s="327"/>
      <c r="G1035" s="326"/>
      <c r="H1035" s="326"/>
      <c r="I1035" s="5"/>
      <c r="J1035" s="5"/>
      <c r="K1035" s="5"/>
      <c r="L1035" s="5"/>
      <c r="M1035" s="5"/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/>
    </row>
    <row r="1036" spans="1:26" ht="14.25" customHeight="1" x14ac:dyDescent="0.3">
      <c r="A1036" s="326"/>
      <c r="B1036" s="369"/>
      <c r="C1036" s="373"/>
      <c r="D1036" s="327"/>
      <c r="E1036" s="326"/>
      <c r="F1036" s="327"/>
      <c r="G1036" s="326"/>
      <c r="H1036" s="326"/>
      <c r="I1036" s="5"/>
      <c r="J1036" s="5"/>
      <c r="K1036" s="5"/>
      <c r="L1036" s="5"/>
      <c r="M1036" s="5"/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</row>
    <row r="1037" spans="1:26" ht="14.25" customHeight="1" x14ac:dyDescent="0.3">
      <c r="A1037" s="326"/>
      <c r="B1037" s="369"/>
      <c r="C1037" s="373"/>
      <c r="D1037" s="327"/>
      <c r="E1037" s="326"/>
      <c r="F1037" s="327"/>
      <c r="G1037" s="326"/>
      <c r="H1037" s="326"/>
      <c r="I1037" s="5"/>
      <c r="J1037" s="5"/>
      <c r="K1037" s="5"/>
      <c r="L1037" s="5"/>
      <c r="M1037" s="5"/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/>
    </row>
    <row r="1038" spans="1:26" ht="14.25" customHeight="1" x14ac:dyDescent="0.3">
      <c r="A1038" s="326"/>
      <c r="B1038" s="369"/>
      <c r="C1038" s="373"/>
      <c r="D1038" s="327"/>
      <c r="E1038" s="326"/>
      <c r="F1038" s="327"/>
      <c r="G1038" s="326"/>
      <c r="H1038" s="326"/>
      <c r="I1038" s="5"/>
      <c r="J1038" s="5"/>
      <c r="K1038" s="5"/>
      <c r="L1038" s="5"/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</row>
    <row r="1039" spans="1:26" ht="14.25" customHeight="1" x14ac:dyDescent="0.3">
      <c r="A1039" s="326"/>
      <c r="B1039" s="369"/>
      <c r="C1039" s="373"/>
      <c r="D1039" s="327"/>
      <c r="E1039" s="326"/>
      <c r="F1039" s="327"/>
      <c r="G1039" s="326"/>
      <c r="H1039" s="326"/>
      <c r="I1039" s="5"/>
      <c r="J1039" s="5"/>
      <c r="K1039" s="5"/>
      <c r="L1039" s="5"/>
      <c r="M1039" s="5"/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5"/>
    </row>
    <row r="1040" spans="1:26" ht="14.25" customHeight="1" x14ac:dyDescent="0.3">
      <c r="A1040" s="326"/>
      <c r="B1040" s="369"/>
      <c r="C1040" s="373"/>
      <c r="D1040" s="327"/>
      <c r="E1040" s="326"/>
      <c r="F1040" s="327"/>
      <c r="G1040" s="326"/>
      <c r="H1040" s="326"/>
      <c r="I1040" s="5"/>
      <c r="J1040" s="5"/>
      <c r="K1040" s="5"/>
      <c r="L1040" s="5"/>
      <c r="M1040" s="5"/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5"/>
    </row>
    <row r="1041" spans="1:26" ht="14.25" customHeight="1" x14ac:dyDescent="0.3">
      <c r="A1041" s="326"/>
      <c r="B1041" s="369"/>
      <c r="C1041" s="373"/>
      <c r="D1041" s="327"/>
      <c r="E1041" s="326"/>
      <c r="F1041" s="327"/>
      <c r="G1041" s="326"/>
      <c r="H1041" s="326"/>
      <c r="I1041" s="5"/>
      <c r="J1041" s="5"/>
      <c r="K1041" s="5"/>
      <c r="L1041" s="5"/>
      <c r="M1041" s="5"/>
      <c r="N1041" s="5"/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  <c r="Z1041" s="5"/>
    </row>
    <row r="1042" spans="1:26" ht="14.25" customHeight="1" x14ac:dyDescent="0.3">
      <c r="A1042" s="326"/>
      <c r="B1042" s="369"/>
      <c r="C1042" s="373"/>
      <c r="D1042" s="327"/>
      <c r="E1042" s="326"/>
      <c r="F1042" s="327"/>
      <c r="G1042" s="326"/>
      <c r="H1042" s="326"/>
      <c r="I1042" s="5"/>
      <c r="J1042" s="5"/>
      <c r="K1042" s="5"/>
      <c r="L1042" s="5"/>
      <c r="M1042" s="5"/>
      <c r="N1042" s="5"/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/>
      <c r="Z1042" s="5"/>
    </row>
    <row r="1043" spans="1:26" ht="14.25" customHeight="1" x14ac:dyDescent="0.3">
      <c r="A1043" s="326"/>
      <c r="B1043" s="369"/>
      <c r="C1043" s="373"/>
      <c r="D1043" s="327"/>
      <c r="E1043" s="326"/>
      <c r="F1043" s="327"/>
      <c r="G1043" s="326"/>
      <c r="H1043" s="326"/>
      <c r="I1043" s="5"/>
      <c r="J1043" s="5"/>
      <c r="K1043" s="5"/>
      <c r="L1043" s="5"/>
      <c r="M1043" s="5"/>
      <c r="N1043" s="5"/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  <c r="Z1043" s="5"/>
    </row>
    <row r="1044" spans="1:26" ht="14.25" customHeight="1" x14ac:dyDescent="0.3">
      <c r="A1044" s="326"/>
      <c r="B1044" s="369"/>
      <c r="C1044" s="373"/>
      <c r="D1044" s="327"/>
      <c r="E1044" s="326"/>
      <c r="F1044" s="327"/>
      <c r="G1044" s="326"/>
      <c r="H1044" s="326"/>
      <c r="I1044" s="5"/>
      <c r="J1044" s="5"/>
      <c r="K1044" s="5"/>
      <c r="L1044" s="5"/>
      <c r="M1044" s="5"/>
      <c r="N1044" s="5"/>
      <c r="O1044" s="5"/>
      <c r="P1044" s="5"/>
      <c r="Q1044" s="5"/>
      <c r="R1044" s="5"/>
      <c r="S1044" s="5"/>
      <c r="T1044" s="5"/>
      <c r="U1044" s="5"/>
      <c r="V1044" s="5"/>
      <c r="W1044" s="5"/>
      <c r="X1044" s="5"/>
      <c r="Y1044" s="5"/>
      <c r="Z1044" s="5"/>
    </row>
    <row r="1045" spans="1:26" ht="14.25" customHeight="1" x14ac:dyDescent="0.3">
      <c r="A1045" s="326"/>
      <c r="B1045" s="369"/>
      <c r="C1045" s="373"/>
      <c r="D1045" s="327"/>
      <c r="E1045" s="326"/>
      <c r="F1045" s="327"/>
      <c r="G1045" s="326"/>
      <c r="H1045" s="326"/>
      <c r="I1045" s="5"/>
      <c r="J1045" s="5"/>
      <c r="K1045" s="5"/>
      <c r="L1045" s="5"/>
      <c r="M1045" s="5"/>
      <c r="N1045" s="5"/>
      <c r="O1045" s="5"/>
      <c r="P1045" s="5"/>
      <c r="Q1045" s="5"/>
      <c r="R1045" s="5"/>
      <c r="S1045" s="5"/>
      <c r="T1045" s="5"/>
      <c r="U1045" s="5"/>
      <c r="V1045" s="5"/>
      <c r="W1045" s="5"/>
      <c r="X1045" s="5"/>
      <c r="Y1045" s="5"/>
      <c r="Z1045" s="5"/>
    </row>
    <row r="1046" spans="1:26" ht="14.25" customHeight="1" x14ac:dyDescent="0.3">
      <c r="A1046" s="326"/>
      <c r="B1046" s="369"/>
      <c r="C1046" s="373"/>
      <c r="D1046" s="327"/>
      <c r="E1046" s="326"/>
      <c r="F1046" s="327"/>
      <c r="G1046" s="326"/>
      <c r="H1046" s="326"/>
      <c r="I1046" s="5"/>
      <c r="J1046" s="5"/>
      <c r="K1046" s="5"/>
      <c r="L1046" s="5"/>
      <c r="M1046" s="5"/>
      <c r="N1046" s="5"/>
      <c r="O1046" s="5"/>
      <c r="P1046" s="5"/>
      <c r="Q1046" s="5"/>
      <c r="R1046" s="5"/>
      <c r="S1046" s="5"/>
      <c r="T1046" s="5"/>
      <c r="U1046" s="5"/>
      <c r="V1046" s="5"/>
      <c r="W1046" s="5"/>
      <c r="X1046" s="5"/>
      <c r="Y1046" s="5"/>
      <c r="Z1046" s="5"/>
    </row>
    <row r="1047" spans="1:26" ht="14.25" customHeight="1" x14ac:dyDescent="0.3">
      <c r="A1047" s="326"/>
      <c r="B1047" s="369"/>
      <c r="C1047" s="373"/>
      <c r="D1047" s="327"/>
      <c r="E1047" s="326"/>
      <c r="F1047" s="327"/>
      <c r="G1047" s="326"/>
      <c r="H1047" s="326"/>
      <c r="I1047" s="5"/>
      <c r="J1047" s="5"/>
      <c r="K1047" s="5"/>
      <c r="L1047" s="5"/>
      <c r="M1047" s="5"/>
      <c r="N1047" s="5"/>
      <c r="O1047" s="5"/>
      <c r="P1047" s="5"/>
      <c r="Q1047" s="5"/>
      <c r="R1047" s="5"/>
      <c r="S1047" s="5"/>
      <c r="T1047" s="5"/>
      <c r="U1047" s="5"/>
      <c r="V1047" s="5"/>
      <c r="W1047" s="5"/>
      <c r="X1047" s="5"/>
      <c r="Y1047" s="5"/>
      <c r="Z1047" s="5"/>
    </row>
    <row r="1048" spans="1:26" ht="14.25" customHeight="1" x14ac:dyDescent="0.3">
      <c r="A1048" s="326"/>
      <c r="B1048" s="369"/>
      <c r="C1048" s="373"/>
      <c r="D1048" s="327"/>
      <c r="E1048" s="326"/>
      <c r="F1048" s="327"/>
      <c r="G1048" s="326"/>
      <c r="H1048" s="326"/>
      <c r="I1048" s="5"/>
      <c r="J1048" s="5"/>
      <c r="K1048" s="5"/>
      <c r="L1048" s="5"/>
      <c r="M1048" s="5"/>
      <c r="N1048" s="5"/>
      <c r="O1048" s="5"/>
      <c r="P1048" s="5"/>
      <c r="Q1048" s="5"/>
      <c r="R1048" s="5"/>
      <c r="S1048" s="5"/>
      <c r="T1048" s="5"/>
      <c r="U1048" s="5"/>
      <c r="V1048" s="5"/>
      <c r="W1048" s="5"/>
      <c r="X1048" s="5"/>
      <c r="Y1048" s="5"/>
      <c r="Z1048" s="5"/>
    </row>
    <row r="1049" spans="1:26" ht="14.25" customHeight="1" x14ac:dyDescent="0.3">
      <c r="A1049" s="326"/>
      <c r="B1049" s="369"/>
      <c r="C1049" s="373"/>
      <c r="D1049" s="327"/>
      <c r="E1049" s="326"/>
      <c r="F1049" s="327"/>
      <c r="G1049" s="326"/>
      <c r="H1049" s="326"/>
      <c r="I1049" s="5"/>
      <c r="J1049" s="5"/>
      <c r="K1049" s="5"/>
      <c r="L1049" s="5"/>
      <c r="M1049" s="5"/>
      <c r="N1049" s="5"/>
      <c r="O1049" s="5"/>
      <c r="P1049" s="5"/>
      <c r="Q1049" s="5"/>
      <c r="R1049" s="5"/>
      <c r="S1049" s="5"/>
      <c r="T1049" s="5"/>
      <c r="U1049" s="5"/>
      <c r="V1049" s="5"/>
      <c r="W1049" s="5"/>
      <c r="X1049" s="5"/>
      <c r="Y1049" s="5"/>
      <c r="Z1049" s="5"/>
    </row>
    <row r="1050" spans="1:26" ht="14.25" customHeight="1" x14ac:dyDescent="0.3">
      <c r="A1050" s="326"/>
      <c r="B1050" s="369"/>
      <c r="C1050" s="373"/>
      <c r="D1050" s="327"/>
      <c r="E1050" s="326"/>
      <c r="F1050" s="327"/>
      <c r="G1050" s="326"/>
      <c r="H1050" s="326"/>
      <c r="I1050" s="5"/>
      <c r="J1050" s="5"/>
      <c r="K1050" s="5"/>
      <c r="L1050" s="5"/>
      <c r="M1050" s="5"/>
      <c r="N1050" s="5"/>
      <c r="O1050" s="5"/>
      <c r="P1050" s="5"/>
      <c r="Q1050" s="5"/>
      <c r="R1050" s="5"/>
      <c r="S1050" s="5"/>
      <c r="T1050" s="5"/>
      <c r="U1050" s="5"/>
      <c r="V1050" s="5"/>
      <c r="W1050" s="5"/>
      <c r="X1050" s="5"/>
      <c r="Y1050" s="5"/>
      <c r="Z1050" s="5"/>
    </row>
    <row r="1051" spans="1:26" ht="14.25" customHeight="1" x14ac:dyDescent="0.3">
      <c r="A1051" s="326"/>
      <c r="B1051" s="369"/>
      <c r="C1051" s="373"/>
      <c r="D1051" s="327"/>
      <c r="E1051" s="326"/>
      <c r="F1051" s="327"/>
      <c r="G1051" s="326"/>
      <c r="H1051" s="326"/>
      <c r="I1051" s="5"/>
      <c r="J1051" s="5"/>
      <c r="K1051" s="5"/>
      <c r="L1051" s="5"/>
      <c r="M1051" s="5"/>
      <c r="N1051" s="5"/>
      <c r="O1051" s="5"/>
      <c r="P1051" s="5"/>
      <c r="Q1051" s="5"/>
      <c r="R1051" s="5"/>
      <c r="S1051" s="5"/>
      <c r="T1051" s="5"/>
      <c r="U1051" s="5"/>
      <c r="V1051" s="5"/>
      <c r="W1051" s="5"/>
      <c r="X1051" s="5"/>
      <c r="Y1051" s="5"/>
      <c r="Z1051" s="5"/>
    </row>
    <row r="1052" spans="1:26" ht="14.25" customHeight="1" x14ac:dyDescent="0.3">
      <c r="A1052" s="326"/>
      <c r="B1052" s="369"/>
      <c r="C1052" s="373"/>
      <c r="D1052" s="327"/>
      <c r="E1052" s="326"/>
      <c r="F1052" s="327"/>
      <c r="G1052" s="326"/>
      <c r="H1052" s="326"/>
      <c r="I1052" s="5"/>
      <c r="J1052" s="5"/>
      <c r="K1052" s="5"/>
      <c r="L1052" s="5"/>
      <c r="M1052" s="5"/>
      <c r="N1052" s="5"/>
      <c r="O1052" s="5"/>
      <c r="P1052" s="5"/>
      <c r="Q1052" s="5"/>
      <c r="R1052" s="5"/>
      <c r="S1052" s="5"/>
      <c r="T1052" s="5"/>
      <c r="U1052" s="5"/>
      <c r="V1052" s="5"/>
      <c r="W1052" s="5"/>
      <c r="X1052" s="5"/>
      <c r="Y1052" s="5"/>
      <c r="Z1052" s="5"/>
    </row>
    <row r="1053" spans="1:26" ht="14.25" customHeight="1" x14ac:dyDescent="0.3">
      <c r="A1053" s="326"/>
      <c r="B1053" s="369"/>
      <c r="C1053" s="373"/>
      <c r="D1053" s="327"/>
      <c r="E1053" s="326"/>
      <c r="F1053" s="327"/>
      <c r="G1053" s="326"/>
      <c r="H1053" s="326"/>
      <c r="I1053" s="5"/>
      <c r="J1053" s="5"/>
      <c r="K1053" s="5"/>
      <c r="L1053" s="5"/>
      <c r="M1053" s="5"/>
      <c r="N1053" s="5"/>
      <c r="O1053" s="5"/>
      <c r="P1053" s="5"/>
      <c r="Q1053" s="5"/>
      <c r="R1053" s="5"/>
      <c r="S1053" s="5"/>
      <c r="T1053" s="5"/>
      <c r="U1053" s="5"/>
      <c r="V1053" s="5"/>
      <c r="W1053" s="5"/>
      <c r="X1053" s="5"/>
      <c r="Y1053" s="5"/>
      <c r="Z1053" s="5"/>
    </row>
    <row r="1054" spans="1:26" ht="14.25" customHeight="1" x14ac:dyDescent="0.3">
      <c r="A1054" s="326"/>
      <c r="B1054" s="369"/>
      <c r="C1054" s="373"/>
      <c r="D1054" s="327"/>
      <c r="E1054" s="326"/>
      <c r="F1054" s="327"/>
      <c r="G1054" s="326"/>
      <c r="H1054" s="326"/>
      <c r="I1054" s="5"/>
      <c r="J1054" s="5"/>
      <c r="K1054" s="5"/>
      <c r="L1054" s="5"/>
      <c r="M1054" s="5"/>
      <c r="N1054" s="5"/>
      <c r="O1054" s="5"/>
      <c r="P1054" s="5"/>
      <c r="Q1054" s="5"/>
      <c r="R1054" s="5"/>
      <c r="S1054" s="5"/>
      <c r="T1054" s="5"/>
      <c r="U1054" s="5"/>
      <c r="V1054" s="5"/>
      <c r="W1054" s="5"/>
      <c r="X1054" s="5"/>
      <c r="Y1054" s="5"/>
      <c r="Z1054" s="5"/>
    </row>
    <row r="1055" spans="1:26" ht="14.25" customHeight="1" x14ac:dyDescent="0.3">
      <c r="A1055" s="326"/>
      <c r="B1055" s="369"/>
      <c r="C1055" s="373"/>
      <c r="D1055" s="327"/>
      <c r="E1055" s="326"/>
      <c r="F1055" s="327"/>
      <c r="G1055" s="326"/>
      <c r="H1055" s="326"/>
      <c r="I1055" s="5"/>
      <c r="J1055" s="5"/>
      <c r="K1055" s="5"/>
      <c r="L1055" s="5"/>
      <c r="M1055" s="5"/>
      <c r="N1055" s="5"/>
      <c r="O1055" s="5"/>
      <c r="P1055" s="5"/>
      <c r="Q1055" s="5"/>
      <c r="R1055" s="5"/>
      <c r="S1055" s="5"/>
      <c r="T1055" s="5"/>
      <c r="U1055" s="5"/>
      <c r="V1055" s="5"/>
      <c r="W1055" s="5"/>
      <c r="X1055" s="5"/>
      <c r="Y1055" s="5"/>
      <c r="Z1055" s="5"/>
    </row>
    <row r="1056" spans="1:26" ht="14.25" customHeight="1" x14ac:dyDescent="0.3">
      <c r="A1056" s="326"/>
      <c r="B1056" s="369"/>
      <c r="C1056" s="373"/>
      <c r="D1056" s="327"/>
      <c r="E1056" s="326"/>
      <c r="F1056" s="327"/>
      <c r="G1056" s="326"/>
      <c r="H1056" s="326"/>
      <c r="I1056" s="5"/>
      <c r="J1056" s="5"/>
      <c r="K1056" s="5"/>
      <c r="L1056" s="5"/>
      <c r="M1056" s="5"/>
      <c r="N1056" s="5"/>
      <c r="O1056" s="5"/>
      <c r="P1056" s="5"/>
      <c r="Q1056" s="5"/>
      <c r="R1056" s="5"/>
      <c r="S1056" s="5"/>
      <c r="T1056" s="5"/>
      <c r="U1056" s="5"/>
      <c r="V1056" s="5"/>
      <c r="W1056" s="5"/>
      <c r="X1056" s="5"/>
      <c r="Y1056" s="5"/>
      <c r="Z1056" s="5"/>
    </row>
    <row r="1057" spans="1:26" ht="14.25" customHeight="1" x14ac:dyDescent="0.3">
      <c r="A1057" s="326"/>
      <c r="B1057" s="369"/>
      <c r="C1057" s="373"/>
      <c r="D1057" s="327"/>
      <c r="E1057" s="326"/>
      <c r="F1057" s="327"/>
      <c r="G1057" s="326"/>
      <c r="H1057" s="326"/>
      <c r="I1057" s="5"/>
      <c r="J1057" s="5"/>
      <c r="K1057" s="5"/>
      <c r="L1057" s="5"/>
      <c r="M1057" s="5"/>
      <c r="N1057" s="5"/>
      <c r="O1057" s="5"/>
      <c r="P1057" s="5"/>
      <c r="Q1057" s="5"/>
      <c r="R1057" s="5"/>
      <c r="S1057" s="5"/>
      <c r="T1057" s="5"/>
      <c r="U1057" s="5"/>
      <c r="V1057" s="5"/>
      <c r="W1057" s="5"/>
      <c r="X1057" s="5"/>
      <c r="Y1057" s="5"/>
      <c r="Z1057" s="5"/>
    </row>
    <row r="1058" spans="1:26" ht="14.25" customHeight="1" x14ac:dyDescent="0.3">
      <c r="A1058" s="326"/>
      <c r="B1058" s="369"/>
      <c r="C1058" s="373"/>
      <c r="D1058" s="327"/>
      <c r="E1058" s="326"/>
      <c r="F1058" s="327"/>
      <c r="G1058" s="326"/>
      <c r="H1058" s="326"/>
      <c r="I1058" s="5"/>
      <c r="J1058" s="5"/>
      <c r="K1058" s="5"/>
      <c r="L1058" s="5"/>
      <c r="M1058" s="5"/>
      <c r="N1058" s="5"/>
      <c r="O1058" s="5"/>
      <c r="P1058" s="5"/>
      <c r="Q1058" s="5"/>
      <c r="R1058" s="5"/>
      <c r="S1058" s="5"/>
      <c r="T1058" s="5"/>
      <c r="U1058" s="5"/>
      <c r="V1058" s="5"/>
      <c r="W1058" s="5"/>
      <c r="X1058" s="5"/>
      <c r="Y1058" s="5"/>
      <c r="Z1058" s="5"/>
    </row>
    <row r="1059" spans="1:26" ht="14.25" customHeight="1" x14ac:dyDescent="0.3">
      <c r="A1059" s="326"/>
      <c r="B1059" s="369"/>
      <c r="C1059" s="373"/>
      <c r="D1059" s="327"/>
      <c r="E1059" s="326"/>
      <c r="F1059" s="327"/>
      <c r="G1059" s="326"/>
      <c r="H1059" s="326"/>
      <c r="I1059" s="5"/>
      <c r="J1059" s="5"/>
      <c r="K1059" s="5"/>
      <c r="L1059" s="5"/>
      <c r="M1059" s="5"/>
      <c r="N1059" s="5"/>
      <c r="O1059" s="5"/>
      <c r="P1059" s="5"/>
      <c r="Q1059" s="5"/>
      <c r="R1059" s="5"/>
      <c r="S1059" s="5"/>
      <c r="T1059" s="5"/>
      <c r="U1059" s="5"/>
      <c r="V1059" s="5"/>
      <c r="W1059" s="5"/>
      <c r="X1059" s="5"/>
      <c r="Y1059" s="5"/>
      <c r="Z1059" s="5"/>
    </row>
    <row r="1060" spans="1:26" ht="14.25" customHeight="1" x14ac:dyDescent="0.3">
      <c r="A1060" s="326"/>
      <c r="B1060" s="369"/>
      <c r="C1060" s="373"/>
      <c r="D1060" s="327"/>
      <c r="E1060" s="326"/>
      <c r="F1060" s="327"/>
      <c r="G1060" s="326"/>
      <c r="H1060" s="326"/>
      <c r="I1060" s="5"/>
      <c r="J1060" s="5"/>
      <c r="K1060" s="5"/>
      <c r="L1060" s="5"/>
      <c r="M1060" s="5"/>
      <c r="N1060" s="5"/>
      <c r="O1060" s="5"/>
      <c r="P1060" s="5"/>
      <c r="Q1060" s="5"/>
      <c r="R1060" s="5"/>
      <c r="S1060" s="5"/>
      <c r="T1060" s="5"/>
      <c r="U1060" s="5"/>
      <c r="V1060" s="5"/>
      <c r="W1060" s="5"/>
      <c r="X1060" s="5"/>
      <c r="Y1060" s="5"/>
      <c r="Z1060" s="5"/>
    </row>
    <row r="1061" spans="1:26" ht="14.25" customHeight="1" x14ac:dyDescent="0.3">
      <c r="A1061" s="326"/>
      <c r="B1061" s="369"/>
      <c r="C1061" s="373"/>
      <c r="D1061" s="327"/>
      <c r="E1061" s="326"/>
      <c r="F1061" s="327"/>
      <c r="G1061" s="326"/>
      <c r="H1061" s="326"/>
      <c r="I1061" s="5"/>
      <c r="J1061" s="5"/>
      <c r="K1061" s="5"/>
      <c r="L1061" s="5"/>
      <c r="M1061" s="5"/>
      <c r="N1061" s="5"/>
      <c r="O1061" s="5"/>
      <c r="P1061" s="5"/>
      <c r="Q1061" s="5"/>
      <c r="R1061" s="5"/>
      <c r="S1061" s="5"/>
      <c r="T1061" s="5"/>
      <c r="U1061" s="5"/>
      <c r="V1061" s="5"/>
      <c r="W1061" s="5"/>
      <c r="X1061" s="5"/>
      <c r="Y1061" s="5"/>
      <c r="Z1061" s="5"/>
    </row>
    <row r="1062" spans="1:26" ht="14.25" customHeight="1" x14ac:dyDescent="0.3">
      <c r="A1062" s="326"/>
      <c r="B1062" s="369"/>
      <c r="C1062" s="373"/>
      <c r="D1062" s="327"/>
      <c r="E1062" s="326"/>
      <c r="F1062" s="327"/>
      <c r="G1062" s="326"/>
      <c r="H1062" s="326"/>
      <c r="I1062" s="5"/>
      <c r="J1062" s="5"/>
      <c r="K1062" s="5"/>
      <c r="L1062" s="5"/>
      <c r="M1062" s="5"/>
      <c r="N1062" s="5"/>
      <c r="O1062" s="5"/>
      <c r="P1062" s="5"/>
      <c r="Q1062" s="5"/>
      <c r="R1062" s="5"/>
      <c r="S1062" s="5"/>
      <c r="T1062" s="5"/>
      <c r="U1062" s="5"/>
      <c r="V1062" s="5"/>
      <c r="W1062" s="5"/>
      <c r="X1062" s="5"/>
      <c r="Y1062" s="5"/>
      <c r="Z1062" s="5"/>
    </row>
    <row r="1063" spans="1:26" ht="14.25" customHeight="1" x14ac:dyDescent="0.3">
      <c r="A1063" s="326"/>
      <c r="B1063" s="369"/>
      <c r="C1063" s="373"/>
      <c r="D1063" s="327"/>
      <c r="E1063" s="326"/>
      <c r="F1063" s="327"/>
      <c r="G1063" s="326"/>
      <c r="H1063" s="326"/>
      <c r="I1063" s="5"/>
      <c r="J1063" s="5"/>
      <c r="K1063" s="5"/>
      <c r="L1063" s="5"/>
      <c r="M1063" s="5"/>
      <c r="N1063" s="5"/>
      <c r="O1063" s="5"/>
      <c r="P1063" s="5"/>
      <c r="Q1063" s="5"/>
      <c r="R1063" s="5"/>
      <c r="S1063" s="5"/>
      <c r="T1063" s="5"/>
      <c r="U1063" s="5"/>
      <c r="V1063" s="5"/>
      <c r="W1063" s="5"/>
      <c r="X1063" s="5"/>
      <c r="Y1063" s="5"/>
      <c r="Z1063" s="5"/>
    </row>
    <row r="1064" spans="1:26" ht="14.25" customHeight="1" x14ac:dyDescent="0.3">
      <c r="A1064" s="326"/>
      <c r="B1064" s="369"/>
      <c r="C1064" s="373"/>
      <c r="D1064" s="327"/>
      <c r="E1064" s="326"/>
      <c r="F1064" s="327"/>
      <c r="G1064" s="326"/>
      <c r="H1064" s="326"/>
      <c r="I1064" s="5"/>
      <c r="J1064" s="5"/>
      <c r="K1064" s="5"/>
      <c r="L1064" s="5"/>
      <c r="M1064" s="5"/>
      <c r="N1064" s="5"/>
      <c r="O1064" s="5"/>
      <c r="P1064" s="5"/>
      <c r="Q1064" s="5"/>
      <c r="R1064" s="5"/>
      <c r="S1064" s="5"/>
      <c r="T1064" s="5"/>
      <c r="U1064" s="5"/>
      <c r="V1064" s="5"/>
      <c r="W1064" s="5"/>
      <c r="X1064" s="5"/>
      <c r="Y1064" s="5"/>
      <c r="Z1064" s="5"/>
    </row>
    <row r="1065" spans="1:26" ht="14.25" customHeight="1" x14ac:dyDescent="0.3">
      <c r="A1065" s="326"/>
      <c r="B1065" s="369"/>
      <c r="C1065" s="373"/>
      <c r="D1065" s="327"/>
      <c r="E1065" s="326"/>
      <c r="F1065" s="327"/>
      <c r="G1065" s="326"/>
      <c r="H1065" s="326"/>
      <c r="I1065" s="5"/>
      <c r="J1065" s="5"/>
      <c r="K1065" s="5"/>
      <c r="L1065" s="5"/>
      <c r="M1065" s="5"/>
      <c r="N1065" s="5"/>
      <c r="O1065" s="5"/>
      <c r="P1065" s="5"/>
      <c r="Q1065" s="5"/>
      <c r="R1065" s="5"/>
      <c r="S1065" s="5"/>
      <c r="T1065" s="5"/>
      <c r="U1065" s="5"/>
      <c r="V1065" s="5"/>
      <c r="W1065" s="5"/>
      <c r="X1065" s="5"/>
      <c r="Y1065" s="5"/>
      <c r="Z1065" s="5"/>
    </row>
    <row r="1066" spans="1:26" ht="14.25" customHeight="1" x14ac:dyDescent="0.3">
      <c r="A1066" s="326"/>
      <c r="B1066" s="369"/>
      <c r="C1066" s="373"/>
      <c r="D1066" s="327"/>
      <c r="E1066" s="326"/>
      <c r="F1066" s="327"/>
      <c r="G1066" s="326"/>
      <c r="H1066" s="326"/>
      <c r="I1066" s="5"/>
      <c r="J1066" s="5"/>
      <c r="K1066" s="5"/>
      <c r="L1066" s="5"/>
      <c r="M1066" s="5"/>
      <c r="N1066" s="5"/>
      <c r="O1066" s="5"/>
      <c r="P1066" s="5"/>
      <c r="Q1066" s="5"/>
      <c r="R1066" s="5"/>
      <c r="S1066" s="5"/>
      <c r="T1066" s="5"/>
      <c r="U1066" s="5"/>
      <c r="V1066" s="5"/>
      <c r="W1066" s="5"/>
      <c r="X1066" s="5"/>
      <c r="Y1066" s="5"/>
      <c r="Z1066" s="5"/>
    </row>
    <row r="1067" spans="1:26" ht="14.25" customHeight="1" x14ac:dyDescent="0.3">
      <c r="A1067" s="326"/>
      <c r="B1067" s="369"/>
      <c r="C1067" s="373"/>
      <c r="D1067" s="327"/>
      <c r="E1067" s="326"/>
      <c r="F1067" s="327"/>
      <c r="G1067" s="326"/>
      <c r="H1067" s="326"/>
      <c r="I1067" s="5"/>
      <c r="J1067" s="5"/>
      <c r="K1067" s="5"/>
      <c r="L1067" s="5"/>
      <c r="M1067" s="5"/>
      <c r="N1067" s="5"/>
      <c r="O1067" s="5"/>
      <c r="P1067" s="5"/>
      <c r="Q1067" s="5"/>
      <c r="R1067" s="5"/>
      <c r="S1067" s="5"/>
      <c r="T1067" s="5"/>
      <c r="U1067" s="5"/>
      <c r="V1067" s="5"/>
      <c r="W1067" s="5"/>
      <c r="X1067" s="5"/>
      <c r="Y1067" s="5"/>
      <c r="Z1067" s="5"/>
    </row>
    <row r="1068" spans="1:26" ht="14.25" customHeight="1" x14ac:dyDescent="0.3">
      <c r="A1068" s="326"/>
      <c r="B1068" s="369"/>
      <c r="C1068" s="373"/>
      <c r="D1068" s="327"/>
      <c r="E1068" s="326"/>
      <c r="F1068" s="327"/>
      <c r="G1068" s="326"/>
      <c r="H1068" s="326"/>
      <c r="I1068" s="5"/>
      <c r="J1068" s="5"/>
      <c r="K1068" s="5"/>
      <c r="L1068" s="5"/>
      <c r="M1068" s="5"/>
      <c r="N1068" s="5"/>
      <c r="O1068" s="5"/>
      <c r="P1068" s="5"/>
      <c r="Q1068" s="5"/>
      <c r="R1068" s="5"/>
      <c r="S1068" s="5"/>
      <c r="T1068" s="5"/>
      <c r="U1068" s="5"/>
      <c r="V1068" s="5"/>
      <c r="W1068" s="5"/>
      <c r="X1068" s="5"/>
      <c r="Y1068" s="5"/>
      <c r="Z1068" s="5"/>
    </row>
    <row r="1069" spans="1:26" ht="14.25" customHeight="1" x14ac:dyDescent="0.3">
      <c r="A1069" s="326"/>
      <c r="B1069" s="369"/>
      <c r="C1069" s="373"/>
      <c r="D1069" s="327"/>
      <c r="E1069" s="326"/>
      <c r="F1069" s="327"/>
      <c r="G1069" s="326"/>
      <c r="H1069" s="326"/>
      <c r="I1069" s="5"/>
      <c r="J1069" s="5"/>
      <c r="K1069" s="5"/>
      <c r="L1069" s="5"/>
      <c r="M1069" s="5"/>
      <c r="N1069" s="5"/>
      <c r="O1069" s="5"/>
      <c r="P1069" s="5"/>
      <c r="Q1069" s="5"/>
      <c r="R1069" s="5"/>
      <c r="S1069" s="5"/>
      <c r="T1069" s="5"/>
      <c r="U1069" s="5"/>
      <c r="V1069" s="5"/>
      <c r="W1069" s="5"/>
      <c r="X1069" s="5"/>
      <c r="Y1069" s="5"/>
      <c r="Z1069" s="5"/>
    </row>
    <row r="1070" spans="1:26" ht="14.25" customHeight="1" x14ac:dyDescent="0.3">
      <c r="A1070" s="326"/>
      <c r="B1070" s="369"/>
      <c r="C1070" s="373"/>
      <c r="D1070" s="327"/>
      <c r="E1070" s="326"/>
      <c r="F1070" s="327"/>
      <c r="G1070" s="326"/>
      <c r="H1070" s="326"/>
      <c r="I1070" s="5"/>
      <c r="J1070" s="5"/>
      <c r="K1070" s="5"/>
      <c r="L1070" s="5"/>
      <c r="M1070" s="5"/>
      <c r="N1070" s="5"/>
      <c r="O1070" s="5"/>
      <c r="P1070" s="5"/>
      <c r="Q1070" s="5"/>
      <c r="R1070" s="5"/>
      <c r="S1070" s="5"/>
      <c r="T1070" s="5"/>
      <c r="U1070" s="5"/>
      <c r="V1070" s="5"/>
      <c r="W1070" s="5"/>
      <c r="X1070" s="5"/>
      <c r="Y1070" s="5"/>
      <c r="Z1070" s="5"/>
    </row>
    <row r="1071" spans="1:26" ht="14.25" customHeight="1" x14ac:dyDescent="0.3">
      <c r="A1071" s="326"/>
      <c r="B1071" s="369"/>
      <c r="C1071" s="373"/>
      <c r="D1071" s="327"/>
      <c r="E1071" s="326"/>
      <c r="F1071" s="327"/>
      <c r="G1071" s="326"/>
      <c r="H1071" s="326"/>
      <c r="I1071" s="5"/>
      <c r="J1071" s="5"/>
      <c r="K1071" s="5"/>
      <c r="L1071" s="5"/>
      <c r="M1071" s="5"/>
      <c r="N1071" s="5"/>
      <c r="O1071" s="5"/>
      <c r="P1071" s="5"/>
      <c r="Q1071" s="5"/>
      <c r="R1071" s="5"/>
      <c r="S1071" s="5"/>
      <c r="T1071" s="5"/>
      <c r="U1071" s="5"/>
      <c r="V1071" s="5"/>
      <c r="W1071" s="5"/>
      <c r="X1071" s="5"/>
      <c r="Y1071" s="5"/>
      <c r="Z1071" s="5"/>
    </row>
    <row r="1072" spans="1:26" ht="14.25" customHeight="1" x14ac:dyDescent="0.3">
      <c r="A1072" s="326"/>
      <c r="B1072" s="369"/>
      <c r="C1072" s="373"/>
      <c r="D1072" s="327"/>
      <c r="E1072" s="326"/>
      <c r="F1072" s="327"/>
      <c r="G1072" s="326"/>
      <c r="H1072" s="326"/>
      <c r="I1072" s="5"/>
      <c r="J1072" s="5"/>
      <c r="K1072" s="5"/>
      <c r="L1072" s="5"/>
      <c r="M1072" s="5"/>
      <c r="N1072" s="5"/>
      <c r="O1072" s="5"/>
      <c r="P1072" s="5"/>
      <c r="Q1072" s="5"/>
      <c r="R1072" s="5"/>
      <c r="S1072" s="5"/>
      <c r="T1072" s="5"/>
      <c r="U1072" s="5"/>
      <c r="V1072" s="5"/>
      <c r="W1072" s="5"/>
      <c r="X1072" s="5"/>
      <c r="Y1072" s="5"/>
      <c r="Z1072" s="5"/>
    </row>
    <row r="1073" spans="1:26" ht="14.25" customHeight="1" x14ac:dyDescent="0.3">
      <c r="A1073" s="326"/>
      <c r="B1073" s="369"/>
      <c r="C1073" s="373"/>
      <c r="D1073" s="327"/>
      <c r="E1073" s="326"/>
      <c r="F1073" s="327"/>
      <c r="G1073" s="326"/>
      <c r="H1073" s="326"/>
      <c r="I1073" s="5"/>
      <c r="J1073" s="5"/>
      <c r="K1073" s="5"/>
      <c r="L1073" s="5"/>
      <c r="M1073" s="5"/>
      <c r="N1073" s="5"/>
      <c r="O1073" s="5"/>
      <c r="P1073" s="5"/>
      <c r="Q1073" s="5"/>
      <c r="R1073" s="5"/>
      <c r="S1073" s="5"/>
      <c r="T1073" s="5"/>
      <c r="U1073" s="5"/>
      <c r="V1073" s="5"/>
      <c r="W1073" s="5"/>
      <c r="X1073" s="5"/>
      <c r="Y1073" s="5"/>
      <c r="Z1073" s="5"/>
    </row>
    <row r="1074" spans="1:26" ht="14.25" customHeight="1" x14ac:dyDescent="0.3">
      <c r="A1074" s="326"/>
      <c r="B1074" s="369"/>
      <c r="C1074" s="373"/>
      <c r="D1074" s="327"/>
      <c r="E1074" s="326"/>
      <c r="F1074" s="327"/>
      <c r="G1074" s="326"/>
      <c r="H1074" s="326"/>
      <c r="I1074" s="5"/>
      <c r="J1074" s="5"/>
      <c r="K1074" s="5"/>
      <c r="L1074" s="5"/>
      <c r="M1074" s="5"/>
      <c r="N1074" s="5"/>
      <c r="O1074" s="5"/>
      <c r="P1074" s="5"/>
      <c r="Q1074" s="5"/>
      <c r="R1074" s="5"/>
      <c r="S1074" s="5"/>
      <c r="T1074" s="5"/>
      <c r="U1074" s="5"/>
      <c r="V1074" s="5"/>
      <c r="W1074" s="5"/>
      <c r="X1074" s="5"/>
      <c r="Y1074" s="5"/>
      <c r="Z1074" s="5"/>
    </row>
    <row r="1075" spans="1:26" ht="14.25" customHeight="1" x14ac:dyDescent="0.3">
      <c r="A1075" s="326"/>
      <c r="B1075" s="369"/>
      <c r="C1075" s="373"/>
      <c r="D1075" s="327"/>
      <c r="E1075" s="326"/>
      <c r="F1075" s="327"/>
      <c r="G1075" s="326"/>
      <c r="H1075" s="326"/>
      <c r="I1075" s="5"/>
      <c r="J1075" s="5"/>
      <c r="K1075" s="5"/>
      <c r="L1075" s="5"/>
      <c r="M1075" s="5"/>
      <c r="N1075" s="5"/>
      <c r="O1075" s="5"/>
      <c r="P1075" s="5"/>
      <c r="Q1075" s="5"/>
      <c r="R1075" s="5"/>
      <c r="S1075" s="5"/>
      <c r="T1075" s="5"/>
      <c r="U1075" s="5"/>
      <c r="V1075" s="5"/>
      <c r="W1075" s="5"/>
      <c r="X1075" s="5"/>
      <c r="Y1075" s="5"/>
      <c r="Z1075" s="5"/>
    </row>
    <row r="1076" spans="1:26" ht="14.25" customHeight="1" x14ac:dyDescent="0.3">
      <c r="A1076" s="326"/>
      <c r="B1076" s="369"/>
      <c r="C1076" s="373"/>
      <c r="D1076" s="327"/>
      <c r="E1076" s="326"/>
      <c r="F1076" s="327"/>
      <c r="G1076" s="326"/>
      <c r="H1076" s="326"/>
      <c r="I1076" s="5"/>
      <c r="J1076" s="5"/>
      <c r="K1076" s="5"/>
      <c r="L1076" s="5"/>
      <c r="M1076" s="5"/>
      <c r="N1076" s="5"/>
      <c r="O1076" s="5"/>
      <c r="P1076" s="5"/>
      <c r="Q1076" s="5"/>
      <c r="R1076" s="5"/>
      <c r="S1076" s="5"/>
      <c r="T1076" s="5"/>
      <c r="U1076" s="5"/>
      <c r="V1076" s="5"/>
      <c r="W1076" s="5"/>
      <c r="X1076" s="5"/>
      <c r="Y1076" s="5"/>
      <c r="Z1076" s="5"/>
    </row>
    <row r="1077" spans="1:26" ht="14.25" customHeight="1" x14ac:dyDescent="0.3">
      <c r="A1077" s="326"/>
      <c r="B1077" s="369"/>
      <c r="C1077" s="373"/>
      <c r="D1077" s="327"/>
      <c r="E1077" s="326"/>
      <c r="F1077" s="327"/>
      <c r="G1077" s="326"/>
      <c r="H1077" s="326"/>
      <c r="I1077" s="5"/>
      <c r="J1077" s="5"/>
      <c r="K1077" s="5"/>
      <c r="L1077" s="5"/>
      <c r="M1077" s="5"/>
      <c r="N1077" s="5"/>
      <c r="O1077" s="5"/>
      <c r="P1077" s="5"/>
      <c r="Q1077" s="5"/>
      <c r="R1077" s="5"/>
      <c r="S1077" s="5"/>
      <c r="T1077" s="5"/>
      <c r="U1077" s="5"/>
      <c r="V1077" s="5"/>
      <c r="W1077" s="5"/>
      <c r="X1077" s="5"/>
      <c r="Y1077" s="5"/>
      <c r="Z1077" s="5"/>
    </row>
    <row r="1078" spans="1:26" ht="14.25" customHeight="1" x14ac:dyDescent="0.3">
      <c r="A1078" s="326"/>
      <c r="B1078" s="369"/>
      <c r="C1078" s="373"/>
      <c r="D1078" s="327"/>
      <c r="E1078" s="326"/>
      <c r="F1078" s="327"/>
      <c r="G1078" s="326"/>
      <c r="H1078" s="326"/>
      <c r="I1078" s="5"/>
      <c r="J1078" s="5"/>
      <c r="K1078" s="5"/>
      <c r="L1078" s="5"/>
      <c r="M1078" s="5"/>
      <c r="N1078" s="5"/>
      <c r="O1078" s="5"/>
      <c r="P1078" s="5"/>
      <c r="Q1078" s="5"/>
      <c r="R1078" s="5"/>
      <c r="S1078" s="5"/>
      <c r="T1078" s="5"/>
      <c r="U1078" s="5"/>
      <c r="V1078" s="5"/>
      <c r="W1078" s="5"/>
      <c r="X1078" s="5"/>
      <c r="Y1078" s="5"/>
      <c r="Z1078" s="5"/>
    </row>
    <row r="1079" spans="1:26" ht="14.25" customHeight="1" x14ac:dyDescent="0.3">
      <c r="A1079" s="326"/>
      <c r="B1079" s="369"/>
      <c r="C1079" s="373"/>
      <c r="D1079" s="327"/>
      <c r="E1079" s="326"/>
      <c r="F1079" s="327"/>
      <c r="G1079" s="326"/>
      <c r="H1079" s="326"/>
      <c r="I1079" s="5"/>
      <c r="J1079" s="5"/>
      <c r="K1079" s="5"/>
      <c r="L1079" s="5"/>
      <c r="M1079" s="5"/>
      <c r="N1079" s="5"/>
      <c r="O1079" s="5"/>
      <c r="P1079" s="5"/>
      <c r="Q1079" s="5"/>
      <c r="R1079" s="5"/>
      <c r="S1079" s="5"/>
      <c r="T1079" s="5"/>
      <c r="U1079" s="5"/>
      <c r="V1079" s="5"/>
      <c r="W1079" s="5"/>
      <c r="X1079" s="5"/>
      <c r="Y1079" s="5"/>
      <c r="Z1079" s="5"/>
    </row>
    <row r="1080" spans="1:26" ht="14.25" customHeight="1" x14ac:dyDescent="0.3">
      <c r="A1080" s="326"/>
      <c r="B1080" s="369"/>
      <c r="C1080" s="373"/>
      <c r="D1080" s="327"/>
      <c r="E1080" s="326"/>
      <c r="F1080" s="327"/>
      <c r="G1080" s="326"/>
      <c r="H1080" s="326"/>
      <c r="I1080" s="5"/>
      <c r="J1080" s="5"/>
      <c r="K1080" s="5"/>
      <c r="L1080" s="5"/>
      <c r="M1080" s="5"/>
      <c r="N1080" s="5"/>
      <c r="O1080" s="5"/>
      <c r="P1080" s="5"/>
      <c r="Q1080" s="5"/>
      <c r="R1080" s="5"/>
      <c r="S1080" s="5"/>
      <c r="T1080" s="5"/>
      <c r="U1080" s="5"/>
      <c r="V1080" s="5"/>
      <c r="W1080" s="5"/>
      <c r="X1080" s="5"/>
      <c r="Y1080" s="5"/>
      <c r="Z1080" s="5"/>
    </row>
    <row r="1081" spans="1:26" ht="14.25" customHeight="1" x14ac:dyDescent="0.3">
      <c r="A1081" s="326"/>
      <c r="B1081" s="369"/>
      <c r="C1081" s="373"/>
      <c r="D1081" s="327"/>
      <c r="E1081" s="326"/>
      <c r="F1081" s="327"/>
      <c r="G1081" s="326"/>
      <c r="H1081" s="326"/>
      <c r="I1081" s="5"/>
      <c r="J1081" s="5"/>
      <c r="K1081" s="5"/>
      <c r="L1081" s="5"/>
      <c r="M1081" s="5"/>
      <c r="N1081" s="5"/>
      <c r="O1081" s="5"/>
      <c r="P1081" s="5"/>
      <c r="Q1081" s="5"/>
      <c r="R1081" s="5"/>
      <c r="S1081" s="5"/>
      <c r="T1081" s="5"/>
      <c r="U1081" s="5"/>
      <c r="V1081" s="5"/>
      <c r="W1081" s="5"/>
      <c r="X1081" s="5"/>
      <c r="Y1081" s="5"/>
      <c r="Z1081" s="5"/>
    </row>
    <row r="1082" spans="1:26" ht="14.25" customHeight="1" x14ac:dyDescent="0.3">
      <c r="A1082" s="326"/>
      <c r="B1082" s="369"/>
      <c r="C1082" s="373"/>
      <c r="D1082" s="327"/>
      <c r="E1082" s="326"/>
      <c r="F1082" s="327"/>
      <c r="G1082" s="326"/>
      <c r="H1082" s="326"/>
      <c r="I1082" s="5"/>
      <c r="J1082" s="5"/>
      <c r="K1082" s="5"/>
      <c r="L1082" s="5"/>
      <c r="M1082" s="5"/>
      <c r="N1082" s="5"/>
      <c r="O1082" s="5"/>
      <c r="P1082" s="5"/>
      <c r="Q1082" s="5"/>
      <c r="R1082" s="5"/>
      <c r="S1082" s="5"/>
      <c r="T1082" s="5"/>
      <c r="U1082" s="5"/>
      <c r="V1082" s="5"/>
      <c r="W1082" s="5"/>
      <c r="X1082" s="5"/>
      <c r="Y1082" s="5"/>
      <c r="Z1082" s="5"/>
    </row>
    <row r="1083" spans="1:26" ht="14.25" customHeight="1" x14ac:dyDescent="0.3">
      <c r="A1083" s="326"/>
      <c r="B1083" s="369"/>
      <c r="C1083" s="373"/>
      <c r="D1083" s="327"/>
      <c r="E1083" s="326"/>
      <c r="F1083" s="327"/>
      <c r="G1083" s="326"/>
      <c r="H1083" s="326"/>
      <c r="I1083" s="5"/>
      <c r="J1083" s="5"/>
      <c r="K1083" s="5"/>
      <c r="L1083" s="5"/>
      <c r="M1083" s="5"/>
      <c r="N1083" s="5"/>
      <c r="O1083" s="5"/>
      <c r="P1083" s="5"/>
      <c r="Q1083" s="5"/>
      <c r="R1083" s="5"/>
      <c r="S1083" s="5"/>
      <c r="T1083" s="5"/>
      <c r="U1083" s="5"/>
      <c r="V1083" s="5"/>
      <c r="W1083" s="5"/>
      <c r="X1083" s="5"/>
      <c r="Y1083" s="5"/>
      <c r="Z1083" s="5"/>
    </row>
    <row r="1084" spans="1:26" ht="14.25" customHeight="1" x14ac:dyDescent="0.3">
      <c r="A1084" s="326"/>
      <c r="B1084" s="369"/>
      <c r="C1084" s="373"/>
      <c r="D1084" s="327"/>
      <c r="E1084" s="326"/>
      <c r="F1084" s="327"/>
      <c r="G1084" s="326"/>
      <c r="H1084" s="326"/>
      <c r="I1084" s="5"/>
      <c r="J1084" s="5"/>
      <c r="K1084" s="5"/>
      <c r="L1084" s="5"/>
      <c r="M1084" s="5"/>
      <c r="N1084" s="5"/>
      <c r="O1084" s="5"/>
      <c r="P1084" s="5"/>
      <c r="Q1084" s="5"/>
      <c r="R1084" s="5"/>
      <c r="S1084" s="5"/>
      <c r="T1084" s="5"/>
      <c r="U1084" s="5"/>
      <c r="V1084" s="5"/>
      <c r="W1084" s="5"/>
      <c r="X1084" s="5"/>
      <c r="Y1084" s="5"/>
      <c r="Z1084" s="5"/>
    </row>
    <row r="1085" spans="1:26" ht="14.25" customHeight="1" x14ac:dyDescent="0.3">
      <c r="A1085" s="326"/>
      <c r="B1085" s="369"/>
      <c r="C1085" s="373"/>
      <c r="D1085" s="327"/>
      <c r="E1085" s="326"/>
      <c r="F1085" s="327"/>
      <c r="G1085" s="326"/>
      <c r="H1085" s="326"/>
      <c r="I1085" s="5"/>
      <c r="J1085" s="5"/>
      <c r="K1085" s="5"/>
      <c r="L1085" s="5"/>
      <c r="M1085" s="5"/>
      <c r="N1085" s="5"/>
      <c r="O1085" s="5"/>
      <c r="P1085" s="5"/>
      <c r="Q1085" s="5"/>
      <c r="R1085" s="5"/>
      <c r="S1085" s="5"/>
      <c r="T1085" s="5"/>
      <c r="U1085" s="5"/>
      <c r="V1085" s="5"/>
      <c r="W1085" s="5"/>
      <c r="X1085" s="5"/>
      <c r="Y1085" s="5"/>
      <c r="Z1085" s="5"/>
    </row>
    <row r="1086" spans="1:26" ht="14.25" customHeight="1" x14ac:dyDescent="0.3">
      <c r="A1086" s="326"/>
      <c r="B1086" s="369"/>
      <c r="C1086" s="373"/>
      <c r="D1086" s="327"/>
      <c r="E1086" s="326"/>
      <c r="F1086" s="327"/>
      <c r="G1086" s="326"/>
      <c r="H1086" s="326"/>
      <c r="I1086" s="5"/>
      <c r="J1086" s="5"/>
      <c r="K1086" s="5"/>
      <c r="L1086" s="5"/>
      <c r="M1086" s="5"/>
      <c r="N1086" s="5"/>
      <c r="O1086" s="5"/>
      <c r="P1086" s="5"/>
      <c r="Q1086" s="5"/>
      <c r="R1086" s="5"/>
      <c r="S1086" s="5"/>
      <c r="T1086" s="5"/>
      <c r="U1086" s="5"/>
      <c r="V1086" s="5"/>
      <c r="W1086" s="5"/>
      <c r="X1086" s="5"/>
      <c r="Y1086" s="5"/>
      <c r="Z1086" s="5"/>
    </row>
    <row r="1087" spans="1:26" ht="14.25" customHeight="1" x14ac:dyDescent="0.3">
      <c r="A1087" s="326"/>
      <c r="B1087" s="369"/>
      <c r="C1087" s="373"/>
      <c r="D1087" s="327"/>
      <c r="E1087" s="326"/>
      <c r="F1087" s="327"/>
      <c r="G1087" s="326"/>
      <c r="H1087" s="326"/>
      <c r="I1087" s="5"/>
      <c r="J1087" s="5"/>
      <c r="K1087" s="5"/>
      <c r="L1087" s="5"/>
      <c r="M1087" s="5"/>
      <c r="N1087" s="5"/>
      <c r="O1087" s="5"/>
      <c r="P1087" s="5"/>
      <c r="Q1087" s="5"/>
      <c r="R1087" s="5"/>
      <c r="S1087" s="5"/>
      <c r="T1087" s="5"/>
      <c r="U1087" s="5"/>
      <c r="V1087" s="5"/>
      <c r="W1087" s="5"/>
      <c r="X1087" s="5"/>
      <c r="Y1087" s="5"/>
      <c r="Z1087" s="5"/>
    </row>
    <row r="1088" spans="1:26" ht="14.25" customHeight="1" x14ac:dyDescent="0.3">
      <c r="A1088" s="326"/>
      <c r="B1088" s="369"/>
      <c r="C1088" s="373"/>
      <c r="D1088" s="327"/>
      <c r="E1088" s="326"/>
      <c r="F1088" s="327"/>
      <c r="G1088" s="326"/>
      <c r="H1088" s="326"/>
      <c r="I1088" s="5"/>
      <c r="J1088" s="5"/>
      <c r="K1088" s="5"/>
      <c r="L1088" s="5"/>
      <c r="M1088" s="5"/>
      <c r="N1088" s="5"/>
      <c r="O1088" s="5"/>
      <c r="P1088" s="5"/>
      <c r="Q1088" s="5"/>
      <c r="R1088" s="5"/>
      <c r="S1088" s="5"/>
      <c r="T1088" s="5"/>
      <c r="U1088" s="5"/>
      <c r="V1088" s="5"/>
      <c r="W1088" s="5"/>
      <c r="X1088" s="5"/>
      <c r="Y1088" s="5"/>
      <c r="Z1088" s="5"/>
    </row>
    <row r="1089" spans="1:26" ht="14.25" customHeight="1" x14ac:dyDescent="0.3">
      <c r="A1089" s="326"/>
      <c r="B1089" s="369"/>
      <c r="C1089" s="373"/>
      <c r="D1089" s="327"/>
      <c r="E1089" s="326"/>
      <c r="F1089" s="327"/>
      <c r="G1089" s="326"/>
      <c r="H1089" s="326"/>
      <c r="I1089" s="5"/>
      <c r="J1089" s="5"/>
      <c r="K1089" s="5"/>
      <c r="L1089" s="5"/>
      <c r="M1089" s="5"/>
      <c r="N1089" s="5"/>
      <c r="O1089" s="5"/>
      <c r="P1089" s="5"/>
      <c r="Q1089" s="5"/>
      <c r="R1089" s="5"/>
      <c r="S1089" s="5"/>
      <c r="T1089" s="5"/>
      <c r="U1089" s="5"/>
      <c r="V1089" s="5"/>
      <c r="W1089" s="5"/>
      <c r="X1089" s="5"/>
      <c r="Y1089" s="5"/>
      <c r="Z1089" s="5"/>
    </row>
    <row r="1090" spans="1:26" ht="14.25" customHeight="1" x14ac:dyDescent="0.3">
      <c r="A1090" s="326"/>
      <c r="B1090" s="369"/>
      <c r="C1090" s="373"/>
      <c r="D1090" s="327"/>
      <c r="E1090" s="326"/>
      <c r="F1090" s="327"/>
      <c r="G1090" s="326"/>
      <c r="H1090" s="326"/>
      <c r="I1090" s="5"/>
      <c r="J1090" s="5"/>
      <c r="K1090" s="5"/>
      <c r="L1090" s="5"/>
      <c r="M1090" s="5"/>
      <c r="N1090" s="5"/>
      <c r="O1090" s="5"/>
      <c r="P1090" s="5"/>
      <c r="Q1090" s="5"/>
      <c r="R1090" s="5"/>
      <c r="S1090" s="5"/>
      <c r="T1090" s="5"/>
      <c r="U1090" s="5"/>
      <c r="V1090" s="5"/>
      <c r="W1090" s="5"/>
      <c r="X1090" s="5"/>
      <c r="Y1090" s="5"/>
      <c r="Z1090" s="5"/>
    </row>
    <row r="1091" spans="1:26" ht="14.25" customHeight="1" x14ac:dyDescent="0.3">
      <c r="A1091" s="326"/>
      <c r="B1091" s="369"/>
      <c r="C1091" s="373"/>
      <c r="D1091" s="327"/>
      <c r="E1091" s="326"/>
      <c r="F1091" s="327"/>
      <c r="G1091" s="326"/>
      <c r="H1091" s="326"/>
      <c r="I1091" s="5"/>
      <c r="J1091" s="5"/>
      <c r="K1091" s="5"/>
      <c r="L1091" s="5"/>
      <c r="M1091" s="5"/>
      <c r="N1091" s="5"/>
      <c r="O1091" s="5"/>
      <c r="P1091" s="5"/>
      <c r="Q1091" s="5"/>
      <c r="R1091" s="5"/>
      <c r="S1091" s="5"/>
      <c r="T1091" s="5"/>
      <c r="U1091" s="5"/>
      <c r="V1091" s="5"/>
      <c r="W1091" s="5"/>
      <c r="X1091" s="5"/>
      <c r="Y1091" s="5"/>
      <c r="Z1091" s="5"/>
    </row>
    <row r="1092" spans="1:26" ht="14.25" customHeight="1" x14ac:dyDescent="0.3">
      <c r="A1092" s="326"/>
      <c r="B1092" s="369"/>
      <c r="C1092" s="373"/>
      <c r="D1092" s="327"/>
      <c r="E1092" s="326"/>
      <c r="F1092" s="327"/>
      <c r="G1092" s="326"/>
      <c r="H1092" s="326"/>
      <c r="I1092" s="5"/>
      <c r="J1092" s="5"/>
      <c r="K1092" s="5"/>
      <c r="L1092" s="5"/>
      <c r="M1092" s="5"/>
      <c r="N1092" s="5"/>
      <c r="O1092" s="5"/>
      <c r="P1092" s="5"/>
      <c r="Q1092" s="5"/>
      <c r="R1092" s="5"/>
      <c r="S1092" s="5"/>
      <c r="T1092" s="5"/>
      <c r="U1092" s="5"/>
      <c r="V1092" s="5"/>
      <c r="W1092" s="5"/>
      <c r="X1092" s="5"/>
      <c r="Y1092" s="5"/>
      <c r="Z1092" s="5"/>
    </row>
    <row r="1093" spans="1:26" ht="14.25" customHeight="1" x14ac:dyDescent="0.3">
      <c r="A1093" s="326"/>
      <c r="B1093" s="369"/>
      <c r="C1093" s="373"/>
      <c r="D1093" s="327"/>
      <c r="E1093" s="326"/>
      <c r="F1093" s="327"/>
      <c r="G1093" s="326"/>
      <c r="H1093" s="326"/>
      <c r="I1093" s="5"/>
      <c r="J1093" s="5"/>
      <c r="K1093" s="5"/>
      <c r="L1093" s="5"/>
      <c r="M1093" s="5"/>
      <c r="N1093" s="5"/>
      <c r="O1093" s="5"/>
      <c r="P1093" s="5"/>
      <c r="Q1093" s="5"/>
      <c r="R1093" s="5"/>
      <c r="S1093" s="5"/>
      <c r="T1093" s="5"/>
      <c r="U1093" s="5"/>
      <c r="V1093" s="5"/>
      <c r="W1093" s="5"/>
      <c r="X1093" s="5"/>
      <c r="Y1093" s="5"/>
      <c r="Z1093" s="5"/>
    </row>
    <row r="1094" spans="1:26" ht="14.25" customHeight="1" x14ac:dyDescent="0.3">
      <c r="A1094" s="326"/>
      <c r="B1094" s="369"/>
      <c r="C1094" s="373"/>
      <c r="D1094" s="327"/>
      <c r="E1094" s="326"/>
      <c r="F1094" s="327"/>
      <c r="G1094" s="326"/>
      <c r="H1094" s="326"/>
      <c r="I1094" s="5"/>
      <c r="J1094" s="5"/>
      <c r="K1094" s="5"/>
      <c r="L1094" s="5"/>
      <c r="M1094" s="5"/>
      <c r="N1094" s="5"/>
      <c r="O1094" s="5"/>
      <c r="P1094" s="5"/>
      <c r="Q1094" s="5"/>
      <c r="R1094" s="5"/>
      <c r="S1094" s="5"/>
      <c r="T1094" s="5"/>
      <c r="U1094" s="5"/>
      <c r="V1094" s="5"/>
      <c r="W1094" s="5"/>
      <c r="X1094" s="5"/>
      <c r="Y1094" s="5"/>
      <c r="Z1094" s="5"/>
    </row>
    <row r="1095" spans="1:26" ht="14.25" customHeight="1" x14ac:dyDescent="0.3">
      <c r="A1095" s="326"/>
      <c r="B1095" s="369"/>
      <c r="C1095" s="373"/>
      <c r="D1095" s="327"/>
      <c r="E1095" s="326"/>
      <c r="F1095" s="327"/>
      <c r="G1095" s="326"/>
      <c r="H1095" s="326"/>
      <c r="I1095" s="5"/>
      <c r="J1095" s="5"/>
      <c r="K1095" s="5"/>
      <c r="L1095" s="5"/>
      <c r="M1095" s="5"/>
      <c r="N1095" s="5"/>
      <c r="O1095" s="5"/>
      <c r="P1095" s="5"/>
      <c r="Q1095" s="5"/>
      <c r="R1095" s="5"/>
      <c r="S1095" s="5"/>
      <c r="T1095" s="5"/>
      <c r="U1095" s="5"/>
      <c r="V1095" s="5"/>
      <c r="W1095" s="5"/>
      <c r="X1095" s="5"/>
      <c r="Y1095" s="5"/>
      <c r="Z1095" s="5"/>
    </row>
    <row r="1096" spans="1:26" ht="14.25" customHeight="1" x14ac:dyDescent="0.3">
      <c r="A1096" s="326"/>
      <c r="B1096" s="369"/>
      <c r="C1096" s="373"/>
      <c r="D1096" s="327"/>
      <c r="E1096" s="326"/>
      <c r="F1096" s="327"/>
      <c r="G1096" s="326"/>
      <c r="H1096" s="326"/>
      <c r="I1096" s="5"/>
      <c r="J1096" s="5"/>
      <c r="K1096" s="5"/>
      <c r="L1096" s="5"/>
      <c r="M1096" s="5"/>
      <c r="N1096" s="5"/>
      <c r="O1096" s="5"/>
      <c r="P1096" s="5"/>
      <c r="Q1096" s="5"/>
      <c r="R1096" s="5"/>
      <c r="S1096" s="5"/>
      <c r="T1096" s="5"/>
      <c r="U1096" s="5"/>
      <c r="V1096" s="5"/>
      <c r="W1096" s="5"/>
      <c r="X1096" s="5"/>
      <c r="Y1096" s="5"/>
      <c r="Z1096" s="5"/>
    </row>
    <row r="1097" spans="1:26" ht="14.25" customHeight="1" x14ac:dyDescent="0.3">
      <c r="A1097" s="326"/>
      <c r="B1097" s="369"/>
      <c r="C1097" s="373"/>
      <c r="D1097" s="327"/>
      <c r="E1097" s="326"/>
      <c r="F1097" s="327"/>
      <c r="G1097" s="326"/>
      <c r="H1097" s="326"/>
      <c r="I1097" s="5"/>
      <c r="J1097" s="5"/>
      <c r="K1097" s="5"/>
      <c r="L1097" s="5"/>
      <c r="M1097" s="5"/>
      <c r="N1097" s="5"/>
      <c r="O1097" s="5"/>
      <c r="P1097" s="5"/>
      <c r="Q1097" s="5"/>
      <c r="R1097" s="5"/>
      <c r="S1097" s="5"/>
      <c r="T1097" s="5"/>
      <c r="U1097" s="5"/>
      <c r="V1097" s="5"/>
      <c r="W1097" s="5"/>
      <c r="X1097" s="5"/>
      <c r="Y1097" s="5"/>
      <c r="Z1097" s="5"/>
    </row>
    <row r="1098" spans="1:26" ht="14.25" customHeight="1" x14ac:dyDescent="0.3">
      <c r="A1098" s="326"/>
      <c r="B1098" s="369"/>
      <c r="C1098" s="373"/>
      <c r="D1098" s="327"/>
      <c r="E1098" s="326"/>
      <c r="F1098" s="327"/>
      <c r="G1098" s="326"/>
      <c r="H1098" s="326"/>
      <c r="I1098" s="5"/>
      <c r="J1098" s="5"/>
      <c r="K1098" s="5"/>
      <c r="L1098" s="5"/>
      <c r="M1098" s="5"/>
      <c r="N1098" s="5"/>
      <c r="O1098" s="5"/>
      <c r="P1098" s="5"/>
      <c r="Q1098" s="5"/>
      <c r="R1098" s="5"/>
      <c r="S1098" s="5"/>
      <c r="T1098" s="5"/>
      <c r="U1098" s="5"/>
      <c r="V1098" s="5"/>
      <c r="W1098" s="5"/>
      <c r="X1098" s="5"/>
      <c r="Y1098" s="5"/>
      <c r="Z1098" s="5"/>
    </row>
    <row r="1099" spans="1:26" ht="14.25" customHeight="1" x14ac:dyDescent="0.3">
      <c r="A1099" s="326"/>
      <c r="B1099" s="369"/>
      <c r="C1099" s="373"/>
      <c r="D1099" s="327"/>
      <c r="E1099" s="326"/>
      <c r="F1099" s="327"/>
      <c r="G1099" s="326"/>
      <c r="H1099" s="326"/>
      <c r="I1099" s="5"/>
      <c r="J1099" s="5"/>
      <c r="K1099" s="5"/>
      <c r="L1099" s="5"/>
      <c r="M1099" s="5"/>
      <c r="N1099" s="5"/>
      <c r="O1099" s="5"/>
      <c r="P1099" s="5"/>
      <c r="Q1099" s="5"/>
      <c r="R1099" s="5"/>
      <c r="S1099" s="5"/>
      <c r="T1099" s="5"/>
      <c r="U1099" s="5"/>
      <c r="V1099" s="5"/>
      <c r="W1099" s="5"/>
      <c r="X1099" s="5"/>
      <c r="Y1099" s="5"/>
      <c r="Z1099" s="5"/>
    </row>
    <row r="1100" spans="1:26" ht="14.25" customHeight="1" x14ac:dyDescent="0.3">
      <c r="A1100" s="326"/>
      <c r="B1100" s="369"/>
      <c r="C1100" s="373"/>
      <c r="D1100" s="327"/>
      <c r="E1100" s="326"/>
      <c r="F1100" s="327"/>
      <c r="G1100" s="326"/>
      <c r="H1100" s="326"/>
      <c r="I1100" s="5"/>
      <c r="J1100" s="5"/>
      <c r="K1100" s="5"/>
      <c r="L1100" s="5"/>
      <c r="M1100" s="5"/>
      <c r="N1100" s="5"/>
      <c r="O1100" s="5"/>
      <c r="P1100" s="5"/>
      <c r="Q1100" s="5"/>
      <c r="R1100" s="5"/>
      <c r="S1100" s="5"/>
      <c r="T1100" s="5"/>
      <c r="U1100" s="5"/>
      <c r="V1100" s="5"/>
      <c r="W1100" s="5"/>
      <c r="X1100" s="5"/>
      <c r="Y1100" s="5"/>
      <c r="Z1100" s="5"/>
    </row>
    <row r="1101" spans="1:26" ht="14.25" customHeight="1" x14ac:dyDescent="0.3">
      <c r="A1101" s="326"/>
      <c r="B1101" s="369"/>
      <c r="C1101" s="373"/>
      <c r="D1101" s="327"/>
      <c r="E1101" s="326"/>
      <c r="F1101" s="327"/>
      <c r="G1101" s="326"/>
      <c r="H1101" s="326"/>
      <c r="I1101" s="5"/>
      <c r="J1101" s="5"/>
      <c r="K1101" s="5"/>
      <c r="L1101" s="5"/>
      <c r="M1101" s="5"/>
      <c r="N1101" s="5"/>
      <c r="O1101" s="5"/>
      <c r="P1101" s="5"/>
      <c r="Q1101" s="5"/>
      <c r="R1101" s="5"/>
      <c r="S1101" s="5"/>
      <c r="T1101" s="5"/>
      <c r="U1101" s="5"/>
      <c r="V1101" s="5"/>
      <c r="W1101" s="5"/>
      <c r="X1101" s="5"/>
      <c r="Y1101" s="5"/>
      <c r="Z1101" s="5"/>
    </row>
    <row r="1102" spans="1:26" ht="14.25" customHeight="1" x14ac:dyDescent="0.3">
      <c r="A1102" s="326"/>
      <c r="B1102" s="369"/>
      <c r="C1102" s="373"/>
      <c r="D1102" s="327"/>
      <c r="E1102" s="326"/>
      <c r="F1102" s="327"/>
      <c r="G1102" s="326"/>
      <c r="H1102" s="326"/>
      <c r="I1102" s="5"/>
      <c r="J1102" s="5"/>
      <c r="K1102" s="5"/>
      <c r="L1102" s="5"/>
      <c r="M1102" s="5"/>
      <c r="N1102" s="5"/>
      <c r="O1102" s="5"/>
      <c r="P1102" s="5"/>
      <c r="Q1102" s="5"/>
      <c r="R1102" s="5"/>
      <c r="S1102" s="5"/>
      <c r="T1102" s="5"/>
      <c r="U1102" s="5"/>
      <c r="V1102" s="5"/>
      <c r="W1102" s="5"/>
      <c r="X1102" s="5"/>
      <c r="Y1102" s="5"/>
      <c r="Z1102" s="5"/>
    </row>
    <row r="1103" spans="1:26" ht="14.25" customHeight="1" x14ac:dyDescent="0.3">
      <c r="A1103" s="326"/>
      <c r="B1103" s="369"/>
      <c r="C1103" s="373"/>
      <c r="D1103" s="327"/>
      <c r="E1103" s="326"/>
      <c r="F1103" s="327"/>
      <c r="G1103" s="326"/>
      <c r="H1103" s="326"/>
      <c r="I1103" s="5"/>
      <c r="J1103" s="5"/>
      <c r="K1103" s="5"/>
      <c r="L1103" s="5"/>
      <c r="M1103" s="5"/>
      <c r="N1103" s="5"/>
      <c r="O1103" s="5"/>
      <c r="P1103" s="5"/>
      <c r="Q1103" s="5"/>
      <c r="R1103" s="5"/>
      <c r="S1103" s="5"/>
      <c r="T1103" s="5"/>
      <c r="U1103" s="5"/>
      <c r="V1103" s="5"/>
      <c r="W1103" s="5"/>
      <c r="X1103" s="5"/>
      <c r="Y1103" s="5"/>
      <c r="Z1103" s="5"/>
    </row>
    <row r="1104" spans="1:26" ht="14.25" customHeight="1" x14ac:dyDescent="0.3">
      <c r="A1104" s="326"/>
      <c r="B1104" s="369"/>
      <c r="C1104" s="373"/>
      <c r="D1104" s="327"/>
      <c r="E1104" s="326"/>
      <c r="F1104" s="327"/>
      <c r="G1104" s="326"/>
      <c r="H1104" s="326"/>
      <c r="I1104" s="5"/>
      <c r="J1104" s="5"/>
      <c r="K1104" s="5"/>
      <c r="L1104" s="5"/>
      <c r="M1104" s="5"/>
      <c r="N1104" s="5"/>
      <c r="O1104" s="5"/>
      <c r="P1104" s="5"/>
      <c r="Q1104" s="5"/>
      <c r="R1104" s="5"/>
      <c r="S1104" s="5"/>
      <c r="T1104" s="5"/>
      <c r="U1104" s="5"/>
      <c r="V1104" s="5"/>
      <c r="W1104" s="5"/>
      <c r="X1104" s="5"/>
      <c r="Y1104" s="5"/>
      <c r="Z1104" s="5"/>
    </row>
    <row r="1105" spans="1:26" ht="14.25" customHeight="1" x14ac:dyDescent="0.3">
      <c r="A1105" s="326"/>
      <c r="B1105" s="369"/>
      <c r="C1105" s="373"/>
      <c r="D1105" s="327"/>
      <c r="E1105" s="326"/>
      <c r="F1105" s="327"/>
      <c r="G1105" s="326"/>
      <c r="H1105" s="326"/>
      <c r="I1105" s="5"/>
      <c r="J1105" s="5"/>
      <c r="K1105" s="5"/>
      <c r="L1105" s="5"/>
      <c r="M1105" s="5"/>
      <c r="N1105" s="5"/>
      <c r="O1105" s="5"/>
      <c r="P1105" s="5"/>
      <c r="Q1105" s="5"/>
      <c r="R1105" s="5"/>
      <c r="S1105" s="5"/>
      <c r="T1105" s="5"/>
      <c r="U1105" s="5"/>
      <c r="V1105" s="5"/>
      <c r="W1105" s="5"/>
      <c r="X1105" s="5"/>
      <c r="Y1105" s="5"/>
      <c r="Z1105" s="5"/>
    </row>
    <row r="1106" spans="1:26" ht="14.25" customHeight="1" x14ac:dyDescent="0.3">
      <c r="A1106" s="326"/>
      <c r="B1106" s="369"/>
      <c r="C1106" s="373"/>
      <c r="D1106" s="327"/>
      <c r="E1106" s="326"/>
      <c r="F1106" s="327"/>
      <c r="G1106" s="326"/>
      <c r="H1106" s="326"/>
      <c r="I1106" s="5"/>
      <c r="J1106" s="5"/>
      <c r="K1106" s="5"/>
      <c r="L1106" s="5"/>
      <c r="M1106" s="5"/>
      <c r="N1106" s="5"/>
      <c r="O1106" s="5"/>
      <c r="P1106" s="5"/>
      <c r="Q1106" s="5"/>
      <c r="R1106" s="5"/>
      <c r="S1106" s="5"/>
      <c r="T1106" s="5"/>
      <c r="U1106" s="5"/>
      <c r="V1106" s="5"/>
      <c r="W1106" s="5"/>
      <c r="X1106" s="5"/>
      <c r="Y1106" s="5"/>
      <c r="Z1106" s="5"/>
    </row>
    <row r="1107" spans="1:26" ht="14.25" customHeight="1" x14ac:dyDescent="0.3">
      <c r="A1107" s="326"/>
      <c r="B1107" s="369"/>
      <c r="C1107" s="373"/>
      <c r="D1107" s="327"/>
      <c r="E1107" s="326"/>
      <c r="F1107" s="327"/>
      <c r="G1107" s="326"/>
      <c r="H1107" s="326"/>
      <c r="I1107" s="5"/>
      <c r="J1107" s="5"/>
      <c r="K1107" s="5"/>
      <c r="L1107" s="5"/>
      <c r="M1107" s="5"/>
      <c r="N1107" s="5"/>
      <c r="O1107" s="5"/>
      <c r="P1107" s="5"/>
      <c r="Q1107" s="5"/>
      <c r="R1107" s="5"/>
      <c r="S1107" s="5"/>
      <c r="T1107" s="5"/>
      <c r="U1107" s="5"/>
      <c r="V1107" s="5"/>
      <c r="W1107" s="5"/>
      <c r="X1107" s="5"/>
      <c r="Y1107" s="5"/>
      <c r="Z1107" s="5"/>
    </row>
    <row r="1108" spans="1:26" ht="14.25" customHeight="1" x14ac:dyDescent="0.3">
      <c r="A1108" s="326"/>
      <c r="B1108" s="369"/>
      <c r="C1108" s="373"/>
      <c r="D1108" s="327"/>
      <c r="E1108" s="326"/>
      <c r="F1108" s="327"/>
      <c r="G1108" s="326"/>
      <c r="H1108" s="326"/>
      <c r="I1108" s="5"/>
      <c r="J1108" s="5"/>
      <c r="K1108" s="5"/>
      <c r="L1108" s="5"/>
      <c r="M1108" s="5"/>
      <c r="N1108" s="5"/>
      <c r="O1108" s="5"/>
      <c r="P1108" s="5"/>
      <c r="Q1108" s="5"/>
      <c r="R1108" s="5"/>
      <c r="S1108" s="5"/>
      <c r="T1108" s="5"/>
      <c r="U1108" s="5"/>
      <c r="V1108" s="5"/>
      <c r="W1108" s="5"/>
      <c r="X1108" s="5"/>
      <c r="Y1108" s="5"/>
      <c r="Z1108" s="5"/>
    </row>
    <row r="1109" spans="1:26" ht="14.25" customHeight="1" x14ac:dyDescent="0.3">
      <c r="A1109" s="326"/>
      <c r="B1109" s="369"/>
      <c r="C1109" s="373"/>
      <c r="D1109" s="327"/>
      <c r="E1109" s="326"/>
      <c r="F1109" s="327"/>
      <c r="G1109" s="326"/>
      <c r="H1109" s="326"/>
      <c r="I1109" s="5"/>
      <c r="J1109" s="5"/>
      <c r="K1109" s="5"/>
      <c r="L1109" s="5"/>
      <c r="M1109" s="5"/>
      <c r="N1109" s="5"/>
      <c r="O1109" s="5"/>
      <c r="P1109" s="5"/>
      <c r="Q1109" s="5"/>
      <c r="R1109" s="5"/>
      <c r="S1109" s="5"/>
      <c r="T1109" s="5"/>
      <c r="U1109" s="5"/>
      <c r="V1109" s="5"/>
      <c r="W1109" s="5"/>
      <c r="X1109" s="5"/>
      <c r="Y1109" s="5"/>
      <c r="Z1109" s="5"/>
    </row>
    <row r="1110" spans="1:26" ht="14.25" customHeight="1" x14ac:dyDescent="0.3">
      <c r="A1110" s="326"/>
      <c r="B1110" s="369"/>
      <c r="C1110" s="373"/>
      <c r="D1110" s="327"/>
      <c r="E1110" s="326"/>
      <c r="F1110" s="327"/>
      <c r="G1110" s="326"/>
      <c r="H1110" s="326"/>
      <c r="I1110" s="5"/>
      <c r="J1110" s="5"/>
      <c r="K1110" s="5"/>
      <c r="L1110" s="5"/>
      <c r="M1110" s="5"/>
      <c r="N1110" s="5"/>
      <c r="O1110" s="5"/>
      <c r="P1110" s="5"/>
      <c r="Q1110" s="5"/>
      <c r="R1110" s="5"/>
      <c r="S1110" s="5"/>
      <c r="T1110" s="5"/>
      <c r="U1110" s="5"/>
      <c r="V1110" s="5"/>
      <c r="W1110" s="5"/>
      <c r="X1110" s="5"/>
      <c r="Y1110" s="5"/>
      <c r="Z1110" s="5"/>
    </row>
    <row r="1111" spans="1:26" ht="14.25" customHeight="1" x14ac:dyDescent="0.3">
      <c r="A1111" s="326"/>
      <c r="B1111" s="369"/>
      <c r="C1111" s="373"/>
      <c r="D1111" s="327"/>
      <c r="E1111" s="326"/>
      <c r="F1111" s="327"/>
      <c r="G1111" s="326"/>
      <c r="H1111" s="326"/>
      <c r="I1111" s="5"/>
      <c r="J1111" s="5"/>
      <c r="K1111" s="5"/>
      <c r="L1111" s="5"/>
      <c r="M1111" s="5"/>
      <c r="N1111" s="5"/>
      <c r="O1111" s="5"/>
      <c r="P1111" s="5"/>
      <c r="Q1111" s="5"/>
      <c r="R1111" s="5"/>
      <c r="S1111" s="5"/>
      <c r="T1111" s="5"/>
      <c r="U1111" s="5"/>
      <c r="V1111" s="5"/>
      <c r="W1111" s="5"/>
      <c r="X1111" s="5"/>
      <c r="Y1111" s="5"/>
      <c r="Z1111" s="5"/>
    </row>
    <row r="1112" spans="1:26" ht="14.25" customHeight="1" x14ac:dyDescent="0.3">
      <c r="A1112" s="326"/>
      <c r="B1112" s="369"/>
      <c r="C1112" s="373"/>
      <c r="D1112" s="327"/>
      <c r="E1112" s="326"/>
      <c r="F1112" s="327"/>
      <c r="G1112" s="326"/>
      <c r="H1112" s="326"/>
      <c r="I1112" s="5"/>
      <c r="J1112" s="5"/>
      <c r="K1112" s="5"/>
      <c r="L1112" s="5"/>
      <c r="M1112" s="5"/>
      <c r="N1112" s="5"/>
      <c r="O1112" s="5"/>
      <c r="P1112" s="5"/>
      <c r="Q1112" s="5"/>
      <c r="R1112" s="5"/>
      <c r="S1112" s="5"/>
      <c r="T1112" s="5"/>
      <c r="U1112" s="5"/>
      <c r="V1112" s="5"/>
      <c r="W1112" s="5"/>
      <c r="X1112" s="5"/>
      <c r="Y1112" s="5"/>
      <c r="Z1112" s="5"/>
    </row>
    <row r="1113" spans="1:26" ht="14.25" customHeight="1" x14ac:dyDescent="0.3">
      <c r="A1113" s="326"/>
      <c r="B1113" s="369"/>
      <c r="C1113" s="373"/>
      <c r="D1113" s="327"/>
      <c r="E1113" s="326"/>
      <c r="F1113" s="327"/>
      <c r="G1113" s="326"/>
      <c r="H1113" s="326"/>
      <c r="I1113" s="5"/>
      <c r="J1113" s="5"/>
      <c r="K1113" s="5"/>
      <c r="L1113" s="5"/>
      <c r="M1113" s="5"/>
      <c r="N1113" s="5"/>
      <c r="O1113" s="5"/>
      <c r="P1113" s="5"/>
      <c r="Q1113" s="5"/>
      <c r="R1113" s="5"/>
      <c r="S1113" s="5"/>
      <c r="T1113" s="5"/>
      <c r="U1113" s="5"/>
      <c r="V1113" s="5"/>
      <c r="W1113" s="5"/>
      <c r="X1113" s="5"/>
      <c r="Y1113" s="5"/>
      <c r="Z1113" s="5"/>
    </row>
    <row r="1114" spans="1:26" ht="14.25" customHeight="1" x14ac:dyDescent="0.3">
      <c r="A1114" s="326"/>
      <c r="B1114" s="369"/>
      <c r="C1114" s="373"/>
      <c r="D1114" s="327"/>
      <c r="E1114" s="326"/>
      <c r="F1114" s="327"/>
      <c r="G1114" s="326"/>
      <c r="H1114" s="326"/>
      <c r="I1114" s="5"/>
      <c r="J1114" s="5"/>
      <c r="K1114" s="5"/>
      <c r="L1114" s="5"/>
      <c r="M1114" s="5"/>
      <c r="N1114" s="5"/>
      <c r="O1114" s="5"/>
      <c r="P1114" s="5"/>
      <c r="Q1114" s="5"/>
      <c r="R1114" s="5"/>
      <c r="S1114" s="5"/>
      <c r="T1114" s="5"/>
      <c r="U1114" s="5"/>
      <c r="V1114" s="5"/>
      <c r="W1114" s="5"/>
      <c r="X1114" s="5"/>
      <c r="Y1114" s="5"/>
      <c r="Z1114" s="5"/>
    </row>
    <row r="1115" spans="1:26" ht="14.25" customHeight="1" x14ac:dyDescent="0.3">
      <c r="A1115" s="326"/>
      <c r="B1115" s="369"/>
      <c r="C1115" s="373"/>
      <c r="D1115" s="327"/>
      <c r="E1115" s="326"/>
      <c r="F1115" s="327"/>
      <c r="G1115" s="326"/>
      <c r="H1115" s="326"/>
      <c r="I1115" s="5"/>
      <c r="J1115" s="5"/>
      <c r="K1115" s="5"/>
      <c r="L1115" s="5"/>
      <c r="M1115" s="5"/>
      <c r="N1115" s="5"/>
      <c r="O1115" s="5"/>
      <c r="P1115" s="5"/>
      <c r="Q1115" s="5"/>
      <c r="R1115" s="5"/>
      <c r="S1115" s="5"/>
      <c r="T1115" s="5"/>
      <c r="U1115" s="5"/>
      <c r="V1115" s="5"/>
      <c r="W1115" s="5"/>
      <c r="X1115" s="5"/>
      <c r="Y1115" s="5"/>
      <c r="Z1115" s="5"/>
    </row>
    <row r="1116" spans="1:26" ht="14.25" customHeight="1" x14ac:dyDescent="0.3">
      <c r="A1116" s="326"/>
      <c r="B1116" s="369"/>
      <c r="C1116" s="373"/>
      <c r="D1116" s="327"/>
      <c r="E1116" s="326"/>
      <c r="F1116" s="327"/>
      <c r="G1116" s="326"/>
      <c r="H1116" s="326"/>
      <c r="I1116" s="5"/>
      <c r="J1116" s="5"/>
      <c r="K1116" s="5"/>
      <c r="L1116" s="5"/>
      <c r="M1116" s="5"/>
      <c r="N1116" s="5"/>
      <c r="O1116" s="5"/>
      <c r="P1116" s="5"/>
      <c r="Q1116" s="5"/>
      <c r="R1116" s="5"/>
      <c r="S1116" s="5"/>
      <c r="T1116" s="5"/>
      <c r="U1116" s="5"/>
      <c r="V1116" s="5"/>
      <c r="W1116" s="5"/>
      <c r="X1116" s="5"/>
      <c r="Y1116" s="5"/>
      <c r="Z1116" s="5"/>
    </row>
    <row r="1117" spans="1:26" ht="14.25" customHeight="1" x14ac:dyDescent="0.3">
      <c r="A1117" s="326"/>
      <c r="B1117" s="369"/>
      <c r="C1117" s="373"/>
      <c r="D1117" s="327"/>
      <c r="E1117" s="326"/>
      <c r="F1117" s="327"/>
      <c r="G1117" s="326"/>
      <c r="H1117" s="326"/>
      <c r="I1117" s="5"/>
      <c r="J1117" s="5"/>
      <c r="K1117" s="5"/>
      <c r="L1117" s="5"/>
      <c r="M1117" s="5"/>
      <c r="N1117" s="5"/>
      <c r="O1117" s="5"/>
      <c r="P1117" s="5"/>
      <c r="Q1117" s="5"/>
      <c r="R1117" s="5"/>
      <c r="S1117" s="5"/>
      <c r="T1117" s="5"/>
      <c r="U1117" s="5"/>
      <c r="V1117" s="5"/>
      <c r="W1117" s="5"/>
      <c r="X1117" s="5"/>
      <c r="Y1117" s="5"/>
      <c r="Z1117" s="5"/>
    </row>
    <row r="1118" spans="1:26" ht="14.25" customHeight="1" x14ac:dyDescent="0.3">
      <c r="A1118" s="326"/>
      <c r="B1118" s="369"/>
      <c r="C1118" s="373"/>
      <c r="D1118" s="327"/>
      <c r="E1118" s="326"/>
      <c r="F1118" s="327"/>
      <c r="G1118" s="326"/>
      <c r="H1118" s="326"/>
      <c r="I1118" s="5"/>
      <c r="J1118" s="5"/>
      <c r="K1118" s="5"/>
      <c r="L1118" s="5"/>
      <c r="M1118" s="5"/>
      <c r="N1118" s="5"/>
      <c r="O1118" s="5"/>
      <c r="P1118" s="5"/>
      <c r="Q1118" s="5"/>
      <c r="R1118" s="5"/>
      <c r="S1118" s="5"/>
      <c r="T1118" s="5"/>
      <c r="U1118" s="5"/>
      <c r="V1118" s="5"/>
      <c r="W1118" s="5"/>
      <c r="X1118" s="5"/>
      <c r="Y1118" s="5"/>
      <c r="Z1118" s="5"/>
    </row>
    <row r="1119" spans="1:26" ht="14.25" customHeight="1" x14ac:dyDescent="0.3">
      <c r="A1119" s="326"/>
      <c r="B1119" s="369"/>
      <c r="C1119" s="373"/>
      <c r="D1119" s="327"/>
      <c r="E1119" s="326"/>
      <c r="F1119" s="327"/>
      <c r="G1119" s="326"/>
      <c r="H1119" s="326"/>
      <c r="I1119" s="5"/>
      <c r="J1119" s="5"/>
      <c r="K1119" s="5"/>
      <c r="L1119" s="5"/>
      <c r="M1119" s="5"/>
      <c r="N1119" s="5"/>
      <c r="O1119" s="5"/>
      <c r="P1119" s="5"/>
      <c r="Q1119" s="5"/>
      <c r="R1119" s="5"/>
      <c r="S1119" s="5"/>
      <c r="T1119" s="5"/>
      <c r="U1119" s="5"/>
      <c r="V1119" s="5"/>
      <c r="W1119" s="5"/>
      <c r="X1119" s="5"/>
      <c r="Y1119" s="5"/>
      <c r="Z1119" s="5"/>
    </row>
    <row r="1120" spans="1:26" ht="14.25" customHeight="1" x14ac:dyDescent="0.3">
      <c r="A1120" s="326"/>
      <c r="B1120" s="369"/>
      <c r="C1120" s="373"/>
      <c r="D1120" s="327"/>
      <c r="E1120" s="326"/>
      <c r="F1120" s="327"/>
      <c r="G1120" s="326"/>
      <c r="H1120" s="326"/>
      <c r="I1120" s="5"/>
      <c r="J1120" s="5"/>
      <c r="K1120" s="5"/>
      <c r="L1120" s="5"/>
      <c r="M1120" s="5"/>
      <c r="N1120" s="5"/>
      <c r="O1120" s="5"/>
      <c r="P1120" s="5"/>
      <c r="Q1120" s="5"/>
      <c r="R1120" s="5"/>
      <c r="S1120" s="5"/>
      <c r="T1120" s="5"/>
      <c r="U1120" s="5"/>
      <c r="V1120" s="5"/>
      <c r="W1120" s="5"/>
      <c r="X1120" s="5"/>
      <c r="Y1120" s="5"/>
      <c r="Z1120" s="5"/>
    </row>
    <row r="1121" spans="1:26" ht="14.25" customHeight="1" x14ac:dyDescent="0.3">
      <c r="A1121" s="326"/>
      <c r="B1121" s="369"/>
      <c r="C1121" s="373"/>
      <c r="D1121" s="327"/>
      <c r="E1121" s="326"/>
      <c r="F1121" s="327"/>
      <c r="G1121" s="326"/>
      <c r="H1121" s="326"/>
      <c r="I1121" s="5"/>
      <c r="J1121" s="5"/>
      <c r="K1121" s="5"/>
      <c r="L1121" s="5"/>
      <c r="M1121" s="5"/>
      <c r="N1121" s="5"/>
      <c r="O1121" s="5"/>
      <c r="P1121" s="5"/>
      <c r="Q1121" s="5"/>
      <c r="R1121" s="5"/>
      <c r="S1121" s="5"/>
      <c r="T1121" s="5"/>
      <c r="U1121" s="5"/>
      <c r="V1121" s="5"/>
      <c r="W1121" s="5"/>
      <c r="X1121" s="5"/>
      <c r="Y1121" s="5"/>
      <c r="Z1121" s="5"/>
    </row>
    <row r="1122" spans="1:26" ht="14.25" customHeight="1" x14ac:dyDescent="0.3">
      <c r="A1122" s="326"/>
      <c r="B1122" s="369"/>
      <c r="C1122" s="373"/>
      <c r="D1122" s="327"/>
      <c r="E1122" s="326"/>
      <c r="F1122" s="327"/>
      <c r="G1122" s="326"/>
      <c r="H1122" s="326"/>
      <c r="I1122" s="5"/>
      <c r="J1122" s="5"/>
      <c r="K1122" s="5"/>
      <c r="L1122" s="5"/>
      <c r="M1122" s="5"/>
      <c r="N1122" s="5"/>
      <c r="O1122" s="5"/>
      <c r="P1122" s="5"/>
      <c r="Q1122" s="5"/>
      <c r="R1122" s="5"/>
      <c r="S1122" s="5"/>
      <c r="T1122" s="5"/>
      <c r="U1122" s="5"/>
      <c r="V1122" s="5"/>
      <c r="W1122" s="5"/>
      <c r="X1122" s="5"/>
      <c r="Y1122" s="5"/>
      <c r="Z1122" s="5"/>
    </row>
    <row r="1123" spans="1:26" ht="14.25" customHeight="1" x14ac:dyDescent="0.3">
      <c r="A1123" s="326"/>
      <c r="B1123" s="369"/>
      <c r="C1123" s="373"/>
      <c r="D1123" s="327"/>
      <c r="E1123" s="326"/>
      <c r="F1123" s="327"/>
      <c r="G1123" s="326"/>
      <c r="H1123" s="326"/>
      <c r="I1123" s="5"/>
      <c r="J1123" s="5"/>
      <c r="K1123" s="5"/>
      <c r="L1123" s="5"/>
      <c r="M1123" s="5"/>
      <c r="N1123" s="5"/>
      <c r="O1123" s="5"/>
      <c r="P1123" s="5"/>
      <c r="Q1123" s="5"/>
      <c r="R1123" s="5"/>
      <c r="S1123" s="5"/>
      <c r="T1123" s="5"/>
      <c r="U1123" s="5"/>
      <c r="V1123" s="5"/>
      <c r="W1123" s="5"/>
      <c r="X1123" s="5"/>
      <c r="Y1123" s="5"/>
      <c r="Z1123" s="5"/>
    </row>
    <row r="1124" spans="1:26" ht="14.25" customHeight="1" x14ac:dyDescent="0.3">
      <c r="A1124" s="326"/>
      <c r="B1124" s="369"/>
      <c r="C1124" s="373"/>
      <c r="D1124" s="327"/>
      <c r="E1124" s="326"/>
      <c r="F1124" s="327"/>
      <c r="G1124" s="326"/>
      <c r="H1124" s="326"/>
      <c r="I1124" s="5"/>
      <c r="J1124" s="5"/>
      <c r="K1124" s="5"/>
      <c r="L1124" s="5"/>
      <c r="M1124" s="5"/>
      <c r="N1124" s="5"/>
      <c r="O1124" s="5"/>
      <c r="P1124" s="5"/>
      <c r="Q1124" s="5"/>
      <c r="R1124" s="5"/>
      <c r="S1124" s="5"/>
      <c r="T1124" s="5"/>
      <c r="U1124" s="5"/>
      <c r="V1124" s="5"/>
      <c r="W1124" s="5"/>
      <c r="X1124" s="5"/>
      <c r="Y1124" s="5"/>
      <c r="Z1124" s="5"/>
    </row>
    <row r="1125" spans="1:26" ht="14.25" customHeight="1" x14ac:dyDescent="0.3">
      <c r="A1125" s="326"/>
      <c r="B1125" s="369"/>
      <c r="C1125" s="373"/>
      <c r="D1125" s="327"/>
      <c r="E1125" s="326"/>
      <c r="F1125" s="327"/>
      <c r="G1125" s="326"/>
      <c r="H1125" s="326"/>
      <c r="I1125" s="5"/>
      <c r="J1125" s="5"/>
      <c r="K1125" s="5"/>
      <c r="L1125" s="5"/>
      <c r="M1125" s="5"/>
      <c r="N1125" s="5"/>
      <c r="O1125" s="5"/>
      <c r="P1125" s="5"/>
      <c r="Q1125" s="5"/>
      <c r="R1125" s="5"/>
      <c r="S1125" s="5"/>
      <c r="T1125" s="5"/>
      <c r="U1125" s="5"/>
      <c r="V1125" s="5"/>
      <c r="W1125" s="5"/>
      <c r="X1125" s="5"/>
      <c r="Y1125" s="5"/>
      <c r="Z1125" s="5"/>
    </row>
    <row r="1126" spans="1:26" ht="14.25" customHeight="1" x14ac:dyDescent="0.3">
      <c r="A1126" s="326"/>
      <c r="B1126" s="369"/>
      <c r="C1126" s="373"/>
      <c r="D1126" s="327"/>
      <c r="E1126" s="326"/>
      <c r="F1126" s="327"/>
      <c r="G1126" s="326"/>
      <c r="H1126" s="326"/>
      <c r="I1126" s="5"/>
      <c r="J1126" s="5"/>
      <c r="K1126" s="5"/>
      <c r="L1126" s="5"/>
      <c r="M1126" s="5"/>
      <c r="N1126" s="5"/>
      <c r="O1126" s="5"/>
      <c r="P1126" s="5"/>
      <c r="Q1126" s="5"/>
      <c r="R1126" s="5"/>
      <c r="S1126" s="5"/>
      <c r="T1126" s="5"/>
      <c r="U1126" s="5"/>
      <c r="V1126" s="5"/>
      <c r="W1126" s="5"/>
      <c r="X1126" s="5"/>
      <c r="Y1126" s="5"/>
      <c r="Z1126" s="5"/>
    </row>
    <row r="1127" spans="1:26" ht="14.25" customHeight="1" x14ac:dyDescent="0.3">
      <c r="A1127" s="326"/>
      <c r="B1127" s="369"/>
      <c r="C1127" s="373"/>
      <c r="D1127" s="327"/>
      <c r="E1127" s="326"/>
      <c r="F1127" s="327"/>
      <c r="G1127" s="326"/>
      <c r="H1127" s="326"/>
      <c r="I1127" s="5"/>
      <c r="J1127" s="5"/>
      <c r="K1127" s="5"/>
      <c r="L1127" s="5"/>
      <c r="M1127" s="5"/>
      <c r="N1127" s="5"/>
      <c r="O1127" s="5"/>
      <c r="P1127" s="5"/>
      <c r="Q1127" s="5"/>
      <c r="R1127" s="5"/>
      <c r="S1127" s="5"/>
      <c r="T1127" s="5"/>
      <c r="U1127" s="5"/>
      <c r="V1127" s="5"/>
      <c r="W1127" s="5"/>
      <c r="X1127" s="5"/>
      <c r="Y1127" s="5"/>
      <c r="Z1127" s="5"/>
    </row>
    <row r="1128" spans="1:26" ht="14.25" customHeight="1" x14ac:dyDescent="0.3">
      <c r="A1128" s="326"/>
      <c r="B1128" s="369"/>
      <c r="C1128" s="373"/>
      <c r="D1128" s="327"/>
      <c r="E1128" s="326"/>
      <c r="F1128" s="327"/>
      <c r="G1128" s="326"/>
      <c r="H1128" s="326"/>
      <c r="I1128" s="5"/>
      <c r="J1128" s="5"/>
      <c r="K1128" s="5"/>
      <c r="L1128" s="5"/>
      <c r="M1128" s="5"/>
      <c r="N1128" s="5"/>
      <c r="O1128" s="5"/>
      <c r="P1128" s="5"/>
      <c r="Q1128" s="5"/>
      <c r="R1128" s="5"/>
      <c r="S1128" s="5"/>
      <c r="T1128" s="5"/>
      <c r="U1128" s="5"/>
      <c r="V1128" s="5"/>
      <c r="W1128" s="5"/>
      <c r="X1128" s="5"/>
      <c r="Y1128" s="5"/>
      <c r="Z1128" s="5"/>
    </row>
    <row r="1129" spans="1:26" ht="14.25" customHeight="1" x14ac:dyDescent="0.3">
      <c r="A1129" s="326"/>
      <c r="B1129" s="369"/>
      <c r="C1129" s="373"/>
      <c r="D1129" s="327"/>
      <c r="E1129" s="326"/>
      <c r="F1129" s="327"/>
      <c r="G1129" s="326"/>
      <c r="H1129" s="326"/>
      <c r="I1129" s="5"/>
      <c r="J1129" s="5"/>
      <c r="K1129" s="5"/>
      <c r="L1129" s="5"/>
      <c r="M1129" s="5"/>
      <c r="N1129" s="5"/>
      <c r="O1129" s="5"/>
      <c r="P1129" s="5"/>
      <c r="Q1129" s="5"/>
      <c r="R1129" s="5"/>
      <c r="S1129" s="5"/>
      <c r="T1129" s="5"/>
      <c r="U1129" s="5"/>
      <c r="V1129" s="5"/>
      <c r="W1129" s="5"/>
      <c r="X1129" s="5"/>
      <c r="Y1129" s="5"/>
      <c r="Z1129" s="5"/>
    </row>
    <row r="1130" spans="1:26" ht="14.25" customHeight="1" x14ac:dyDescent="0.3">
      <c r="A1130" s="326"/>
      <c r="B1130" s="369"/>
      <c r="C1130" s="373"/>
      <c r="D1130" s="327"/>
      <c r="E1130" s="326"/>
      <c r="F1130" s="327"/>
      <c r="G1130" s="326"/>
      <c r="H1130" s="326"/>
      <c r="I1130" s="5"/>
      <c r="J1130" s="5"/>
      <c r="K1130" s="5"/>
      <c r="L1130" s="5"/>
      <c r="M1130" s="5"/>
      <c r="N1130" s="5"/>
      <c r="O1130" s="5"/>
      <c r="P1130" s="5"/>
      <c r="Q1130" s="5"/>
      <c r="R1130" s="5"/>
      <c r="S1130" s="5"/>
      <c r="T1130" s="5"/>
      <c r="U1130" s="5"/>
      <c r="V1130" s="5"/>
      <c r="W1130" s="5"/>
      <c r="X1130" s="5"/>
      <c r="Y1130" s="5"/>
      <c r="Z1130" s="5"/>
    </row>
    <row r="1131" spans="1:26" ht="14.25" customHeight="1" x14ac:dyDescent="0.3">
      <c r="A1131" s="326"/>
      <c r="B1131" s="369"/>
      <c r="C1131" s="373"/>
      <c r="D1131" s="327"/>
      <c r="E1131" s="326"/>
      <c r="F1131" s="327"/>
      <c r="G1131" s="326"/>
      <c r="H1131" s="326"/>
      <c r="I1131" s="5"/>
      <c r="J1131" s="5"/>
      <c r="K1131" s="5"/>
      <c r="L1131" s="5"/>
      <c r="M1131" s="5"/>
      <c r="N1131" s="5"/>
      <c r="O1131" s="5"/>
      <c r="P1131" s="5"/>
      <c r="Q1131" s="5"/>
      <c r="R1131" s="5"/>
      <c r="S1131" s="5"/>
      <c r="T1131" s="5"/>
      <c r="U1131" s="5"/>
      <c r="V1131" s="5"/>
      <c r="W1131" s="5"/>
      <c r="X1131" s="5"/>
      <c r="Y1131" s="5"/>
      <c r="Z1131" s="5"/>
    </row>
    <row r="1132" spans="1:26" ht="14.25" customHeight="1" x14ac:dyDescent="0.3">
      <c r="A1132" s="326"/>
      <c r="B1132" s="369"/>
      <c r="C1132" s="373"/>
      <c r="D1132" s="327"/>
      <c r="E1132" s="326"/>
      <c r="F1132" s="327"/>
      <c r="G1132" s="326"/>
      <c r="H1132" s="326"/>
      <c r="I1132" s="5"/>
      <c r="J1132" s="5"/>
      <c r="K1132" s="5"/>
      <c r="L1132" s="5"/>
      <c r="M1132" s="5"/>
      <c r="N1132" s="5"/>
      <c r="O1132" s="5"/>
      <c r="P1132" s="5"/>
      <c r="Q1132" s="5"/>
      <c r="R1132" s="5"/>
      <c r="S1132" s="5"/>
      <c r="T1132" s="5"/>
      <c r="U1132" s="5"/>
      <c r="V1132" s="5"/>
      <c r="W1132" s="5"/>
      <c r="X1132" s="5"/>
      <c r="Y1132" s="5"/>
      <c r="Z1132" s="5"/>
    </row>
    <row r="1133" spans="1:26" ht="14.25" customHeight="1" x14ac:dyDescent="0.3">
      <c r="A1133" s="326"/>
      <c r="B1133" s="369"/>
      <c r="C1133" s="373"/>
      <c r="D1133" s="327"/>
      <c r="E1133" s="326"/>
      <c r="F1133" s="327"/>
      <c r="G1133" s="326"/>
      <c r="H1133" s="326"/>
      <c r="I1133" s="5"/>
      <c r="J1133" s="5"/>
      <c r="K1133" s="5"/>
      <c r="L1133" s="5"/>
      <c r="M1133" s="5"/>
      <c r="N1133" s="5"/>
      <c r="O1133" s="5"/>
      <c r="P1133" s="5"/>
      <c r="Q1133" s="5"/>
      <c r="R1133" s="5"/>
      <c r="S1133" s="5"/>
      <c r="T1133" s="5"/>
      <c r="U1133" s="5"/>
      <c r="V1133" s="5"/>
      <c r="W1133" s="5"/>
      <c r="X1133" s="5"/>
      <c r="Y1133" s="5"/>
      <c r="Z1133" s="5"/>
    </row>
    <row r="1134" spans="1:26" ht="14.25" customHeight="1" x14ac:dyDescent="0.3">
      <c r="A1134" s="326"/>
      <c r="B1134" s="369"/>
      <c r="C1134" s="373"/>
      <c r="D1134" s="327"/>
      <c r="E1134" s="326"/>
      <c r="F1134" s="327"/>
      <c r="G1134" s="326"/>
      <c r="H1134" s="326"/>
      <c r="I1134" s="5"/>
      <c r="J1134" s="5"/>
      <c r="K1134" s="5"/>
      <c r="L1134" s="5"/>
      <c r="M1134" s="5"/>
      <c r="N1134" s="5"/>
      <c r="O1134" s="5"/>
      <c r="P1134" s="5"/>
      <c r="Q1134" s="5"/>
      <c r="R1134" s="5"/>
      <c r="S1134" s="5"/>
      <c r="T1134" s="5"/>
      <c r="U1134" s="5"/>
      <c r="V1134" s="5"/>
      <c r="W1134" s="5"/>
      <c r="X1134" s="5"/>
      <c r="Y1134" s="5"/>
      <c r="Z1134" s="5"/>
    </row>
    <row r="1135" spans="1:26" ht="14.25" customHeight="1" x14ac:dyDescent="0.3">
      <c r="A1135" s="326"/>
      <c r="B1135" s="369"/>
      <c r="C1135" s="373"/>
      <c r="D1135" s="327"/>
      <c r="E1135" s="326"/>
      <c r="F1135" s="327"/>
      <c r="G1135" s="326"/>
      <c r="H1135" s="326"/>
      <c r="I1135" s="5"/>
      <c r="J1135" s="5"/>
      <c r="K1135" s="5"/>
      <c r="L1135" s="5"/>
      <c r="M1135" s="5"/>
      <c r="N1135" s="5"/>
      <c r="O1135" s="5"/>
      <c r="P1135" s="5"/>
      <c r="Q1135" s="5"/>
      <c r="R1135" s="5"/>
      <c r="S1135" s="5"/>
      <c r="T1135" s="5"/>
      <c r="U1135" s="5"/>
      <c r="V1135" s="5"/>
      <c r="W1135" s="5"/>
      <c r="X1135" s="5"/>
      <c r="Y1135" s="5"/>
      <c r="Z1135" s="5"/>
    </row>
  </sheetData>
  <mergeCells count="13">
    <mergeCell ref="B172:C172"/>
    <mergeCell ref="H2:J2"/>
    <mergeCell ref="B4:J4"/>
    <mergeCell ref="B5:J5"/>
    <mergeCell ref="B6:J6"/>
    <mergeCell ref="B8:D8"/>
    <mergeCell ref="E8:J8"/>
    <mergeCell ref="B152:C152"/>
    <mergeCell ref="B154:D154"/>
    <mergeCell ref="E154:J154"/>
    <mergeCell ref="B162:C162"/>
    <mergeCell ref="B164:D164"/>
    <mergeCell ref="E164:J164"/>
  </mergeCells>
  <pageMargins left="0.25" right="0.25" top="0.75" bottom="0.75" header="0.3" footer="0.3"/>
  <pageSetup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Фінансування</vt:lpstr>
      <vt:lpstr>Кошторис  витрат</vt:lpstr>
      <vt:lpstr>Реєстр документів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Пользователь Windows</cp:lastModifiedBy>
  <cp:lastPrinted>2024-12-05T12:11:51Z</cp:lastPrinted>
  <dcterms:created xsi:type="dcterms:W3CDTF">2020-11-14T13:09:40Z</dcterms:created>
  <dcterms:modified xsi:type="dcterms:W3CDTF">2024-12-05T12:12:18Z</dcterms:modified>
</cp:coreProperties>
</file>