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o.okhrimenko\Desktop\фандрайзинг 2023\Лінолеум\2024\УКФ\Культура без бар'єрів\Резиденція\звітування\"/>
    </mc:Choice>
  </mc:AlternateContent>
  <xr:revisionPtr revIDLastSave="0" documentId="13_ncr:1_{90F91A62-8E3A-4AE0-88E2-8400BB8136E1}" xr6:coauthVersionLast="47" xr6:coauthVersionMax="47" xr10:uidLastSave="{00000000-0000-0000-0000-000000000000}"/>
  <bookViews>
    <workbookView xWindow="-110" yWindow="-110" windowWidth="19420" windowHeight="10420" activeTab="2" xr2:uid="{00000000-000D-0000-FFFF-FFFF00000000}"/>
  </bookViews>
  <sheets>
    <sheet name="Фінансування" sheetId="1" r:id="rId1"/>
    <sheet name="Кошторис  витрат" sheetId="2" r:id="rId2"/>
    <sheet name="реєстр документів" sheetId="4" r:id="rId3"/>
  </sheets>
  <definedNames>
    <definedName name="_xlnm._FilterDatabase" localSheetId="2" hidden="1">'реєстр документів'!$A$13:$I$142</definedName>
    <definedName name="_xlnm.Print_Area" localSheetId="2">'реєстр документів'!$A$1:$I$150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m6CRx+3OLGyoPQnQlXwn9ywW6FcVS92LAkfN2ZpPvgs="/>
    </ext>
  </extLst>
</workbook>
</file>

<file path=xl/calcChain.xml><?xml version="1.0" encoding="utf-8"?>
<calcChain xmlns="http://schemas.openxmlformats.org/spreadsheetml/2006/main">
  <c r="H138" i="4" l="1"/>
  <c r="H140" i="4" s="1"/>
  <c r="H141" i="4" s="1"/>
  <c r="E138" i="4"/>
  <c r="E140" i="4" s="1"/>
  <c r="E141" i="4" s="1"/>
  <c r="C138" i="4"/>
  <c r="C140" i="4" s="1"/>
  <c r="C141" i="4" s="1"/>
  <c r="H121" i="4"/>
  <c r="E121" i="4"/>
  <c r="C121" i="4"/>
  <c r="H116" i="4"/>
  <c r="H134" i="4" s="1"/>
  <c r="E116" i="4"/>
  <c r="E134" i="4" s="1"/>
  <c r="C116" i="4"/>
  <c r="C134" i="4" s="1"/>
  <c r="H108" i="4"/>
  <c r="E108" i="4"/>
  <c r="C108" i="4"/>
  <c r="H97" i="4"/>
  <c r="H99" i="4" s="1"/>
  <c r="E97" i="4"/>
  <c r="E99" i="4" s="1"/>
  <c r="C97" i="4"/>
  <c r="C99" i="4" s="1"/>
  <c r="H49" i="4"/>
  <c r="H95" i="4" s="1"/>
  <c r="E49" i="4"/>
  <c r="E95" i="4" s="1"/>
  <c r="C49" i="4"/>
  <c r="C95" i="4" s="1"/>
  <c r="H45" i="4"/>
  <c r="H47" i="4" s="1"/>
  <c r="E45" i="4"/>
  <c r="E47" i="4" s="1"/>
  <c r="C45" i="4"/>
  <c r="C47" i="4" s="1"/>
  <c r="H39" i="4"/>
  <c r="H43" i="4" s="1"/>
  <c r="E39" i="4"/>
  <c r="E43" i="4" s="1"/>
  <c r="C39" i="4"/>
  <c r="C43" i="4" s="1"/>
  <c r="H17" i="4"/>
  <c r="H33" i="4" s="1"/>
  <c r="E17" i="4"/>
  <c r="E33" i="4" s="1"/>
  <c r="E135" i="4" s="1"/>
  <c r="E146" i="4" s="1"/>
  <c r="C17" i="4"/>
  <c r="C33" i="4" s="1"/>
  <c r="W232" i="2"/>
  <c r="I235" i="2"/>
  <c r="J234" i="2"/>
  <c r="J233" i="2"/>
  <c r="G199" i="2"/>
  <c r="J199" i="2"/>
  <c r="I196" i="2"/>
  <c r="I195" i="2"/>
  <c r="J194" i="2"/>
  <c r="H171" i="2"/>
  <c r="J79" i="2"/>
  <c r="G79" i="2"/>
  <c r="I82" i="2"/>
  <c r="G81" i="2"/>
  <c r="F81" i="2" s="1"/>
  <c r="I80" i="2"/>
  <c r="J40" i="2"/>
  <c r="I40" i="2" s="1"/>
  <c r="J37" i="2"/>
  <c r="I37" i="2" s="1"/>
  <c r="J36" i="2"/>
  <c r="F36" i="2"/>
  <c r="H247" i="2"/>
  <c r="A247" i="2"/>
  <c r="G92" i="2"/>
  <c r="E232" i="2"/>
  <c r="I238" i="2"/>
  <c r="F238" i="2"/>
  <c r="J236" i="2"/>
  <c r="G236" i="2"/>
  <c r="G234" i="2"/>
  <c r="G235" i="2"/>
  <c r="G232" i="2" s="1"/>
  <c r="G233" i="2"/>
  <c r="V197" i="2"/>
  <c r="S197" i="2"/>
  <c r="P197" i="2"/>
  <c r="M197" i="2"/>
  <c r="J197" i="2"/>
  <c r="G197" i="2"/>
  <c r="E199" i="2"/>
  <c r="F196" i="2"/>
  <c r="C135" i="4" l="1"/>
  <c r="C146" i="4" s="1"/>
  <c r="H135" i="4"/>
  <c r="H146" i="4" s="1"/>
  <c r="X197" i="2"/>
  <c r="W197" i="2"/>
  <c r="V164" i="2"/>
  <c r="V165" i="2"/>
  <c r="V166" i="2"/>
  <c r="V167" i="2"/>
  <c r="V168" i="2"/>
  <c r="V169" i="2"/>
  <c r="V170" i="2"/>
  <c r="S164" i="2"/>
  <c r="S165" i="2"/>
  <c r="S166" i="2"/>
  <c r="S167" i="2"/>
  <c r="S168" i="2"/>
  <c r="S169" i="2"/>
  <c r="S170" i="2"/>
  <c r="P164" i="2"/>
  <c r="P165" i="2"/>
  <c r="P166" i="2"/>
  <c r="P167" i="2"/>
  <c r="P168" i="2"/>
  <c r="P169" i="2"/>
  <c r="P170" i="2"/>
  <c r="M164" i="2"/>
  <c r="M165" i="2"/>
  <c r="M166" i="2"/>
  <c r="M167" i="2"/>
  <c r="M168" i="2"/>
  <c r="M169" i="2"/>
  <c r="M170" i="2"/>
  <c r="V155" i="2"/>
  <c r="V156" i="2"/>
  <c r="V157" i="2"/>
  <c r="V158" i="2"/>
  <c r="V159" i="2"/>
  <c r="V160" i="2"/>
  <c r="V161" i="2"/>
  <c r="V162" i="2"/>
  <c r="V163" i="2"/>
  <c r="S155" i="2"/>
  <c r="S156" i="2"/>
  <c r="S157" i="2"/>
  <c r="S158" i="2"/>
  <c r="S159" i="2"/>
  <c r="S160" i="2"/>
  <c r="S161" i="2"/>
  <c r="S162" i="2"/>
  <c r="S163" i="2"/>
  <c r="P155" i="2"/>
  <c r="P156" i="2"/>
  <c r="P157" i="2"/>
  <c r="P158" i="2"/>
  <c r="P159" i="2"/>
  <c r="P160" i="2"/>
  <c r="P161" i="2"/>
  <c r="P162" i="2"/>
  <c r="P163" i="2"/>
  <c r="M155" i="2"/>
  <c r="M156" i="2"/>
  <c r="M157" i="2"/>
  <c r="M158" i="2"/>
  <c r="M159" i="2"/>
  <c r="M160" i="2"/>
  <c r="M161" i="2"/>
  <c r="M162" i="2"/>
  <c r="M163" i="2"/>
  <c r="V146" i="2"/>
  <c r="V147" i="2"/>
  <c r="V148" i="2"/>
  <c r="V149" i="2"/>
  <c r="V150" i="2"/>
  <c r="V151" i="2"/>
  <c r="V152" i="2"/>
  <c r="V153" i="2"/>
  <c r="V154" i="2"/>
  <c r="S146" i="2"/>
  <c r="S147" i="2"/>
  <c r="S148" i="2"/>
  <c r="S149" i="2"/>
  <c r="S150" i="2"/>
  <c r="S151" i="2"/>
  <c r="S152" i="2"/>
  <c r="S153" i="2"/>
  <c r="S154" i="2"/>
  <c r="P146" i="2"/>
  <c r="P147" i="2"/>
  <c r="P148" i="2"/>
  <c r="P149" i="2"/>
  <c r="P150" i="2"/>
  <c r="P151" i="2"/>
  <c r="P152" i="2"/>
  <c r="P153" i="2"/>
  <c r="P154" i="2"/>
  <c r="M146" i="2"/>
  <c r="M147" i="2"/>
  <c r="M148" i="2"/>
  <c r="M149" i="2"/>
  <c r="M150" i="2"/>
  <c r="M151" i="2"/>
  <c r="M152" i="2"/>
  <c r="M153" i="2"/>
  <c r="M154" i="2"/>
  <c r="V137" i="2"/>
  <c r="V138" i="2"/>
  <c r="V139" i="2"/>
  <c r="V140" i="2"/>
  <c r="V141" i="2"/>
  <c r="V142" i="2"/>
  <c r="V143" i="2"/>
  <c r="V144" i="2"/>
  <c r="V145" i="2"/>
  <c r="S137" i="2"/>
  <c r="S138" i="2"/>
  <c r="S139" i="2"/>
  <c r="S140" i="2"/>
  <c r="S141" i="2"/>
  <c r="S142" i="2"/>
  <c r="S143" i="2"/>
  <c r="S144" i="2"/>
  <c r="S145" i="2"/>
  <c r="P137" i="2"/>
  <c r="P138" i="2"/>
  <c r="P139" i="2"/>
  <c r="P140" i="2"/>
  <c r="P141" i="2"/>
  <c r="P142" i="2"/>
  <c r="P143" i="2"/>
  <c r="P144" i="2"/>
  <c r="P145" i="2"/>
  <c r="M137" i="2"/>
  <c r="M138" i="2"/>
  <c r="M139" i="2"/>
  <c r="M140" i="2"/>
  <c r="M141" i="2"/>
  <c r="M142" i="2"/>
  <c r="M143" i="2"/>
  <c r="M144" i="2"/>
  <c r="M145" i="2"/>
  <c r="V129" i="2"/>
  <c r="V130" i="2"/>
  <c r="V131" i="2"/>
  <c r="V132" i="2"/>
  <c r="V133" i="2"/>
  <c r="V134" i="2"/>
  <c r="V135" i="2"/>
  <c r="V136" i="2"/>
  <c r="S129" i="2"/>
  <c r="S130" i="2"/>
  <c r="S131" i="2"/>
  <c r="S132" i="2"/>
  <c r="S133" i="2"/>
  <c r="S134" i="2"/>
  <c r="S135" i="2"/>
  <c r="S136" i="2"/>
  <c r="P129" i="2"/>
  <c r="P130" i="2"/>
  <c r="P131" i="2"/>
  <c r="P132" i="2"/>
  <c r="P133" i="2"/>
  <c r="P134" i="2"/>
  <c r="P135" i="2"/>
  <c r="P136" i="2"/>
  <c r="M129" i="2"/>
  <c r="M130" i="2"/>
  <c r="M131" i="2"/>
  <c r="M132" i="2"/>
  <c r="M133" i="2"/>
  <c r="M134" i="2"/>
  <c r="M135" i="2"/>
  <c r="M136" i="2"/>
  <c r="G170" i="2"/>
  <c r="H170" i="2"/>
  <c r="J170" i="2" s="1"/>
  <c r="G169" i="2"/>
  <c r="I169" i="2"/>
  <c r="H169" i="2"/>
  <c r="G168" i="2"/>
  <c r="I168" i="2"/>
  <c r="H168" i="2"/>
  <c r="G167" i="2"/>
  <c r="I167" i="2"/>
  <c r="H167" i="2"/>
  <c r="G166" i="2"/>
  <c r="I166" i="2"/>
  <c r="H166" i="2"/>
  <c r="G165" i="2"/>
  <c r="I165" i="2"/>
  <c r="H165" i="2"/>
  <c r="G164" i="2"/>
  <c r="I164" i="2"/>
  <c r="H164" i="2"/>
  <c r="G163" i="2"/>
  <c r="I163" i="2"/>
  <c r="H163" i="2"/>
  <c r="G162" i="2"/>
  <c r="I162" i="2"/>
  <c r="H162" i="2"/>
  <c r="G161" i="2"/>
  <c r="I161" i="2"/>
  <c r="H161" i="2"/>
  <c r="G160" i="2"/>
  <c r="I160" i="2"/>
  <c r="H160" i="2"/>
  <c r="G159" i="2"/>
  <c r="I159" i="2"/>
  <c r="H159" i="2"/>
  <c r="G158" i="2"/>
  <c r="I158" i="2"/>
  <c r="H158" i="2"/>
  <c r="G157" i="2"/>
  <c r="I157" i="2"/>
  <c r="H157" i="2"/>
  <c r="G156" i="2"/>
  <c r="I156" i="2"/>
  <c r="H156" i="2"/>
  <c r="G155" i="2"/>
  <c r="I155" i="2"/>
  <c r="H155" i="2"/>
  <c r="G154" i="2"/>
  <c r="I154" i="2"/>
  <c r="H154" i="2"/>
  <c r="G153" i="2"/>
  <c r="I153" i="2"/>
  <c r="H153" i="2"/>
  <c r="G152" i="2"/>
  <c r="I152" i="2"/>
  <c r="H152" i="2"/>
  <c r="G151" i="2"/>
  <c r="I151" i="2"/>
  <c r="H151" i="2"/>
  <c r="G150" i="2"/>
  <c r="I150" i="2"/>
  <c r="H150" i="2"/>
  <c r="G149" i="2"/>
  <c r="H149" i="2"/>
  <c r="I149" i="2"/>
  <c r="G148" i="2"/>
  <c r="I148" i="2"/>
  <c r="H148" i="2"/>
  <c r="G147" i="2"/>
  <c r="W147" i="2" s="1"/>
  <c r="I147" i="2"/>
  <c r="H147" i="2"/>
  <c r="G146" i="2"/>
  <c r="I146" i="2"/>
  <c r="H146" i="2"/>
  <c r="G145" i="2"/>
  <c r="I145" i="2"/>
  <c r="H145" i="2"/>
  <c r="G144" i="2"/>
  <c r="I144" i="2"/>
  <c r="H144" i="2"/>
  <c r="G143" i="2"/>
  <c r="I143" i="2"/>
  <c r="H143" i="2"/>
  <c r="G142" i="2"/>
  <c r="I142" i="2"/>
  <c r="H142" i="2"/>
  <c r="G141" i="2"/>
  <c r="I141" i="2"/>
  <c r="H141" i="2"/>
  <c r="G140" i="2"/>
  <c r="I140" i="2"/>
  <c r="H140" i="2"/>
  <c r="G139" i="2"/>
  <c r="I139" i="2"/>
  <c r="H139" i="2"/>
  <c r="G138" i="2"/>
  <c r="I138" i="2"/>
  <c r="H138" i="2"/>
  <c r="G137" i="2"/>
  <c r="I137" i="2"/>
  <c r="H137" i="2"/>
  <c r="I127" i="2"/>
  <c r="I128" i="2"/>
  <c r="I129" i="2"/>
  <c r="I130" i="2"/>
  <c r="I131" i="2"/>
  <c r="I132" i="2"/>
  <c r="I133" i="2"/>
  <c r="I134" i="2"/>
  <c r="I135" i="2"/>
  <c r="I136" i="2"/>
  <c r="I126" i="2"/>
  <c r="H127" i="2"/>
  <c r="H128" i="2"/>
  <c r="H129" i="2"/>
  <c r="H130" i="2"/>
  <c r="H131" i="2"/>
  <c r="H132" i="2"/>
  <c r="H133" i="2"/>
  <c r="H134" i="2"/>
  <c r="H135" i="2"/>
  <c r="H136" i="2"/>
  <c r="H126" i="2"/>
  <c r="G127" i="2"/>
  <c r="G128" i="2"/>
  <c r="G129" i="2"/>
  <c r="G130" i="2"/>
  <c r="G131" i="2"/>
  <c r="G132" i="2"/>
  <c r="G133" i="2"/>
  <c r="G134" i="2"/>
  <c r="G135" i="2"/>
  <c r="G136" i="2"/>
  <c r="G126" i="2"/>
  <c r="V82" i="2"/>
  <c r="S82" i="2"/>
  <c r="P82" i="2"/>
  <c r="M82" i="2"/>
  <c r="V81" i="2"/>
  <c r="S81" i="2"/>
  <c r="P81" i="2"/>
  <c r="M81" i="2"/>
  <c r="G82" i="2"/>
  <c r="G80" i="2"/>
  <c r="Y197" i="2" l="1"/>
  <c r="Z197" i="2" s="1"/>
  <c r="W133" i="2"/>
  <c r="W151" i="2"/>
  <c r="W167" i="2"/>
  <c r="W131" i="2"/>
  <c r="W135" i="2"/>
  <c r="W129" i="2"/>
  <c r="J131" i="2"/>
  <c r="X131" i="2" s="1"/>
  <c r="J127" i="2"/>
  <c r="W134" i="2"/>
  <c r="W130" i="2"/>
  <c r="J139" i="2"/>
  <c r="X139" i="2" s="1"/>
  <c r="J143" i="2"/>
  <c r="X143" i="2" s="1"/>
  <c r="J147" i="2"/>
  <c r="X147" i="2" s="1"/>
  <c r="Y147" i="2" s="1"/>
  <c r="Z147" i="2" s="1"/>
  <c r="J151" i="2"/>
  <c r="J155" i="2"/>
  <c r="X155" i="2" s="1"/>
  <c r="J159" i="2"/>
  <c r="X159" i="2" s="1"/>
  <c r="J163" i="2"/>
  <c r="X163" i="2" s="1"/>
  <c r="J167" i="2"/>
  <c r="X167" i="2" s="1"/>
  <c r="W136" i="2"/>
  <c r="W132" i="2"/>
  <c r="J130" i="2"/>
  <c r="X130" i="2" s="1"/>
  <c r="W139" i="2"/>
  <c r="W143" i="2"/>
  <c r="J153" i="2"/>
  <c r="X153" i="2" s="1"/>
  <c r="W153" i="2"/>
  <c r="W149" i="2"/>
  <c r="W169" i="2"/>
  <c r="W165" i="2"/>
  <c r="W158" i="2"/>
  <c r="W162" i="2"/>
  <c r="J126" i="2"/>
  <c r="W157" i="2"/>
  <c r="W161" i="2"/>
  <c r="W138" i="2"/>
  <c r="W142" i="2"/>
  <c r="W140" i="2"/>
  <c r="W144" i="2"/>
  <c r="W148" i="2"/>
  <c r="X151" i="2"/>
  <c r="W152" i="2"/>
  <c r="W156" i="2"/>
  <c r="W160" i="2"/>
  <c r="W164" i="2"/>
  <c r="W168" i="2"/>
  <c r="X170" i="2"/>
  <c r="W145" i="2"/>
  <c r="W141" i="2"/>
  <c r="W137" i="2"/>
  <c r="W154" i="2"/>
  <c r="W150" i="2"/>
  <c r="W146" i="2"/>
  <c r="W163" i="2"/>
  <c r="W159" i="2"/>
  <c r="W155" i="2"/>
  <c r="W170" i="2"/>
  <c r="W166" i="2"/>
  <c r="J142" i="2"/>
  <c r="X142" i="2" s="1"/>
  <c r="J146" i="2"/>
  <c r="X146" i="2" s="1"/>
  <c r="J150" i="2"/>
  <c r="X150" i="2" s="1"/>
  <c r="J134" i="2"/>
  <c r="X134" i="2" s="1"/>
  <c r="J138" i="2"/>
  <c r="X138" i="2" s="1"/>
  <c r="J129" i="2"/>
  <c r="X129" i="2" s="1"/>
  <c r="W81" i="2"/>
  <c r="J161" i="2"/>
  <c r="X161" i="2" s="1"/>
  <c r="J169" i="2"/>
  <c r="X169" i="2" s="1"/>
  <c r="J128" i="2"/>
  <c r="J140" i="2"/>
  <c r="X140" i="2" s="1"/>
  <c r="J148" i="2"/>
  <c r="X148" i="2" s="1"/>
  <c r="J152" i="2"/>
  <c r="X152" i="2" s="1"/>
  <c r="J156" i="2"/>
  <c r="X156" i="2" s="1"/>
  <c r="J160" i="2"/>
  <c r="X160" i="2" s="1"/>
  <c r="J164" i="2"/>
  <c r="X164" i="2" s="1"/>
  <c r="W82" i="2"/>
  <c r="J137" i="2"/>
  <c r="X137" i="2" s="1"/>
  <c r="J141" i="2"/>
  <c r="X141" i="2" s="1"/>
  <c r="J145" i="2"/>
  <c r="X145" i="2" s="1"/>
  <c r="J149" i="2"/>
  <c r="X149" i="2" s="1"/>
  <c r="J154" i="2"/>
  <c r="X154" i="2" s="1"/>
  <c r="J158" i="2"/>
  <c r="X158" i="2" s="1"/>
  <c r="J162" i="2"/>
  <c r="X162" i="2" s="1"/>
  <c r="J166" i="2"/>
  <c r="X166" i="2" s="1"/>
  <c r="J144" i="2"/>
  <c r="X144" i="2" s="1"/>
  <c r="J157" i="2"/>
  <c r="X157" i="2" s="1"/>
  <c r="J165" i="2"/>
  <c r="X165" i="2" s="1"/>
  <c r="J168" i="2"/>
  <c r="X168" i="2" s="1"/>
  <c r="J136" i="2"/>
  <c r="X136" i="2" s="1"/>
  <c r="J135" i="2"/>
  <c r="X135" i="2" s="1"/>
  <c r="J133" i="2"/>
  <c r="X133" i="2" s="1"/>
  <c r="J132" i="2"/>
  <c r="X132" i="2" s="1"/>
  <c r="F40" i="2"/>
  <c r="G39" i="2"/>
  <c r="G38" i="2"/>
  <c r="F37" i="2"/>
  <c r="Y159" i="2" l="1"/>
  <c r="Z159" i="2" s="1"/>
  <c r="Y153" i="2"/>
  <c r="Z153" i="2" s="1"/>
  <c r="Y129" i="2"/>
  <c r="Z129" i="2" s="1"/>
  <c r="Y151" i="2"/>
  <c r="Z151" i="2" s="1"/>
  <c r="Y167" i="2"/>
  <c r="Z167" i="2" s="1"/>
  <c r="Y133" i="2"/>
  <c r="Z133" i="2" s="1"/>
  <c r="Y131" i="2"/>
  <c r="Z131" i="2" s="1"/>
  <c r="F38" i="2"/>
  <c r="G35" i="2"/>
  <c r="J38" i="2"/>
  <c r="Y165" i="2"/>
  <c r="Z165" i="2" s="1"/>
  <c r="F39" i="2"/>
  <c r="J39" i="2"/>
  <c r="I39" i="2" s="1"/>
  <c r="Y135" i="2"/>
  <c r="Z135" i="2" s="1"/>
  <c r="Y149" i="2"/>
  <c r="Z149" i="2" s="1"/>
  <c r="Y169" i="2"/>
  <c r="Z169" i="2" s="1"/>
  <c r="Y136" i="2"/>
  <c r="Z136" i="2" s="1"/>
  <c r="Y130" i="2"/>
  <c r="Z130" i="2" s="1"/>
  <c r="Y166" i="2"/>
  <c r="Z166" i="2" s="1"/>
  <c r="Y152" i="2"/>
  <c r="Z152" i="2" s="1"/>
  <c r="Y142" i="2"/>
  <c r="Z142" i="2" s="1"/>
  <c r="Y132" i="2"/>
  <c r="Z132" i="2" s="1"/>
  <c r="Y143" i="2"/>
  <c r="Z143" i="2" s="1"/>
  <c r="Y145" i="2"/>
  <c r="Z145" i="2" s="1"/>
  <c r="Y164" i="2"/>
  <c r="Z164" i="2" s="1"/>
  <c r="Y148" i="2"/>
  <c r="Z148" i="2" s="1"/>
  <c r="Y161" i="2"/>
  <c r="Z161" i="2" s="1"/>
  <c r="Y134" i="2"/>
  <c r="Z134" i="2" s="1"/>
  <c r="Y158" i="2"/>
  <c r="Z158" i="2" s="1"/>
  <c r="Y140" i="2"/>
  <c r="Z140" i="2" s="1"/>
  <c r="Y150" i="2"/>
  <c r="Z150" i="2" s="1"/>
  <c r="Y163" i="2"/>
  <c r="Z163" i="2" s="1"/>
  <c r="Y168" i="2"/>
  <c r="Z168" i="2" s="1"/>
  <c r="Y144" i="2"/>
  <c r="Z144" i="2" s="1"/>
  <c r="Y137" i="2"/>
  <c r="Z137" i="2" s="1"/>
  <c r="Y156" i="2"/>
  <c r="Z156" i="2" s="1"/>
  <c r="Y170" i="2"/>
  <c r="Z170" i="2" s="1"/>
  <c r="Y138" i="2"/>
  <c r="Z138" i="2" s="1"/>
  <c r="Y162" i="2"/>
  <c r="Z162" i="2" s="1"/>
  <c r="Y154" i="2"/>
  <c r="Z154" i="2" s="1"/>
  <c r="Y155" i="2"/>
  <c r="Z155" i="2" s="1"/>
  <c r="Y139" i="2"/>
  <c r="Z139" i="2" s="1"/>
  <c r="Y146" i="2"/>
  <c r="Z146" i="2" s="1"/>
  <c r="Y157" i="2"/>
  <c r="Z157" i="2" s="1"/>
  <c r="Y141" i="2"/>
  <c r="Z141" i="2" s="1"/>
  <c r="Y160" i="2"/>
  <c r="Z160" i="2" s="1"/>
  <c r="I125" i="2"/>
  <c r="I30" i="1"/>
  <c r="J35" i="2" l="1"/>
  <c r="I38" i="2"/>
  <c r="H28" i="1"/>
  <c r="H29" i="1" s="1"/>
  <c r="O221" i="2"/>
  <c r="N221" i="2"/>
  <c r="V233" i="2"/>
  <c r="S233" i="2"/>
  <c r="P233" i="2"/>
  <c r="M233" i="2"/>
  <c r="V234" i="2"/>
  <c r="S234" i="2"/>
  <c r="P234" i="2"/>
  <c r="M234" i="2"/>
  <c r="V235" i="2"/>
  <c r="S235" i="2"/>
  <c r="P235" i="2"/>
  <c r="M235" i="2"/>
  <c r="V236" i="2"/>
  <c r="S236" i="2"/>
  <c r="P236" i="2"/>
  <c r="M236" i="2"/>
  <c r="W236" i="2" l="1"/>
  <c r="W235" i="2"/>
  <c r="W234" i="2"/>
  <c r="W233" i="2"/>
  <c r="X236" i="2"/>
  <c r="X233" i="2"/>
  <c r="X234" i="2"/>
  <c r="X235" i="2"/>
  <c r="Y236" i="2" l="1"/>
  <c r="Z236" i="2" s="1"/>
  <c r="Y235" i="2"/>
  <c r="Z235" i="2" s="1"/>
  <c r="Y234" i="2"/>
  <c r="Z234" i="2" s="1"/>
  <c r="Y233" i="2"/>
  <c r="Z233" i="2" s="1"/>
  <c r="V110" i="2"/>
  <c r="S110" i="2"/>
  <c r="P110" i="2"/>
  <c r="M110" i="2"/>
  <c r="J110" i="2"/>
  <c r="G110" i="2"/>
  <c r="V111" i="2"/>
  <c r="S111" i="2"/>
  <c r="P111" i="2"/>
  <c r="M111" i="2"/>
  <c r="J111" i="2"/>
  <c r="G111" i="2"/>
  <c r="V104" i="2"/>
  <c r="S104" i="2"/>
  <c r="P104" i="2"/>
  <c r="M104" i="2"/>
  <c r="J104" i="2"/>
  <c r="G104" i="2"/>
  <c r="V105" i="2"/>
  <c r="S105" i="2"/>
  <c r="P105" i="2"/>
  <c r="M105" i="2"/>
  <c r="J105" i="2"/>
  <c r="G105" i="2"/>
  <c r="V98" i="2"/>
  <c r="S98" i="2"/>
  <c r="P98" i="2"/>
  <c r="M98" i="2"/>
  <c r="J98" i="2"/>
  <c r="G98" i="2"/>
  <c r="V99" i="2"/>
  <c r="S99" i="2"/>
  <c r="P99" i="2"/>
  <c r="M99" i="2"/>
  <c r="V65" i="2"/>
  <c r="S65" i="2"/>
  <c r="P65" i="2"/>
  <c r="M65" i="2"/>
  <c r="J65" i="2"/>
  <c r="G65" i="2"/>
  <c r="V66" i="2"/>
  <c r="S66" i="2"/>
  <c r="P66" i="2"/>
  <c r="M66" i="2"/>
  <c r="J66" i="2"/>
  <c r="G66" i="2"/>
  <c r="V57" i="2"/>
  <c r="S57" i="2"/>
  <c r="P57" i="2"/>
  <c r="M57" i="2"/>
  <c r="J57" i="2"/>
  <c r="G57" i="2"/>
  <c r="V58" i="2"/>
  <c r="S58" i="2"/>
  <c r="P58" i="2"/>
  <c r="M58" i="2"/>
  <c r="J58" i="2"/>
  <c r="G58" i="2"/>
  <c r="V51" i="2"/>
  <c r="S51" i="2"/>
  <c r="P51" i="2"/>
  <c r="M51" i="2"/>
  <c r="J51" i="2"/>
  <c r="G51" i="2"/>
  <c r="V52" i="2"/>
  <c r="S52" i="2"/>
  <c r="P52" i="2"/>
  <c r="M52" i="2"/>
  <c r="J52" i="2"/>
  <c r="G52" i="2"/>
  <c r="V45" i="2"/>
  <c r="S45" i="2"/>
  <c r="P45" i="2"/>
  <c r="M45" i="2"/>
  <c r="J45" i="2"/>
  <c r="G45" i="2"/>
  <c r="V46" i="2"/>
  <c r="S46" i="2"/>
  <c r="P46" i="2"/>
  <c r="M46" i="2"/>
  <c r="J46" i="2"/>
  <c r="G46" i="2"/>
  <c r="V41" i="2"/>
  <c r="S41" i="2"/>
  <c r="P41" i="2"/>
  <c r="M41" i="2"/>
  <c r="J41" i="2"/>
  <c r="G41" i="2"/>
  <c r="V29" i="2"/>
  <c r="S29" i="2"/>
  <c r="P29" i="2"/>
  <c r="M29" i="2"/>
  <c r="J29" i="2"/>
  <c r="G29" i="2"/>
  <c r="V30" i="2"/>
  <c r="S30" i="2"/>
  <c r="P30" i="2"/>
  <c r="M30" i="2"/>
  <c r="J30" i="2"/>
  <c r="G30" i="2"/>
  <c r="V20" i="2"/>
  <c r="S20" i="2"/>
  <c r="P20" i="2"/>
  <c r="M20" i="2"/>
  <c r="J20" i="2"/>
  <c r="G20" i="2"/>
  <c r="V21" i="2"/>
  <c r="S21" i="2"/>
  <c r="P21" i="2"/>
  <c r="M21" i="2"/>
  <c r="J21" i="2"/>
  <c r="G21" i="2"/>
  <c r="V15" i="2"/>
  <c r="S15" i="2"/>
  <c r="P15" i="2"/>
  <c r="M15" i="2"/>
  <c r="J15" i="2"/>
  <c r="G15" i="2"/>
  <c r="V14" i="2"/>
  <c r="S14" i="2"/>
  <c r="P14" i="2"/>
  <c r="M14" i="2"/>
  <c r="J14" i="2"/>
  <c r="G14" i="2"/>
  <c r="W110" i="2" l="1"/>
  <c r="X110" i="2"/>
  <c r="W111" i="2"/>
  <c r="X111" i="2"/>
  <c r="W99" i="2"/>
  <c r="W104" i="2"/>
  <c r="X104" i="2"/>
  <c r="W105" i="2"/>
  <c r="X105" i="2"/>
  <c r="W98" i="2"/>
  <c r="X98" i="2"/>
  <c r="W65" i="2"/>
  <c r="X99" i="2"/>
  <c r="X65" i="2"/>
  <c r="W66" i="2"/>
  <c r="X66" i="2"/>
  <c r="X57" i="2"/>
  <c r="W51" i="2"/>
  <c r="W57" i="2"/>
  <c r="W58" i="2"/>
  <c r="X58" i="2"/>
  <c r="X51" i="2"/>
  <c r="W45" i="2"/>
  <c r="W52" i="2"/>
  <c r="X52" i="2"/>
  <c r="W46" i="2"/>
  <c r="X45" i="2"/>
  <c r="X46" i="2"/>
  <c r="W41" i="2"/>
  <c r="W29" i="2"/>
  <c r="X41" i="2"/>
  <c r="W30" i="2"/>
  <c r="X29" i="2"/>
  <c r="X30" i="2"/>
  <c r="W20" i="2"/>
  <c r="W21" i="2"/>
  <c r="X20" i="2"/>
  <c r="W15" i="2"/>
  <c r="X21" i="2"/>
  <c r="X15" i="2"/>
  <c r="W14" i="2"/>
  <c r="X14" i="2"/>
  <c r="V239" i="2"/>
  <c r="S239" i="2"/>
  <c r="P239" i="2"/>
  <c r="M239" i="2"/>
  <c r="J239" i="2"/>
  <c r="G239" i="2"/>
  <c r="V238" i="2"/>
  <c r="S238" i="2"/>
  <c r="P238" i="2"/>
  <c r="M238" i="2"/>
  <c r="V237" i="2"/>
  <c r="S237" i="2"/>
  <c r="P237" i="2"/>
  <c r="M237" i="2"/>
  <c r="J237" i="2"/>
  <c r="J232" i="2" s="1"/>
  <c r="G237" i="2"/>
  <c r="T232" i="2"/>
  <c r="Q232" i="2"/>
  <c r="N232" i="2"/>
  <c r="K232" i="2"/>
  <c r="H232" i="2"/>
  <c r="V231" i="2"/>
  <c r="S231" i="2"/>
  <c r="P231" i="2"/>
  <c r="M231" i="2"/>
  <c r="J231" i="2"/>
  <c r="G231" i="2"/>
  <c r="V230" i="2"/>
  <c r="S230" i="2"/>
  <c r="P230" i="2"/>
  <c r="M230" i="2"/>
  <c r="J230" i="2"/>
  <c r="G230" i="2"/>
  <c r="V229" i="2"/>
  <c r="S229" i="2"/>
  <c r="P229" i="2"/>
  <c r="M229" i="2"/>
  <c r="J229" i="2"/>
  <c r="G229" i="2"/>
  <c r="T228" i="2"/>
  <c r="Q228" i="2"/>
  <c r="N228" i="2"/>
  <c r="K228" i="2"/>
  <c r="H228" i="2"/>
  <c r="E228" i="2"/>
  <c r="V227" i="2"/>
  <c r="S227" i="2"/>
  <c r="P227" i="2"/>
  <c r="M227" i="2"/>
  <c r="J227" i="2"/>
  <c r="G227" i="2"/>
  <c r="V226" i="2"/>
  <c r="S226" i="2"/>
  <c r="P226" i="2"/>
  <c r="M226" i="2"/>
  <c r="J226" i="2"/>
  <c r="G226" i="2"/>
  <c r="V225" i="2"/>
  <c r="S225" i="2"/>
  <c r="P225" i="2"/>
  <c r="M225" i="2"/>
  <c r="J225" i="2"/>
  <c r="G225" i="2"/>
  <c r="V224" i="2"/>
  <c r="S224" i="2"/>
  <c r="P224" i="2"/>
  <c r="M224" i="2"/>
  <c r="J224" i="2"/>
  <c r="G224" i="2"/>
  <c r="T223" i="2"/>
  <c r="Q223" i="2"/>
  <c r="N223" i="2"/>
  <c r="K223" i="2"/>
  <c r="H223" i="2"/>
  <c r="E223" i="2"/>
  <c r="V222" i="2"/>
  <c r="S222" i="2"/>
  <c r="P222" i="2"/>
  <c r="M222" i="2"/>
  <c r="J222" i="2"/>
  <c r="G222" i="2"/>
  <c r="V221" i="2"/>
  <c r="S221" i="2"/>
  <c r="P221" i="2"/>
  <c r="M221" i="2"/>
  <c r="J221" i="2"/>
  <c r="G221" i="2"/>
  <c r="V220" i="2"/>
  <c r="S220" i="2"/>
  <c r="P220" i="2"/>
  <c r="M220" i="2"/>
  <c r="J220" i="2"/>
  <c r="G220" i="2"/>
  <c r="V219" i="2"/>
  <c r="S219" i="2"/>
  <c r="P219" i="2"/>
  <c r="M219" i="2"/>
  <c r="J219" i="2"/>
  <c r="G219" i="2"/>
  <c r="T218" i="2"/>
  <c r="Q218" i="2"/>
  <c r="N218" i="2"/>
  <c r="K218" i="2"/>
  <c r="H218" i="2"/>
  <c r="E218" i="2"/>
  <c r="T216" i="2"/>
  <c r="Q216" i="2"/>
  <c r="N216" i="2"/>
  <c r="K216" i="2"/>
  <c r="H216" i="2"/>
  <c r="E216" i="2"/>
  <c r="V215" i="2"/>
  <c r="S215" i="2"/>
  <c r="P215" i="2"/>
  <c r="M215" i="2"/>
  <c r="J215" i="2"/>
  <c r="G215" i="2"/>
  <c r="V214" i="2"/>
  <c r="S214" i="2"/>
  <c r="P214" i="2"/>
  <c r="M214" i="2"/>
  <c r="J214" i="2"/>
  <c r="G214" i="2"/>
  <c r="V213" i="2"/>
  <c r="S213" i="2"/>
  <c r="P213" i="2"/>
  <c r="M213" i="2"/>
  <c r="J213" i="2"/>
  <c r="G213" i="2"/>
  <c r="V212" i="2"/>
  <c r="S212" i="2"/>
  <c r="P212" i="2"/>
  <c r="M212" i="2"/>
  <c r="J212" i="2"/>
  <c r="G212" i="2"/>
  <c r="T210" i="2"/>
  <c r="Q210" i="2"/>
  <c r="N210" i="2"/>
  <c r="K210" i="2"/>
  <c r="H210" i="2"/>
  <c r="E210" i="2"/>
  <c r="V209" i="2"/>
  <c r="S209" i="2"/>
  <c r="P209" i="2"/>
  <c r="M209" i="2"/>
  <c r="J209" i="2"/>
  <c r="G209" i="2"/>
  <c r="V208" i="2"/>
  <c r="S208" i="2"/>
  <c r="P208" i="2"/>
  <c r="M208" i="2"/>
  <c r="J208" i="2"/>
  <c r="G208" i="2"/>
  <c r="T206" i="2"/>
  <c r="Q206" i="2"/>
  <c r="N206" i="2"/>
  <c r="K206" i="2"/>
  <c r="H206" i="2"/>
  <c r="E206" i="2"/>
  <c r="V205" i="2"/>
  <c r="S205" i="2"/>
  <c r="P205" i="2"/>
  <c r="M205" i="2"/>
  <c r="J205" i="2"/>
  <c r="G205" i="2"/>
  <c r="V204" i="2"/>
  <c r="S204" i="2"/>
  <c r="P204" i="2"/>
  <c r="M204" i="2"/>
  <c r="J204" i="2"/>
  <c r="G204" i="2"/>
  <c r="V203" i="2"/>
  <c r="S203" i="2"/>
  <c r="P203" i="2"/>
  <c r="M203" i="2"/>
  <c r="J203" i="2"/>
  <c r="G203" i="2"/>
  <c r="V202" i="2"/>
  <c r="S202" i="2"/>
  <c r="P202" i="2"/>
  <c r="M202" i="2"/>
  <c r="J202" i="2"/>
  <c r="G202" i="2"/>
  <c r="V201" i="2"/>
  <c r="S201" i="2"/>
  <c r="P201" i="2"/>
  <c r="M201" i="2"/>
  <c r="J201" i="2"/>
  <c r="G201" i="2"/>
  <c r="T199" i="2"/>
  <c r="Q199" i="2"/>
  <c r="N199" i="2"/>
  <c r="K199" i="2"/>
  <c r="H199" i="2"/>
  <c r="V198" i="2"/>
  <c r="S198" i="2"/>
  <c r="P198" i="2"/>
  <c r="M198" i="2"/>
  <c r="J198" i="2"/>
  <c r="G198" i="2"/>
  <c r="V196" i="2"/>
  <c r="S196" i="2"/>
  <c r="P196" i="2"/>
  <c r="M196" i="2"/>
  <c r="V195" i="2"/>
  <c r="S195" i="2"/>
  <c r="P195" i="2"/>
  <c r="M195" i="2"/>
  <c r="J195" i="2"/>
  <c r="G195" i="2"/>
  <c r="V194" i="2"/>
  <c r="S194" i="2"/>
  <c r="P194" i="2"/>
  <c r="M194" i="2"/>
  <c r="G194" i="2"/>
  <c r="T192" i="2"/>
  <c r="Q192" i="2"/>
  <c r="N192" i="2"/>
  <c r="K192" i="2"/>
  <c r="H192" i="2"/>
  <c r="E192" i="2"/>
  <c r="V191" i="2"/>
  <c r="S191" i="2"/>
  <c r="P191" i="2"/>
  <c r="M191" i="2"/>
  <c r="J191" i="2"/>
  <c r="G191" i="2"/>
  <c r="V190" i="2"/>
  <c r="S190" i="2"/>
  <c r="P190" i="2"/>
  <c r="M190" i="2"/>
  <c r="J190" i="2"/>
  <c r="G190" i="2"/>
  <c r="V189" i="2"/>
  <c r="S189" i="2"/>
  <c r="P189" i="2"/>
  <c r="M189" i="2"/>
  <c r="J189" i="2"/>
  <c r="G189" i="2"/>
  <c r="V188" i="2"/>
  <c r="S188" i="2"/>
  <c r="P188" i="2"/>
  <c r="M188" i="2"/>
  <c r="J188" i="2"/>
  <c r="G188" i="2"/>
  <c r="V187" i="2"/>
  <c r="S187" i="2"/>
  <c r="P187" i="2"/>
  <c r="M187" i="2"/>
  <c r="J187" i="2"/>
  <c r="G187" i="2"/>
  <c r="V186" i="2"/>
  <c r="S186" i="2"/>
  <c r="P186" i="2"/>
  <c r="M186" i="2"/>
  <c r="J186" i="2"/>
  <c r="G186" i="2"/>
  <c r="T184" i="2"/>
  <c r="Q184" i="2"/>
  <c r="N184" i="2"/>
  <c r="K184" i="2"/>
  <c r="H184" i="2"/>
  <c r="E184" i="2"/>
  <c r="V183" i="2"/>
  <c r="S183" i="2"/>
  <c r="P183" i="2"/>
  <c r="M183" i="2"/>
  <c r="J183" i="2"/>
  <c r="G183" i="2"/>
  <c r="V182" i="2"/>
  <c r="S182" i="2"/>
  <c r="P182" i="2"/>
  <c r="M182" i="2"/>
  <c r="J182" i="2"/>
  <c r="G182" i="2"/>
  <c r="V181" i="2"/>
  <c r="S181" i="2"/>
  <c r="P181" i="2"/>
  <c r="M181" i="2"/>
  <c r="J181" i="2"/>
  <c r="G181" i="2"/>
  <c r="V180" i="2"/>
  <c r="S180" i="2"/>
  <c r="P180" i="2"/>
  <c r="M180" i="2"/>
  <c r="J180" i="2"/>
  <c r="G180" i="2"/>
  <c r="V179" i="2"/>
  <c r="S179" i="2"/>
  <c r="P179" i="2"/>
  <c r="M179" i="2"/>
  <c r="J179" i="2"/>
  <c r="G179" i="2"/>
  <c r="V178" i="2"/>
  <c r="S178" i="2"/>
  <c r="P178" i="2"/>
  <c r="M178" i="2"/>
  <c r="J178" i="2"/>
  <c r="G178" i="2"/>
  <c r="V177" i="2"/>
  <c r="S177" i="2"/>
  <c r="P177" i="2"/>
  <c r="M177" i="2"/>
  <c r="J177" i="2"/>
  <c r="G177" i="2"/>
  <c r="V176" i="2"/>
  <c r="S176" i="2"/>
  <c r="P176" i="2"/>
  <c r="M176" i="2"/>
  <c r="J176" i="2"/>
  <c r="G176" i="2"/>
  <c r="V175" i="2"/>
  <c r="S175" i="2"/>
  <c r="P175" i="2"/>
  <c r="M175" i="2"/>
  <c r="J175" i="2"/>
  <c r="G175" i="2"/>
  <c r="V174" i="2"/>
  <c r="S174" i="2"/>
  <c r="P174" i="2"/>
  <c r="M174" i="2"/>
  <c r="J174" i="2"/>
  <c r="G174" i="2"/>
  <c r="V173" i="2"/>
  <c r="S173" i="2"/>
  <c r="P173" i="2"/>
  <c r="M173" i="2"/>
  <c r="J173" i="2"/>
  <c r="G173" i="2"/>
  <c r="V128" i="2"/>
  <c r="S128" i="2"/>
  <c r="P128" i="2"/>
  <c r="M128" i="2"/>
  <c r="V127" i="2"/>
  <c r="S127" i="2"/>
  <c r="P127" i="2"/>
  <c r="M127" i="2"/>
  <c r="V126" i="2"/>
  <c r="S126" i="2"/>
  <c r="P126" i="2"/>
  <c r="M126" i="2"/>
  <c r="T125" i="2"/>
  <c r="Q125" i="2"/>
  <c r="N125" i="2"/>
  <c r="K125" i="2"/>
  <c r="H125" i="2"/>
  <c r="E125" i="2"/>
  <c r="V124" i="2"/>
  <c r="S124" i="2"/>
  <c r="P124" i="2"/>
  <c r="M124" i="2"/>
  <c r="J124" i="2"/>
  <c r="G124" i="2"/>
  <c r="V123" i="2"/>
  <c r="S123" i="2"/>
  <c r="P123" i="2"/>
  <c r="M123" i="2"/>
  <c r="J123" i="2"/>
  <c r="G123" i="2"/>
  <c r="V122" i="2"/>
  <c r="S122" i="2"/>
  <c r="P122" i="2"/>
  <c r="M122" i="2"/>
  <c r="J122" i="2"/>
  <c r="G122" i="2"/>
  <c r="T121" i="2"/>
  <c r="Q121" i="2"/>
  <c r="N121" i="2"/>
  <c r="K121" i="2"/>
  <c r="H121" i="2"/>
  <c r="E121" i="2"/>
  <c r="V120" i="2"/>
  <c r="S120" i="2"/>
  <c r="P120" i="2"/>
  <c r="M120" i="2"/>
  <c r="J120" i="2"/>
  <c r="G120" i="2"/>
  <c r="V119" i="2"/>
  <c r="S119" i="2"/>
  <c r="P119" i="2"/>
  <c r="M119" i="2"/>
  <c r="J119" i="2"/>
  <c r="G119" i="2"/>
  <c r="V118" i="2"/>
  <c r="S118" i="2"/>
  <c r="P118" i="2"/>
  <c r="M118" i="2"/>
  <c r="J118" i="2"/>
  <c r="G118" i="2"/>
  <c r="T117" i="2"/>
  <c r="Q117" i="2"/>
  <c r="N117" i="2"/>
  <c r="K117" i="2"/>
  <c r="H117" i="2"/>
  <c r="E117" i="2"/>
  <c r="V114" i="2"/>
  <c r="S114" i="2"/>
  <c r="P114" i="2"/>
  <c r="M114" i="2"/>
  <c r="J114" i="2"/>
  <c r="G114" i="2"/>
  <c r="V113" i="2"/>
  <c r="S113" i="2"/>
  <c r="P113" i="2"/>
  <c r="M113" i="2"/>
  <c r="J113" i="2"/>
  <c r="G113" i="2"/>
  <c r="V112" i="2"/>
  <c r="S112" i="2"/>
  <c r="P112" i="2"/>
  <c r="M112" i="2"/>
  <c r="J112" i="2"/>
  <c r="G112" i="2"/>
  <c r="T109" i="2"/>
  <c r="Q109" i="2"/>
  <c r="N109" i="2"/>
  <c r="K109" i="2"/>
  <c r="H109" i="2"/>
  <c r="E109" i="2"/>
  <c r="V108" i="2"/>
  <c r="S108" i="2"/>
  <c r="P108" i="2"/>
  <c r="M108" i="2"/>
  <c r="J108" i="2"/>
  <c r="G108" i="2"/>
  <c r="V107" i="2"/>
  <c r="S107" i="2"/>
  <c r="P107" i="2"/>
  <c r="M107" i="2"/>
  <c r="J107" i="2"/>
  <c r="G107" i="2"/>
  <c r="V106" i="2"/>
  <c r="S106" i="2"/>
  <c r="P106" i="2"/>
  <c r="M106" i="2"/>
  <c r="J106" i="2"/>
  <c r="G106" i="2"/>
  <c r="T103" i="2"/>
  <c r="Q103" i="2"/>
  <c r="N103" i="2"/>
  <c r="K103" i="2"/>
  <c r="H103" i="2"/>
  <c r="E103" i="2"/>
  <c r="V102" i="2"/>
  <c r="S102" i="2"/>
  <c r="P102" i="2"/>
  <c r="M102" i="2"/>
  <c r="J102" i="2"/>
  <c r="G102" i="2"/>
  <c r="V101" i="2"/>
  <c r="S101" i="2"/>
  <c r="P101" i="2"/>
  <c r="M101" i="2"/>
  <c r="J101" i="2"/>
  <c r="G101" i="2"/>
  <c r="V100" i="2"/>
  <c r="S100" i="2"/>
  <c r="P100" i="2"/>
  <c r="M100" i="2"/>
  <c r="T97" i="2"/>
  <c r="Q97" i="2"/>
  <c r="N97" i="2"/>
  <c r="K97" i="2"/>
  <c r="H97" i="2"/>
  <c r="E97" i="2"/>
  <c r="V94" i="2"/>
  <c r="S94" i="2"/>
  <c r="P94" i="2"/>
  <c r="M94" i="2"/>
  <c r="J94" i="2"/>
  <c r="G94" i="2"/>
  <c r="V93" i="2"/>
  <c r="S93" i="2"/>
  <c r="P93" i="2"/>
  <c r="M93" i="2"/>
  <c r="J93" i="2"/>
  <c r="G93" i="2"/>
  <c r="V92" i="2"/>
  <c r="S92" i="2"/>
  <c r="P92" i="2"/>
  <c r="M92" i="2"/>
  <c r="J92" i="2"/>
  <c r="T91" i="2"/>
  <c r="Q91" i="2"/>
  <c r="N91" i="2"/>
  <c r="K91" i="2"/>
  <c r="H91" i="2"/>
  <c r="E91" i="2"/>
  <c r="V90" i="2"/>
  <c r="S90" i="2"/>
  <c r="P90" i="2"/>
  <c r="M90" i="2"/>
  <c r="J90" i="2"/>
  <c r="G90" i="2"/>
  <c r="V89" i="2"/>
  <c r="S89" i="2"/>
  <c r="P89" i="2"/>
  <c r="M89" i="2"/>
  <c r="J89" i="2"/>
  <c r="G89" i="2"/>
  <c r="V88" i="2"/>
  <c r="S88" i="2"/>
  <c r="P88" i="2"/>
  <c r="M88" i="2"/>
  <c r="J88" i="2"/>
  <c r="G88" i="2"/>
  <c r="T87" i="2"/>
  <c r="Q87" i="2"/>
  <c r="N87" i="2"/>
  <c r="K87" i="2"/>
  <c r="H87" i="2"/>
  <c r="E87" i="2"/>
  <c r="V86" i="2"/>
  <c r="S86" i="2"/>
  <c r="P86" i="2"/>
  <c r="M86" i="2"/>
  <c r="J86" i="2"/>
  <c r="G86" i="2"/>
  <c r="V85" i="2"/>
  <c r="S85" i="2"/>
  <c r="P85" i="2"/>
  <c r="M85" i="2"/>
  <c r="J85" i="2"/>
  <c r="G85" i="2"/>
  <c r="V84" i="2"/>
  <c r="S84" i="2"/>
  <c r="P84" i="2"/>
  <c r="M84" i="2"/>
  <c r="J84" i="2"/>
  <c r="G84" i="2"/>
  <c r="T83" i="2"/>
  <c r="Q83" i="2"/>
  <c r="N83" i="2"/>
  <c r="K83" i="2"/>
  <c r="H83" i="2"/>
  <c r="E83" i="2"/>
  <c r="X81" i="2"/>
  <c r="Y81" i="2" s="1"/>
  <c r="Z81" i="2" s="1"/>
  <c r="V80" i="2"/>
  <c r="S80" i="2"/>
  <c r="P80" i="2"/>
  <c r="M80" i="2"/>
  <c r="W80" i="2" s="1"/>
  <c r="T79" i="2"/>
  <c r="Q79" i="2"/>
  <c r="N79" i="2"/>
  <c r="K79" i="2"/>
  <c r="H79" i="2"/>
  <c r="E79" i="2"/>
  <c r="V78" i="2"/>
  <c r="S78" i="2"/>
  <c r="P78" i="2"/>
  <c r="M78" i="2"/>
  <c r="J78" i="2"/>
  <c r="G78" i="2"/>
  <c r="V77" i="2"/>
  <c r="S77" i="2"/>
  <c r="P77" i="2"/>
  <c r="M77" i="2"/>
  <c r="J77" i="2"/>
  <c r="G77" i="2"/>
  <c r="V76" i="2"/>
  <c r="S76" i="2"/>
  <c r="P76" i="2"/>
  <c r="M76" i="2"/>
  <c r="J76" i="2"/>
  <c r="G76" i="2"/>
  <c r="T75" i="2"/>
  <c r="Q75" i="2"/>
  <c r="N75" i="2"/>
  <c r="K75" i="2"/>
  <c r="H75" i="2"/>
  <c r="E75" i="2"/>
  <c r="V72" i="2"/>
  <c r="S72" i="2"/>
  <c r="P72" i="2"/>
  <c r="M72" i="2"/>
  <c r="V71" i="2"/>
  <c r="S71" i="2"/>
  <c r="P71" i="2"/>
  <c r="M71" i="2"/>
  <c r="T70" i="2"/>
  <c r="Q70" i="2"/>
  <c r="N70" i="2"/>
  <c r="K70" i="2"/>
  <c r="V69" i="2"/>
  <c r="S69" i="2"/>
  <c r="P69" i="2"/>
  <c r="M69" i="2"/>
  <c r="J69" i="2"/>
  <c r="G69" i="2"/>
  <c r="V68" i="2"/>
  <c r="S68" i="2"/>
  <c r="P68" i="2"/>
  <c r="M68" i="2"/>
  <c r="J68" i="2"/>
  <c r="G68" i="2"/>
  <c r="V67" i="2"/>
  <c r="S67" i="2"/>
  <c r="P67" i="2"/>
  <c r="M67" i="2"/>
  <c r="J67" i="2"/>
  <c r="G67" i="2"/>
  <c r="T64" i="2"/>
  <c r="Q64" i="2"/>
  <c r="N64" i="2"/>
  <c r="K64" i="2"/>
  <c r="H64" i="2"/>
  <c r="H73" i="2" s="1"/>
  <c r="E64" i="2"/>
  <c r="E73" i="2" s="1"/>
  <c r="V61" i="2"/>
  <c r="S61" i="2"/>
  <c r="P61" i="2"/>
  <c r="M61" i="2"/>
  <c r="J61" i="2"/>
  <c r="G61" i="2"/>
  <c r="V60" i="2"/>
  <c r="S60" i="2"/>
  <c r="P60" i="2"/>
  <c r="M60" i="2"/>
  <c r="J60" i="2"/>
  <c r="G60" i="2"/>
  <c r="V59" i="2"/>
  <c r="S59" i="2"/>
  <c r="P59" i="2"/>
  <c r="M59" i="2"/>
  <c r="J59" i="2"/>
  <c r="G59" i="2"/>
  <c r="T56" i="2"/>
  <c r="Q56" i="2"/>
  <c r="N56" i="2"/>
  <c r="K56" i="2"/>
  <c r="H56" i="2"/>
  <c r="E56" i="2"/>
  <c r="V55" i="2"/>
  <c r="S55" i="2"/>
  <c r="P55" i="2"/>
  <c r="M55" i="2"/>
  <c r="J55" i="2"/>
  <c r="G55" i="2"/>
  <c r="V54" i="2"/>
  <c r="S54" i="2"/>
  <c r="P54" i="2"/>
  <c r="M54" i="2"/>
  <c r="J54" i="2"/>
  <c r="G54" i="2"/>
  <c r="V53" i="2"/>
  <c r="S53" i="2"/>
  <c r="P53" i="2"/>
  <c r="M53" i="2"/>
  <c r="J53" i="2"/>
  <c r="G53" i="2"/>
  <c r="T50" i="2"/>
  <c r="Q50" i="2"/>
  <c r="N50" i="2"/>
  <c r="K50" i="2"/>
  <c r="H50" i="2"/>
  <c r="E50" i="2"/>
  <c r="V49" i="2"/>
  <c r="S49" i="2"/>
  <c r="P49" i="2"/>
  <c r="M49" i="2"/>
  <c r="J49" i="2"/>
  <c r="G49" i="2"/>
  <c r="V48" i="2"/>
  <c r="S48" i="2"/>
  <c r="P48" i="2"/>
  <c r="M48" i="2"/>
  <c r="J48" i="2"/>
  <c r="G48" i="2"/>
  <c r="V47" i="2"/>
  <c r="S47" i="2"/>
  <c r="P47" i="2"/>
  <c r="M47" i="2"/>
  <c r="J47" i="2"/>
  <c r="G47" i="2"/>
  <c r="T44" i="2"/>
  <c r="Q44" i="2"/>
  <c r="N44" i="2"/>
  <c r="K44" i="2"/>
  <c r="H44" i="2"/>
  <c r="E44" i="2"/>
  <c r="V40" i="2"/>
  <c r="S40" i="2"/>
  <c r="P40" i="2"/>
  <c r="M40" i="2"/>
  <c r="V39" i="2"/>
  <c r="S39" i="2"/>
  <c r="P39" i="2"/>
  <c r="M39" i="2"/>
  <c r="V38" i="2"/>
  <c r="S38" i="2"/>
  <c r="P38" i="2"/>
  <c r="M38" i="2"/>
  <c r="V37" i="2"/>
  <c r="S37" i="2"/>
  <c r="P37" i="2"/>
  <c r="M37" i="2"/>
  <c r="V36" i="2"/>
  <c r="S36" i="2"/>
  <c r="P36" i="2"/>
  <c r="M36" i="2"/>
  <c r="T35" i="2"/>
  <c r="Q35" i="2"/>
  <c r="N35" i="2"/>
  <c r="K35" i="2"/>
  <c r="H35" i="2"/>
  <c r="E35" i="2"/>
  <c r="V28" i="2"/>
  <c r="S28" i="2"/>
  <c r="P28" i="2"/>
  <c r="M28" i="2"/>
  <c r="J28" i="2"/>
  <c r="G28" i="2"/>
  <c r="V27" i="2"/>
  <c r="S27" i="2"/>
  <c r="P27" i="2"/>
  <c r="M27" i="2"/>
  <c r="J27" i="2"/>
  <c r="G27" i="2"/>
  <c r="V26" i="2"/>
  <c r="S26" i="2"/>
  <c r="P26" i="2"/>
  <c r="M26" i="2"/>
  <c r="J26" i="2"/>
  <c r="G26" i="2"/>
  <c r="T25" i="2"/>
  <c r="Q25" i="2"/>
  <c r="N25" i="2"/>
  <c r="K25" i="2"/>
  <c r="H25" i="2"/>
  <c r="E25" i="2"/>
  <c r="V24" i="2"/>
  <c r="S24" i="2"/>
  <c r="P24" i="2"/>
  <c r="M24" i="2"/>
  <c r="J24" i="2"/>
  <c r="G24" i="2"/>
  <c r="V23" i="2"/>
  <c r="S23" i="2"/>
  <c r="P23" i="2"/>
  <c r="M23" i="2"/>
  <c r="J23" i="2"/>
  <c r="G23" i="2"/>
  <c r="V22" i="2"/>
  <c r="S22" i="2"/>
  <c r="P22" i="2"/>
  <c r="M22" i="2"/>
  <c r="J22" i="2"/>
  <c r="G22" i="2"/>
  <c r="T19" i="2"/>
  <c r="Q19" i="2"/>
  <c r="N19" i="2"/>
  <c r="K19" i="2"/>
  <c r="H19" i="2"/>
  <c r="E19" i="2"/>
  <c r="V18" i="2"/>
  <c r="S18" i="2"/>
  <c r="P18" i="2"/>
  <c r="M18" i="2"/>
  <c r="J18" i="2"/>
  <c r="G18" i="2"/>
  <c r="V17" i="2"/>
  <c r="S17" i="2"/>
  <c r="P17" i="2"/>
  <c r="M17" i="2"/>
  <c r="J17" i="2"/>
  <c r="G17" i="2"/>
  <c r="V16" i="2"/>
  <c r="S16" i="2"/>
  <c r="P16" i="2"/>
  <c r="M16" i="2"/>
  <c r="J16" i="2"/>
  <c r="G16" i="2"/>
  <c r="T13" i="2"/>
  <c r="Q13" i="2"/>
  <c r="N13" i="2"/>
  <c r="K13" i="2"/>
  <c r="H13" i="2"/>
  <c r="E13" i="2"/>
  <c r="A5" i="2"/>
  <c r="A4" i="2"/>
  <c r="A3" i="2"/>
  <c r="A2" i="2"/>
  <c r="H30" i="1"/>
  <c r="G30" i="1"/>
  <c r="F30" i="1"/>
  <c r="E30" i="1"/>
  <c r="D30" i="1"/>
  <c r="J29" i="1"/>
  <c r="J28" i="1"/>
  <c r="J27" i="1"/>
  <c r="I29" i="1" l="1"/>
  <c r="N29" i="1"/>
  <c r="E240" i="2"/>
  <c r="G97" i="2"/>
  <c r="X82" i="2"/>
  <c r="Y82" i="2" s="1"/>
  <c r="Z82" i="2" s="1"/>
  <c r="J97" i="2"/>
  <c r="G125" i="2"/>
  <c r="G184" i="2"/>
  <c r="G117" i="2"/>
  <c r="P218" i="2"/>
  <c r="G218" i="2"/>
  <c r="Y110" i="2"/>
  <c r="Z110" i="2" s="1"/>
  <c r="Y111" i="2"/>
  <c r="Z111" i="2" s="1"/>
  <c r="Y99" i="2"/>
  <c r="Z99" i="2" s="1"/>
  <c r="Y98" i="2"/>
  <c r="Z98" i="2" s="1"/>
  <c r="Y105" i="2"/>
  <c r="Z105" i="2" s="1"/>
  <c r="Y104" i="2"/>
  <c r="Z104" i="2" s="1"/>
  <c r="Y65" i="2"/>
  <c r="Z65" i="2" s="1"/>
  <c r="Y66" i="2"/>
  <c r="Z66" i="2" s="1"/>
  <c r="Y51" i="2"/>
  <c r="Z51" i="2" s="1"/>
  <c r="Y57" i="2"/>
  <c r="Z57" i="2" s="1"/>
  <c r="Y58" i="2"/>
  <c r="Z58" i="2" s="1"/>
  <c r="Y45" i="2"/>
  <c r="Z45" i="2" s="1"/>
  <c r="Y52" i="2"/>
  <c r="Z52" i="2" s="1"/>
  <c r="Y46" i="2"/>
  <c r="Z46" i="2" s="1"/>
  <c r="Y29" i="2"/>
  <c r="Z29" i="2" s="1"/>
  <c r="Y41" i="2"/>
  <c r="Z41" i="2" s="1"/>
  <c r="Y30" i="2"/>
  <c r="Z30" i="2" s="1"/>
  <c r="Y20" i="2"/>
  <c r="Z20" i="2" s="1"/>
  <c r="Y21" i="2"/>
  <c r="Z21" i="2" s="1"/>
  <c r="Y15" i="2"/>
  <c r="Z15" i="2" s="1"/>
  <c r="P210" i="2"/>
  <c r="S70" i="2"/>
  <c r="G121" i="2"/>
  <c r="Y14" i="2"/>
  <c r="Z14" i="2" s="1"/>
  <c r="V25" i="2"/>
  <c r="T34" i="2" s="1"/>
  <c r="V34" i="2" s="1"/>
  <c r="V83" i="2"/>
  <c r="V97" i="2"/>
  <c r="X120" i="2"/>
  <c r="V125" i="2"/>
  <c r="J218" i="2"/>
  <c r="J25" i="2"/>
  <c r="H34" i="2" s="1"/>
  <c r="J34" i="2" s="1"/>
  <c r="V50" i="2"/>
  <c r="S64" i="2"/>
  <c r="X101" i="2"/>
  <c r="M19" i="2"/>
  <c r="K33" i="2" s="1"/>
  <c r="M33" i="2" s="1"/>
  <c r="S19" i="2"/>
  <c r="Q33" i="2" s="1"/>
  <c r="S33" i="2" s="1"/>
  <c r="X80" i="2"/>
  <c r="W92" i="2"/>
  <c r="W61" i="2"/>
  <c r="N62" i="2"/>
  <c r="V13" i="2"/>
  <c r="T32" i="2" s="1"/>
  <c r="M35" i="2"/>
  <c r="W40" i="2"/>
  <c r="X69" i="2"/>
  <c r="P223" i="2"/>
  <c r="V223" i="2"/>
  <c r="J50" i="2"/>
  <c r="W68" i="2"/>
  <c r="X76" i="2"/>
  <c r="W106" i="2"/>
  <c r="W179" i="2"/>
  <c r="W180" i="2"/>
  <c r="W183" i="2"/>
  <c r="G210" i="2"/>
  <c r="X89" i="2"/>
  <c r="P109" i="2"/>
  <c r="X38" i="2"/>
  <c r="P70" i="2"/>
  <c r="M50" i="2"/>
  <c r="M56" i="2"/>
  <c r="W78" i="2"/>
  <c r="S87" i="2"/>
  <c r="V91" i="2"/>
  <c r="W120" i="2"/>
  <c r="V218" i="2"/>
  <c r="X222" i="2"/>
  <c r="X47" i="2"/>
  <c r="X27" i="2"/>
  <c r="X28" i="2"/>
  <c r="H62" i="2"/>
  <c r="V75" i="2"/>
  <c r="X86" i="2"/>
  <c r="X108" i="2"/>
  <c r="X127" i="2"/>
  <c r="X128" i="2"/>
  <c r="X174" i="2"/>
  <c r="X175" i="2"/>
  <c r="X178" i="2"/>
  <c r="X198" i="2"/>
  <c r="J216" i="2"/>
  <c r="M13" i="2"/>
  <c r="K32" i="2" s="1"/>
  <c r="P25" i="2"/>
  <c r="N34" i="2" s="1"/>
  <c r="P34" i="2" s="1"/>
  <c r="K73" i="2"/>
  <c r="J75" i="2"/>
  <c r="P75" i="2"/>
  <c r="W88" i="2"/>
  <c r="X112" i="2"/>
  <c r="V109" i="2"/>
  <c r="S121" i="2"/>
  <c r="X180" i="2"/>
  <c r="X181" i="2"/>
  <c r="W239" i="2"/>
  <c r="P232" i="2"/>
  <c r="W18" i="2"/>
  <c r="W72" i="2"/>
  <c r="G87" i="2"/>
  <c r="X118" i="2"/>
  <c r="J210" i="2"/>
  <c r="W227" i="2"/>
  <c r="S232" i="2"/>
  <c r="X239" i="2"/>
  <c r="V64" i="2"/>
  <c r="M79" i="2"/>
  <c r="S103" i="2"/>
  <c r="M210" i="2"/>
  <c r="W222" i="2"/>
  <c r="V228" i="2"/>
  <c r="S35" i="2"/>
  <c r="Q73" i="2"/>
  <c r="V117" i="2"/>
  <c r="W231" i="2"/>
  <c r="X59" i="2"/>
  <c r="P56" i="2"/>
  <c r="X68" i="2"/>
  <c r="V70" i="2"/>
  <c r="Y80" i="2"/>
  <c r="Z80" i="2" s="1"/>
  <c r="X85" i="2"/>
  <c r="M125" i="2"/>
  <c r="W173" i="2"/>
  <c r="W177" i="2"/>
  <c r="W187" i="2"/>
  <c r="W190" i="2"/>
  <c r="W191" i="2"/>
  <c r="W202" i="2"/>
  <c r="W205" i="2"/>
  <c r="W215" i="2"/>
  <c r="X230" i="2"/>
  <c r="X78" i="2"/>
  <c r="X114" i="2"/>
  <c r="J125" i="2"/>
  <c r="J192" i="2"/>
  <c r="X187" i="2"/>
  <c r="X190" i="2"/>
  <c r="X191" i="2"/>
  <c r="X205" i="2"/>
  <c r="X215" i="2"/>
  <c r="J13" i="2"/>
  <c r="H32" i="2" s="1"/>
  <c r="J32" i="2" s="1"/>
  <c r="X22" i="2"/>
  <c r="X23" i="2"/>
  <c r="W26" i="2"/>
  <c r="X53" i="2"/>
  <c r="S79" i="2"/>
  <c r="X84" i="2"/>
  <c r="P83" i="2"/>
  <c r="W100" i="2"/>
  <c r="M109" i="2"/>
  <c r="X123" i="2"/>
  <c r="M184" i="2"/>
  <c r="X225" i="2"/>
  <c r="X226" i="2"/>
  <c r="X238" i="2"/>
  <c r="K240" i="2"/>
  <c r="P117" i="2"/>
  <c r="X16" i="2"/>
  <c r="W27" i="2"/>
  <c r="W39" i="2"/>
  <c r="W48" i="2"/>
  <c r="P50" i="2"/>
  <c r="S50" i="2"/>
  <c r="W69" i="2"/>
  <c r="S75" i="2"/>
  <c r="M83" i="2"/>
  <c r="X102" i="2"/>
  <c r="W174" i="2"/>
  <c r="M192" i="2"/>
  <c r="W195" i="2"/>
  <c r="J206" i="2"/>
  <c r="X202" i="2"/>
  <c r="S210" i="2"/>
  <c r="M216" i="2"/>
  <c r="M218" i="2"/>
  <c r="J223" i="2"/>
  <c r="X231" i="2"/>
  <c r="V232" i="2"/>
  <c r="M87" i="2"/>
  <c r="M103" i="2"/>
  <c r="S117" i="2"/>
  <c r="V35" i="2"/>
  <c r="X39" i="2"/>
  <c r="P44" i="2"/>
  <c r="V79" i="2"/>
  <c r="K95" i="2"/>
  <c r="V87" i="2"/>
  <c r="X92" i="2"/>
  <c r="M97" i="2"/>
  <c r="V103" i="2"/>
  <c r="V121" i="2"/>
  <c r="J184" i="2"/>
  <c r="X179" i="2"/>
  <c r="P192" i="2"/>
  <c r="X195" i="2"/>
  <c r="M206" i="2"/>
  <c r="V210" i="2"/>
  <c r="P216" i="2"/>
  <c r="X219" i="2"/>
  <c r="S223" i="2"/>
  <c r="Q240" i="2"/>
  <c r="V19" i="2"/>
  <c r="T33" i="2" s="1"/>
  <c r="V33" i="2" s="1"/>
  <c r="X24" i="2"/>
  <c r="M25" i="2"/>
  <c r="K34" i="2" s="1"/>
  <c r="M34" i="2" s="1"/>
  <c r="W38" i="2"/>
  <c r="T62" i="2"/>
  <c r="W54" i="2"/>
  <c r="V56" i="2"/>
  <c r="X61" i="2"/>
  <c r="J64" i="2"/>
  <c r="J73" i="2" s="1"/>
  <c r="X67" i="2"/>
  <c r="P64" i="2"/>
  <c r="W89" i="2"/>
  <c r="X90" i="2"/>
  <c r="S91" i="2"/>
  <c r="W108" i="2"/>
  <c r="S109" i="2"/>
  <c r="W123" i="2"/>
  <c r="X124" i="2"/>
  <c r="K171" i="2"/>
  <c r="W178" i="2"/>
  <c r="W188" i="2"/>
  <c r="W189" i="2"/>
  <c r="P206" i="2"/>
  <c r="W209" i="2"/>
  <c r="X224" i="2"/>
  <c r="X227" i="2"/>
  <c r="J228" i="2"/>
  <c r="G19" i="2"/>
  <c r="E33" i="2" s="1"/>
  <c r="G33" i="2" s="1"/>
  <c r="W24" i="2"/>
  <c r="X54" i="2"/>
  <c r="W55" i="2"/>
  <c r="X71" i="2"/>
  <c r="S83" i="2"/>
  <c r="W90" i="2"/>
  <c r="P91" i="2"/>
  <c r="W114" i="2"/>
  <c r="E171" i="2"/>
  <c r="W124" i="2"/>
  <c r="S125" i="2"/>
  <c r="W128" i="2"/>
  <c r="W181" i="2"/>
  <c r="X182" i="2"/>
  <c r="X183" i="2"/>
  <c r="V192" i="2"/>
  <c r="X188" i="2"/>
  <c r="X189" i="2"/>
  <c r="P199" i="2"/>
  <c r="W203" i="2"/>
  <c r="W204" i="2"/>
  <c r="X209" i="2"/>
  <c r="V216" i="2"/>
  <c r="M228" i="2"/>
  <c r="S228" i="2"/>
  <c r="M232" i="2"/>
  <c r="S13" i="2"/>
  <c r="Q32" i="2" s="1"/>
  <c r="X17" i="2"/>
  <c r="X18" i="2"/>
  <c r="S25" i="2"/>
  <c r="Q34" i="2" s="1"/>
  <c r="S34" i="2" s="1"/>
  <c r="W28" i="2"/>
  <c r="W37" i="2"/>
  <c r="S44" i="2"/>
  <c r="W49" i="2"/>
  <c r="G50" i="2"/>
  <c r="X55" i="2"/>
  <c r="X77" i="2"/>
  <c r="W86" i="2"/>
  <c r="W93" i="2"/>
  <c r="M117" i="2"/>
  <c r="Q171" i="2"/>
  <c r="S184" i="2"/>
  <c r="W175" i="2"/>
  <c r="X176" i="2"/>
  <c r="X177" i="2"/>
  <c r="W182" i="2"/>
  <c r="S199" i="2"/>
  <c r="W196" i="2"/>
  <c r="V206" i="2"/>
  <c r="X203" i="2"/>
  <c r="X204" i="2"/>
  <c r="W213" i="2"/>
  <c r="W214" i="2"/>
  <c r="W221" i="2"/>
  <c r="X229" i="2"/>
  <c r="H240" i="2"/>
  <c r="X237" i="2"/>
  <c r="X232" i="2" s="1"/>
  <c r="P13" i="2"/>
  <c r="N32" i="2" s="1"/>
  <c r="P32" i="2" s="1"/>
  <c r="J30" i="1"/>
  <c r="W16" i="2"/>
  <c r="W17" i="2"/>
  <c r="P35" i="2"/>
  <c r="X40" i="2"/>
  <c r="V44" i="2"/>
  <c r="X49" i="2"/>
  <c r="W60" i="2"/>
  <c r="M75" i="2"/>
  <c r="P87" i="2"/>
  <c r="X93" i="2"/>
  <c r="X94" i="2"/>
  <c r="S97" i="2"/>
  <c r="W102" i="2"/>
  <c r="P103" i="2"/>
  <c r="P121" i="2"/>
  <c r="T171" i="2"/>
  <c r="W176" i="2"/>
  <c r="V199" i="2"/>
  <c r="X196" i="2"/>
  <c r="W198" i="2"/>
  <c r="X213" i="2"/>
  <c r="X214" i="2"/>
  <c r="X220" i="2"/>
  <c r="X221" i="2"/>
  <c r="W226" i="2"/>
  <c r="P228" i="2"/>
  <c r="W36" i="2"/>
  <c r="G13" i="2"/>
  <c r="J19" i="2"/>
  <c r="H33" i="2" s="1"/>
  <c r="J33" i="2" s="1"/>
  <c r="P19" i="2"/>
  <c r="N33" i="2" s="1"/>
  <c r="G25" i="2"/>
  <c r="E34" i="2" s="1"/>
  <c r="G34" i="2" s="1"/>
  <c r="M44" i="2"/>
  <c r="K62" i="2"/>
  <c r="W84" i="2"/>
  <c r="G83" i="2"/>
  <c r="W23" i="2"/>
  <c r="W59" i="2"/>
  <c r="G56" i="2"/>
  <c r="S56" i="2"/>
  <c r="M64" i="2"/>
  <c r="W67" i="2"/>
  <c r="W77" i="2"/>
  <c r="W22" i="2"/>
  <c r="W53" i="2"/>
  <c r="W229" i="2"/>
  <c r="W47" i="2"/>
  <c r="G44" i="2"/>
  <c r="E62" i="2"/>
  <c r="Q62" i="2"/>
  <c r="X37" i="2"/>
  <c r="X48" i="2"/>
  <c r="X60" i="2"/>
  <c r="X88" i="2"/>
  <c r="J87" i="2"/>
  <c r="E95" i="2"/>
  <c r="X100" i="2"/>
  <c r="P97" i="2"/>
  <c r="W107" i="2"/>
  <c r="G103" i="2"/>
  <c r="X113" i="2"/>
  <c r="J109" i="2"/>
  <c r="X126" i="2"/>
  <c r="P125" i="2"/>
  <c r="X72" i="2"/>
  <c r="W76" i="2"/>
  <c r="G75" i="2"/>
  <c r="P79" i="2"/>
  <c r="M91" i="2"/>
  <c r="W94" i="2"/>
  <c r="X119" i="2"/>
  <c r="J117" i="2"/>
  <c r="M121" i="2"/>
  <c r="W122" i="2"/>
  <c r="J44" i="2"/>
  <c r="J56" i="2"/>
  <c r="G64" i="2"/>
  <c r="G73" i="2" s="1"/>
  <c r="N73" i="2"/>
  <c r="T73" i="2"/>
  <c r="M70" i="2"/>
  <c r="W71" i="2"/>
  <c r="J83" i="2"/>
  <c r="J91" i="2"/>
  <c r="Q95" i="2"/>
  <c r="P184" i="2"/>
  <c r="X173" i="2"/>
  <c r="W194" i="2"/>
  <c r="W85" i="2"/>
  <c r="X106" i="2"/>
  <c r="J103" i="2"/>
  <c r="W113" i="2"/>
  <c r="W119" i="2"/>
  <c r="W126" i="2"/>
  <c r="W237" i="2"/>
  <c r="G91" i="2"/>
  <c r="X107" i="2"/>
  <c r="N171" i="2"/>
  <c r="H95" i="2"/>
  <c r="N95" i="2"/>
  <c r="T95" i="2"/>
  <c r="W101" i="2"/>
  <c r="W112" i="2"/>
  <c r="G109" i="2"/>
  <c r="W118" i="2"/>
  <c r="X122" i="2"/>
  <c r="J121" i="2"/>
  <c r="W127" i="2"/>
  <c r="W219" i="2"/>
  <c r="V184" i="2"/>
  <c r="M199" i="2"/>
  <c r="G216" i="2"/>
  <c r="S216" i="2"/>
  <c r="W220" i="2"/>
  <c r="S218" i="2"/>
  <c r="W230" i="2"/>
  <c r="G228" i="2"/>
  <c r="W238" i="2"/>
  <c r="W186" i="2"/>
  <c r="G192" i="2"/>
  <c r="S192" i="2"/>
  <c r="W201" i="2"/>
  <c r="G206" i="2"/>
  <c r="S206" i="2"/>
  <c r="W208" i="2"/>
  <c r="M223" i="2"/>
  <c r="W224" i="2"/>
  <c r="T240" i="2"/>
  <c r="W212" i="2"/>
  <c r="W225" i="2"/>
  <c r="G223" i="2"/>
  <c r="N240" i="2"/>
  <c r="X186" i="2"/>
  <c r="X194" i="2"/>
  <c r="X201" i="2"/>
  <c r="X208" i="2"/>
  <c r="X212" i="2"/>
  <c r="W35" i="2" l="1"/>
  <c r="J171" i="2"/>
  <c r="Y89" i="2"/>
  <c r="Z89" i="2" s="1"/>
  <c r="G115" i="2"/>
  <c r="Y194" i="2"/>
  <c r="Z194" i="2" s="1"/>
  <c r="X97" i="2"/>
  <c r="G171" i="2"/>
  <c r="W97" i="2"/>
  <c r="Y68" i="2"/>
  <c r="Z68" i="2" s="1"/>
  <c r="Y101" i="2"/>
  <c r="Z101" i="2" s="1"/>
  <c r="G240" i="2"/>
  <c r="Y195" i="2"/>
  <c r="Z195" i="2" s="1"/>
  <c r="Y178" i="2"/>
  <c r="Z178" i="2" s="1"/>
  <c r="Y16" i="2"/>
  <c r="Z16" i="2" s="1"/>
  <c r="Y202" i="2"/>
  <c r="Z202" i="2" s="1"/>
  <c r="Y18" i="2"/>
  <c r="Z18" i="2" s="1"/>
  <c r="W33" i="2"/>
  <c r="Y92" i="2"/>
  <c r="Z92" i="2" s="1"/>
  <c r="Y24" i="2"/>
  <c r="Z24" i="2" s="1"/>
  <c r="Y222" i="2"/>
  <c r="Z222" i="2" s="1"/>
  <c r="X70" i="2"/>
  <c r="Y175" i="2"/>
  <c r="Z175" i="2" s="1"/>
  <c r="S73" i="2"/>
  <c r="X25" i="2"/>
  <c r="Y27" i="2"/>
  <c r="Z27" i="2" s="1"/>
  <c r="Y120" i="2"/>
  <c r="Z120" i="2" s="1"/>
  <c r="X34" i="2"/>
  <c r="X44" i="2"/>
  <c r="Y28" i="2"/>
  <c r="Z28" i="2" s="1"/>
  <c r="P115" i="2"/>
  <c r="M62" i="2"/>
  <c r="Y123" i="2"/>
  <c r="Z123" i="2" s="1"/>
  <c r="Y86" i="2"/>
  <c r="Z86" i="2" s="1"/>
  <c r="Y69" i="2"/>
  <c r="Z69" i="2" s="1"/>
  <c r="Y179" i="2"/>
  <c r="Z179" i="2" s="1"/>
  <c r="Y128" i="2"/>
  <c r="Z128" i="2" s="1"/>
  <c r="Y230" i="2"/>
  <c r="Z230" i="2" s="1"/>
  <c r="Y177" i="2"/>
  <c r="Z177" i="2" s="1"/>
  <c r="Y124" i="2"/>
  <c r="Z124" i="2" s="1"/>
  <c r="Y26" i="2"/>
  <c r="Z26" i="2" s="1"/>
  <c r="Y215" i="2"/>
  <c r="Z215" i="2" s="1"/>
  <c r="M171" i="2"/>
  <c r="Y61" i="2"/>
  <c r="Z61" i="2" s="1"/>
  <c r="Y127" i="2"/>
  <c r="Z127" i="2" s="1"/>
  <c r="X125" i="2"/>
  <c r="Y183" i="2"/>
  <c r="Z183" i="2" s="1"/>
  <c r="Y114" i="2"/>
  <c r="Z114" i="2" s="1"/>
  <c r="Y226" i="2"/>
  <c r="Z226" i="2" s="1"/>
  <c r="X75" i="2"/>
  <c r="S95" i="2"/>
  <c r="V73" i="2"/>
  <c r="Y180" i="2"/>
  <c r="Z180" i="2" s="1"/>
  <c r="X56" i="2"/>
  <c r="Y181" i="2"/>
  <c r="Z181" i="2" s="1"/>
  <c r="X103" i="2"/>
  <c r="Y176" i="2"/>
  <c r="Z176" i="2" s="1"/>
  <c r="Y55" i="2"/>
  <c r="Z55" i="2" s="1"/>
  <c r="V95" i="2"/>
  <c r="Y205" i="2"/>
  <c r="Z205" i="2" s="1"/>
  <c r="X216" i="2"/>
  <c r="Y220" i="2"/>
  <c r="Z220" i="2" s="1"/>
  <c r="Y85" i="2"/>
  <c r="Z85" i="2" s="1"/>
  <c r="Y23" i="2"/>
  <c r="Z23" i="2" s="1"/>
  <c r="X218" i="2"/>
  <c r="Y40" i="2"/>
  <c r="Z40" i="2" s="1"/>
  <c r="X50" i="2"/>
  <c r="Y38" i="2"/>
  <c r="Z38" i="2" s="1"/>
  <c r="V171" i="2"/>
  <c r="X117" i="2"/>
  <c r="P73" i="2"/>
  <c r="Y191" i="2"/>
  <c r="Z191" i="2" s="1"/>
  <c r="W87" i="2"/>
  <c r="Y108" i="2"/>
  <c r="Z108" i="2" s="1"/>
  <c r="X121" i="2"/>
  <c r="X19" i="2"/>
  <c r="Y190" i="2"/>
  <c r="Z190" i="2" s="1"/>
  <c r="X83" i="2"/>
  <c r="Y187" i="2"/>
  <c r="Z187" i="2" s="1"/>
  <c r="Y225" i="2"/>
  <c r="Z225" i="2" s="1"/>
  <c r="G95" i="2"/>
  <c r="X228" i="2"/>
  <c r="Y198" i="2"/>
  <c r="Z198" i="2" s="1"/>
  <c r="Y102" i="2"/>
  <c r="Z102" i="2" s="1"/>
  <c r="W13" i="2"/>
  <c r="Y174" i="2"/>
  <c r="Z174" i="2" s="1"/>
  <c r="P62" i="2"/>
  <c r="Y78" i="2"/>
  <c r="Z78" i="2" s="1"/>
  <c r="J115" i="2"/>
  <c r="Y119" i="2"/>
  <c r="Z119" i="2" s="1"/>
  <c r="S171" i="2"/>
  <c r="M73" i="2"/>
  <c r="P95" i="2"/>
  <c r="X109" i="2"/>
  <c r="J240" i="2"/>
  <c r="S115" i="2"/>
  <c r="Y214" i="2"/>
  <c r="Z214" i="2" s="1"/>
  <c r="Y93" i="2"/>
  <c r="Z93" i="2" s="1"/>
  <c r="S240" i="2"/>
  <c r="Y227" i="2"/>
  <c r="Z227" i="2" s="1"/>
  <c r="V62" i="2"/>
  <c r="X91" i="2"/>
  <c r="X79" i="2"/>
  <c r="M115" i="2"/>
  <c r="X87" i="2"/>
  <c r="Y77" i="2"/>
  <c r="Z77" i="2" s="1"/>
  <c r="P240" i="2"/>
  <c r="Y213" i="2"/>
  <c r="Z213" i="2" s="1"/>
  <c r="V240" i="2"/>
  <c r="X199" i="2"/>
  <c r="Y238" i="2"/>
  <c r="Z238" i="2" s="1"/>
  <c r="P171" i="2"/>
  <c r="W25" i="2"/>
  <c r="Y90" i="2"/>
  <c r="Z90" i="2" s="1"/>
  <c r="X64" i="2"/>
  <c r="Y239" i="2"/>
  <c r="Z239" i="2" s="1"/>
  <c r="Y17" i="2"/>
  <c r="Z17" i="2" s="1"/>
  <c r="V115" i="2"/>
  <c r="Y231" i="2"/>
  <c r="Z231" i="2" s="1"/>
  <c r="X192" i="2"/>
  <c r="M240" i="2"/>
  <c r="Y37" i="2"/>
  <c r="Z37" i="2" s="1"/>
  <c r="Y54" i="2"/>
  <c r="Z54" i="2" s="1"/>
  <c r="Y204" i="2"/>
  <c r="Z204" i="2" s="1"/>
  <c r="W184" i="2"/>
  <c r="X223" i="2"/>
  <c r="Y196" i="2"/>
  <c r="Z196" i="2" s="1"/>
  <c r="Y203" i="2"/>
  <c r="Z203" i="2" s="1"/>
  <c r="Y189" i="2"/>
  <c r="Z189" i="2" s="1"/>
  <c r="Y39" i="2"/>
  <c r="Z39" i="2" s="1"/>
  <c r="X210" i="2"/>
  <c r="J62" i="2"/>
  <c r="Y94" i="2"/>
  <c r="Z94" i="2" s="1"/>
  <c r="W34" i="2"/>
  <c r="Y49" i="2"/>
  <c r="Z49" i="2" s="1"/>
  <c r="Y188" i="2"/>
  <c r="Z188" i="2" s="1"/>
  <c r="S62" i="2"/>
  <c r="Y209" i="2"/>
  <c r="Z209" i="2" s="1"/>
  <c r="X206" i="2"/>
  <c r="M95" i="2"/>
  <c r="Y60" i="2"/>
  <c r="Z60" i="2" s="1"/>
  <c r="Y221" i="2"/>
  <c r="Z221" i="2" s="1"/>
  <c r="Y182" i="2"/>
  <c r="Z182" i="2" s="1"/>
  <c r="X13" i="2"/>
  <c r="Y224" i="2"/>
  <c r="Z224" i="2" s="1"/>
  <c r="W223" i="2"/>
  <c r="Y112" i="2"/>
  <c r="Z112" i="2" s="1"/>
  <c r="W109" i="2"/>
  <c r="Y237" i="2"/>
  <c r="Z237" i="2" s="1"/>
  <c r="W199" i="2"/>
  <c r="Y106" i="2"/>
  <c r="Z106" i="2" s="1"/>
  <c r="Y84" i="2"/>
  <c r="Z84" i="2" s="1"/>
  <c r="W83" i="2"/>
  <c r="Y113" i="2"/>
  <c r="Z113" i="2" s="1"/>
  <c r="X184" i="2"/>
  <c r="Y173" i="2"/>
  <c r="Z173" i="2" s="1"/>
  <c r="Y88" i="2"/>
  <c r="Z88" i="2" s="1"/>
  <c r="W44" i="2"/>
  <c r="Y47" i="2"/>
  <c r="Z47" i="2" s="1"/>
  <c r="G62" i="2"/>
  <c r="Y72" i="2"/>
  <c r="Z72" i="2" s="1"/>
  <c r="E32" i="2"/>
  <c r="J31" i="2"/>
  <c r="Y71" i="2"/>
  <c r="Z71" i="2" s="1"/>
  <c r="W70" i="2"/>
  <c r="Y122" i="2"/>
  <c r="Z122" i="2" s="1"/>
  <c r="W121" i="2"/>
  <c r="K29" i="1"/>
  <c r="M32" i="2"/>
  <c r="M31" i="2" s="1"/>
  <c r="M42" i="2" s="1"/>
  <c r="K31" i="2"/>
  <c r="W206" i="2"/>
  <c r="Y201" i="2"/>
  <c r="Z201" i="2" s="1"/>
  <c r="W210" i="2"/>
  <c r="Y208" i="2"/>
  <c r="Z208" i="2" s="1"/>
  <c r="Y118" i="2"/>
  <c r="Z118" i="2" s="1"/>
  <c r="W117" i="2"/>
  <c r="W125" i="2"/>
  <c r="Y126" i="2"/>
  <c r="Z126" i="2" s="1"/>
  <c r="J95" i="2"/>
  <c r="Y76" i="2"/>
  <c r="Z76" i="2" s="1"/>
  <c r="W75" i="2"/>
  <c r="Y107" i="2"/>
  <c r="Z107" i="2" s="1"/>
  <c r="Y100" i="2"/>
  <c r="Z100" i="2" s="1"/>
  <c r="W79" i="2"/>
  <c r="Y53" i="2"/>
  <c r="Z53" i="2" s="1"/>
  <c r="W50" i="2"/>
  <c r="Y67" i="2"/>
  <c r="Z67" i="2" s="1"/>
  <c r="W64" i="2"/>
  <c r="Y59" i="2"/>
  <c r="Z59" i="2" s="1"/>
  <c r="W56" i="2"/>
  <c r="Y48" i="2"/>
  <c r="Z48" i="2" s="1"/>
  <c r="S32" i="2"/>
  <c r="S31" i="2" s="1"/>
  <c r="S42" i="2" s="1"/>
  <c r="Q31" i="2"/>
  <c r="W192" i="2"/>
  <c r="Y186" i="2"/>
  <c r="Z186" i="2" s="1"/>
  <c r="H31" i="2"/>
  <c r="W216" i="2"/>
  <c r="Y212" i="2"/>
  <c r="Z212" i="2" s="1"/>
  <c r="Y219" i="2"/>
  <c r="Z219" i="2" s="1"/>
  <c r="W218" i="2"/>
  <c r="W103" i="2"/>
  <c r="W91" i="2"/>
  <c r="V32" i="2"/>
  <c r="V31" i="2" s="1"/>
  <c r="V42" i="2" s="1"/>
  <c r="T31" i="2"/>
  <c r="Y229" i="2"/>
  <c r="Z229" i="2" s="1"/>
  <c r="W228" i="2"/>
  <c r="Y22" i="2"/>
  <c r="Z22" i="2" s="1"/>
  <c r="W19" i="2"/>
  <c r="P33" i="2"/>
  <c r="P31" i="2" s="1"/>
  <c r="P42" i="2" s="1"/>
  <c r="N31" i="2"/>
  <c r="Y184" i="2" l="1"/>
  <c r="Z184" i="2" s="1"/>
  <c r="W240" i="2"/>
  <c r="Y206" i="2"/>
  <c r="Z206" i="2" s="1"/>
  <c r="Y25" i="2"/>
  <c r="Z25" i="2" s="1"/>
  <c r="Y87" i="2"/>
  <c r="Z87" i="2" s="1"/>
  <c r="X73" i="2"/>
  <c r="Y223" i="2"/>
  <c r="Z223" i="2" s="1"/>
  <c r="Y34" i="2"/>
  <c r="Z34" i="2" s="1"/>
  <c r="Y75" i="2"/>
  <c r="Z75" i="2" s="1"/>
  <c r="Y44" i="2"/>
  <c r="Z44" i="2" s="1"/>
  <c r="Y216" i="2"/>
  <c r="Z216" i="2" s="1"/>
  <c r="X62" i="2"/>
  <c r="Y228" i="2"/>
  <c r="Z228" i="2" s="1"/>
  <c r="X240" i="2"/>
  <c r="Y109" i="2"/>
  <c r="Z109" i="2" s="1"/>
  <c r="Y103" i="2"/>
  <c r="Z103" i="2" s="1"/>
  <c r="Y50" i="2"/>
  <c r="Z50" i="2" s="1"/>
  <c r="Y79" i="2"/>
  <c r="Z79" i="2" s="1"/>
  <c r="Y218" i="2"/>
  <c r="Z218" i="2" s="1"/>
  <c r="Y83" i="2"/>
  <c r="Z83" i="2" s="1"/>
  <c r="X171" i="2"/>
  <c r="Y117" i="2"/>
  <c r="Z117" i="2" s="1"/>
  <c r="Y19" i="2"/>
  <c r="Z19" i="2" s="1"/>
  <c r="Y121" i="2"/>
  <c r="Z121" i="2" s="1"/>
  <c r="X95" i="2"/>
  <c r="Y210" i="2"/>
  <c r="Z210" i="2" s="1"/>
  <c r="Y13" i="2"/>
  <c r="Z13" i="2" s="1"/>
  <c r="S241" i="2"/>
  <c r="L27" i="1" s="1"/>
  <c r="S243" i="2" s="1"/>
  <c r="Y64" i="2"/>
  <c r="Z64" i="2" s="1"/>
  <c r="X115" i="2"/>
  <c r="P241" i="2"/>
  <c r="P243" i="2" s="1"/>
  <c r="Y199" i="2"/>
  <c r="Z199" i="2" s="1"/>
  <c r="V241" i="2"/>
  <c r="L28" i="1" s="1"/>
  <c r="V243" i="2" s="1"/>
  <c r="Y192" i="2"/>
  <c r="Z192" i="2" s="1"/>
  <c r="Y97" i="2"/>
  <c r="Z97" i="2" s="1"/>
  <c r="W115" i="2"/>
  <c r="M241" i="2"/>
  <c r="M243" i="2" s="1"/>
  <c r="Y91" i="2"/>
  <c r="Z91" i="2" s="1"/>
  <c r="W95" i="2"/>
  <c r="X32" i="2"/>
  <c r="Y125" i="2"/>
  <c r="Z125" i="2" s="1"/>
  <c r="W171" i="2"/>
  <c r="X33" i="2"/>
  <c r="Y33" i="2" s="1"/>
  <c r="Z33" i="2" s="1"/>
  <c r="W62" i="2"/>
  <c r="Y56" i="2"/>
  <c r="Z56" i="2" s="1"/>
  <c r="Y70" i="2"/>
  <c r="Z70" i="2" s="1"/>
  <c r="W73" i="2"/>
  <c r="G32" i="2"/>
  <c r="E31" i="2"/>
  <c r="Y232" i="2"/>
  <c r="Z232" i="2" s="1"/>
  <c r="Y73" i="2" l="1"/>
  <c r="Z73" i="2" s="1"/>
  <c r="Y240" i="2"/>
  <c r="Z240" i="2" s="1"/>
  <c r="Y171" i="2"/>
  <c r="Z171" i="2" s="1"/>
  <c r="Y62" i="2"/>
  <c r="Z62" i="2" s="1"/>
  <c r="Y115" i="2"/>
  <c r="Z115" i="2" s="1"/>
  <c r="Y95" i="2"/>
  <c r="Z95" i="2" s="1"/>
  <c r="L30" i="1"/>
  <c r="G31" i="2"/>
  <c r="G42" i="2" s="1"/>
  <c r="G241" i="2" s="1"/>
  <c r="W32" i="2"/>
  <c r="X31" i="2"/>
  <c r="B29" i="1" l="1"/>
  <c r="N27" i="1"/>
  <c r="I27" i="1" s="1"/>
  <c r="Y32" i="2"/>
  <c r="Z32" i="2" s="1"/>
  <c r="W31" i="2"/>
  <c r="G243" i="2"/>
  <c r="B27" i="1" l="1"/>
  <c r="Y31" i="2"/>
  <c r="Z31" i="2" s="1"/>
  <c r="W42" i="2"/>
  <c r="K27" i="1"/>
  <c r="W241" i="2" l="1"/>
  <c r="W243" i="2" s="1"/>
  <c r="J42" i="2"/>
  <c r="J241" i="2" s="1"/>
  <c r="C28" i="1" s="1"/>
  <c r="J243" i="2" s="1"/>
  <c r="I36" i="2"/>
  <c r="X36" i="2"/>
  <c r="X35" i="2" s="1"/>
  <c r="X42" i="2" s="1"/>
  <c r="Y36" i="2" l="1"/>
  <c r="Z36" i="2" s="1"/>
  <c r="Y35" i="2"/>
  <c r="Z35" i="2" s="1"/>
  <c r="X241" i="2"/>
  <c r="Y42" i="2"/>
  <c r="N28" i="1"/>
  <c r="C30" i="1"/>
  <c r="B30" i="1" s="1"/>
  <c r="N30" i="1" l="1"/>
  <c r="K28" i="1"/>
  <c r="K30" i="1" s="1"/>
  <c r="M29" i="1"/>
  <c r="M30" i="1" s="1"/>
  <c r="I28" i="1"/>
  <c r="X243" i="2"/>
  <c r="Y241" i="2"/>
  <c r="Z241" i="2" s="1"/>
  <c r="Z42" i="2"/>
  <c r="B28" i="1"/>
</calcChain>
</file>

<file path=xl/sharedStrings.xml><?xml version="1.0" encoding="utf-8"?>
<sst xmlns="http://schemas.openxmlformats.org/spreadsheetml/2006/main" count="1248" uniqueCount="622">
  <si>
    <t xml:space="preserve">
</t>
  </si>
  <si>
    <t>Додаток № 4</t>
  </si>
  <si>
    <t>Назва конкурсної програми:</t>
  </si>
  <si>
    <t>Відновлення культурно-мистецької діяльності</t>
  </si>
  <si>
    <t>Назва ЛОТ-у:</t>
  </si>
  <si>
    <t>Відновлення культурно-мистецької діяльності (культурно-мистецькі проєкти)</t>
  </si>
  <si>
    <t>Назва Грантоотримувача:</t>
  </si>
  <si>
    <t>ФОП Верлінська Анастасія Олегівна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</si>
  <si>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</si>
  <si>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</si>
  <si>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</si>
  <si>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</si>
  <si>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</si>
  <si>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</si>
  <si>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</si>
  <si>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</si>
  <si>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</si>
  <si>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</si>
  <si>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</si>
  <si>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</si>
  <si>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</si>
  <si>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</si>
  <si>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</si>
  <si>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</si>
  <si>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</si>
  <si>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</si>
  <si>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</si>
  <si>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</si>
  <si>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</si>
  <si>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</si>
  <si>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</si>
  <si>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</si>
  <si>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</si>
  <si>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</si>
  <si>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</si>
  <si>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</si>
  <si>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</si>
  <si>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</si>
  <si>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</si>
  <si>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</si>
  <si>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</si>
  <si>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</si>
  <si>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</si>
  <si>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</si>
  <si>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</si>
  <si>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</si>
  <si>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</si>
  <si>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</si>
  <si>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</si>
  <si>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 xml:space="preserve"> ФОП Верлінська Анастасія Олегівна</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</si>
  <si>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</si>
  <si>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</si>
  <si>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</si>
  <si>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</si>
  <si>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</si>
  <si>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</si>
  <si>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</si>
  <si>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</si>
  <si>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</si>
  <si>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</si>
  <si>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</si>
  <si>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</si>
  <si>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</si>
  <si>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</si>
  <si>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</si>
  <si>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</si>
  <si>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</si>
  <si>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</si>
  <si>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</si>
  <si>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</si>
  <si>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</si>
  <si>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</si>
  <si>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</si>
  <si>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</si>
  <si>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</si>
  <si>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</si>
  <si>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</si>
  <si>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</si>
  <si>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</si>
  <si>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</si>
  <si>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</si>
  <si>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</si>
  <si>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</si>
  <si>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</si>
  <si>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</si>
  <si>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</si>
  <si>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</si>
  <si>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</si>
  <si>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</si>
  <si>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</si>
  <si>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</si>
  <si>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</si>
  <si>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</si>
  <si>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</si>
  <si>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</si>
  <si>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1.3.2</t>
  </si>
  <si>
    <t xml:space="preserve"> Повне ПІБ, зазначити конкретну назву послуги/виконання робіт</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</si>
  <si>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</si>
  <si>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</si>
  <si>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</si>
  <si>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</si>
  <si>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</si>
  <si>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</si>
  <si>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</si>
  <si>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</si>
  <si>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</si>
  <si>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</si>
  <si>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</si>
  <si>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Охріменко Олена Вікторівна, проєктний менеджер</t>
  </si>
  <si>
    <t>1.5.2</t>
  </si>
  <si>
    <t>Калюжна Аліса Миколаївна, PR менеджер</t>
  </si>
  <si>
    <t>1.5.3</t>
  </si>
  <si>
    <t>1.5.4</t>
  </si>
  <si>
    <t>1.5.5</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</si>
  <si>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</si>
  <si>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</si>
  <si>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</si>
  <si>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</si>
  <si>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</si>
  <si>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</si>
  <si>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</si>
  <si>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</si>
  <si>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</si>
  <si>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</si>
  <si>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</si>
  <si>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</si>
  <si>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</si>
  <si>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</si>
  <si>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</si>
  <si>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</si>
  <si>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</si>
  <si>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</si>
  <si>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</si>
  <si>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</si>
  <si>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</si>
  <si>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</si>
  <si>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</si>
  <si>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</si>
  <si>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</si>
  <si>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</si>
  <si>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</si>
  <si>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</si>
  <si>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</si>
  <si>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</si>
  <si>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</si>
  <si>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</si>
  <si>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</si>
  <si>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</si>
  <si>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</si>
  <si>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</si>
  <si>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</si>
  <si>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</si>
  <si>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</si>
  <si>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</si>
  <si>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</si>
  <si>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</si>
  <si>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</si>
  <si>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</si>
  <si>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</si>
  <si>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</si>
  <si>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кв.м (годин, діб)</t>
  </si>
  <si>
    <t>4.1.2</t>
  </si>
  <si>
    <t>Адреса орендованого приміщення, із зазначенням метражу, годин оренди</t>
  </si>
  <si>
    <t>4.1.3</t>
  </si>
  <si>
    <t>4.2</t>
  </si>
  <si>
    <t xml:space="preserve">Оренда техніки, обладнання та інструменту </t>
  </si>
  <si>
    <t>4.2.1</t>
  </si>
  <si>
    <t>діб</t>
  </si>
  <si>
    <t>4.2.2</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</si>
  <si>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</si>
  <si>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</si>
  <si>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</si>
  <si>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</si>
  <si>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</si>
  <si>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</si>
  <si>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</si>
  <si>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</si>
  <si>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</si>
  <si>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</si>
  <si>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</si>
  <si>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</si>
  <si>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</si>
  <si>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</si>
  <si>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</si>
  <si>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</si>
  <si>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</si>
  <si>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</si>
  <si>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</si>
  <si>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</si>
  <si>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</si>
  <si>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</si>
  <si>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</si>
  <si>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</si>
  <si>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 xml:space="preserve">Послуги з харчування </t>
  </si>
  <si>
    <t>учасн.</t>
  </si>
  <si>
    <t>5.1.2</t>
  </si>
  <si>
    <t>Послуги з харчування (сніданок/обід/вечеря/кава-брейк)</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</si>
  <si>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</si>
  <si>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</si>
  <si>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</si>
  <si>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</si>
  <si>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</si>
  <si>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</si>
  <si>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</si>
  <si>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</si>
  <si>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</si>
  <si>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</si>
  <si>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</si>
  <si>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</si>
  <si>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</si>
  <si>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</si>
  <si>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</si>
  <si>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</si>
  <si>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</si>
  <si>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6.1.2</t>
  </si>
  <si>
    <t>6.1.3</t>
  </si>
  <si>
    <t>6.2</t>
  </si>
  <si>
    <t>Носії, накопичувачі</t>
  </si>
  <si>
    <t>6.2.1</t>
  </si>
  <si>
    <t>Найменування</t>
  </si>
  <si>
    <t>6.2.2</t>
  </si>
  <si>
    <t>6.2.3</t>
  </si>
  <si>
    <t>6.3</t>
  </si>
  <si>
    <t>Інші матеріальні витрати</t>
  </si>
  <si>
    <t>6.3.1</t>
  </si>
  <si>
    <t>6.3.2</t>
  </si>
  <si>
    <t>6.3.3</t>
  </si>
  <si>
    <t>6.3.4</t>
  </si>
  <si>
    <t>Всього по статті 6 "Матеріальні витрати":</t>
  </si>
  <si>
    <t>Поліграфічні послуги</t>
  </si>
  <si>
    <t>7.1</t>
  </si>
  <si>
    <t>7.2</t>
  </si>
  <si>
    <t>Послуги копірайтера</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</si>
  <si>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</si>
  <si>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</si>
  <si>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</si>
  <si>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</si>
  <si>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</si>
  <si>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</si>
  <si>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</si>
  <si>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</si>
  <si>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</si>
  <si>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</si>
  <si>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</si>
  <si>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</si>
  <si>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</si>
  <si>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7.10</t>
  </si>
  <si>
    <t>Інші поліграфічні послуги</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</si>
  <si>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</si>
  <si>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</si>
  <si>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</si>
  <si>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</si>
  <si>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</si>
  <si>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</si>
  <si>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</si>
  <si>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</si>
  <si>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</si>
  <si>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</si>
  <si>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</si>
  <si>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</si>
  <si>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</si>
  <si>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</si>
  <si>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</si>
  <si>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</si>
  <si>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</si>
  <si>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</si>
  <si>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</si>
  <si>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</si>
  <si>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SMM, SO (SEO)</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</si>
  <si>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</si>
  <si>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</si>
  <si>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</si>
  <si>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</si>
  <si>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</si>
  <si>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</si>
  <si>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</si>
  <si>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</si>
  <si>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</si>
  <si>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</si>
  <si>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</si>
  <si>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</si>
  <si>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</si>
  <si>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</si>
  <si>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</si>
  <si>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</si>
  <si>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</si>
  <si>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</si>
  <si>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</si>
  <si>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</si>
  <si>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</si>
  <si>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13.1.2</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</si>
  <si>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</si>
  <si>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</si>
  <si>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</si>
  <si>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</si>
  <si>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</si>
  <si>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</si>
  <si>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</si>
  <si>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</si>
  <si>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</si>
  <si>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</si>
  <si>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</si>
  <si>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</si>
  <si>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</si>
  <si>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</si>
  <si>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</si>
  <si>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</si>
  <si>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</si>
  <si>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</si>
  <si>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</si>
  <si>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</si>
  <si>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13.4.2</t>
  </si>
  <si>
    <t>13.4.3</t>
  </si>
  <si>
    <t>13.4.4</t>
  </si>
  <si>
    <t>13.4.5</t>
  </si>
  <si>
    <t>13.4.6</t>
  </si>
  <si>
    <t>Соціальні внески за договорами ЦПХ з підрядниками підстатті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</si>
  <si>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</si>
  <si>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</si>
  <si>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</si>
  <si>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</si>
  <si>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</si>
  <si>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</si>
  <si>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Документально підтверджено</t>
  </si>
  <si>
    <t>Сума, грн.</t>
  </si>
  <si>
    <t>Назва контрагента (код ЄДРПОУ) /    Виконавець (ІПН)</t>
  </si>
  <si>
    <t>Сума оплати, грн.</t>
  </si>
  <si>
    <t>Платіжне доручення (номер п/д, дата списання коштів з рахунку)</t>
  </si>
  <si>
    <t>1.5.6</t>
  </si>
  <si>
    <t>Розрахунково-касове обслуговування (відповідно до тарифів обслуговуючого банку)</t>
  </si>
  <si>
    <t>13.4.12</t>
  </si>
  <si>
    <t>Анімаційна Резиденція: Підлітки на варті ментального здоров`я</t>
  </si>
  <si>
    <t>01.07.2024</t>
  </si>
  <si>
    <t>15.10.2024</t>
  </si>
  <si>
    <t>Баратинська Анастасія Володимирівна, психолог</t>
  </si>
  <si>
    <t>Тивонюк Леонід Леонідович, ментор резиденції №1</t>
  </si>
  <si>
    <t>Дзвонковський Роман Ярославович, ментор резиденції №2</t>
  </si>
  <si>
    <t>Оренда приміщення у м. Львів для проведення анімаційної резиденції</t>
  </si>
  <si>
    <t>4.2.3</t>
  </si>
  <si>
    <t>SSD диск Samsung Portable T7 1TB</t>
  </si>
  <si>
    <t>Тканина</t>
  </si>
  <si>
    <t>Відрізи бавовняних тканин</t>
  </si>
  <si>
    <t>Скетчбук</t>
  </si>
  <si>
    <t>Олівець простий «K-IN» 1500 2B Koh-I-Noor</t>
  </si>
  <si>
    <t>Олівець простий Koh-i-noor 1500 HB</t>
  </si>
  <si>
    <t>Гумка м'яка Koh-i-Noor Слон</t>
  </si>
  <si>
    <t>Клей багаторазовий 75гр TACK IT</t>
  </si>
  <si>
    <t>Пастель суха MUNGYO MPS-32</t>
  </si>
  <si>
    <t>Фарба гуашева Гамма Україна Творчість 250</t>
  </si>
  <si>
    <t>Серветки вологі</t>
  </si>
  <si>
    <t>Паперові рушники VV Кохавинка 170 аркушів</t>
  </si>
  <si>
    <t>Набір синтетичних кистей KOLOS 7063 6 шт</t>
  </si>
  <si>
    <t>Набір синтетичних пензлів KOLOS 7012 5 шт.</t>
  </si>
  <si>
    <t>Палітра</t>
  </si>
  <si>
    <t>Картон палітурний B1 Rosa 80х100см 2мм</t>
  </si>
  <si>
    <t>Набір гуашевих фарб Rosa Studio Creative 16 x 20 мл</t>
  </si>
  <si>
    <t>Екструдований пінополістирол</t>
  </si>
  <si>
    <t xml:space="preserve">Клейові стрижні 7 мм
</t>
  </si>
  <si>
    <t>Алюмінієвий Дріт 0.6мм</t>
  </si>
  <si>
    <t>Алюмінієвий дріт 1.5 мм</t>
  </si>
  <si>
    <t>Нитки муліне</t>
  </si>
  <si>
    <t>Фетр</t>
  </si>
  <si>
    <t>Контейнер</t>
  </si>
  <si>
    <t>Коробка для персонажів</t>
  </si>
  <si>
    <t>Коробка для декорацій</t>
  </si>
  <si>
    <t>Магніти</t>
  </si>
  <si>
    <t>Папір крафтовий, 70х100 см, 70 г/м2, Болгарія</t>
  </si>
  <si>
    <t>Папір Murillo, А4, 190 г/м2, Fabriano різнокольоровий</t>
  </si>
  <si>
    <t xml:space="preserve">Ватман білий, 64х90 см, 190г/м2
</t>
  </si>
  <si>
    <t>Офісний папір А4</t>
  </si>
  <si>
    <t>Набір акрилових фарб для тканини UNICORN, пастельні, 9х20 мл, ROSA Talent</t>
  </si>
  <si>
    <t xml:space="preserve">Набір пензлів для акварелі Talens Art Creation, Синтетика, д.р, 12 шт, Royal Talens
</t>
  </si>
  <si>
    <t>Набір маркерів двосторонніх, 12 шт, Josef Otten</t>
  </si>
  <si>
    <t>Канцелярський ніж</t>
  </si>
  <si>
    <t>Вовна-кардочёс новозеландська різних кольрів 27 мкм 25г, К6014</t>
  </si>
  <si>
    <t>Ножиці</t>
  </si>
  <si>
    <t>Голка для валяння</t>
  </si>
  <si>
    <t>Клейовий пістолет DREMEL 930 JC F0130930JC</t>
  </si>
  <si>
    <t>USB USB-A to Mini-B 5 pin 4.6m</t>
  </si>
  <si>
    <t>Електрична портативна швейна машинка Machine MA-10</t>
  </si>
  <si>
    <t>Набір розумних швейних голок у дерев'яному футлярі для вишивки, шиття, штопання, 12 шт.</t>
  </si>
  <si>
    <t>Мережевий адаптер живлення для фотоапарату</t>
  </si>
  <si>
    <t>Кабель Mini USB Ugreen US132 для заряджання і передачі даних</t>
  </si>
  <si>
    <t>Мережевий подовжувач на 4-5 розеток</t>
  </si>
  <si>
    <t xml:space="preserve">Сувенірний набір для учасників та менторів резиденцій </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</si>
  <si>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</si>
  <si>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</si>
  <si>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</si>
  <si>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</si>
  <si>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</si>
  <si>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</si>
  <si>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</si>
  <si>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</si>
  <si>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</si>
  <si>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</si>
  <si>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</si>
  <si>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</si>
  <si>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</si>
  <si>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</si>
  <si>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</si>
  <si>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</si>
  <si>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</si>
  <si>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</si>
  <si>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</si>
  <si>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</si>
  <si>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</si>
  <si>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</si>
  <si>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</si>
  <si>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</si>
  <si>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</si>
  <si>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</si>
  <si>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</si>
  <si>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</si>
  <si>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</si>
  <si>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</si>
  <si>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</si>
  <si>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</si>
  <si>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</si>
  <si>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</si>
  <si>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</si>
  <si>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</si>
  <si>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</si>
  <si>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</si>
  <si>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</si>
  <si>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</si>
  <si>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</si>
  <si>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години</t>
  </si>
  <si>
    <t>Відеофіксація</t>
  </si>
  <si>
    <t>Реклама у соціальних мережах</t>
  </si>
  <si>
    <t>Створення  окремої сторінки івенту в мережі Інтернет</t>
  </si>
  <si>
    <t>Враховуючи, 
1) короткі терміни на підготовчий етап проєкту (договір з УКФ було підписано пізніше, ніж було передбачено проєктною заявкою - старт проєкту змістився з 15 червня на 1 липня),
2) старт роботи з підлітками у рамках резиденції розпочато згідно графіку з 1 серпня (включно з першим знайомством), так як тут ми обмежені літніми канікулами у школі,
3) зростання цін за іншими статтями витрат, передбаченими кошторисом (зокрема, оренда ноутбуків та ін).
Тобто по факту залишився тільки 1 міс на створення сторінки проєкту та її використання для залучення учасників резиденції - це дуже короткий період часу (на 2 тижні коротше, ніж планувалось) Тому було прийнято рішення відмовитись від створення окремої сторінки проєкту й перерозподілити економію по цій статті на дофінансування інших більш важливих статей витрат.</t>
  </si>
  <si>
    <t>Бухгалтерські послуги</t>
  </si>
  <si>
    <t>Було збільшено розмір оплати у зв`язку зі збільшенням обсягу роботи.
Плановий перелік послуг включав:
- ведення бухгалтерського та фінансового обліку по проєкту,
- підготовка та контроль первинних документів по проєкту,
- контроль банківських документів на всі види платежів у рамках проєкту; 
- сплата податків;
- контроль за виконанням фінансових показників проєкту, дотриманням фінансової дисципліни, розрахунків з підрядниками, своєчасним надходженням коштів, дотримання коштрису;
- здійснення розрахунків з підрядниками,
- аналіз виконання кошторису, операційної та бухгалтерської звітності з фінансової діяльності по проєкту;
- підготовка фінансових та бухгалтерських документів для звітування УКФ.
Під час реалізації проєкту особу, яка надавала бухгалтерський супровід було додатково навантажено роботою по комунікації з підрядниками щодо відстрочки платежів та роботою з розробки альтернативного графіку оплат через затримку з отриманням коштів від УКФ. Зокрема 1-й транш від УКФ надійшов тільки 19 серпня, тоді як резиденція вже працювала офлайн з 5 серпня. Також додаткове навантаження було пов`язано з тим, що необхідно було оперативно проводити оплати, що супроводжувалось понаднормовою роботою після 18 години - як тільки надійшли гроші, наступного дня було вже оплачено найбільш критичні статті витрат.</t>
  </si>
  <si>
    <t>Юридичні послуги</t>
  </si>
  <si>
    <t xml:space="preserve">Було збільшено розмір оплати у зв`язку зі збільшенням обсягу роботи.
Плановий перелік послуг включав:
- урегулювання питання залучення підлітків до проєкту у рамках роботи резиденції. Необхідно розробити згоду батьків щодо участі їхніх дітей у резиденції та дотримання правил внутрішнього розпорядку резиденції. Згода батьків - це документ згідно якого буде документально закріплено участь підлітків у резиденції та урегульовано відносити між ФОП Верлінська та батьками підлітків. Також передбачено можливість залучення юристів до комунікації з батьками підлітків у випадку необхідності надання юридичних роз'яснень.
- розробка, погодження та внесення правок у договори з підрядниками та додаткові угоди до договорів.
- підготовка та погодження актів фактично виконаних робіт.
- консультування з юридичних питань, що виникають по проєкту членів проєктної команди.
Під час реалізації проєкту було виявлено, що необхідними є отримання додаткових консультацій юриста щодо роботи з неповнолітніми, у т.ч. в умовах воєних дій та щодо відповідальності організаторів івенту у випадку можливих трагедій, спричинених діями держави-агресора під час проведення івентів.
</t>
  </si>
  <si>
    <t>Послуги з дизайну та адаптації візуального концепту</t>
  </si>
  <si>
    <t>Послуги лекторів</t>
  </si>
  <si>
    <t>Один з лекторів, а саме Олександра Рубан, режисерка анімаційного фільму "Мавка. Лісова пісня", запросила більший гонорар, ніж було передбачено кошторисом проєкту. Однак, враховуючи високий професіоналізм Олександри та важливість теми лекції для аніматорів початківців, ми погодились на збільшення гонорару у порівнянні з плановим показником.</t>
  </si>
  <si>
    <t>Послуги звукорежисера</t>
  </si>
  <si>
    <t>Послуги з організації резиденції у м. Львів</t>
  </si>
  <si>
    <t>Послуги ментор резиденції №3</t>
  </si>
  <si>
    <t>Верлінська Анастасія Олегівна</t>
  </si>
  <si>
    <t>фізична особа-підприємець</t>
  </si>
  <si>
    <t>за період з 1 липня по 15 жовтня 2024 року</t>
  </si>
  <si>
    <t>до Договору про надання гранту № 7INC21-34178</t>
  </si>
  <si>
    <t>від "1" липня 2024 року</t>
  </si>
  <si>
    <t>Анімаційна резиденція: підлітки на варті ментального здоров`я</t>
  </si>
  <si>
    <t>4.5.3</t>
  </si>
  <si>
    <t>Гонорар підряднику ФОП визначено за обсяг послуг. Обсяг послуг надано у повному, попередньо запланованому обсязі.</t>
  </si>
  <si>
    <t>Вдалося домовитись з America House у м. Львів щодо безкоштовного проведення заходу. Економію по статті витрат витрачено на дофінансування статей витрат, за якими відбулося зростання цін та/чи збільшення обсягу послух, необхідних для успішної реалізації проєкту.</t>
  </si>
  <si>
    <t>Об'єктиви</t>
  </si>
  <si>
    <t>Перелік планових предметів оренди (ноутбуки):
- Ноутбук, вартість 3 150 грн за 6 шт. протягом 7 днів оренди, Калькуляція: 3 150 * 7 = 22 050 грн.
Під час підготовчого етапу проєкту було уточнено перелік ноутбуків, необхідних для успішної реалізації програми резиденції, згідно їхньої сумісності з програмним забезпеченням для використання програм для створення анімації та наявної для оренди техніки у підрядників у м. Львів у дати проведення резиденції.
Перелік фактичних предметів оренди (ноутбуки):
- Ноутбук Dell Latitude 5480, 4 шт, вартість за одиницю 2 500 грн / 1 доба, 5 днів оренди, Калькуляція: 2 500 * 4 *5 = 50 000 грн.
Підрядником було надано знижку 20% (10 000 грн).
Фактична вартість оренди 4-х ноутбуків протягом 5 днів оренди: 50 000 – 10 000 = 40 000 грн.</t>
  </si>
  <si>
    <t>Ноутбуки</t>
  </si>
  <si>
    <t xml:space="preserve">Фотоапарати тушка </t>
  </si>
  <si>
    <t>Перелік планових предметів оренди (фотоапаратів):
- Фотоапарат тушка, 6 шт., вартість 6 000 грн за 6 шт протягом 4 днів оренди, Калькуляція: 6 000 * 4 = 24 000 грн.
Під час підготовчого етапу проєкту було уточнено перелік фотоапаратів, необхідних для успішної реалізації програми резиденції, й відповідно до наявної для оренди техніки у підрядників у м. Львів.
Перелік фактичних предметів оренди (фотоапаратів):
- Фотоапарат Canon EOS R, 2 шт, вартість за одиницю 4 750 грн за 5 днів оренди, Калькуляція: 4 750 * 2 = 9 500 грн.
- Фотоапарат Canon EOS RP + RF 24-105 IS STM, 1 шт, вартість за одиницю 4 250 грн за 5 днів оренди, Калькуляція: 4 250 * 1 = 4 250 грн.
- Фотоапарат Sony Alpha A7 III, 3 шт, вартість за одиницю 4 500 грн за 5 днів оренди, Калькуляція: 4 500 * 3 = 13 500 грн.
- Фотоапарат Canon EOS 6D Mark II, 1 шт, вартість за одиницю 3 600 грн за 5 днів оренди, Калькуляція: 3 600 * 1 = 3 600 грн.
Всього: 9 500 + 4 250 + 13 500 + 3 600 =  30 850 грн.
Підрядником було надано знижку 10% (3 085 грн).
Фактична вартість оренди 7-ми фотоапаратів протягом 5 днів оренди: 30 850 - 3 085  = 27 765 грн.</t>
  </si>
  <si>
    <t>Перелік планових предметів оренди (об`єктивів):
- Об'єктив 85 mm, 2 шт., вартість 1 800 грн за 2 штуки протягом 4 днів оренди, Калькуляція: 1 800 * 4 = 7 200 грн.
- Об'єктив 24-70mm, 6 шт., вартість 2 800 грн за 6 штук протягом 4 днів оренди, Калькуляція: 2 800 * 4 = 11 200 грн.
Планова вартість оренди 8-ми об`єктивів протягом 4 днів оренди: 7 200 + 11 200 = 18 400 грн.
Під час підготовчого етапу проєкту було уточнено перелік об`єктивів, необхідних для успішної реалізації програми резиденції, й відповідно до наявної для оренди техніки у підрядників у м. Львів.
Перелік фактичних предметів оренди (об`єктивів):
- Об’єктив Sigma 28-70mm f/2.8 DG DN Contemporary (Sony E), 2 шт, вартість за одиницю 3 250 грн за 5 днів оренди, Калькуляція: 3 250 * 2 = 6 500 грн.
- Об’єктив Sigma 24-70 f/2.8 Sony (E-Mount), 1 шт, вартість за одиницю 3 250 грн за 5 днів оренди, Калькуляція: 3 250 * 1 = 3 250 грн.
- Об’єктив Canon RF 50mm f/1.8 STM, 1 шт, вартість за одиницю 1 500 грн за 5 днів оренди, Калькуляція: 1 500 * 1 = 1 500 грн.
- Об’єктив Canon EF 50mm f/1.4 USM, 1 шт, вартість за одиницю 2 000 грн за 5 днів оренди, Калькуляція: 2 000 * 1 = 2 000 грн.
- Об’єктив Canon EF 50mm f/1.4 USM, 1 шт, вартість за одиницю 3 500 грн за 5 днів оренди, Калькуляція: 3 500 * 1 = 3 500 грн.
Всього: 6 500 + 3 250 + 1 500 + 2 000 + 3 500 = 16 750
Підрядником було надано знижку 10% (1 675 грн).
Фактична вартість оренди 6-ти об`єктивів протягом 5 днів оренди: 16 750 - 1 675 = 15 075 грн.</t>
  </si>
  <si>
    <t>Перерозподілено кошти для дофінансування інших статей витрат, у зв`язку з виникненням такої необхідності через збільшення вартості чи зростання обсягу послуг, необхідного для успішної реалізації проєкту</t>
  </si>
  <si>
    <t>Збільшено витрати по статті, у зв`язку із зростанням вартості сувенірної продукції.
Фактична вартість за 1 сувенірний набір:
- сумки з логотипом 380 грн/шт.;
- ручки з логотипом 91,9 грн/шт.;
- блокноту з логотипом 430 грн/шт.</t>
  </si>
  <si>
    <t>Збільшено вартість послуг через короткі строки роботи копірайтера на початку проєкту. Так як затягнулось підписання договору з УКФ, то скоротився підготовчий етап проєкту. Відповідно копірайтер мав інтенсивніше працювати, щоб виконати плановий обсяг робіт і запросив вищу вартість за свій пакет послуг.</t>
  </si>
  <si>
    <t>На підготовчому етапі проєкту під час остаточного формування програми резиденції та формату комунікації з дітьми стало зрозуміло, що для зйомки усього процесу опанування підлітками різних етапів виробництва анімації без виключення, й проведення резиденції одночасно на 2-х різних віддалених одна від одної локаціях, необхідно залучення 2-х різних фотографів, які працюватимуть паралельно, й збільшення загальної кількості годин роботи фотографів.</t>
  </si>
  <si>
    <t>Так як затягнувся процес підписання договору з УКФ і відповідно скоротився на 2 тижні попередньо запланований підготовчий етап проєкту, то було прийнято рішення про інтенсифікацію та збільшення активності СММ на підготовчому етапі проєкту, так як протягом короткого періоду часу потрібно було охопити якнайбільшу аудиторію, щоб набрати 2 групи підлітків, які стали учасниками резиденції.</t>
  </si>
  <si>
    <t>Так як затягнувся процес підписання договору з УКФ і відповідно скоротився на 2 тижні попередньо запланований підготовчий етап проєкту, то було збільшено обсяг реклами по проєкту, так як протягом короткого періоду потрібно було охопити якнайбільшу аудиторію, щоб набрати 2 групи підлітків, які стали учасниками резиденції. Так як на старті кампанії динаміка надходжень заявок була такою, що виникав ризик не встигнути набрати учасників вчасно, то було прийнято рішення про збільшення обсягу реклами.</t>
  </si>
  <si>
    <t>Скориговано згідно фактичної вартості за 3 міс (з липня по вересень 2024)</t>
  </si>
  <si>
    <t>Так як скоротився підготовчий період реалізації проєкту на 2 тижні, через затримку у підписанні договору з УКФ, то довелося залучати 3 різних підрядника задля здійснення дизайну та адаптації візуального концепту вчасно. Тому було залучено 3 різні підрядники до роботи у проєкті й втрачено попередньо погоджену знижку на виконання пакету послуг з попередньо відібраним підрядником.</t>
  </si>
  <si>
    <t>осіб</t>
  </si>
  <si>
    <t>До 1 серпня відбулося зростання вартості послуг досвідчених та високопрофесійних звукорежисерів. Саме одних з таких є наш підрядник, про що свідчить висока якість звуку у відео створених підлітками-учасниками резиденції (варто зауважити, що одне з відео було в ефірі загальнонаціонального каналу Світло 5-6 жовтня 2024).</t>
  </si>
  <si>
    <t>Зростання вартості послуг відбулося у зв`язку з розширенням обсягу послуг.</t>
  </si>
  <si>
    <t>Підрядник запросив включити у гонорар часткову компенсацію програмного забезпечення, необхідного для проведення резиденції, відповідно відбулося зростання вартості послуг.</t>
  </si>
  <si>
    <t>Додаток № 1</t>
  </si>
  <si>
    <t>до звіту незалежного аудитора</t>
  </si>
  <si>
    <t>про підтвердження витрат, наведених у</t>
  </si>
  <si>
    <t xml:space="preserve">Звіті про надходження та використання коштів по </t>
  </si>
  <si>
    <t>реалізації культурно мистецького проєкту "Анімаційна Резиденція: Підлітки на варті ментального здоров'я"</t>
  </si>
  <si>
    <t>відповідно до договору про надання гранту № 7ІNC21-34178 від 01.07.2024 року</t>
  </si>
  <si>
    <t>Фізична особа підприємець Верлінська Анастасія Олегівна</t>
  </si>
  <si>
    <t>Реєстр документів, що підтверджують достовірність витрат та цільового використання коштів</t>
  </si>
  <si>
    <t>за період з 01.07.2024 року по 11.10.2024 року</t>
  </si>
  <si>
    <t>Витрати за даними звіту</t>
  </si>
  <si>
    <t>Розділ/підрозділ/стаття/пункт</t>
  </si>
  <si>
    <t xml:space="preserve">Найменування витрат </t>
  </si>
  <si>
    <t>Договір, додатки до договору   (номер та дата)</t>
  </si>
  <si>
    <t>Акт/Видаткова накладна/Акт списання (номер, дата)</t>
  </si>
  <si>
    <t>Розділ ІІ. Витрати</t>
  </si>
  <si>
    <t>Стаття 1. Винагорода членам команди проєкту</t>
  </si>
  <si>
    <t>Оплата праці штатних працівників організації- заявника (лише у вигляді премії)</t>
  </si>
  <si>
    <t xml:space="preserve">Проєктний менеджер </t>
  </si>
  <si>
    <t>ФОП Орхіменко Олена Анатоліївна,                      ІПН 3266207403</t>
  </si>
  <si>
    <t>Договір про надання послуг № VER-1.5.1/АР від 01.07.2024р.</t>
  </si>
  <si>
    <t>Акт від 10.10.2024 року</t>
  </si>
  <si>
    <t>п.№ 268 від 20.08.2024 року</t>
  </si>
  <si>
    <t xml:space="preserve">PR менеджер </t>
  </si>
  <si>
    <t>ФОП Калюжна Аліса Миколаївна,                      ІПН 3227421540</t>
  </si>
  <si>
    <t>Договір про надання послуг № VER-1.5.2/АР від 01.07.2024р.</t>
  </si>
  <si>
    <t>Психолог</t>
  </si>
  <si>
    <t>ФОП Братинська Анастасія Володимирівна ,                      ІПН 3226814162</t>
  </si>
  <si>
    <t>Договір про надання послуг № VER-1.5.3-АР від 01.07.2024р.</t>
  </si>
  <si>
    <t>п.№ 277 від 20.08.2024 року</t>
  </si>
  <si>
    <t>Ментор резиденції №1</t>
  </si>
  <si>
    <t>ФОП Тивонюк Леонід Леонідович,                      ІПН 2970504939</t>
  </si>
  <si>
    <t>Договір про надання послуг № VER-1.5.4-АР від 01.07.2024р.</t>
  </si>
  <si>
    <t>п.№ 275 від 20.08.2024 року</t>
  </si>
  <si>
    <t>Ментор резиденції №2</t>
  </si>
  <si>
    <t>ФОП Дзвонковський Роман Ярославович,                      ІПН 3190917370</t>
  </si>
  <si>
    <t>Договір про надання послуг №VER-1.5.5-АР від 01.07.2024р.</t>
  </si>
  <si>
    <t>п.№ 276 від 20.08.2024 року</t>
  </si>
  <si>
    <t>Всього по статті 1</t>
  </si>
  <si>
    <t>Стаття 2. Витрати пов'язані з відрядженнями (для штатних працівників)</t>
  </si>
  <si>
    <t>Всього по статті  2</t>
  </si>
  <si>
    <t>Стаття 3. Обладнання і нематеріальні активи</t>
  </si>
  <si>
    <t>Всього по статті 3</t>
  </si>
  <si>
    <t>Стаття 4. Витрати пов'язані з орендою</t>
  </si>
  <si>
    <t>4.2.</t>
  </si>
  <si>
    <t>Оренда техніки, обладнання та інструменту</t>
  </si>
  <si>
    <t>ФОП Михалець Дмитро Євгенович, ІПН 3354702039</t>
  </si>
  <si>
    <t>Договір оренди № VER- 4.2.1-3/АР від 29.07.2024р  Додаток до Договору №1 від 29.07.24р.</t>
  </si>
  <si>
    <t>Акт від 24.08.2024 року</t>
  </si>
  <si>
    <t>п.№ 278 від 20.08.2024 року</t>
  </si>
  <si>
    <t>ФОП Баран Арсен Романович,                                         ІПН 2789411735</t>
  </si>
  <si>
    <t>Договір оренди № VER- 4.2.4/АР від 02.08.2024р., Додаток до Договору №1 від 02.08.2024р.</t>
  </si>
  <si>
    <t>п.№ 270 від 20.08.2024 року</t>
  </si>
  <si>
    <t>Всього по статті 4</t>
  </si>
  <si>
    <t>Стаття 5. Витрати учасників проєкту, які приймають  участь у культурних, освітніх та інших заходах та не отримують оплату праці та/або винагороду</t>
  </si>
  <si>
    <t xml:space="preserve">Послуги з харчування (кейтеринг) </t>
  </si>
  <si>
    <t>ФОП Шрамко Марія Володимирівна,                                         ІПН 3235601441</t>
  </si>
  <si>
    <t>Договір надання послуг                                                       № VER-5.1.1-АН від 01.07.2024р.</t>
  </si>
  <si>
    <t>п.№ 269 від 20.08.2024 року</t>
  </si>
  <si>
    <t>Всього по статті 5</t>
  </si>
  <si>
    <t>Стаття 6. Матеріальні витрати</t>
  </si>
  <si>
    <t xml:space="preserve">ФОП Бишовець Тетяна Леонідівна                                     ІПН 3230713366 </t>
  </si>
  <si>
    <t>Договір поставки № VER-6.3.1-44-АР від 08.07.2024р., Додаток №1 від 08.07.2024р.</t>
  </si>
  <si>
    <t>АКТ від 17.08.2024</t>
  </si>
  <si>
    <r>
      <t xml:space="preserve">Олівець простий </t>
    </r>
    <r>
      <rPr>
        <sz val="9"/>
        <color theme="1"/>
        <rFont val="Times New Roman"/>
        <family val="1"/>
        <charset val="204"/>
      </rPr>
      <t>«K-IN» 1500 2B Koh-I-Noor</t>
    </r>
  </si>
  <si>
    <r>
      <t xml:space="preserve">Паперові рушники </t>
    </r>
    <r>
      <rPr>
        <sz val="9"/>
        <color theme="1"/>
        <rFont val="Times New Roman"/>
        <family val="1"/>
        <charset val="204"/>
      </rPr>
      <t>VV</t>
    </r>
    <r>
      <rPr>
        <sz val="10"/>
        <color theme="1"/>
        <rFont val="Times New Roman"/>
        <family val="1"/>
        <charset val="204"/>
      </rPr>
      <t xml:space="preserve"> Кохавинка 170арк</t>
    </r>
  </si>
  <si>
    <t>Набір синтетичних кистей KOLOS 7063</t>
  </si>
  <si>
    <t>Набір синтетичних пензлів KOLOS 7012</t>
  </si>
  <si>
    <r>
      <t>Алюмінієв. Дріт0.6</t>
    </r>
    <r>
      <rPr>
        <sz val="8"/>
        <color theme="1"/>
        <rFont val="Times New Roman"/>
        <family val="1"/>
        <charset val="204"/>
      </rPr>
      <t>мм</t>
    </r>
  </si>
  <si>
    <r>
      <t>Алюмінієв. дріт 1.5</t>
    </r>
    <r>
      <rPr>
        <sz val="8"/>
        <color theme="1"/>
        <rFont val="Times New Roman"/>
        <family val="1"/>
        <charset val="204"/>
      </rPr>
      <t>мм</t>
    </r>
  </si>
  <si>
    <t>Набір пензлів для акварелі Talens Art Creation, Синтетика, 12 шт, Royal Talens</t>
  </si>
  <si>
    <t>Електрична портатив на швейна машинка Machine MA-10</t>
  </si>
  <si>
    <t xml:space="preserve">ФОП Мусатова Анна Вячеславівна,                                   ІПН 3194117100
</t>
  </si>
  <si>
    <t>Договір поставки                № VER-6.3.45-АР від 08.07.2024р., Додаток №1 від 08.07.2024р.</t>
  </si>
  <si>
    <t>п.№ 273 від 20.08.2024 року</t>
  </si>
  <si>
    <t>Всього по статті 6</t>
  </si>
  <si>
    <t>Стаття 7. Поліграфічні послуги</t>
  </si>
  <si>
    <t>ФОП Жаковська Дар'я Владиславівна,                      ІПН 3389713706</t>
  </si>
  <si>
    <t>Договір про надання послуг                                                № VER-7.9/АР від 10.07.2024р.</t>
  </si>
  <si>
    <t>Всього по статті 7</t>
  </si>
  <si>
    <t>Стаття 8. Видавничі послуги</t>
  </si>
  <si>
    <t>Всього по статті 8</t>
  </si>
  <si>
    <t>Стаття 9. Послуги з просування</t>
  </si>
  <si>
    <t>ФОП Філін Оксана Володимирівн,                         ІПН 2447415964</t>
  </si>
  <si>
    <t>Договір про здійснення фотографування                                                 № VER-9.1/АР від 24.07.2024р.</t>
  </si>
  <si>
    <t>Акт від 25.08.2024 року</t>
  </si>
  <si>
    <t>ФОП Мельник Максим Петрович,                         ІПН 3286510216</t>
  </si>
  <si>
    <t>Договір про здійснення фотографування                                                 № VER-9.1-2/АР від 24.07.2024р.</t>
  </si>
  <si>
    <t>ФОП Філін Оксана Володимирівна                         ІПН 2447415964</t>
  </si>
  <si>
    <t>Договір про вироблення відеограм                                              № VER-9.2/АР від 24.07.2024р.</t>
  </si>
  <si>
    <t>Акт від 31.08.2024 року</t>
  </si>
  <si>
    <t>п.№ 274 від 20.08.2024 року</t>
  </si>
  <si>
    <t>ФОП П'ятенко Ігор Владиславович,                          ІПН 3036918995</t>
  </si>
  <si>
    <t>Договір про надання послуг № VER-9.3/АР від 01.07.2024р., Додаток до Договору №1 від 18.07.2024р.</t>
  </si>
  <si>
    <t>ФОП Гусейнов Наріман Юніс Огли,                ІПН 3270917336</t>
  </si>
  <si>
    <t>Договір про надання послуг № VER-9.4/АР від 01.07.2024р., Додаток до Договору № 1 від 18.07.2024р.</t>
  </si>
  <si>
    <t>Акт від 30.09.2024 року</t>
  </si>
  <si>
    <t>Всього по статті 9</t>
  </si>
  <si>
    <t>Стаття 10. Створення web-ресурсу</t>
  </si>
  <si>
    <t>Всього по статті 10</t>
  </si>
  <si>
    <t>Стаття 11. Придбання методичних, навчальних, інформаційних матеріалів, в т.ч. на електронних носіях інформації</t>
  </si>
  <si>
    <t>Всього по статті 11</t>
  </si>
  <si>
    <t>Стаття 12. Послуги з перекладу</t>
  </si>
  <si>
    <t>Всього по статті 12</t>
  </si>
  <si>
    <t>Стаття 13. Інші прямі витрати</t>
  </si>
  <si>
    <t>13.1.</t>
  </si>
  <si>
    <t>ФОП Кавратко Ганна Миколаївна,                          ІПН 2805402629</t>
  </si>
  <si>
    <t>Договір про надання консультаційних послуг                                                     № VER-13.1.1/АР від 01.07.2024р., Додаткова угода №1 від 01.08.2024р</t>
  </si>
  <si>
    <t>Договір про надання послуг                                                     № VER-9.3/АР від 01.07.2024р., Додаток до Договору про надання послуг               №1 від 18.07.2024р.</t>
  </si>
  <si>
    <t>ФОП Молодов Сергій Анатолійович,                          ІПН 3142817733</t>
  </si>
  <si>
    <t>Договір про надання юридичних послуг № VER-13.1.2/АР від 01.07.2024р., Додаткова угода № 1 від 01.08.24р</t>
  </si>
  <si>
    <t>ФОП Халілов Роман Рамільєвич,                          ІПН 2952103272</t>
  </si>
  <si>
    <t>Договір про виконання робіт № VER-13.4.1/1-АР від 01.07.2024р.</t>
  </si>
  <si>
    <t>п.№ 271 від 20.08.2024 року</t>
  </si>
  <si>
    <t>ФОП Санніков Євген Володимирович,                          ІПН 2841404659</t>
  </si>
  <si>
    <t>Договір про виконання робіт № VER-13.4.1/2-АР від 10.07.2024р.</t>
  </si>
  <si>
    <t>ФОП Науменко Андрій Олегович ,                          ІПН 3367515198</t>
  </si>
  <si>
    <t>Договір про виконання робіт № VER-13.4.1/3-АР від 01.07.2024р.</t>
  </si>
  <si>
    <t>Акт від 31.07.2024 року</t>
  </si>
  <si>
    <t>ФГУ ПО АТ Державний Ощадний банк України, Київ ЄДРПОУ 09322277</t>
  </si>
  <si>
    <t xml:space="preserve">Договір на розрахунково-касове обслуговування </t>
  </si>
  <si>
    <t xml:space="preserve">РКО згідно тарифів банку </t>
  </si>
  <si>
    <t>п.№ 1887769711 від 20.08.2024 року</t>
  </si>
  <si>
    <t>п.№ 1892250411 від 20.08.2024 року</t>
  </si>
  <si>
    <t>ФОП Фалієва Анастасія Романівна           ІПН 3652504242</t>
  </si>
  <si>
    <t>Договір про  надання послуг № VER-13.4.3/1-АР від 01.07.2024р.</t>
  </si>
  <si>
    <t>Акт від 09.08.2024 року</t>
  </si>
  <si>
    <t>ФОП Авдеєв Сергій Олександрович                   ІПН 3142706337</t>
  </si>
  <si>
    <t>Договір про надання послуг № VER-13.4.3/3-АР від 01.08.2024р.</t>
  </si>
  <si>
    <t>Акт від 11.08.2024 року</t>
  </si>
  <si>
    <t>ФОП Рубан Олександра Євгенівна,                              ІПН 3002110108</t>
  </si>
  <si>
    <t>Договір про  надання послуг № VER-13.4.3/2-АР від 16.07.2024р.</t>
  </si>
  <si>
    <t>Акт від 08.08.2024 року</t>
  </si>
  <si>
    <t>Договір про  надання послуг № VER-13.4.4-АР від 01.08.2024р.</t>
  </si>
  <si>
    <t>ФОП Семенчук Григорій Васильович,                              ІПН 3340708092</t>
  </si>
  <si>
    <t>Договір про  надання послуг з виробництва аудіовізуальних творів                                       № VER-13.4.5/АР від 01.07.2024р.</t>
  </si>
  <si>
    <t>ФОП Вірт Анжеліка Ромуальдівна,                              ІПН 2440602727</t>
  </si>
  <si>
    <t>Договір про  надання послуг № VER-13.4.5-1/ АР від 01.07.2024р.</t>
  </si>
  <si>
    <t>ФОП Волочай Микола Іванович,                              ІПН 3407603276</t>
  </si>
  <si>
    <t>Договір про  надання послуг № VER-13.4.6-АР від 10.07.2024р.</t>
  </si>
  <si>
    <t>Всього по статті 13</t>
  </si>
  <si>
    <t>Всього по розділу ІІ "Витрати" за рахунок коштів Українського культурного фонду</t>
  </si>
  <si>
    <t xml:space="preserve">За рахунок коштів Співфінансування </t>
  </si>
  <si>
    <t>АФ ТОВ                                       "Де Корт і Стіман"                             ЄДРПОУ  24595721</t>
  </si>
  <si>
    <t>Договір від 01.10.2024р.</t>
  </si>
  <si>
    <t>Акт від 11.10.2024р.</t>
  </si>
  <si>
    <t>Всього по статтям кошторису</t>
  </si>
  <si>
    <t xml:space="preserve">Всього по розділу ІІ "Витрати" за рахунок коштів Співфінансування </t>
  </si>
  <si>
    <t>За рахунок коштів Реінвестицій</t>
  </si>
  <si>
    <t>Всього по розділу ІІ "Витрати" за рахунок коштів Реінвестицій</t>
  </si>
  <si>
    <t xml:space="preserve">Всього по розділу ІІ "Витрати" згідно звіту про використання суми Гранту загальна сума витрат по проекту </t>
  </si>
  <si>
    <t>Директор,</t>
  </si>
  <si>
    <t xml:space="preserve">  </t>
  </si>
  <si>
    <t>Аудитор, сертифікат серії А № 002998</t>
  </si>
  <si>
    <t>Карпенко І.О.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</si>
</sst>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62" x14ac:knownFonts="1">
    <font>
      <sz val="11"/>
      <color theme="1"/>
      <name val="Calibri"/>
      <scheme val="minor"/>
    </font>
    <font>
      <sz val="11"/>
      <color theme="1"/>
      <name val="Calibri"/>
      <family val="2"/>
      <charset val="204"/>
      <scheme val="minor"/>
    </font>
    <font>
      <sz val="11"/>
      <color theme="1"/>
      <name val="Calibri"/>
      <family val="2"/>
      <charset val="204"/>
      <scheme val="minor"/>
    </font>
    <font>
      <sz val="10"/>
      <color theme="1"/>
      <name val="Arial"/>
      <family val="2"/>
      <charset val="204"/>
    </font>
    <font>
      <b/>
      <sz val="10"/>
      <color theme="1"/>
      <name val="Arial"/>
      <family val="2"/>
      <charset val="204"/>
    </font>
    <font>
      <b/>
      <sz val="10"/>
      <color rgb="FF000000"/>
      <name val="Arial"/>
      <family val="2"/>
      <charset val="204"/>
    </font>
    <font>
      <sz val="11"/>
      <color theme="1"/>
      <name val="Arial"/>
      <family val="2"/>
      <charset val="204"/>
    </font>
    <font>
      <sz val="10"/>
      <color rgb="FF000000"/>
      <name val="Arial"/>
      <family val="2"/>
      <charset val="204"/>
    </font>
    <font>
      <sz val="12"/>
      <color theme="1"/>
      <name val="Times New Roman"/>
      <family val="1"/>
      <charset val="204"/>
    </font>
    <font>
      <b/>
      <sz val="12"/>
      <color theme="1"/>
      <name val="Arial"/>
      <family val="2"/>
      <charset val="204"/>
    </font>
    <font>
      <sz val="11"/>
      <color theme="1"/>
      <name val="Calibri"/>
      <family val="2"/>
      <charset val="204"/>
    </font>
    <font>
      <b/>
      <sz val="11"/>
      <color theme="1"/>
      <name val="Calibri"/>
      <family val="2"/>
      <charset val="204"/>
    </font>
    <font>
      <b/>
      <sz val="12"/>
      <color theme="1"/>
      <name val="Calibri"/>
      <family val="2"/>
      <charset val="204"/>
    </font>
    <font>
      <sz val="11"/>
      <name val="Calibri"/>
      <family val="2"/>
      <charset val="204"/>
    </font>
    <font>
      <sz val="12"/>
      <color theme="1"/>
      <name val="Calibri"/>
      <family val="2"/>
      <charset val="204"/>
    </font>
    <font>
      <b/>
      <sz val="11"/>
      <color rgb="FFFF0000"/>
      <name val="Calibri"/>
      <family val="2"/>
      <charset val="204"/>
    </font>
    <font>
      <b/>
      <sz val="12"/>
      <color rgb="FF000000"/>
      <name val="Arial"/>
      <family val="2"/>
      <charset val="204"/>
    </font>
    <font>
      <b/>
      <sz val="10"/>
      <color rgb="FFFF0000"/>
      <name val="Arial"/>
      <family val="2"/>
      <charset val="204"/>
    </font>
    <font>
      <b/>
      <sz val="10"/>
      <color theme="0"/>
      <name val="Arial"/>
      <family val="2"/>
      <charset val="204"/>
    </font>
    <font>
      <b/>
      <i/>
      <sz val="10"/>
      <color rgb="FFFF0000"/>
      <name val="Arial"/>
      <family val="2"/>
      <charset val="204"/>
    </font>
    <font>
      <b/>
      <sz val="11"/>
      <color theme="1"/>
      <name val="Arial"/>
      <family val="2"/>
      <charset val="204"/>
    </font>
    <font>
      <b/>
      <sz val="11"/>
      <color rgb="FFFF0000"/>
      <name val="Arial"/>
      <family val="2"/>
      <charset val="204"/>
    </font>
    <font>
      <b/>
      <i/>
      <sz val="10"/>
      <color rgb="FF000000"/>
      <name val="Arial"/>
      <family val="2"/>
      <charset val="204"/>
    </font>
    <font>
      <b/>
      <i/>
      <sz val="10"/>
      <color theme="1"/>
      <name val="Arial"/>
      <family val="2"/>
      <charset val="204"/>
    </font>
    <font>
      <i/>
      <vertAlign val="superscript"/>
      <sz val="10"/>
      <color theme="1"/>
      <name val="Arial"/>
      <family val="2"/>
      <charset val="204"/>
    </font>
    <font>
      <b/>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b/>
      <i/>
      <vertAlign val="superscript"/>
      <sz val="10"/>
      <color theme="1"/>
      <name val="Arial"/>
      <family val="2"/>
      <charset val="204"/>
    </font>
    <font>
      <i/>
      <vertAlign val="superscript"/>
      <sz val="10"/>
      <color theme="1"/>
      <name val="Arial"/>
      <family val="2"/>
      <charset val="204"/>
    </font>
    <font>
      <i/>
      <sz val="10"/>
      <color theme="1"/>
      <name val="Arial"/>
      <family val="2"/>
      <charset val="204"/>
    </font>
    <font>
      <i/>
      <vertAlign val="superscript"/>
      <sz val="10"/>
      <color theme="1"/>
      <name val="Arial"/>
      <family val="2"/>
      <charset val="204"/>
    </font>
    <font>
      <sz val="10"/>
      <color rgb="FFFF0000"/>
      <name val="Arial"/>
      <family val="2"/>
      <charset val="204"/>
    </font>
    <font>
      <sz val="10"/>
      <name val="Arial"/>
      <family val="2"/>
      <charset val="204"/>
    </font>
    <font>
      <sz val="12"/>
      <color theme="1"/>
      <name val="Arial"/>
      <family val="2"/>
      <charset val="204"/>
    </font>
    <font>
      <sz val="10"/>
      <color rgb="FF221F1F"/>
      <name val="Arial"/>
      <family val="2"/>
      <charset val="204"/>
    </font>
    <font>
      <sz val="9"/>
      <color theme="1"/>
      <name val="Calibri"/>
      <family val="2"/>
      <charset val="204"/>
      <scheme val="minor"/>
    </font>
    <font>
      <sz val="9"/>
      <color theme="1"/>
      <name val="Times New Roman"/>
      <family val="1"/>
      <charset val="204"/>
    </font>
    <font>
      <b/>
      <sz val="11"/>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sz val="9"/>
      <name val="Calibri"/>
      <family val="2"/>
      <charset val="204"/>
      <scheme val="minor"/>
    </font>
    <font>
      <b/>
      <sz val="9"/>
      <name val="Times New Roman"/>
      <family val="1"/>
      <charset val="204"/>
    </font>
    <font>
      <b/>
      <i/>
      <sz val="10"/>
      <color theme="1"/>
      <name val="Times New Roman"/>
      <family val="1"/>
      <charset val="204"/>
    </font>
    <font>
      <b/>
      <i/>
      <sz val="9"/>
      <color theme="1"/>
      <name val="Times New Roman"/>
      <family val="1"/>
      <charset val="204"/>
    </font>
    <font>
      <i/>
      <sz val="9"/>
      <color theme="1"/>
      <name val="Times New Roman"/>
      <family val="1"/>
      <charset val="204"/>
    </font>
    <font>
      <b/>
      <sz val="10"/>
      <color theme="1"/>
      <name val="Times New Roman"/>
      <family val="1"/>
      <charset val="204"/>
    </font>
    <font>
      <b/>
      <sz val="9"/>
      <color theme="1"/>
      <name val="Times New Roman"/>
      <family val="1"/>
      <charset val="204"/>
    </font>
    <font>
      <sz val="9"/>
      <name val="Times New Roman"/>
      <family val="1"/>
      <charset val="204"/>
    </font>
    <font>
      <sz val="10"/>
      <name val="Times New Roman"/>
      <family val="1"/>
      <charset val="204"/>
    </font>
    <font>
      <sz val="9"/>
      <color rgb="FFFF0000"/>
      <name val="Times New Roman"/>
      <family val="1"/>
      <charset val="204"/>
    </font>
    <font>
      <sz val="10"/>
      <color rgb="FF000000"/>
      <name val="Times New Roman"/>
      <family val="1"/>
      <charset val="204"/>
    </font>
    <font>
      <sz val="8"/>
      <color theme="1"/>
      <name val="Times New Roman"/>
      <family val="1"/>
      <charset val="204"/>
    </font>
    <font>
      <b/>
      <sz val="10"/>
      <name val="Times New Roman"/>
      <family val="1"/>
      <charset val="204"/>
    </font>
    <font>
      <b/>
      <sz val="10"/>
      <color rgb="FF000000"/>
      <name val="Times New Roman"/>
      <family val="1"/>
      <charset val="204"/>
    </font>
    <font>
      <b/>
      <i/>
      <sz val="14"/>
      <color theme="1"/>
      <name val="Times New Roman"/>
      <family val="1"/>
      <charset val="204"/>
    </font>
    <font>
      <b/>
      <i/>
      <sz val="10"/>
      <color rgb="FF000000"/>
      <name val="Times New Roman"/>
      <family val="1"/>
      <charset val="204"/>
    </font>
    <font>
      <b/>
      <sz val="10"/>
      <color rgb="FFFF0000"/>
      <name val="Times New Roman"/>
      <family val="1"/>
      <charset val="204"/>
    </font>
  </fonts>
  <fills count="14">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FF"/>
        <bgColor rgb="FFFFFFFF"/>
      </patternFill>
    </fill>
    <fill>
      <patternFill patternType="solid">
        <fgColor rgb="FFFFFF99"/>
        <bgColor indexed="64"/>
      </patternFill>
    </fill>
    <fill>
      <patternFill patternType="solid">
        <fgColor theme="4" tint="0.79998168889431442"/>
        <bgColor indexed="64"/>
      </patternFill>
    </fill>
    <fill>
      <patternFill patternType="solid">
        <fgColor rgb="FFDEEAF6"/>
        <bgColor rgb="FFECECEC"/>
      </patternFill>
    </fill>
    <fill>
      <patternFill patternType="solid">
        <fgColor rgb="FFCCFF99"/>
        <bgColor indexed="64"/>
      </patternFill>
    </fill>
    <fill>
      <patternFill patternType="solid">
        <fgColor theme="0"/>
        <bgColor indexed="64"/>
      </patternFill>
    </fill>
  </fills>
  <borders count="13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right/>
      <top/>
      <bottom style="thin">
        <color indexed="64"/>
      </bottom>
      <diagonal/>
    </border>
  </borders>
  <cellStyleXfs count="3">
    <xf numFmtId="0" fontId="0" fillId="0" borderId="0"/>
    <xf numFmtId="0" fontId="1" fillId="0" borderId="43"/>
    <xf numFmtId="0" fontId="7" fillId="0" borderId="43"/>
  </cellStyleXfs>
  <cellXfs count="630">
    <xf numFmtId="0" fontId="0" fillId="0" borderId="0" xfId="0"/>
    <xf numFmtId="0" fontId="3" fillId="0" borderId="0" xfId="0" applyFont="1"/>
    <xf numFmtId="0" fontId="3" fillId="0" borderId="0" xfId="0" applyFont="1" applyAlignment="1">
      <alignment wrapText="1"/>
    </xf>
    <xf numFmtId="0" fontId="4" fillId="0" borderId="0" xfId="0" applyFont="1"/>
    <xf numFmtId="0" fontId="5" fillId="0" borderId="0" xfId="0" applyFont="1" applyAlignment="1">
      <alignment horizontal="left"/>
    </xf>
    <xf numFmtId="0" fontId="6" fillId="0" borderId="0" xfId="0" applyFont="1"/>
    <xf numFmtId="49" fontId="3" fillId="0" borderId="0" xfId="0" applyNumberFormat="1" applyFont="1"/>
    <xf numFmtId="0" fontId="7" fillId="0" borderId="0" xfId="0" applyFont="1" applyAlignment="1">
      <alignment vertical="center"/>
    </xf>
    <xf numFmtId="0" fontId="3" fillId="0" borderId="0" xfId="0" applyFont="1" applyAlignment="1">
      <alignment vertical="center"/>
    </xf>
    <xf numFmtId="0" fontId="8" fillId="0" borderId="0" xfId="0" applyFont="1"/>
    <xf numFmtId="10" fontId="8" fillId="0" borderId="0" xfId="0" applyNumberFormat="1" applyFont="1"/>
    <xf numFmtId="4" fontId="8" fillId="0" borderId="0" xfId="0" applyNumberFormat="1" applyFont="1"/>
    <xf numFmtId="10" fontId="3" fillId="0" borderId="0" xfId="0" applyNumberFormat="1" applyFont="1"/>
    <xf numFmtId="4" fontId="3" fillId="0" borderId="0" xfId="0" applyNumberFormat="1" applyFont="1"/>
    <xf numFmtId="10" fontId="10" fillId="0" borderId="0" xfId="0" applyNumberFormat="1" applyFont="1"/>
    <xf numFmtId="4" fontId="10" fillId="0" borderId="0" xfId="0" applyNumberFormat="1" applyFont="1"/>
    <xf numFmtId="0" fontId="11" fillId="0" borderId="0" xfId="0" applyFont="1" applyAlignment="1">
      <alignment horizontal="center" vertical="center" wrapText="1"/>
    </xf>
    <xf numFmtId="10" fontId="10" fillId="0" borderId="10"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14" fontId="6" fillId="0" borderId="0" xfId="0" applyNumberFormat="1" applyFont="1"/>
    <xf numFmtId="10" fontId="10" fillId="0" borderId="10" xfId="0" applyNumberFormat="1" applyFont="1" applyBorder="1" applyAlignment="1">
      <alignment horizontal="center" vertical="center"/>
    </xf>
    <xf numFmtId="4" fontId="10" fillId="0" borderId="14" xfId="0" applyNumberFormat="1" applyFont="1" applyBorder="1" applyAlignment="1">
      <alignment horizontal="center" vertical="center"/>
    </xf>
    <xf numFmtId="10" fontId="10" fillId="0" borderId="11" xfId="0" applyNumberFormat="1" applyFont="1" applyBorder="1" applyAlignment="1">
      <alignment horizontal="center" vertical="center"/>
    </xf>
    <xf numFmtId="4" fontId="10" fillId="0" borderId="14" xfId="0" applyNumberFormat="1" applyFont="1" applyBorder="1" applyAlignment="1">
      <alignment horizontal="center" vertical="center" wrapText="1"/>
    </xf>
    <xf numFmtId="10" fontId="11" fillId="0" borderId="10" xfId="0" applyNumberFormat="1" applyFont="1" applyBorder="1" applyAlignment="1">
      <alignment horizontal="center" vertical="center"/>
    </xf>
    <xf numFmtId="4" fontId="11" fillId="0" borderId="14" xfId="0" applyNumberFormat="1" applyFont="1" applyBorder="1" applyAlignment="1">
      <alignment horizontal="center" vertical="center"/>
    </xf>
    <xf numFmtId="0" fontId="10" fillId="0" borderId="0" xfId="0" applyFont="1" applyAlignment="1">
      <alignment horizontal="center" vertical="center"/>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0" xfId="0" applyNumberFormat="1" applyFont="1" applyAlignment="1">
      <alignment horizontal="center" vertical="center"/>
    </xf>
    <xf numFmtId="2" fontId="10" fillId="0" borderId="0" xfId="0" applyNumberFormat="1" applyFont="1" applyAlignment="1">
      <alignment horizontal="center" vertical="center"/>
    </xf>
    <xf numFmtId="0" fontId="10" fillId="0" borderId="19" xfId="0" applyFont="1" applyBorder="1" applyAlignment="1">
      <alignment horizontal="center" vertical="center" wrapText="1"/>
    </xf>
    <xf numFmtId="10" fontId="10" fillId="0" borderId="20" xfId="0" applyNumberFormat="1" applyFont="1" applyBorder="1" applyAlignment="1">
      <alignment horizontal="center" vertical="center"/>
    </xf>
    <xf numFmtId="4" fontId="10" fillId="0" borderId="21" xfId="0" applyNumberFormat="1" applyFont="1" applyBorder="1" applyAlignment="1">
      <alignment horizontal="center" vertical="center"/>
    </xf>
    <xf numFmtId="4" fontId="10" fillId="0" borderId="20" xfId="0" applyNumberFormat="1" applyFont="1" applyBorder="1" applyAlignment="1">
      <alignment horizontal="center" vertical="center"/>
    </xf>
    <xf numFmtId="4" fontId="10" fillId="0" borderId="22" xfId="0" applyNumberFormat="1" applyFont="1" applyBorder="1" applyAlignment="1">
      <alignment horizontal="center" vertical="center"/>
    </xf>
    <xf numFmtId="10" fontId="10" fillId="0" borderId="22" xfId="0" applyNumberFormat="1" applyFont="1" applyBorder="1" applyAlignment="1">
      <alignment horizontal="center" vertical="center"/>
    </xf>
    <xf numFmtId="4" fontId="11" fillId="0" borderId="21" xfId="0" applyNumberFormat="1" applyFont="1" applyBorder="1" applyAlignment="1">
      <alignment horizontal="center" vertical="center"/>
    </xf>
    <xf numFmtId="0" fontId="10" fillId="0" borderId="23" xfId="0" applyFont="1" applyBorder="1" applyAlignment="1">
      <alignment horizontal="center" vertical="center" wrapText="1"/>
    </xf>
    <xf numFmtId="10" fontId="10" fillId="0" borderId="24" xfId="0" applyNumberFormat="1" applyFont="1" applyBorder="1" applyAlignment="1">
      <alignment horizontal="center" vertical="center"/>
    </xf>
    <xf numFmtId="4" fontId="10" fillId="0" borderId="25" xfId="0" applyNumberFormat="1" applyFont="1" applyBorder="1" applyAlignment="1">
      <alignment horizontal="center" vertical="center"/>
    </xf>
    <xf numFmtId="4" fontId="10" fillId="0" borderId="24" xfId="0" applyNumberFormat="1" applyFont="1" applyBorder="1" applyAlignment="1">
      <alignment horizontal="center" vertical="center"/>
    </xf>
    <xf numFmtId="4" fontId="10" fillId="0" borderId="26" xfId="0" applyNumberFormat="1" applyFont="1" applyBorder="1" applyAlignment="1">
      <alignment horizontal="center" vertical="center"/>
    </xf>
    <xf numFmtId="10" fontId="10" fillId="0" borderId="26" xfId="0" applyNumberFormat="1" applyFont="1" applyBorder="1" applyAlignment="1">
      <alignment horizontal="center" vertical="center"/>
    </xf>
    <xf numFmtId="10" fontId="15" fillId="0" borderId="24" xfId="0" applyNumberFormat="1" applyFont="1" applyBorder="1" applyAlignment="1">
      <alignment horizontal="center" vertical="center"/>
    </xf>
    <xf numFmtId="4" fontId="11" fillId="0" borderId="25" xfId="0" applyNumberFormat="1" applyFont="1" applyBorder="1" applyAlignment="1">
      <alignment horizontal="center" vertical="center"/>
    </xf>
    <xf numFmtId="0" fontId="10" fillId="0" borderId="27" xfId="0" applyFont="1" applyBorder="1" applyAlignment="1">
      <alignment horizontal="center" vertical="center" wrapText="1"/>
    </xf>
    <xf numFmtId="10" fontId="10" fillId="0" borderId="28" xfId="0" applyNumberFormat="1" applyFont="1" applyBorder="1" applyAlignment="1">
      <alignment horizontal="center" vertical="center"/>
    </xf>
    <xf numFmtId="4" fontId="10" fillId="0" borderId="29" xfId="0" applyNumberFormat="1" applyFont="1" applyBorder="1" applyAlignment="1">
      <alignment horizontal="center" vertical="center"/>
    </xf>
    <xf numFmtId="4" fontId="10" fillId="0" borderId="28" xfId="0" applyNumberFormat="1" applyFont="1" applyBorder="1" applyAlignment="1">
      <alignment horizontal="center" vertical="center"/>
    </xf>
    <xf numFmtId="4" fontId="10" fillId="0" borderId="30" xfId="0" applyNumberFormat="1" applyFont="1" applyBorder="1" applyAlignment="1">
      <alignment horizontal="center" vertical="center"/>
    </xf>
    <xf numFmtId="10" fontId="10" fillId="0" borderId="30" xfId="0" applyNumberFormat="1" applyFont="1" applyBorder="1" applyAlignment="1">
      <alignment horizontal="center" vertical="center"/>
    </xf>
    <xf numFmtId="10" fontId="15" fillId="0" borderId="28" xfId="0" applyNumberFormat="1" applyFont="1" applyBorder="1" applyAlignment="1">
      <alignment horizontal="center" vertical="center"/>
    </xf>
    <xf numFmtId="4" fontId="11" fillId="0" borderId="29" xfId="0" applyNumberFormat="1" applyFont="1" applyBorder="1" applyAlignment="1">
      <alignment horizontal="center" vertical="center"/>
    </xf>
    <xf numFmtId="0" fontId="10" fillId="0" borderId="15" xfId="0" applyFont="1" applyBorder="1" applyAlignment="1">
      <alignment horizontal="center" vertical="center" wrapText="1"/>
    </xf>
    <xf numFmtId="4" fontId="10" fillId="0" borderId="17" xfId="0" applyNumberFormat="1" applyFont="1" applyBorder="1" applyAlignment="1">
      <alignment horizontal="center" vertical="center"/>
    </xf>
    <xf numFmtId="4" fontId="10" fillId="0" borderId="16" xfId="0" applyNumberFormat="1" applyFont="1" applyBorder="1" applyAlignment="1">
      <alignment horizontal="center" vertical="center"/>
    </xf>
    <xf numFmtId="4" fontId="10" fillId="0" borderId="18" xfId="0" applyNumberFormat="1" applyFont="1" applyBorder="1" applyAlignment="1">
      <alignment horizontal="center" vertical="center"/>
    </xf>
    <xf numFmtId="10" fontId="10" fillId="0" borderId="18" xfId="0" applyNumberFormat="1" applyFont="1" applyBorder="1" applyAlignment="1">
      <alignment horizontal="center" vertical="center"/>
    </xf>
    <xf numFmtId="10" fontId="10" fillId="0" borderId="16" xfId="0" applyNumberFormat="1" applyFont="1" applyBorder="1" applyAlignment="1">
      <alignment horizontal="center" vertical="center"/>
    </xf>
    <xf numFmtId="10" fontId="15" fillId="0" borderId="16" xfId="0" applyNumberFormat="1" applyFont="1" applyBorder="1" applyAlignment="1">
      <alignment horizontal="center" vertical="center"/>
    </xf>
    <xf numFmtId="4" fontId="11" fillId="0" borderId="17" xfId="0" applyNumberFormat="1" applyFont="1" applyBorder="1" applyAlignment="1">
      <alignment horizontal="center" vertical="center"/>
    </xf>
    <xf numFmtId="0" fontId="14" fillId="0" borderId="0" xfId="0" applyFont="1"/>
    <xf numFmtId="0" fontId="14" fillId="0" borderId="31" xfId="0" applyFont="1" applyBorder="1"/>
    <xf numFmtId="10" fontId="14" fillId="0" borderId="0" xfId="0" applyNumberFormat="1" applyFont="1"/>
    <xf numFmtId="0" fontId="10" fillId="0" borderId="0" xfId="0" applyFont="1" applyAlignment="1">
      <alignment horizontal="right"/>
    </xf>
    <xf numFmtId="0" fontId="10" fillId="0" borderId="0" xfId="0" applyFont="1"/>
    <xf numFmtId="4" fontId="3" fillId="0" borderId="0" xfId="0" applyNumberFormat="1" applyFont="1" applyAlignment="1">
      <alignment horizontal="right"/>
    </xf>
    <xf numFmtId="4" fontId="17" fillId="0" borderId="0" xfId="0" applyNumberFormat="1" applyFont="1" applyAlignment="1">
      <alignment horizontal="right"/>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17" fillId="0" borderId="0" xfId="0" applyFont="1" applyAlignment="1">
      <alignment horizontal="right" vertical="center"/>
    </xf>
    <xf numFmtId="0" fontId="18" fillId="0" borderId="0" xfId="0" applyFont="1" applyAlignment="1">
      <alignment horizontal="right"/>
    </xf>
    <xf numFmtId="0" fontId="19" fillId="0" borderId="0" xfId="0" applyFont="1" applyAlignment="1">
      <alignment horizontal="right" vertical="center"/>
    </xf>
    <xf numFmtId="0" fontId="4" fillId="0" borderId="0" xfId="0" applyFont="1" applyAlignment="1">
      <alignment vertical="center" wrapText="1"/>
    </xf>
    <xf numFmtId="4" fontId="3" fillId="0" borderId="0" xfId="0" applyNumberFormat="1" applyFont="1" applyAlignment="1">
      <alignment horizontal="right" vertical="center"/>
    </xf>
    <xf numFmtId="4" fontId="18" fillId="0" borderId="0" xfId="0" applyNumberFormat="1" applyFont="1" applyAlignment="1">
      <alignment horizontal="right" wrapText="1"/>
    </xf>
    <xf numFmtId="4" fontId="19" fillId="0" borderId="0" xfId="0" applyNumberFormat="1" applyFont="1" applyAlignment="1">
      <alignment horizontal="right" vertical="center" wrapText="1"/>
    </xf>
    <xf numFmtId="0" fontId="3" fillId="0" borderId="0" xfId="0" applyFont="1" applyAlignment="1">
      <alignment vertical="center" wrapText="1"/>
    </xf>
    <xf numFmtId="4" fontId="4" fillId="2" borderId="39" xfId="0" applyNumberFormat="1" applyFont="1" applyFill="1" applyBorder="1" applyAlignment="1">
      <alignment horizontal="center" vertical="center" wrapText="1"/>
    </xf>
    <xf numFmtId="4" fontId="4" fillId="2" borderId="40" xfId="0" applyNumberFormat="1" applyFont="1" applyFill="1" applyBorder="1" applyAlignment="1">
      <alignment horizontal="center" vertical="center" wrapText="1"/>
    </xf>
    <xf numFmtId="4" fontId="4" fillId="2" borderId="41" xfId="0" applyNumberFormat="1" applyFont="1" applyFill="1" applyBorder="1" applyAlignment="1">
      <alignment horizontal="center" vertical="center" wrapText="1"/>
    </xf>
    <xf numFmtId="164" fontId="4" fillId="2" borderId="42" xfId="0" applyNumberFormat="1" applyFont="1" applyFill="1" applyBorder="1" applyAlignment="1">
      <alignment horizontal="center" vertical="center" wrapText="1"/>
    </xf>
    <xf numFmtId="164" fontId="4" fillId="2" borderId="43" xfId="0" applyNumberFormat="1" applyFont="1" applyFill="1" applyBorder="1" applyAlignment="1">
      <alignment horizontal="center" vertical="center" wrapText="1"/>
    </xf>
    <xf numFmtId="0" fontId="4" fillId="3" borderId="40" xfId="0" applyFont="1" applyFill="1" applyBorder="1" applyAlignment="1">
      <alignment horizontal="center" vertical="center"/>
    </xf>
    <xf numFmtId="0" fontId="4" fillId="3" borderId="39" xfId="0" applyFont="1" applyFill="1" applyBorder="1" applyAlignment="1">
      <alignment horizontal="center" vertical="center" wrapText="1"/>
    </xf>
    <xf numFmtId="3" fontId="4" fillId="3" borderId="39" xfId="0" applyNumberFormat="1" applyFont="1" applyFill="1" applyBorder="1" applyAlignment="1">
      <alignment horizontal="center" vertical="center" wrapText="1"/>
    </xf>
    <xf numFmtId="0" fontId="4" fillId="3" borderId="40" xfId="0" applyFont="1" applyFill="1" applyBorder="1" applyAlignment="1">
      <alignment horizontal="center" vertical="center" wrapText="1"/>
    </xf>
    <xf numFmtId="0" fontId="20" fillId="4" borderId="44" xfId="0" applyFont="1" applyFill="1" applyBorder="1" applyAlignment="1">
      <alignment vertical="center"/>
    </xf>
    <xf numFmtId="0" fontId="20" fillId="4" borderId="45" xfId="0" applyFont="1" applyFill="1" applyBorder="1" applyAlignment="1">
      <alignment horizontal="center" vertical="center"/>
    </xf>
    <xf numFmtId="0" fontId="20" fillId="4" borderId="46" xfId="0" applyFont="1" applyFill="1" applyBorder="1" applyAlignment="1">
      <alignment vertical="center" wrapText="1"/>
    </xf>
    <xf numFmtId="0" fontId="6" fillId="4" borderId="46" xfId="0" applyFont="1" applyFill="1" applyBorder="1" applyAlignment="1">
      <alignment horizontal="center" vertical="center"/>
    </xf>
    <xf numFmtId="4" fontId="6" fillId="4" borderId="46" xfId="0" applyNumberFormat="1" applyFont="1" applyFill="1" applyBorder="1" applyAlignment="1">
      <alignment horizontal="right" vertical="center"/>
    </xf>
    <xf numFmtId="4" fontId="21" fillId="4" borderId="46" xfId="0" applyNumberFormat="1" applyFont="1" applyFill="1" applyBorder="1" applyAlignment="1">
      <alignment horizontal="right" vertical="center"/>
    </xf>
    <xf numFmtId="0" fontId="6" fillId="4" borderId="41" xfId="0" applyFont="1" applyFill="1" applyBorder="1" applyAlignment="1">
      <alignment vertical="center" wrapText="1"/>
    </xf>
    <xf numFmtId="0" fontId="6" fillId="0" borderId="0" xfId="0" applyFont="1" applyAlignment="1">
      <alignment vertical="center"/>
    </xf>
    <xf numFmtId="0" fontId="4" fillId="5" borderId="47" xfId="0" applyFont="1" applyFill="1" applyBorder="1" applyAlignment="1">
      <alignment vertical="center"/>
    </xf>
    <xf numFmtId="0" fontId="4" fillId="5" borderId="40" xfId="0" applyFont="1" applyFill="1" applyBorder="1" applyAlignment="1">
      <alignment horizontal="center" vertical="center"/>
    </xf>
    <xf numFmtId="0" fontId="5" fillId="5" borderId="45" xfId="0" applyFont="1" applyFill="1" applyBorder="1" applyAlignment="1">
      <alignment vertical="center"/>
    </xf>
    <xf numFmtId="0" fontId="3" fillId="5" borderId="45" xfId="0" applyFont="1" applyFill="1" applyBorder="1" applyAlignment="1">
      <alignment horizontal="center" vertical="center"/>
    </xf>
    <xf numFmtId="4" fontId="3" fillId="5" borderId="45" xfId="0" applyNumberFormat="1" applyFont="1" applyFill="1" applyBorder="1" applyAlignment="1">
      <alignment horizontal="right" vertical="center"/>
    </xf>
    <xf numFmtId="4" fontId="17" fillId="5" borderId="45" xfId="0" applyNumberFormat="1" applyFont="1" applyFill="1" applyBorder="1" applyAlignment="1">
      <alignment horizontal="right" vertical="center"/>
    </xf>
    <xf numFmtId="0" fontId="3" fillId="5" borderId="48" xfId="0" applyFont="1" applyFill="1" applyBorder="1" applyAlignment="1">
      <alignment vertical="center"/>
    </xf>
    <xf numFmtId="165" fontId="4" fillId="6" borderId="49" xfId="0" applyNumberFormat="1" applyFont="1" applyFill="1" applyBorder="1" applyAlignment="1">
      <alignment vertical="top"/>
    </xf>
    <xf numFmtId="49" fontId="4" fillId="6" borderId="50" xfId="0" applyNumberFormat="1" applyFont="1" applyFill="1" applyBorder="1" applyAlignment="1">
      <alignment horizontal="center" vertical="top"/>
    </xf>
    <xf numFmtId="0" fontId="22" fillId="6" borderId="51" xfId="0" applyFont="1" applyFill="1" applyBorder="1" applyAlignment="1">
      <alignment vertical="top" wrapText="1"/>
    </xf>
    <xf numFmtId="0" fontId="4" fillId="6" borderId="52" xfId="0" applyFont="1" applyFill="1" applyBorder="1" applyAlignment="1">
      <alignment horizontal="center" vertical="top"/>
    </xf>
    <xf numFmtId="4" fontId="4" fillId="6" borderId="53" xfId="0" applyNumberFormat="1" applyFont="1" applyFill="1" applyBorder="1" applyAlignment="1">
      <alignment horizontal="right" vertical="top"/>
    </xf>
    <xf numFmtId="4" fontId="4" fillId="6" borderId="54" xfId="0" applyNumberFormat="1" applyFont="1" applyFill="1" applyBorder="1" applyAlignment="1">
      <alignment horizontal="right" vertical="top"/>
    </xf>
    <xf numFmtId="4" fontId="4" fillId="6" borderId="55" xfId="0" applyNumberFormat="1" applyFont="1" applyFill="1" applyBorder="1" applyAlignment="1">
      <alignment horizontal="right" vertical="top"/>
    </xf>
    <xf numFmtId="4" fontId="17" fillId="6" borderId="56" xfId="0" applyNumberFormat="1" applyFont="1" applyFill="1" applyBorder="1" applyAlignment="1">
      <alignment horizontal="right" vertical="top"/>
    </xf>
    <xf numFmtId="10" fontId="17" fillId="6" borderId="56" xfId="0" applyNumberFormat="1" applyFont="1" applyFill="1" applyBorder="1" applyAlignment="1">
      <alignment horizontal="right" vertical="top"/>
    </xf>
    <xf numFmtId="0" fontId="4" fillId="6" borderId="55" xfId="0" applyFont="1" applyFill="1" applyBorder="1" applyAlignment="1">
      <alignment vertical="top" wrapText="1"/>
    </xf>
    <xf numFmtId="0" fontId="4" fillId="0" borderId="0" xfId="0" applyFont="1" applyAlignment="1">
      <alignment vertical="top"/>
    </xf>
    <xf numFmtId="165" fontId="4" fillId="0" borderId="57" xfId="0" applyNumberFormat="1" applyFont="1" applyBorder="1" applyAlignment="1">
      <alignment vertical="top"/>
    </xf>
    <xf numFmtId="49" fontId="5" fillId="0" borderId="23" xfId="0" applyNumberFormat="1" applyFont="1" applyBorder="1" applyAlignment="1">
      <alignment horizontal="center" vertical="top"/>
    </xf>
    <xf numFmtId="0" fontId="7" fillId="0" borderId="58" xfId="0" applyFont="1" applyBorder="1" applyAlignment="1">
      <alignment vertical="top" wrapText="1"/>
    </xf>
    <xf numFmtId="0" fontId="3" fillId="0" borderId="57" xfId="0" applyFont="1" applyBorder="1" applyAlignment="1">
      <alignment horizontal="center" vertical="top"/>
    </xf>
    <xf numFmtId="4" fontId="3" fillId="0" borderId="24" xfId="0" applyNumberFormat="1" applyFont="1" applyBorder="1" applyAlignment="1">
      <alignment horizontal="right" vertical="top"/>
    </xf>
    <xf numFmtId="4" fontId="3" fillId="0" borderId="26" xfId="0" applyNumberFormat="1" applyFont="1" applyBorder="1" applyAlignment="1">
      <alignment horizontal="right" vertical="top"/>
    </xf>
    <xf numFmtId="4" fontId="3" fillId="0" borderId="25" xfId="0" applyNumberFormat="1" applyFont="1" applyBorder="1" applyAlignment="1">
      <alignment horizontal="right" vertical="top"/>
    </xf>
    <xf numFmtId="4" fontId="17" fillId="0" borderId="59" xfId="0" applyNumberFormat="1" applyFont="1" applyBorder="1" applyAlignment="1">
      <alignment horizontal="right" vertical="top"/>
    </xf>
    <xf numFmtId="4" fontId="17" fillId="0" borderId="60" xfId="0" applyNumberFormat="1" applyFont="1" applyBorder="1" applyAlignment="1">
      <alignment horizontal="right" vertical="top"/>
    </xf>
    <xf numFmtId="10" fontId="17" fillId="0" borderId="60" xfId="0" applyNumberFormat="1" applyFont="1" applyBorder="1" applyAlignment="1">
      <alignment horizontal="right" vertical="top"/>
    </xf>
    <xf numFmtId="0" fontId="3" fillId="0" borderId="25" xfId="0" applyFont="1" applyBorder="1" applyAlignment="1">
      <alignment vertical="top" wrapText="1"/>
    </xf>
    <xf numFmtId="0" fontId="7" fillId="0" borderId="0" xfId="0" applyFont="1" applyAlignment="1">
      <alignment vertical="top"/>
    </xf>
    <xf numFmtId="0" fontId="3" fillId="0" borderId="0" xfId="0" applyFont="1" applyAlignment="1">
      <alignment vertical="top"/>
    </xf>
    <xf numFmtId="165" fontId="4" fillId="0" borderId="61" xfId="0" applyNumberFormat="1" applyFont="1" applyBorder="1" applyAlignment="1">
      <alignment vertical="top"/>
    </xf>
    <xf numFmtId="49" fontId="5" fillId="0" borderId="27" xfId="0" applyNumberFormat="1" applyFont="1" applyBorder="1" applyAlignment="1">
      <alignment horizontal="center" vertical="top"/>
    </xf>
    <xf numFmtId="0" fontId="3" fillId="0" borderId="61" xfId="0" applyFont="1" applyBorder="1" applyAlignment="1">
      <alignment horizontal="center" vertical="top"/>
    </xf>
    <xf numFmtId="4" fontId="3" fillId="0" borderId="62" xfId="0" applyNumberFormat="1" applyFont="1" applyBorder="1" applyAlignment="1">
      <alignment horizontal="right" vertical="top"/>
    </xf>
    <xf numFmtId="4" fontId="3" fillId="0" borderId="63" xfId="0" applyNumberFormat="1" applyFont="1" applyBorder="1" applyAlignment="1">
      <alignment horizontal="right" vertical="top"/>
    </xf>
    <xf numFmtId="4" fontId="3" fillId="0" borderId="64" xfId="0" applyNumberFormat="1" applyFont="1" applyBorder="1" applyAlignment="1">
      <alignment horizontal="right" vertical="top"/>
    </xf>
    <xf numFmtId="4" fontId="17" fillId="0" borderId="65" xfId="0" applyNumberFormat="1" applyFont="1" applyBorder="1" applyAlignment="1">
      <alignment horizontal="right" vertical="top"/>
    </xf>
    <xf numFmtId="0" fontId="3" fillId="0" borderId="64" xfId="0" applyFont="1" applyBorder="1" applyAlignment="1">
      <alignment vertical="top" wrapText="1"/>
    </xf>
    <xf numFmtId="0" fontId="22" fillId="6" borderId="66" xfId="0" applyFont="1" applyFill="1" applyBorder="1" applyAlignment="1">
      <alignment vertical="top" wrapText="1"/>
    </xf>
    <xf numFmtId="0" fontId="4" fillId="6" borderId="49" xfId="0" applyFont="1" applyFill="1" applyBorder="1" applyAlignment="1">
      <alignment horizontal="center" vertical="top"/>
    </xf>
    <xf numFmtId="4" fontId="4" fillId="6" borderId="67" xfId="0" applyNumberFormat="1" applyFont="1" applyFill="1" applyBorder="1" applyAlignment="1">
      <alignment horizontal="right" vertical="top"/>
    </xf>
    <xf numFmtId="4" fontId="4" fillId="6" borderId="68" xfId="0" applyNumberFormat="1" applyFont="1" applyFill="1" applyBorder="1" applyAlignment="1">
      <alignment horizontal="right" vertical="top"/>
    </xf>
    <xf numFmtId="4" fontId="4" fillId="6" borderId="69" xfId="0" applyNumberFormat="1" applyFont="1" applyFill="1" applyBorder="1" applyAlignment="1">
      <alignment horizontal="right" vertical="top"/>
    </xf>
    <xf numFmtId="4" fontId="3" fillId="6" borderId="69" xfId="0" applyNumberFormat="1" applyFont="1" applyFill="1" applyBorder="1" applyAlignment="1">
      <alignment horizontal="right" vertical="top"/>
    </xf>
    <xf numFmtId="0" fontId="4" fillId="6" borderId="69" xfId="0" applyFont="1" applyFill="1" applyBorder="1" applyAlignment="1">
      <alignment vertical="top" wrapText="1"/>
    </xf>
    <xf numFmtId="165" fontId="4" fillId="0" borderId="70" xfId="0" applyNumberFormat="1" applyFont="1" applyBorder="1" applyAlignment="1">
      <alignment vertical="top"/>
    </xf>
    <xf numFmtId="0" fontId="3" fillId="0" borderId="70" xfId="0" applyFont="1" applyBorder="1" applyAlignment="1">
      <alignment horizontal="center" vertical="top"/>
    </xf>
    <xf numFmtId="4" fontId="3" fillId="0" borderId="28" xfId="0" applyNumberFormat="1" applyFont="1" applyBorder="1" applyAlignment="1">
      <alignment horizontal="right" vertical="top"/>
    </xf>
    <xf numFmtId="4" fontId="3" fillId="0" borderId="30" xfId="0" applyNumberFormat="1" applyFont="1" applyBorder="1" applyAlignment="1">
      <alignment horizontal="right" vertical="top"/>
    </xf>
    <xf numFmtId="4" fontId="3" fillId="0" borderId="29" xfId="0" applyNumberFormat="1" applyFont="1" applyBorder="1" applyAlignment="1">
      <alignment horizontal="right" vertical="top"/>
    </xf>
    <xf numFmtId="0" fontId="3" fillId="0" borderId="29" xfId="0" applyFont="1" applyBorder="1" applyAlignment="1">
      <alignment vertical="top" wrapText="1"/>
    </xf>
    <xf numFmtId="0" fontId="23" fillId="6" borderId="66" xfId="0" applyFont="1" applyFill="1" applyBorder="1" applyAlignment="1">
      <alignment vertical="top" wrapText="1"/>
    </xf>
    <xf numFmtId="49" fontId="5" fillId="0" borderId="71" xfId="0" applyNumberFormat="1" applyFont="1" applyBorder="1" applyAlignment="1">
      <alignment horizontal="center" vertical="top"/>
    </xf>
    <xf numFmtId="49" fontId="5" fillId="6" borderId="50" xfId="0" applyNumberFormat="1" applyFont="1" applyFill="1" applyBorder="1" applyAlignment="1">
      <alignment horizontal="center" vertical="top"/>
    </xf>
    <xf numFmtId="165" fontId="4" fillId="0" borderId="72" xfId="0" applyNumberFormat="1" applyFont="1" applyBorder="1" applyAlignment="1">
      <alignment vertical="top"/>
    </xf>
    <xf numFmtId="49" fontId="5" fillId="0" borderId="19" xfId="0" applyNumberFormat="1" applyFont="1" applyBorder="1" applyAlignment="1">
      <alignment horizontal="center" vertical="top"/>
    </xf>
    <xf numFmtId="0" fontId="3" fillId="0" borderId="72" xfId="0" applyFont="1" applyBorder="1" applyAlignment="1">
      <alignment horizontal="center" vertical="top"/>
    </xf>
    <xf numFmtId="4" fontId="3" fillId="0" borderId="20" xfId="0" applyNumberFormat="1" applyFont="1" applyBorder="1" applyAlignment="1">
      <alignment horizontal="right" vertical="top"/>
    </xf>
    <xf numFmtId="4" fontId="3" fillId="0" borderId="22" xfId="0" applyNumberFormat="1" applyFont="1" applyBorder="1" applyAlignment="1">
      <alignment horizontal="right" vertical="top"/>
    </xf>
    <xf numFmtId="4" fontId="3" fillId="0" borderId="21" xfId="0" applyNumberFormat="1" applyFont="1" applyBorder="1" applyAlignment="1">
      <alignment horizontal="right" vertical="top"/>
    </xf>
    <xf numFmtId="0" fontId="3" fillId="0" borderId="21" xfId="0" applyFont="1" applyBorder="1" applyAlignment="1">
      <alignment vertical="top" wrapText="1"/>
    </xf>
    <xf numFmtId="0" fontId="3" fillId="0" borderId="73" xfId="0" applyFont="1" applyBorder="1" applyAlignment="1">
      <alignment vertical="top" wrapText="1"/>
    </xf>
    <xf numFmtId="0" fontId="7" fillId="0" borderId="73" xfId="0" applyFont="1" applyBorder="1" applyAlignment="1">
      <alignment vertical="top" wrapText="1"/>
    </xf>
    <xf numFmtId="4" fontId="17" fillId="0" borderId="74" xfId="0" applyNumberFormat="1" applyFont="1" applyBorder="1" applyAlignment="1">
      <alignment horizontal="right" vertical="top"/>
    </xf>
    <xf numFmtId="165" fontId="22" fillId="7" borderId="44" xfId="0" applyNumberFormat="1" applyFont="1" applyFill="1" applyBorder="1" applyAlignment="1">
      <alignment vertical="center"/>
    </xf>
    <xf numFmtId="165" fontId="4" fillId="7" borderId="45" xfId="0" applyNumberFormat="1" applyFont="1" applyFill="1" applyBorder="1" applyAlignment="1">
      <alignment horizontal="center" vertical="center"/>
    </xf>
    <xf numFmtId="0" fontId="4" fillId="7" borderId="45" xfId="0" applyFont="1" applyFill="1" applyBorder="1" applyAlignment="1">
      <alignment vertical="center" wrapText="1"/>
    </xf>
    <xf numFmtId="0" fontId="4" fillId="7" borderId="48" xfId="0" applyFont="1" applyFill="1" applyBorder="1" applyAlignment="1">
      <alignment horizontal="center" vertical="center"/>
    </xf>
    <xf numFmtId="4" fontId="4" fillId="2" borderId="46" xfId="0" applyNumberFormat="1" applyFont="1" applyFill="1" applyBorder="1" applyAlignment="1">
      <alignment horizontal="right" vertical="center"/>
    </xf>
    <xf numFmtId="4" fontId="4" fillId="7" borderId="18" xfId="0" applyNumberFormat="1" applyFont="1" applyFill="1" applyBorder="1" applyAlignment="1">
      <alignment horizontal="right" vertical="center"/>
    </xf>
    <xf numFmtId="4" fontId="4" fillId="7" borderId="75" xfId="0" applyNumberFormat="1" applyFont="1" applyFill="1" applyBorder="1" applyAlignment="1">
      <alignment horizontal="right" vertical="center"/>
    </xf>
    <xf numFmtId="4" fontId="4" fillId="7" borderId="76" xfId="0" applyNumberFormat="1" applyFont="1" applyFill="1" applyBorder="1" applyAlignment="1">
      <alignment horizontal="right" vertical="center"/>
    </xf>
    <xf numFmtId="4" fontId="4" fillId="7" borderId="77" xfId="0" applyNumberFormat="1" applyFont="1" applyFill="1" applyBorder="1" applyAlignment="1">
      <alignment horizontal="right" vertical="center"/>
    </xf>
    <xf numFmtId="4" fontId="4" fillId="7" borderId="15" xfId="0" applyNumberFormat="1" applyFont="1" applyFill="1" applyBorder="1" applyAlignment="1">
      <alignment horizontal="right" vertical="center"/>
    </xf>
    <xf numFmtId="4" fontId="4" fillId="7" borderId="41" xfId="0" applyNumberFormat="1" applyFont="1" applyFill="1" applyBorder="1" applyAlignment="1">
      <alignment horizontal="right" vertical="center"/>
    </xf>
    <xf numFmtId="0" fontId="4" fillId="7" borderId="40" xfId="0" applyFont="1" applyFill="1" applyBorder="1" applyAlignment="1">
      <alignment vertical="center" wrapText="1"/>
    </xf>
    <xf numFmtId="0" fontId="4" fillId="5" borderId="78" xfId="0" applyFont="1" applyFill="1" applyBorder="1" applyAlignment="1">
      <alignment vertical="center"/>
    </xf>
    <xf numFmtId="0" fontId="5" fillId="5" borderId="79" xfId="0" applyFont="1" applyFill="1" applyBorder="1" applyAlignment="1">
      <alignment horizontal="center" vertical="center"/>
    </xf>
    <xf numFmtId="0" fontId="4" fillId="5" borderId="80" xfId="0" applyFont="1" applyFill="1" applyBorder="1" applyAlignment="1">
      <alignment vertical="center"/>
    </xf>
    <xf numFmtId="0" fontId="3" fillId="5" borderId="80" xfId="0" applyFont="1" applyFill="1" applyBorder="1" applyAlignment="1">
      <alignment horizontal="center" vertical="center"/>
    </xf>
    <xf numFmtId="4" fontId="17" fillId="5" borderId="81" xfId="0" applyNumberFormat="1" applyFont="1" applyFill="1" applyBorder="1" applyAlignment="1">
      <alignment horizontal="right" vertical="top"/>
    </xf>
    <xf numFmtId="4" fontId="4" fillId="6" borderId="82" xfId="0" applyNumberFormat="1" applyFont="1" applyFill="1" applyBorder="1" applyAlignment="1">
      <alignment horizontal="right" vertical="top"/>
    </xf>
    <xf numFmtId="4" fontId="4" fillId="6" borderId="83" xfId="0" applyNumberFormat="1" applyFont="1" applyFill="1" applyBorder="1" applyAlignment="1">
      <alignment horizontal="right" vertical="top"/>
    </xf>
    <xf numFmtId="0" fontId="5" fillId="0" borderId="0" xfId="0" applyFont="1" applyAlignment="1">
      <alignment vertical="top"/>
    </xf>
    <xf numFmtId="4" fontId="17" fillId="6" borderId="68" xfId="0" applyNumberFormat="1" applyFont="1" applyFill="1" applyBorder="1" applyAlignment="1">
      <alignment horizontal="right" vertical="top"/>
    </xf>
    <xf numFmtId="0" fontId="3" fillId="0" borderId="58" xfId="0" applyFont="1" applyBorder="1" applyAlignment="1">
      <alignment vertical="top" wrapText="1"/>
    </xf>
    <xf numFmtId="0" fontId="7" fillId="0" borderId="84" xfId="0" applyFont="1" applyBorder="1" applyAlignment="1">
      <alignment vertical="top" wrapText="1"/>
    </xf>
    <xf numFmtId="4" fontId="4" fillId="7" borderId="85" xfId="0" applyNumberFormat="1" applyFont="1" applyFill="1" applyBorder="1" applyAlignment="1">
      <alignment horizontal="right" vertical="center"/>
    </xf>
    <xf numFmtId="4" fontId="4" fillId="7" borderId="86" xfId="0" applyNumberFormat="1" applyFont="1" applyFill="1" applyBorder="1" applyAlignment="1">
      <alignment horizontal="right" vertical="center"/>
    </xf>
    <xf numFmtId="4" fontId="17" fillId="7" borderId="41" xfId="0" applyNumberFormat="1" applyFont="1" applyFill="1" applyBorder="1" applyAlignment="1">
      <alignment horizontal="right" vertical="center"/>
    </xf>
    <xf numFmtId="4" fontId="17" fillId="7" borderId="89" xfId="0" applyNumberFormat="1" applyFont="1" applyFill="1" applyBorder="1" applyAlignment="1">
      <alignment horizontal="right" vertical="center"/>
    </xf>
    <xf numFmtId="4" fontId="17" fillId="7" borderId="26" xfId="0" applyNumberFormat="1" applyFont="1" applyFill="1" applyBorder="1" applyAlignment="1">
      <alignment horizontal="right" vertical="center"/>
    </xf>
    <xf numFmtId="4" fontId="17" fillId="7" borderId="90" xfId="0" applyNumberFormat="1" applyFont="1" applyFill="1" applyBorder="1" applyAlignment="1">
      <alignment horizontal="right" vertical="center"/>
    </xf>
    <xf numFmtId="4" fontId="17" fillId="5" borderId="91" xfId="0" applyNumberFormat="1" applyFont="1" applyFill="1" applyBorder="1" applyAlignment="1">
      <alignment horizontal="right" vertical="top"/>
    </xf>
    <xf numFmtId="0" fontId="23" fillId="6" borderId="51" xfId="0" applyFont="1" applyFill="1" applyBorder="1" applyAlignment="1">
      <alignment vertical="top" wrapText="1"/>
    </xf>
    <xf numFmtId="4" fontId="17" fillId="6" borderId="24" xfId="0" applyNumberFormat="1" applyFont="1" applyFill="1" applyBorder="1" applyAlignment="1">
      <alignment horizontal="right" vertical="top"/>
    </xf>
    <xf numFmtId="0" fontId="7" fillId="0" borderId="57" xfId="0" applyFont="1" applyBorder="1" applyAlignment="1">
      <alignment horizontal="center" vertical="top" wrapText="1"/>
    </xf>
    <xf numFmtId="4" fontId="3" fillId="0" borderId="24" xfId="0" applyNumberFormat="1" applyFont="1" applyBorder="1" applyAlignment="1">
      <alignment horizontal="right" vertical="top" wrapText="1"/>
    </xf>
    <xf numFmtId="4" fontId="3" fillId="0" borderId="26" xfId="0" applyNumberFormat="1" applyFont="1" applyBorder="1" applyAlignment="1">
      <alignment horizontal="right" vertical="top" wrapText="1"/>
    </xf>
    <xf numFmtId="4" fontId="3" fillId="0" borderId="25" xfId="0" applyNumberFormat="1" applyFont="1" applyBorder="1" applyAlignment="1">
      <alignment horizontal="right" vertical="top" wrapText="1"/>
    </xf>
    <xf numFmtId="4" fontId="3" fillId="0" borderId="62" xfId="0" applyNumberFormat="1" applyFont="1" applyBorder="1" applyAlignment="1">
      <alignment horizontal="right" vertical="top" wrapText="1"/>
    </xf>
    <xf numFmtId="4" fontId="3" fillId="0" borderId="63" xfId="0" applyNumberFormat="1" applyFont="1" applyBorder="1" applyAlignment="1">
      <alignment horizontal="right" vertical="top" wrapText="1"/>
    </xf>
    <xf numFmtId="4" fontId="3" fillId="0" borderId="64" xfId="0" applyNumberFormat="1" applyFont="1" applyBorder="1" applyAlignment="1">
      <alignment horizontal="right" vertical="top" wrapText="1"/>
    </xf>
    <xf numFmtId="0" fontId="23" fillId="6" borderId="46" xfId="0" applyFont="1" applyFill="1" applyBorder="1" applyAlignment="1">
      <alignment vertical="top" wrapText="1"/>
    </xf>
    <xf numFmtId="49" fontId="5" fillId="0" borderId="57" xfId="0" applyNumberFormat="1" applyFont="1" applyBorder="1" applyAlignment="1">
      <alignment horizontal="center" vertical="top"/>
    </xf>
    <xf numFmtId="0" fontId="3" fillId="0" borderId="50" xfId="0" applyFont="1" applyBorder="1" applyAlignment="1">
      <alignment vertical="top" wrapText="1"/>
    </xf>
    <xf numFmtId="0" fontId="7" fillId="0" borderId="58" xfId="0" applyFont="1" applyBorder="1" applyAlignment="1">
      <alignment horizontal="center" vertical="top"/>
    </xf>
    <xf numFmtId="0" fontId="3" fillId="0" borderId="23" xfId="0" applyFont="1" applyBorder="1" applyAlignment="1">
      <alignment vertical="top" wrapText="1"/>
    </xf>
    <xf numFmtId="0" fontId="3" fillId="0" borderId="71" xfId="0" applyFont="1" applyBorder="1" applyAlignment="1">
      <alignment vertical="top" wrapText="1"/>
    </xf>
    <xf numFmtId="0" fontId="3" fillId="0" borderId="58" xfId="0" applyFont="1" applyBorder="1" applyAlignment="1">
      <alignment horizontal="left" vertical="top" wrapText="1"/>
    </xf>
    <xf numFmtId="0" fontId="7" fillId="0" borderId="57" xfId="0" applyFont="1" applyBorder="1" applyAlignment="1">
      <alignment horizontal="center" vertical="top"/>
    </xf>
    <xf numFmtId="0" fontId="3" fillId="0" borderId="73" xfId="0" applyFont="1" applyBorder="1" applyAlignment="1">
      <alignment horizontal="left" vertical="top" wrapText="1"/>
    </xf>
    <xf numFmtId="0" fontId="7" fillId="0" borderId="61" xfId="0" applyFont="1" applyBorder="1" applyAlignment="1">
      <alignment horizontal="center" vertical="top"/>
    </xf>
    <xf numFmtId="0" fontId="4" fillId="7" borderId="80" xfId="0" applyFont="1" applyFill="1" applyBorder="1" applyAlignment="1">
      <alignment vertical="center" wrapText="1"/>
    </xf>
    <xf numFmtId="4" fontId="17" fillId="7" borderId="46" xfId="0" applyNumberFormat="1" applyFont="1" applyFill="1" applyBorder="1" applyAlignment="1">
      <alignment horizontal="right" vertical="center"/>
    </xf>
    <xf numFmtId="4" fontId="17" fillId="7" borderId="15" xfId="0" applyNumberFormat="1" applyFont="1" applyFill="1" applyBorder="1" applyAlignment="1">
      <alignment horizontal="right" vertical="top"/>
    </xf>
    <xf numFmtId="0" fontId="4" fillId="5" borderId="44" xfId="0" applyFont="1" applyFill="1" applyBorder="1" applyAlignment="1">
      <alignment vertical="center"/>
    </xf>
    <xf numFmtId="0" fontId="5" fillId="5" borderId="15" xfId="0" applyFont="1" applyFill="1" applyBorder="1" applyAlignment="1">
      <alignment horizontal="center" vertical="center"/>
    </xf>
    <xf numFmtId="0" fontId="4" fillId="5" borderId="45" xfId="0" applyFont="1" applyFill="1" applyBorder="1" applyAlignment="1">
      <alignment vertical="center"/>
    </xf>
    <xf numFmtId="4" fontId="17" fillId="5" borderId="56" xfId="0" applyNumberFormat="1" applyFont="1" applyFill="1" applyBorder="1" applyAlignment="1">
      <alignment horizontal="right" vertical="top"/>
    </xf>
    <xf numFmtId="4" fontId="17" fillId="6" borderId="92" xfId="0" applyNumberFormat="1" applyFont="1" applyFill="1" applyBorder="1" applyAlignment="1">
      <alignment horizontal="right" vertical="top"/>
    </xf>
    <xf numFmtId="0" fontId="7" fillId="0" borderId="93" xfId="0" applyFont="1" applyBorder="1" applyAlignment="1">
      <alignment vertical="top" wrapText="1"/>
    </xf>
    <xf numFmtId="0" fontId="4" fillId="6" borderId="15" xfId="0" applyFont="1" applyFill="1" applyBorder="1" applyAlignment="1">
      <alignment horizontal="center" vertical="top"/>
    </xf>
    <xf numFmtId="4" fontId="4" fillId="6" borderId="92" xfId="0" applyNumberFormat="1" applyFont="1" applyFill="1" applyBorder="1" applyAlignment="1">
      <alignment horizontal="right" vertical="top"/>
    </xf>
    <xf numFmtId="0" fontId="7" fillId="0" borderId="72" xfId="0" applyFont="1" applyBorder="1" applyAlignment="1">
      <alignment horizontal="center" vertical="top"/>
    </xf>
    <xf numFmtId="0" fontId="22" fillId="6" borderId="50" xfId="0" applyFont="1" applyFill="1" applyBorder="1" applyAlignment="1">
      <alignment vertical="top" wrapText="1"/>
    </xf>
    <xf numFmtId="0" fontId="4" fillId="6" borderId="66" xfId="0" applyFont="1" applyFill="1" applyBorder="1" applyAlignment="1">
      <alignment horizontal="center" vertical="top"/>
    </xf>
    <xf numFmtId="0" fontId="3" fillId="0" borderId="27" xfId="0" applyFont="1" applyBorder="1" applyAlignment="1">
      <alignment vertical="top" wrapText="1"/>
    </xf>
    <xf numFmtId="0" fontId="23" fillId="6" borderId="43" xfId="0" applyFont="1" applyFill="1" applyBorder="1" applyAlignment="1">
      <alignment horizontal="left" vertical="top" wrapText="1"/>
    </xf>
    <xf numFmtId="0" fontId="3" fillId="0" borderId="58" xfId="0" applyFont="1" applyBorder="1" applyAlignment="1">
      <alignment horizontal="center" vertical="top"/>
    </xf>
    <xf numFmtId="0" fontId="23" fillId="6" borderId="51" xfId="0" applyFont="1" applyFill="1" applyBorder="1" applyAlignment="1">
      <alignment horizontal="left" vertical="top" wrapText="1"/>
    </xf>
    <xf numFmtId="0" fontId="23" fillId="6" borderId="46" xfId="0" applyFont="1" applyFill="1" applyBorder="1" applyAlignment="1">
      <alignment horizontal="left" vertical="top" wrapText="1"/>
    </xf>
    <xf numFmtId="0" fontId="3" fillId="8" borderId="94" xfId="0" applyFont="1" applyFill="1" applyBorder="1" applyAlignment="1">
      <alignment horizontal="center" vertical="top"/>
    </xf>
    <xf numFmtId="4" fontId="3" fillId="8" borderId="95" xfId="0" applyNumberFormat="1" applyFont="1" applyFill="1" applyBorder="1" applyAlignment="1">
      <alignment horizontal="right" vertical="top"/>
    </xf>
    <xf numFmtId="4" fontId="3" fillId="8" borderId="96" xfId="0" applyNumberFormat="1" applyFont="1" applyFill="1" applyBorder="1" applyAlignment="1">
      <alignment horizontal="right" vertical="top"/>
    </xf>
    <xf numFmtId="4" fontId="3" fillId="8" borderId="25" xfId="0" applyNumberFormat="1" applyFont="1" applyFill="1" applyBorder="1" applyAlignment="1">
      <alignment horizontal="right" vertical="top"/>
    </xf>
    <xf numFmtId="4" fontId="17" fillId="8" borderId="59" xfId="0" applyNumberFormat="1" applyFont="1" applyFill="1" applyBorder="1" applyAlignment="1">
      <alignment horizontal="right" vertical="top"/>
    </xf>
    <xf numFmtId="4" fontId="17" fillId="8" borderId="60" xfId="0" applyNumberFormat="1" applyFont="1" applyFill="1" applyBorder="1" applyAlignment="1">
      <alignment horizontal="right" vertical="top"/>
    </xf>
    <xf numFmtId="10" fontId="17" fillId="8" borderId="60" xfId="0" applyNumberFormat="1" applyFont="1" applyFill="1" applyBorder="1" applyAlignment="1">
      <alignment horizontal="right" vertical="top"/>
    </xf>
    <xf numFmtId="0" fontId="3" fillId="8" borderId="43" xfId="0" applyFont="1" applyFill="1" applyBorder="1" applyAlignment="1">
      <alignment vertical="top"/>
    </xf>
    <xf numFmtId="4" fontId="17" fillId="7" borderId="15" xfId="0" applyNumberFormat="1" applyFont="1" applyFill="1" applyBorder="1" applyAlignment="1">
      <alignment horizontal="right" vertical="center"/>
    </xf>
    <xf numFmtId="4" fontId="17" fillId="7" borderId="48" xfId="0" applyNumberFormat="1" applyFont="1" applyFill="1" applyBorder="1" applyAlignment="1">
      <alignment horizontal="right" vertical="center"/>
    </xf>
    <xf numFmtId="0" fontId="4" fillId="7" borderId="15" xfId="0" applyFont="1" applyFill="1" applyBorder="1" applyAlignment="1">
      <alignment vertical="center" wrapText="1"/>
    </xf>
    <xf numFmtId="4" fontId="17" fillId="5" borderId="43" xfId="0" applyNumberFormat="1" applyFont="1" applyFill="1" applyBorder="1" applyAlignment="1">
      <alignment horizontal="right" vertical="center"/>
    </xf>
    <xf numFmtId="0" fontId="3" fillId="5" borderId="42" xfId="0" applyFont="1" applyFill="1" applyBorder="1" applyAlignment="1">
      <alignment vertical="center"/>
    </xf>
    <xf numFmtId="4" fontId="3" fillId="0" borderId="93" xfId="0" applyNumberFormat="1" applyFont="1" applyBorder="1" applyAlignment="1">
      <alignment horizontal="right" vertical="top"/>
    </xf>
    <xf numFmtId="4" fontId="17" fillId="0" borderId="67" xfId="0" applyNumberFormat="1" applyFont="1" applyBorder="1" applyAlignment="1">
      <alignment horizontal="right" vertical="top"/>
    </xf>
    <xf numFmtId="4" fontId="17" fillId="0" borderId="97" xfId="0" applyNumberFormat="1" applyFont="1" applyBorder="1" applyAlignment="1">
      <alignment horizontal="right" vertical="top"/>
    </xf>
    <xf numFmtId="10" fontId="17" fillId="0" borderId="97" xfId="0" applyNumberFormat="1" applyFont="1" applyBorder="1" applyAlignment="1">
      <alignment horizontal="right" vertical="top"/>
    </xf>
    <xf numFmtId="0" fontId="3" fillId="0" borderId="69" xfId="0" applyFont="1" applyBorder="1" applyAlignment="1">
      <alignment vertical="top" wrapText="1"/>
    </xf>
    <xf numFmtId="4" fontId="17" fillId="0" borderId="24" xfId="0" applyNumberFormat="1" applyFont="1" applyBorder="1" applyAlignment="1">
      <alignment horizontal="right" vertical="top"/>
    </xf>
    <xf numFmtId="0" fontId="7" fillId="0" borderId="98" xfId="0" applyFont="1" applyBorder="1" applyAlignment="1">
      <alignment vertical="top" wrapText="1"/>
    </xf>
    <xf numFmtId="4" fontId="3" fillId="0" borderId="99" xfId="0" applyNumberFormat="1" applyFont="1" applyBorder="1" applyAlignment="1">
      <alignment horizontal="right" vertical="top"/>
    </xf>
    <xf numFmtId="4" fontId="17" fillId="0" borderId="28" xfId="0" applyNumberFormat="1" applyFont="1" applyBorder="1" applyAlignment="1">
      <alignment horizontal="right" vertical="top"/>
    </xf>
    <xf numFmtId="4" fontId="17" fillId="0" borderId="100" xfId="0" applyNumberFormat="1" applyFont="1" applyBorder="1" applyAlignment="1">
      <alignment horizontal="right" vertical="top"/>
    </xf>
    <xf numFmtId="10" fontId="17" fillId="0" borderId="100" xfId="0" applyNumberFormat="1" applyFont="1" applyBorder="1" applyAlignment="1">
      <alignment horizontal="right" vertical="top"/>
    </xf>
    <xf numFmtId="165" fontId="4" fillId="7" borderId="46" xfId="0" applyNumberFormat="1" applyFont="1" applyFill="1" applyBorder="1" applyAlignment="1">
      <alignment horizontal="center" vertical="center"/>
    </xf>
    <xf numFmtId="0" fontId="5" fillId="5" borderId="80" xfId="0" applyFont="1" applyFill="1" applyBorder="1" applyAlignment="1">
      <alignment vertical="center"/>
    </xf>
    <xf numFmtId="4" fontId="7" fillId="0" borderId="24" xfId="0" applyNumberFormat="1" applyFont="1" applyBorder="1" applyAlignment="1">
      <alignment horizontal="right" vertical="top"/>
    </xf>
    <xf numFmtId="4" fontId="7" fillId="0" borderId="26" xfId="0" applyNumberFormat="1" applyFont="1" applyBorder="1" applyAlignment="1">
      <alignment horizontal="right" vertical="top"/>
    </xf>
    <xf numFmtId="4" fontId="17" fillId="0" borderId="62" xfId="0" applyNumberFormat="1" applyFont="1" applyBorder="1" applyAlignment="1">
      <alignment horizontal="right" vertical="top"/>
    </xf>
    <xf numFmtId="165" fontId="4" fillId="7" borderId="80" xfId="0" applyNumberFormat="1" applyFont="1" applyFill="1" applyBorder="1" applyAlignment="1">
      <alignment horizontal="center" vertical="center"/>
    </xf>
    <xf numFmtId="4" fontId="4" fillId="7" borderId="46" xfId="0" applyNumberFormat="1" applyFont="1" applyFill="1" applyBorder="1" applyAlignment="1">
      <alignment horizontal="right" vertical="center"/>
    </xf>
    <xf numFmtId="4" fontId="17" fillId="5" borderId="80" xfId="0" applyNumberFormat="1" applyFont="1" applyFill="1" applyBorder="1" applyAlignment="1">
      <alignment horizontal="right" vertical="center"/>
    </xf>
    <xf numFmtId="0" fontId="3" fillId="5" borderId="101" xfId="0" applyFont="1" applyFill="1" applyBorder="1" applyAlignment="1">
      <alignment vertical="center"/>
    </xf>
    <xf numFmtId="165" fontId="4" fillId="0" borderId="102" xfId="0" applyNumberFormat="1" applyFont="1" applyBorder="1" applyAlignment="1">
      <alignment vertical="top"/>
    </xf>
    <xf numFmtId="166" fontId="5" fillId="0" borderId="50" xfId="0" applyNumberFormat="1" applyFont="1" applyBorder="1" applyAlignment="1">
      <alignment horizontal="center" vertical="top"/>
    </xf>
    <xf numFmtId="0" fontId="3" fillId="0" borderId="103" xfId="0" applyFont="1" applyBorder="1" applyAlignment="1">
      <alignment vertical="top" wrapText="1"/>
    </xf>
    <xf numFmtId="0" fontId="3" fillId="0" borderId="50" xfId="0" applyFont="1" applyBorder="1" applyAlignment="1">
      <alignment horizontal="center" vertical="top"/>
    </xf>
    <xf numFmtId="4" fontId="3" fillId="0" borderId="97" xfId="0" applyNumberFormat="1" applyFont="1" applyBorder="1" applyAlignment="1">
      <alignment horizontal="right" vertical="top"/>
    </xf>
    <xf numFmtId="4" fontId="3" fillId="0" borderId="68" xfId="0" applyNumberFormat="1" applyFont="1" applyBorder="1" applyAlignment="1">
      <alignment horizontal="right" vertical="top"/>
    </xf>
    <xf numFmtId="4" fontId="3" fillId="0" borderId="69" xfId="0" applyNumberFormat="1" applyFont="1" applyBorder="1" applyAlignment="1">
      <alignment horizontal="right" vertical="top"/>
    </xf>
    <xf numFmtId="4" fontId="3" fillId="0" borderId="67" xfId="0" applyNumberFormat="1" applyFont="1" applyBorder="1" applyAlignment="1">
      <alignment horizontal="right" vertical="top"/>
    </xf>
    <xf numFmtId="166" fontId="5" fillId="0" borderId="23" xfId="0" applyNumberFormat="1" applyFont="1" applyBorder="1" applyAlignment="1">
      <alignment horizontal="center" vertical="top"/>
    </xf>
    <xf numFmtId="0" fontId="3" fillId="0" borderId="23" xfId="0" applyFont="1" applyBorder="1" applyAlignment="1">
      <alignment horizontal="center" vertical="top"/>
    </xf>
    <xf numFmtId="4" fontId="3" fillId="0" borderId="59" xfId="0" applyNumberFormat="1" applyFont="1" applyBorder="1" applyAlignment="1">
      <alignment horizontal="right" vertical="top"/>
    </xf>
    <xf numFmtId="10" fontId="17" fillId="0" borderId="74" xfId="0" applyNumberFormat="1" applyFont="1" applyBorder="1" applyAlignment="1">
      <alignment horizontal="right" vertical="top"/>
    </xf>
    <xf numFmtId="0" fontId="3" fillId="0" borderId="31" xfId="0" applyFont="1" applyBorder="1" applyAlignment="1">
      <alignment vertical="top" wrapText="1"/>
    </xf>
    <xf numFmtId="4" fontId="3" fillId="0" borderId="60" xfId="0" applyNumberFormat="1" applyFont="1" applyBorder="1" applyAlignment="1">
      <alignment horizontal="right" vertical="top"/>
    </xf>
    <xf numFmtId="4" fontId="3" fillId="0" borderId="104" xfId="0" applyNumberFormat="1" applyFont="1" applyBorder="1" applyAlignment="1">
      <alignment horizontal="right" vertical="top"/>
    </xf>
    <xf numFmtId="4" fontId="17" fillId="0" borderId="50" xfId="0" applyNumberFormat="1" applyFont="1" applyBorder="1" applyAlignment="1">
      <alignment horizontal="right" vertical="top"/>
    </xf>
    <xf numFmtId="166" fontId="5" fillId="0" borderId="27" xfId="0" applyNumberFormat="1" applyFont="1" applyBorder="1" applyAlignment="1">
      <alignment horizontal="center" vertical="top"/>
    </xf>
    <xf numFmtId="0" fontId="3" fillId="0" borderId="27" xfId="0" applyFont="1" applyBorder="1" applyAlignment="1">
      <alignment horizontal="center" vertical="top"/>
    </xf>
    <xf numFmtId="4" fontId="3" fillId="0" borderId="65" xfId="0" applyNumberFormat="1" applyFont="1" applyBorder="1" applyAlignment="1">
      <alignment horizontal="right" vertical="top"/>
    </xf>
    <xf numFmtId="4" fontId="17" fillId="0" borderId="27" xfId="0" applyNumberFormat="1" applyFont="1" applyBorder="1" applyAlignment="1">
      <alignment horizontal="right" vertical="top"/>
    </xf>
    <xf numFmtId="166" fontId="5" fillId="0" borderId="71" xfId="0" applyNumberFormat="1" applyFont="1" applyBorder="1" applyAlignment="1">
      <alignment horizontal="center" vertical="top"/>
    </xf>
    <xf numFmtId="0" fontId="3" fillId="0" borderId="71" xfId="0" applyFont="1" applyBorder="1" applyAlignment="1">
      <alignment horizontal="center" vertical="top"/>
    </xf>
    <xf numFmtId="165" fontId="4" fillId="0" borderId="23" xfId="0" applyNumberFormat="1" applyFont="1" applyBorder="1" applyAlignment="1">
      <alignment vertical="top"/>
    </xf>
    <xf numFmtId="165" fontId="4" fillId="0" borderId="27" xfId="0" applyNumberFormat="1" applyFont="1" applyBorder="1" applyAlignment="1">
      <alignment vertical="top"/>
    </xf>
    <xf numFmtId="4" fontId="17" fillId="0" borderId="71" xfId="0" applyNumberFormat="1" applyFont="1" applyBorder="1" applyAlignment="1">
      <alignment horizontal="right" vertical="top"/>
    </xf>
    <xf numFmtId="0" fontId="3" fillId="5" borderId="46" xfId="0" applyFont="1" applyFill="1" applyBorder="1" applyAlignment="1">
      <alignment horizontal="center" vertical="center"/>
    </xf>
    <xf numFmtId="166" fontId="5" fillId="0" borderId="19" xfId="0" applyNumberFormat="1" applyFont="1" applyBorder="1" applyAlignment="1">
      <alignment horizontal="center" vertical="top"/>
    </xf>
    <xf numFmtId="0" fontId="3" fillId="0" borderId="102" xfId="0" applyFont="1" applyBorder="1" applyAlignment="1">
      <alignment vertical="top" wrapText="1"/>
    </xf>
    <xf numFmtId="0" fontId="3" fillId="0" borderId="107" xfId="0" applyFont="1" applyBorder="1" applyAlignment="1">
      <alignment vertical="top" wrapText="1"/>
    </xf>
    <xf numFmtId="4" fontId="17" fillId="0" borderId="23" xfId="0" applyNumberFormat="1" applyFont="1" applyBorder="1" applyAlignment="1">
      <alignment horizontal="right" vertical="top"/>
    </xf>
    <xf numFmtId="0" fontId="3" fillId="0" borderId="108" xfId="0" applyFont="1" applyBorder="1" applyAlignment="1">
      <alignment vertical="top" wrapText="1"/>
    </xf>
    <xf numFmtId="0" fontId="3" fillId="0" borderId="87" xfId="0" applyFont="1" applyBorder="1" applyAlignment="1">
      <alignment vertical="top" wrapText="1"/>
    </xf>
    <xf numFmtId="0" fontId="4" fillId="7" borderId="101" xfId="0" applyFont="1" applyFill="1" applyBorder="1" applyAlignment="1">
      <alignment horizontal="center" vertical="center"/>
    </xf>
    <xf numFmtId="0" fontId="5" fillId="5" borderId="40" xfId="0" applyFont="1" applyFill="1" applyBorder="1" applyAlignment="1">
      <alignment horizontal="center" vertical="center"/>
    </xf>
    <xf numFmtId="0" fontId="23" fillId="6" borderId="109" xfId="0" applyFont="1" applyFill="1" applyBorder="1" applyAlignment="1">
      <alignment horizontal="left" vertical="top" wrapText="1"/>
    </xf>
    <xf numFmtId="4" fontId="4" fillId="6" borderId="110" xfId="0" applyNumberFormat="1" applyFont="1" applyFill="1" applyBorder="1" applyAlignment="1">
      <alignment horizontal="right" vertical="top"/>
    </xf>
    <xf numFmtId="4" fontId="4" fillId="6" borderId="50" xfId="0" applyNumberFormat="1" applyFont="1" applyFill="1" applyBorder="1" applyAlignment="1">
      <alignment horizontal="right" vertical="top"/>
    </xf>
    <xf numFmtId="0" fontId="3" fillId="0" borderId="60" xfId="0" applyFont="1" applyBorder="1" applyAlignment="1">
      <alignment vertical="top" wrapText="1"/>
    </xf>
    <xf numFmtId="0" fontId="3" fillId="0" borderId="59" xfId="0" applyFont="1" applyBorder="1" applyAlignment="1">
      <alignment vertical="top" wrapText="1"/>
    </xf>
    <xf numFmtId="4" fontId="3" fillId="0" borderId="98" xfId="0" applyNumberFormat="1" applyFont="1" applyBorder="1" applyAlignment="1">
      <alignment horizontal="right" vertical="top"/>
    </xf>
    <xf numFmtId="165" fontId="4" fillId="6" borderId="52" xfId="0" applyNumberFormat="1" applyFont="1" applyFill="1" applyBorder="1" applyAlignment="1">
      <alignment vertical="top"/>
    </xf>
    <xf numFmtId="49" fontId="5" fillId="6" borderId="111" xfId="0" applyNumberFormat="1" applyFont="1" applyFill="1" applyBorder="1" applyAlignment="1">
      <alignment horizontal="center" vertical="top"/>
    </xf>
    <xf numFmtId="0" fontId="23" fillId="6" borderId="66" xfId="0" applyFont="1" applyFill="1" applyBorder="1" applyAlignment="1">
      <alignment horizontal="left" vertical="top" wrapText="1"/>
    </xf>
    <xf numFmtId="0" fontId="4" fillId="6" borderId="109" xfId="0" applyFont="1" applyFill="1" applyBorder="1" applyAlignment="1">
      <alignment vertical="top" wrapText="1"/>
    </xf>
    <xf numFmtId="0" fontId="22" fillId="6" borderId="46" xfId="0" applyFont="1" applyFill="1" applyBorder="1" applyAlignment="1">
      <alignment horizontal="left" vertical="top" wrapText="1"/>
    </xf>
    <xf numFmtId="0" fontId="3" fillId="0" borderId="23" xfId="0" applyFont="1" applyBorder="1" applyAlignment="1">
      <alignment horizontal="left" vertical="top" wrapText="1"/>
    </xf>
    <xf numFmtId="49" fontId="5" fillId="0" borderId="70" xfId="0" applyNumberFormat="1" applyFont="1" applyBorder="1" applyAlignment="1">
      <alignment horizontal="center" vertical="top"/>
    </xf>
    <xf numFmtId="0" fontId="3" fillId="0" borderId="71" xfId="0" applyFont="1" applyBorder="1" applyAlignment="1">
      <alignment horizontal="left" vertical="top" wrapText="1"/>
    </xf>
    <xf numFmtId="0" fontId="3" fillId="0" borderId="84" xfId="0" applyFont="1" applyBorder="1" applyAlignment="1">
      <alignment horizontal="center" vertical="top"/>
    </xf>
    <xf numFmtId="165" fontId="22" fillId="7" borderId="39" xfId="0" applyNumberFormat="1" applyFont="1" applyFill="1" applyBorder="1" applyAlignment="1">
      <alignment vertical="center"/>
    </xf>
    <xf numFmtId="165" fontId="4" fillId="7" borderId="43" xfId="0" applyNumberFormat="1" applyFont="1" applyFill="1" applyBorder="1" applyAlignment="1">
      <alignment horizontal="center" vertical="center"/>
    </xf>
    <xf numFmtId="0" fontId="4" fillId="7" borderId="43" xfId="0" applyFont="1" applyFill="1" applyBorder="1" applyAlignment="1">
      <alignment vertical="center" wrapText="1"/>
    </xf>
    <xf numFmtId="0" fontId="4" fillId="7" borderId="41" xfId="0" applyFont="1" applyFill="1" applyBorder="1" applyAlignment="1">
      <alignment horizontal="center" vertical="center"/>
    </xf>
    <xf numFmtId="4" fontId="4" fillId="7" borderId="17" xfId="0" applyNumberFormat="1" applyFont="1" applyFill="1" applyBorder="1" applyAlignment="1">
      <alignment horizontal="right" vertical="center"/>
    </xf>
    <xf numFmtId="165" fontId="4" fillId="4" borderId="44" xfId="0" applyNumberFormat="1" applyFont="1" applyFill="1" applyBorder="1" applyAlignment="1">
      <alignment vertical="center"/>
    </xf>
    <xf numFmtId="165" fontId="4" fillId="4" borderId="45" xfId="0" applyNumberFormat="1" applyFont="1" applyFill="1" applyBorder="1" applyAlignment="1">
      <alignment horizontal="center" vertical="center"/>
    </xf>
    <xf numFmtId="0" fontId="4" fillId="4" borderId="45" xfId="0" applyFont="1" applyFill="1" applyBorder="1" applyAlignment="1">
      <alignment vertical="center" wrapText="1"/>
    </xf>
    <xf numFmtId="0" fontId="4" fillId="4" borderId="45" xfId="0" applyFont="1" applyFill="1" applyBorder="1" applyAlignment="1">
      <alignment horizontal="center" vertical="center"/>
    </xf>
    <xf numFmtId="4" fontId="4" fillId="4" borderId="44" xfId="0" applyNumberFormat="1" applyFont="1" applyFill="1" applyBorder="1" applyAlignment="1">
      <alignment horizontal="right" vertical="center"/>
    </xf>
    <xf numFmtId="4" fontId="4" fillId="4" borderId="48" xfId="0" applyNumberFormat="1" applyFont="1" applyFill="1" applyBorder="1" applyAlignment="1">
      <alignment horizontal="right" vertical="center"/>
    </xf>
    <xf numFmtId="4" fontId="4" fillId="4" borderId="101" xfId="0" applyNumberFormat="1" applyFont="1" applyFill="1" applyBorder="1" applyAlignment="1">
      <alignment horizontal="right" vertical="center"/>
    </xf>
    <xf numFmtId="10" fontId="17" fillId="4" borderId="56" xfId="0" applyNumberFormat="1" applyFont="1" applyFill="1" applyBorder="1" applyAlignment="1">
      <alignment horizontal="right" vertical="top"/>
    </xf>
    <xf numFmtId="0" fontId="4" fillId="4" borderId="79" xfId="0" applyFont="1" applyFill="1" applyBorder="1" applyAlignment="1">
      <alignment vertical="center" wrapText="1"/>
    </xf>
    <xf numFmtId="4" fontId="17" fillId="0" borderId="0" xfId="0" applyNumberFormat="1" applyFont="1" applyAlignment="1">
      <alignment horizontal="right" vertical="center"/>
    </xf>
    <xf numFmtId="0" fontId="4" fillId="4" borderId="48" xfId="0" applyFont="1" applyFill="1" applyBorder="1" applyAlignment="1">
      <alignment horizontal="center" vertical="center"/>
    </xf>
    <xf numFmtId="4" fontId="4" fillId="4" borderId="16" xfId="0" applyNumberFormat="1" applyFont="1" applyFill="1" applyBorder="1" applyAlignment="1">
      <alignment horizontal="right" vertical="center"/>
    </xf>
    <xf numFmtId="4" fontId="17" fillId="4" borderId="16" xfId="0" applyNumberFormat="1" applyFont="1" applyFill="1" applyBorder="1" applyAlignment="1">
      <alignment horizontal="right" vertical="center"/>
    </xf>
    <xf numFmtId="0" fontId="4" fillId="4" borderId="15" xfId="0" applyFont="1" applyFill="1" applyBorder="1" applyAlignment="1">
      <alignment vertical="center" wrapText="1"/>
    </xf>
    <xf numFmtId="0" fontId="4" fillId="0" borderId="0" xfId="0" applyFont="1" applyAlignment="1">
      <alignment horizontal="center"/>
    </xf>
    <xf numFmtId="0" fontId="3" fillId="0" borderId="0" xfId="0" applyFont="1" applyAlignment="1">
      <alignment horizontal="center"/>
    </xf>
    <xf numFmtId="4" fontId="3" fillId="0" borderId="31" xfId="0" applyNumberFormat="1" applyFont="1" applyBorder="1" applyAlignment="1">
      <alignment horizontal="right"/>
    </xf>
    <xf numFmtId="4" fontId="4" fillId="0" borderId="0" xfId="0" applyNumberFormat="1" applyFont="1" applyAlignment="1">
      <alignment horizontal="right"/>
    </xf>
    <xf numFmtId="0" fontId="24" fillId="0" borderId="0" xfId="0" applyFont="1" applyAlignment="1">
      <alignment wrapText="1"/>
    </xf>
    <xf numFmtId="0" fontId="25" fillId="0" borderId="0" xfId="0" applyFont="1" applyAlignment="1">
      <alignment horizontal="center"/>
    </xf>
    <xf numFmtId="0" fontId="26" fillId="0" borderId="0" xfId="0" applyFont="1" applyAlignment="1">
      <alignment horizontal="left" wrapText="1"/>
    </xf>
    <xf numFmtId="0" fontId="27" fillId="0" borderId="0" xfId="0" applyFont="1" applyAlignment="1">
      <alignment horizontal="center"/>
    </xf>
    <xf numFmtId="4" fontId="28" fillId="0" borderId="0" xfId="0" applyNumberFormat="1" applyFont="1" applyAlignment="1">
      <alignment horizontal="left"/>
    </xf>
    <xf numFmtId="4" fontId="29" fillId="0" borderId="0" xfId="0" applyNumberFormat="1" applyFont="1" applyAlignment="1">
      <alignment horizontal="right"/>
    </xf>
    <xf numFmtId="4" fontId="30" fillId="0" borderId="0" xfId="0" applyNumberFormat="1" applyFont="1" applyAlignment="1">
      <alignment horizontal="right"/>
    </xf>
    <xf numFmtId="0" fontId="31" fillId="0" borderId="0" xfId="0" applyFont="1" applyAlignment="1">
      <alignment horizontal="center" wrapText="1"/>
    </xf>
    <xf numFmtId="4" fontId="19" fillId="0" borderId="0" xfId="0" applyNumberFormat="1" applyFont="1" applyAlignment="1">
      <alignment horizontal="right"/>
    </xf>
    <xf numFmtId="0" fontId="32" fillId="0" borderId="0" xfId="0" applyFont="1" applyAlignment="1">
      <alignment wrapText="1"/>
    </xf>
    <xf numFmtId="0" fontId="33" fillId="0" borderId="0" xfId="0" applyFont="1"/>
    <xf numFmtId="4" fontId="34" fillId="0" borderId="0" xfId="0" applyNumberFormat="1" applyFont="1" applyAlignment="1">
      <alignment horizontal="right"/>
    </xf>
    <xf numFmtId="0" fontId="3" fillId="0" borderId="111" xfId="0" applyFont="1" applyBorder="1" applyAlignment="1">
      <alignment horizontal="left" vertical="top" wrapText="1"/>
    </xf>
    <xf numFmtId="0" fontId="35" fillId="0" borderId="113" xfId="0" applyFont="1" applyBorder="1" applyAlignment="1">
      <alignment vertical="top" wrapText="1"/>
    </xf>
    <xf numFmtId="10" fontId="15" fillId="0" borderId="20" xfId="0" applyNumberFormat="1"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vertical="top" wrapText="1"/>
    </xf>
    <xf numFmtId="49" fontId="4" fillId="0" borderId="0" xfId="0" applyNumberFormat="1" applyFont="1" applyAlignment="1">
      <alignment horizontal="left" vertical="top"/>
    </xf>
    <xf numFmtId="4" fontId="3" fillId="0" borderId="114" xfId="0" applyNumberFormat="1" applyFont="1" applyBorder="1" applyAlignment="1">
      <alignment horizontal="right" vertical="top" wrapText="1"/>
    </xf>
    <xf numFmtId="4" fontId="3" fillId="0" borderId="15" xfId="0" applyNumberFormat="1" applyFont="1" applyBorder="1" applyAlignment="1">
      <alignment horizontal="right" vertical="top" wrapText="1"/>
    </xf>
    <xf numFmtId="4" fontId="3" fillId="0" borderId="95" xfId="0" applyNumberFormat="1" applyFont="1" applyBorder="1" applyAlignment="1">
      <alignment horizontal="right" vertical="top"/>
    </xf>
    <xf numFmtId="4" fontId="3" fillId="0" borderId="96" xfId="0" applyNumberFormat="1" applyFont="1" applyBorder="1" applyAlignment="1">
      <alignment horizontal="right" vertical="top"/>
    </xf>
    <xf numFmtId="4" fontId="3" fillId="8" borderId="64" xfId="0" applyNumberFormat="1" applyFont="1" applyFill="1" applyBorder="1" applyAlignment="1">
      <alignment horizontal="right" vertical="top"/>
    </xf>
    <xf numFmtId="0" fontId="36" fillId="0" borderId="15" xfId="0" applyFont="1" applyBorder="1" applyAlignment="1">
      <alignment vertical="top" wrapText="1"/>
    </xf>
    <xf numFmtId="0" fontId="36" fillId="0" borderId="115" xfId="0" applyFont="1" applyBorder="1" applyAlignment="1">
      <alignment vertical="top" wrapText="1"/>
    </xf>
    <xf numFmtId="0" fontId="36" fillId="0" borderId="79" xfId="0" applyFont="1" applyBorder="1" applyAlignment="1">
      <alignment vertical="top" wrapText="1"/>
    </xf>
    <xf numFmtId="0" fontId="3" fillId="0" borderId="50" xfId="0" applyFont="1" applyBorder="1" applyAlignment="1">
      <alignment vertical="top"/>
    </xf>
    <xf numFmtId="0" fontId="3" fillId="0" borderId="23" xfId="0" applyFont="1" applyBorder="1" applyAlignment="1">
      <alignment vertical="top"/>
    </xf>
    <xf numFmtId="0" fontId="3" fillId="0" borderId="50" xfId="0" applyFont="1" applyBorder="1" applyAlignment="1">
      <alignment horizontal="left" vertical="top"/>
    </xf>
    <xf numFmtId="0" fontId="3" fillId="0" borderId="15" xfId="0" applyFont="1" applyBorder="1" applyAlignment="1">
      <alignment vertical="top" wrapText="1"/>
    </xf>
    <xf numFmtId="0" fontId="3" fillId="0" borderId="115" xfId="0" applyFont="1" applyBorder="1" applyAlignment="1">
      <alignment vertical="top" wrapText="1"/>
    </xf>
    <xf numFmtId="0" fontId="37" fillId="0" borderId="15" xfId="0" applyFont="1" applyBorder="1" applyAlignment="1">
      <alignment vertical="top" wrapText="1"/>
    </xf>
    <xf numFmtId="0" fontId="37" fillId="0" borderId="115" xfId="0" applyFont="1" applyBorder="1" applyAlignment="1">
      <alignment vertical="top" wrapText="1"/>
    </xf>
    <xf numFmtId="0" fontId="36" fillId="0" borderId="116" xfId="0" applyFont="1" applyBorder="1" applyAlignment="1">
      <alignment vertical="top" wrapText="1"/>
    </xf>
    <xf numFmtId="0" fontId="36" fillId="0" borderId="113" xfId="0" applyFont="1" applyBorder="1" applyAlignment="1">
      <alignment vertical="top"/>
    </xf>
    <xf numFmtId="0" fontId="2" fillId="0" borderId="0" xfId="0" applyFont="1" applyAlignment="1">
      <alignment vertical="top"/>
    </xf>
    <xf numFmtId="0" fontId="10" fillId="0" borderId="0" xfId="0" applyFont="1" applyAlignment="1">
      <alignment horizontal="center"/>
    </xf>
    <xf numFmtId="0" fontId="0" fillId="0" borderId="0" xfId="0"/>
    <xf numFmtId="0" fontId="12" fillId="0" borderId="2" xfId="0" applyFont="1" applyBorder="1" applyAlignment="1">
      <alignment horizontal="center" vertical="center" wrapText="1"/>
    </xf>
    <xf numFmtId="0" fontId="13" fillId="0" borderId="3" xfId="0" applyFont="1" applyBorder="1"/>
    <xf numFmtId="0" fontId="13" fillId="0" borderId="8" xfId="0" applyFont="1" applyBorder="1"/>
    <xf numFmtId="0" fontId="13" fillId="0" borderId="9" xfId="0" applyFont="1" applyBorder="1"/>
    <xf numFmtId="0" fontId="3" fillId="0" borderId="0" xfId="0" applyFont="1" applyAlignment="1">
      <alignment horizontal="left" wrapText="1"/>
    </xf>
    <xf numFmtId="0" fontId="9" fillId="0" borderId="0" xfId="0" applyFont="1" applyAlignment="1">
      <alignment horizont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7" xfId="0" applyFont="1" applyBorder="1"/>
    <xf numFmtId="0" fontId="13" fillId="0" borderId="13" xfId="0" applyFont="1" applyBorder="1"/>
    <xf numFmtId="0" fontId="12" fillId="0" borderId="4" xfId="0" applyFont="1" applyBorder="1" applyAlignment="1">
      <alignment horizontal="center" vertical="center" wrapText="1"/>
    </xf>
    <xf numFmtId="0" fontId="13" fillId="0" borderId="5" xfId="0" applyFont="1" applyBorder="1"/>
    <xf numFmtId="0" fontId="13" fillId="0" borderId="6" xfId="0" applyFont="1" applyBorder="1"/>
    <xf numFmtId="10" fontId="14" fillId="0" borderId="12" xfId="0" applyNumberFormat="1" applyFont="1" applyBorder="1" applyAlignment="1">
      <alignment horizontal="center" vertical="center"/>
    </xf>
    <xf numFmtId="0" fontId="14" fillId="0" borderId="31" xfId="0" applyFont="1" applyBorder="1" applyAlignment="1">
      <alignment horizontal="center"/>
    </xf>
    <xf numFmtId="0" fontId="13" fillId="0" borderId="31" xfId="0" applyFont="1" applyBorder="1"/>
    <xf numFmtId="164" fontId="4" fillId="2" borderId="1"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4" fontId="7" fillId="0" borderId="61" xfId="0" applyNumberFormat="1" applyFont="1" applyBorder="1" applyAlignment="1">
      <alignment horizontal="right" vertical="center"/>
    </xf>
    <xf numFmtId="0" fontId="13" fillId="0" borderId="73" xfId="0" applyFont="1" applyBorder="1"/>
    <xf numFmtId="0" fontId="13" fillId="0" borderId="87" xfId="0" applyFont="1" applyBorder="1"/>
    <xf numFmtId="0" fontId="13" fillId="0" borderId="88" xfId="0" applyFont="1" applyBorder="1"/>
    <xf numFmtId="165" fontId="22" fillId="7" borderId="4" xfId="0" applyNumberFormat="1" applyFont="1" applyFill="1" applyBorder="1" applyAlignment="1">
      <alignment horizontal="left" vertical="center" wrapText="1"/>
    </xf>
    <xf numFmtId="4" fontId="4" fillId="2" borderId="4" xfId="0" applyNumberFormat="1" applyFont="1" applyFill="1" applyBorder="1" applyAlignment="1">
      <alignment horizontal="center" vertical="center"/>
    </xf>
    <xf numFmtId="4" fontId="4" fillId="0" borderId="51" xfId="0" applyNumberFormat="1" applyFont="1" applyBorder="1" applyAlignment="1">
      <alignment horizontal="center"/>
    </xf>
    <xf numFmtId="0" fontId="3" fillId="0" borderId="51" xfId="0" applyFont="1" applyBorder="1" applyAlignment="1">
      <alignment horizontal="center"/>
    </xf>
    <xf numFmtId="0" fontId="16" fillId="0" borderId="0" xfId="0" applyFont="1" applyAlignment="1">
      <alignment horizontal="left"/>
    </xf>
    <xf numFmtId="0" fontId="4" fillId="2" borderId="1" xfId="0" applyFont="1" applyFill="1" applyBorder="1" applyAlignment="1">
      <alignment horizontal="center" vertical="center" wrapText="1"/>
    </xf>
    <xf numFmtId="0" fontId="13" fillId="0" borderId="36" xfId="0" applyFont="1" applyBorder="1"/>
    <xf numFmtId="0" fontId="4" fillId="2" borderId="32" xfId="0" applyFont="1" applyFill="1" applyBorder="1" applyAlignment="1">
      <alignment horizontal="center" vertical="center"/>
    </xf>
    <xf numFmtId="0" fontId="13" fillId="0" borderId="34" xfId="0" applyFont="1" applyBorder="1"/>
    <xf numFmtId="0" fontId="13" fillId="0" borderId="37" xfId="0" applyFont="1" applyBorder="1"/>
    <xf numFmtId="0" fontId="4" fillId="2" borderId="33" xfId="0" applyFont="1" applyFill="1" applyBorder="1" applyAlignment="1">
      <alignment horizontal="center" vertical="center" wrapText="1"/>
    </xf>
    <xf numFmtId="0" fontId="13" fillId="0" borderId="35" xfId="0" applyFont="1" applyBorder="1"/>
    <xf numFmtId="0" fontId="13" fillId="0" borderId="38" xfId="0" applyFont="1" applyBorder="1"/>
    <xf numFmtId="165" fontId="22" fillId="7" borderId="105" xfId="0" applyNumberFormat="1" applyFont="1" applyFill="1" applyBorder="1" applyAlignment="1">
      <alignment horizontal="left" vertical="center" wrapText="1"/>
    </xf>
    <xf numFmtId="0" fontId="13" fillId="0" borderId="106" xfId="0" applyFont="1" applyBorder="1"/>
    <xf numFmtId="0" fontId="13" fillId="0" borderId="90" xfId="0" applyFont="1" applyBorder="1"/>
    <xf numFmtId="165" fontId="3" fillId="0" borderId="0" xfId="0" applyNumberFormat="1" applyFont="1" applyAlignment="1">
      <alignment horizontal="center" vertical="center"/>
    </xf>
    <xf numFmtId="165" fontId="5" fillId="4" borderId="4" xfId="0" applyNumberFormat="1" applyFont="1" applyFill="1" applyBorder="1" applyAlignment="1">
      <alignment horizontal="left" vertical="center"/>
    </xf>
    <xf numFmtId="0" fontId="13" fillId="0" borderId="112" xfId="0" applyFont="1" applyBorder="1"/>
    <xf numFmtId="0" fontId="38" fillId="0" borderId="43" xfId="1" applyFont="1" applyAlignment="1">
      <alignment horizontal="right" vertical="center"/>
    </xf>
    <xf numFmtId="0" fontId="39" fillId="0" borderId="43" xfId="1" applyFont="1" applyAlignment="1">
      <alignment horizontal="left" vertical="center" wrapText="1"/>
    </xf>
    <xf numFmtId="0" fontId="39" fillId="0" borderId="43" xfId="1" applyFont="1" applyAlignment="1">
      <alignment horizontal="right" vertical="center"/>
    </xf>
    <xf numFmtId="0" fontId="39" fillId="0" borderId="43" xfId="1" applyFont="1" applyAlignment="1">
      <alignment horizontal="left" vertical="center"/>
    </xf>
    <xf numFmtId="0" fontId="39" fillId="0" borderId="43" xfId="1" applyFont="1" applyAlignment="1">
      <alignment vertical="center"/>
    </xf>
    <xf numFmtId="0" fontId="40" fillId="0" borderId="43" xfId="1" applyFont="1" applyAlignment="1">
      <alignment horizontal="right"/>
    </xf>
    <xf numFmtId="4" fontId="41" fillId="0" borderId="43" xfId="1" applyNumberFormat="1" applyFont="1" applyAlignment="1">
      <alignment vertical="center" wrapText="1"/>
    </xf>
    <xf numFmtId="0" fontId="42" fillId="0" borderId="43" xfId="1" applyFont="1" applyAlignment="1">
      <alignment horizontal="right"/>
    </xf>
    <xf numFmtId="0" fontId="43" fillId="0" borderId="43" xfId="1" applyFont="1" applyAlignment="1">
      <alignment horizontal="right"/>
    </xf>
    <xf numFmtId="0" fontId="44" fillId="0" borderId="43" xfId="1" applyFont="1" applyAlignment="1">
      <alignment horizontal="left" vertical="center"/>
    </xf>
    <xf numFmtId="0" fontId="1" fillId="0" borderId="43" xfId="1"/>
    <xf numFmtId="0" fontId="38" fillId="0" borderId="43" xfId="1" applyFont="1"/>
    <xf numFmtId="0" fontId="1" fillId="0" borderId="43" xfId="1" applyAlignment="1">
      <alignment horizontal="left" vertical="center"/>
    </xf>
    <xf numFmtId="0" fontId="45" fillId="0" borderId="43" xfId="1" applyFont="1"/>
    <xf numFmtId="0" fontId="46" fillId="0" borderId="43" xfId="1" applyFont="1" applyAlignment="1">
      <alignment horizontal="right" vertical="center"/>
    </xf>
    <xf numFmtId="0" fontId="41" fillId="0" borderId="113" xfId="1" applyFont="1" applyBorder="1" applyAlignment="1">
      <alignment horizontal="center" vertical="center"/>
    </xf>
    <xf numFmtId="0" fontId="41" fillId="0" borderId="113" xfId="1" applyFont="1" applyBorder="1" applyAlignment="1">
      <alignment horizontal="right" vertical="center" wrapText="1"/>
    </xf>
    <xf numFmtId="0" fontId="41" fillId="0" borderId="113" xfId="1" applyFont="1" applyBorder="1" applyAlignment="1">
      <alignment horizontal="left" vertical="center" wrapText="1"/>
    </xf>
    <xf numFmtId="0" fontId="39" fillId="0" borderId="113" xfId="1" applyFont="1" applyBorder="1" applyAlignment="1">
      <alignment horizontal="right" vertical="center" wrapText="1"/>
    </xf>
    <xf numFmtId="0" fontId="39" fillId="0" borderId="113" xfId="1" applyFont="1" applyBorder="1" applyAlignment="1">
      <alignment vertical="center" wrapText="1"/>
    </xf>
    <xf numFmtId="0" fontId="39" fillId="0" borderId="113" xfId="1" applyFont="1" applyBorder="1" applyAlignment="1">
      <alignment horizontal="left" vertical="center" wrapText="1"/>
    </xf>
    <xf numFmtId="0" fontId="47" fillId="0" borderId="113" xfId="1" applyFont="1" applyBorder="1" applyAlignment="1">
      <alignment horizontal="center" vertical="center" wrapText="1"/>
    </xf>
    <xf numFmtId="0" fontId="1" fillId="0" borderId="113" xfId="1" applyBorder="1" applyAlignment="1">
      <alignment vertical="center" wrapText="1"/>
    </xf>
    <xf numFmtId="0" fontId="48" fillId="0" borderId="113" xfId="1" applyFont="1" applyBorder="1" applyAlignment="1">
      <alignment vertical="center" wrapText="1"/>
    </xf>
    <xf numFmtId="0" fontId="48" fillId="0" borderId="113" xfId="1" applyFont="1" applyBorder="1" applyAlignment="1">
      <alignment horizontal="left" vertical="center" wrapText="1"/>
    </xf>
    <xf numFmtId="0" fontId="47" fillId="0" borderId="113" xfId="1" applyFont="1" applyBorder="1" applyAlignment="1">
      <alignment horizontal="left" vertical="center" wrapText="1"/>
    </xf>
    <xf numFmtId="0" fontId="47" fillId="0" borderId="113" xfId="1" applyFont="1" applyBorder="1" applyAlignment="1">
      <alignment horizontal="right" vertical="center" wrapText="1"/>
    </xf>
    <xf numFmtId="0" fontId="49" fillId="0" borderId="113" xfId="1" applyFont="1" applyBorder="1" applyAlignment="1">
      <alignment horizontal="left" vertical="center" wrapText="1"/>
    </xf>
    <xf numFmtId="49" fontId="39" fillId="9" borderId="113" xfId="1" applyNumberFormat="1" applyFont="1" applyFill="1" applyBorder="1" applyAlignment="1">
      <alignment horizontal="right" vertical="center"/>
    </xf>
    <xf numFmtId="0" fontId="50" fillId="9" borderId="113" xfId="1" applyFont="1" applyFill="1" applyBorder="1" applyAlignment="1">
      <alignment horizontal="left"/>
    </xf>
    <xf numFmtId="49" fontId="39" fillId="10" borderId="113" xfId="1" applyNumberFormat="1" applyFont="1" applyFill="1" applyBorder="1" applyAlignment="1">
      <alignment horizontal="right" vertical="center"/>
    </xf>
    <xf numFmtId="0" fontId="51" fillId="10" borderId="117" xfId="1" applyFont="1" applyFill="1" applyBorder="1" applyAlignment="1">
      <alignment horizontal="left" vertical="center" wrapText="1"/>
    </xf>
    <xf numFmtId="0" fontId="51" fillId="10" borderId="118" xfId="1" applyFont="1" applyFill="1" applyBorder="1" applyAlignment="1">
      <alignment horizontal="left" vertical="center" wrapText="1"/>
    </xf>
    <xf numFmtId="0" fontId="51" fillId="10" borderId="119" xfId="1" applyFont="1" applyFill="1" applyBorder="1" applyAlignment="1">
      <alignment horizontal="left" vertical="center" wrapText="1"/>
    </xf>
    <xf numFmtId="0" fontId="51" fillId="10" borderId="113" xfId="1" applyFont="1" applyFill="1" applyBorder="1" applyAlignment="1">
      <alignment horizontal="left" vertical="center" wrapText="1"/>
    </xf>
    <xf numFmtId="4" fontId="51" fillId="10" borderId="113" xfId="1" applyNumberFormat="1" applyFont="1" applyFill="1" applyBorder="1" applyAlignment="1">
      <alignment horizontal="right" vertical="center"/>
    </xf>
    <xf numFmtId="0" fontId="51" fillId="10" borderId="113" xfId="1" applyFont="1" applyFill="1" applyBorder="1" applyAlignment="1">
      <alignment horizontal="left" vertical="center"/>
    </xf>
    <xf numFmtId="4" fontId="51" fillId="10" borderId="113" xfId="1" applyNumberFormat="1" applyFont="1" applyFill="1" applyBorder="1" applyAlignment="1">
      <alignment vertical="center"/>
    </xf>
    <xf numFmtId="0" fontId="39" fillId="10" borderId="113" xfId="1" applyFont="1" applyFill="1" applyBorder="1" applyAlignment="1">
      <alignment horizontal="left" vertical="center" wrapText="1"/>
    </xf>
    <xf numFmtId="49" fontId="41" fillId="0" borderId="120" xfId="1" applyNumberFormat="1" applyFont="1" applyBorder="1" applyAlignment="1">
      <alignment horizontal="right" vertical="center" wrapText="1"/>
    </xf>
    <xf numFmtId="0" fontId="41" fillId="0" borderId="120" xfId="1" applyFont="1" applyBorder="1" applyAlignment="1">
      <alignment horizontal="left" vertical="center" wrapText="1"/>
    </xf>
    <xf numFmtId="4" fontId="52" fillId="0" borderId="120" xfId="1" applyNumberFormat="1" applyFont="1" applyBorder="1" applyAlignment="1">
      <alignment horizontal="right" vertical="center" wrapText="1"/>
    </xf>
    <xf numFmtId="4" fontId="52" fillId="0" borderId="120" xfId="1" applyNumberFormat="1" applyFont="1" applyBorder="1" applyAlignment="1">
      <alignment vertical="center" wrapText="1"/>
    </xf>
    <xf numFmtId="0" fontId="39" fillId="0" borderId="121" xfId="1" applyFont="1" applyBorder="1" applyAlignment="1">
      <alignment horizontal="left" vertical="center" wrapText="1"/>
    </xf>
    <xf numFmtId="0" fontId="41" fillId="0" borderId="99" xfId="1" applyFont="1" applyBorder="1" applyAlignment="1">
      <alignment horizontal="left" vertical="center" wrapText="1"/>
    </xf>
    <xf numFmtId="4" fontId="41" fillId="0" borderId="120" xfId="1" applyNumberFormat="1" applyFont="1" applyBorder="1" applyAlignment="1">
      <alignment horizontal="right" vertical="center" wrapText="1"/>
    </xf>
    <xf numFmtId="0" fontId="39" fillId="0" borderId="120" xfId="1" applyFont="1" applyBorder="1" applyAlignment="1">
      <alignment horizontal="left" vertical="center" wrapText="1"/>
    </xf>
    <xf numFmtId="49" fontId="41" fillId="0" borderId="122" xfId="1" applyNumberFormat="1" applyFont="1" applyBorder="1" applyAlignment="1">
      <alignment horizontal="right" vertical="center" wrapText="1"/>
    </xf>
    <xf numFmtId="0" fontId="41" fillId="0" borderId="122" xfId="1" applyFont="1" applyBorder="1" applyAlignment="1">
      <alignment horizontal="left" vertical="center" wrapText="1"/>
    </xf>
    <xf numFmtId="4" fontId="52" fillId="0" borderId="122" xfId="1" applyNumberFormat="1" applyFont="1" applyBorder="1" applyAlignment="1">
      <alignment horizontal="right" vertical="center" wrapText="1"/>
    </xf>
    <xf numFmtId="4" fontId="52" fillId="0" borderId="122" xfId="1" applyNumberFormat="1" applyFont="1" applyBorder="1" applyAlignment="1">
      <alignment vertical="center" wrapText="1"/>
    </xf>
    <xf numFmtId="0" fontId="39" fillId="0" borderId="123" xfId="1" applyFont="1" applyBorder="1" applyAlignment="1">
      <alignment horizontal="left" vertical="center" wrapText="1"/>
    </xf>
    <xf numFmtId="0" fontId="53" fillId="0" borderId="124" xfId="1" applyFont="1" applyBorder="1"/>
    <xf numFmtId="4" fontId="41" fillId="0" borderId="122" xfId="1" applyNumberFormat="1" applyFont="1" applyBorder="1" applyAlignment="1">
      <alignment horizontal="right" vertical="center" wrapText="1"/>
    </xf>
    <xf numFmtId="0" fontId="39" fillId="0" borderId="122" xfId="1" applyFont="1" applyBorder="1" applyAlignment="1">
      <alignment horizontal="left" vertical="center" wrapText="1"/>
    </xf>
    <xf numFmtId="0" fontId="39" fillId="0" borderId="122" xfId="1" applyFont="1" applyBorder="1" applyAlignment="1">
      <alignment horizontal="right" vertical="center" wrapText="1"/>
    </xf>
    <xf numFmtId="0" fontId="39" fillId="0" borderId="122" xfId="1" applyFont="1" applyBorder="1" applyAlignment="1">
      <alignment vertical="center" wrapText="1"/>
    </xf>
    <xf numFmtId="4" fontId="41" fillId="0" borderId="125" xfId="1" applyNumberFormat="1" applyFont="1" applyBorder="1" applyAlignment="1">
      <alignment horizontal="right" vertical="center" wrapText="1"/>
    </xf>
    <xf numFmtId="0" fontId="39" fillId="0" borderId="125" xfId="1" applyFont="1" applyBorder="1" applyAlignment="1">
      <alignment horizontal="left" vertical="center" wrapText="1"/>
    </xf>
    <xf numFmtId="0" fontId="41" fillId="0" borderId="96" xfId="1" applyFont="1" applyBorder="1" applyAlignment="1">
      <alignment horizontal="left" vertical="center" wrapText="1"/>
    </xf>
    <xf numFmtId="4" fontId="41" fillId="0" borderId="54" xfId="1" applyNumberFormat="1" applyFont="1" applyBorder="1" applyAlignment="1">
      <alignment horizontal="right" vertical="center" wrapText="1"/>
    </xf>
    <xf numFmtId="0" fontId="39" fillId="0" borderId="54" xfId="1" applyFont="1" applyBorder="1" applyAlignment="1">
      <alignment horizontal="left" vertical="center" wrapText="1"/>
    </xf>
    <xf numFmtId="0" fontId="53" fillId="0" borderId="126" xfId="1" applyFont="1" applyBorder="1"/>
    <xf numFmtId="4" fontId="41" fillId="0" borderId="26" xfId="1" applyNumberFormat="1" applyFont="1" applyBorder="1" applyAlignment="1">
      <alignment horizontal="right" vertical="center" wrapText="1"/>
    </xf>
    <xf numFmtId="0" fontId="39" fillId="0" borderId="26" xfId="1" applyFont="1" applyBorder="1" applyAlignment="1">
      <alignment horizontal="left" vertical="center" wrapText="1"/>
    </xf>
    <xf numFmtId="4" fontId="39" fillId="0" borderId="120" xfId="1" applyNumberFormat="1" applyFont="1" applyBorder="1" applyAlignment="1">
      <alignment horizontal="right" vertical="center" wrapText="1"/>
    </xf>
    <xf numFmtId="4" fontId="39" fillId="0" borderId="122" xfId="1" applyNumberFormat="1" applyFont="1" applyBorder="1" applyAlignment="1">
      <alignment horizontal="right" vertical="center" wrapText="1"/>
    </xf>
    <xf numFmtId="49" fontId="50" fillId="0" borderId="113" xfId="1" applyNumberFormat="1" applyFont="1" applyBorder="1" applyAlignment="1">
      <alignment horizontal="left"/>
    </xf>
    <xf numFmtId="4" fontId="51" fillId="0" borderId="113" xfId="1" applyNumberFormat="1" applyFont="1" applyBorder="1" applyAlignment="1">
      <alignment horizontal="right" vertical="center"/>
    </xf>
    <xf numFmtId="4" fontId="51" fillId="0" borderId="113" xfId="1" applyNumberFormat="1" applyFont="1" applyBorder="1" applyAlignment="1">
      <alignment vertical="center"/>
    </xf>
    <xf numFmtId="4" fontId="39" fillId="0" borderId="113" xfId="1" applyNumberFormat="1" applyFont="1" applyBorder="1" applyAlignment="1">
      <alignment horizontal="left" vertical="center" wrapText="1"/>
    </xf>
    <xf numFmtId="4" fontId="51" fillId="0" borderId="113" xfId="1" applyNumberFormat="1" applyFont="1" applyBorder="1" applyAlignment="1">
      <alignment horizontal="left" vertical="center"/>
    </xf>
    <xf numFmtId="4" fontId="54" fillId="0" borderId="113" xfId="1" applyNumberFormat="1" applyFont="1" applyBorder="1" applyAlignment="1">
      <alignment horizontal="left" vertical="center" wrapText="1"/>
    </xf>
    <xf numFmtId="4" fontId="51" fillId="0" borderId="113" xfId="1" applyNumberFormat="1" applyFont="1" applyBorder="1"/>
    <xf numFmtId="49" fontId="39" fillId="10" borderId="120" xfId="1" applyNumberFormat="1" applyFont="1" applyFill="1" applyBorder="1" applyAlignment="1">
      <alignment horizontal="right" vertical="center"/>
    </xf>
    <xf numFmtId="0" fontId="51" fillId="10" borderId="120" xfId="1" applyFont="1" applyFill="1" applyBorder="1" applyAlignment="1">
      <alignment horizontal="left" vertical="center" wrapText="1"/>
    </xf>
    <xf numFmtId="49" fontId="55" fillId="0" borderId="113" xfId="1" applyNumberFormat="1" applyFont="1" applyBorder="1" applyAlignment="1">
      <alignment horizontal="right" vertical="center"/>
    </xf>
    <xf numFmtId="4" fontId="39" fillId="0" borderId="119" xfId="1" applyNumberFormat="1" applyFont="1" applyBorder="1" applyAlignment="1">
      <alignment horizontal="right" vertical="center"/>
    </xf>
    <xf numFmtId="0" fontId="41" fillId="0" borderId="113" xfId="1" applyFont="1" applyBorder="1" applyAlignment="1">
      <alignment horizontal="left" vertical="center" wrapText="1"/>
    </xf>
    <xf numFmtId="4" fontId="39" fillId="0" borderId="113" xfId="1" applyNumberFormat="1" applyFont="1" applyBorder="1" applyAlignment="1">
      <alignment vertical="center"/>
    </xf>
    <xf numFmtId="0" fontId="39" fillId="0" borderId="113" xfId="1" applyFont="1" applyBorder="1" applyAlignment="1">
      <alignment horizontal="left" vertical="center" wrapText="1"/>
    </xf>
    <xf numFmtId="0" fontId="41" fillId="0" borderId="113" xfId="1" applyFont="1" applyBorder="1" applyAlignment="1">
      <alignment horizontal="center" vertical="center" wrapText="1"/>
    </xf>
    <xf numFmtId="4" fontId="39" fillId="0" borderId="120" xfId="1" applyNumberFormat="1" applyFont="1" applyBorder="1" applyAlignment="1">
      <alignment horizontal="right" vertical="center"/>
    </xf>
    <xf numFmtId="4" fontId="41" fillId="0" borderId="43" xfId="1" applyNumberFormat="1" applyFont="1" applyAlignment="1">
      <alignment horizontal="left" vertical="center" wrapText="1"/>
    </xf>
    <xf numFmtId="0" fontId="1" fillId="0" borderId="43" xfId="1" applyAlignment="1">
      <alignment horizontal="left"/>
    </xf>
    <xf numFmtId="4" fontId="39" fillId="0" borderId="125" xfId="1" applyNumberFormat="1" applyFont="1" applyBorder="1" applyAlignment="1">
      <alignment horizontal="right" vertical="center"/>
    </xf>
    <xf numFmtId="0" fontId="41" fillId="0" borderId="125" xfId="1" applyFont="1" applyBorder="1" applyAlignment="1">
      <alignment vertical="center" wrapText="1"/>
    </xf>
    <xf numFmtId="4" fontId="39" fillId="0" borderId="125" xfId="1" applyNumberFormat="1" applyFont="1" applyBorder="1" applyAlignment="1">
      <alignment vertical="center"/>
    </xf>
    <xf numFmtId="0" fontId="39" fillId="0" borderId="123" xfId="1" applyFont="1" applyBorder="1" applyAlignment="1">
      <alignment vertical="center" wrapText="1"/>
    </xf>
    <xf numFmtId="0" fontId="41" fillId="0" borderId="127" xfId="1" applyFont="1" applyBorder="1" applyAlignment="1">
      <alignment vertical="center" wrapText="1"/>
    </xf>
    <xf numFmtId="4" fontId="41" fillId="0" borderId="113" xfId="1" applyNumberFormat="1" applyFont="1" applyBorder="1" applyAlignment="1">
      <alignment horizontal="right" vertical="center"/>
    </xf>
    <xf numFmtId="0" fontId="53" fillId="0" borderId="113" xfId="1" applyFont="1" applyBorder="1"/>
    <xf numFmtId="0" fontId="50" fillId="9" borderId="113" xfId="1" applyFont="1" applyFill="1" applyBorder="1" applyAlignment="1">
      <alignment horizontal="left" vertical="center" wrapText="1"/>
    </xf>
    <xf numFmtId="0" fontId="51" fillId="10" borderId="120" xfId="1" applyFont="1" applyFill="1" applyBorder="1" applyAlignment="1">
      <alignment horizontal="left" vertical="center"/>
    </xf>
    <xf numFmtId="49" fontId="39" fillId="0" borderId="120" xfId="1" applyNumberFormat="1" applyFont="1" applyBorder="1" applyAlignment="1">
      <alignment horizontal="right" vertical="center"/>
    </xf>
    <xf numFmtId="4" fontId="39" fillId="0" borderId="119" xfId="1" applyNumberFormat="1" applyFont="1" applyBorder="1" applyAlignment="1">
      <alignment vertical="center"/>
    </xf>
    <xf numFmtId="4" fontId="41" fillId="0" borderId="119" xfId="1" applyNumberFormat="1" applyFont="1" applyBorder="1" applyAlignment="1">
      <alignment horizontal="right" vertical="center"/>
    </xf>
    <xf numFmtId="0" fontId="41" fillId="0" borderId="120" xfId="1" applyFont="1" applyBorder="1" applyAlignment="1">
      <alignment horizontal="left" vertical="top" wrapText="1"/>
    </xf>
    <xf numFmtId="0" fontId="39" fillId="0" borderId="120" xfId="1" applyFont="1" applyBorder="1" applyAlignment="1">
      <alignment horizontal="left" vertical="top" wrapText="1"/>
    </xf>
    <xf numFmtId="0" fontId="41" fillId="0" borderId="120" xfId="1" applyFont="1" applyBorder="1" applyAlignment="1">
      <alignment horizontal="center" vertical="top" wrapText="1"/>
    </xf>
    <xf numFmtId="0" fontId="41" fillId="0" borderId="122" xfId="1" applyFont="1" applyBorder="1" applyAlignment="1">
      <alignment horizontal="left" vertical="top" wrapText="1"/>
    </xf>
    <xf numFmtId="0" fontId="39" fillId="0" borderId="122" xfId="1" applyFont="1" applyBorder="1" applyAlignment="1">
      <alignment horizontal="left" vertical="top" wrapText="1"/>
    </xf>
    <xf numFmtId="0" fontId="41" fillId="0" borderId="122" xfId="1" applyFont="1" applyBorder="1" applyAlignment="1">
      <alignment horizontal="center" vertical="top" wrapText="1"/>
    </xf>
    <xf numFmtId="0" fontId="41" fillId="0" borderId="113" xfId="1" applyFont="1" applyBorder="1" applyAlignment="1">
      <alignment horizontal="left" vertical="top" wrapText="1"/>
    </xf>
    <xf numFmtId="0" fontId="41" fillId="0" borderId="125" xfId="1" applyFont="1" applyBorder="1" applyAlignment="1">
      <alignment horizontal="left" vertical="top" wrapText="1"/>
    </xf>
    <xf numFmtId="0" fontId="39" fillId="0" borderId="125" xfId="1" applyFont="1" applyBorder="1" applyAlignment="1">
      <alignment horizontal="left" vertical="top" wrapText="1"/>
    </xf>
    <xf numFmtId="0" fontId="41" fillId="0" borderId="125" xfId="1" applyFont="1" applyBorder="1" applyAlignment="1">
      <alignment horizontal="center" vertical="top" wrapText="1"/>
    </xf>
    <xf numFmtId="0" fontId="41" fillId="0" borderId="26" xfId="1" applyFont="1" applyBorder="1" applyAlignment="1">
      <alignment vertical="center" wrapText="1"/>
    </xf>
    <xf numFmtId="4" fontId="39" fillId="0" borderId="128" xfId="1" applyNumberFormat="1" applyFont="1" applyBorder="1" applyAlignment="1">
      <alignment vertical="center"/>
    </xf>
    <xf numFmtId="0" fontId="39" fillId="0" borderId="125" xfId="1" applyFont="1" applyBorder="1" applyAlignment="1">
      <alignment vertical="center" wrapText="1"/>
    </xf>
    <xf numFmtId="4" fontId="41" fillId="0" borderId="119" xfId="1" applyNumberFormat="1" applyFont="1" applyBorder="1" applyAlignment="1">
      <alignment horizontal="left" vertical="center" wrapText="1"/>
    </xf>
    <xf numFmtId="0" fontId="39" fillId="0" borderId="121" xfId="1" applyFont="1" applyBorder="1" applyAlignment="1">
      <alignment vertical="center" wrapText="1"/>
    </xf>
    <xf numFmtId="0" fontId="41" fillId="0" borderId="96" xfId="1" applyFont="1" applyBorder="1" applyAlignment="1">
      <alignment vertical="center"/>
    </xf>
    <xf numFmtId="4" fontId="39" fillId="0" borderId="119" xfId="1" applyNumberFormat="1" applyFont="1" applyBorder="1" applyAlignment="1">
      <alignment horizontal="left" vertical="center"/>
    </xf>
    <xf numFmtId="49" fontId="39" fillId="9" borderId="120" xfId="1" applyNumberFormat="1" applyFont="1" applyFill="1" applyBorder="1" applyAlignment="1">
      <alignment horizontal="right" vertical="center"/>
    </xf>
    <xf numFmtId="0" fontId="50" fillId="9" borderId="120" xfId="1" applyFont="1" applyFill="1" applyBorder="1" applyAlignment="1">
      <alignment horizontal="left"/>
    </xf>
    <xf numFmtId="166" fontId="55" fillId="0" borderId="120" xfId="1" applyNumberFormat="1" applyFont="1" applyBorder="1" applyAlignment="1">
      <alignment horizontal="right" vertical="center"/>
    </xf>
    <xf numFmtId="0" fontId="53" fillId="0" borderId="120" xfId="1" applyFont="1" applyBorder="1" applyAlignment="1">
      <alignment horizontal="left" vertical="center" wrapText="1"/>
    </xf>
    <xf numFmtId="4" fontId="52" fillId="0" borderId="129" xfId="1" applyNumberFormat="1" applyFont="1" applyBorder="1" applyAlignment="1">
      <alignment horizontal="center" vertical="center"/>
    </xf>
    <xf numFmtId="0" fontId="53" fillId="0" borderId="113" xfId="1" applyFont="1" applyBorder="1" applyAlignment="1">
      <alignment vertical="center" wrapText="1"/>
    </xf>
    <xf numFmtId="4" fontId="52" fillId="0" borderId="113" xfId="1" applyNumberFormat="1" applyFont="1" applyBorder="1" applyAlignment="1">
      <alignment vertical="center"/>
    </xf>
    <xf numFmtId="0" fontId="52" fillId="0" borderId="113" xfId="1" applyFont="1" applyBorder="1" applyAlignment="1">
      <alignment vertical="center" wrapText="1"/>
    </xf>
    <xf numFmtId="0" fontId="53" fillId="0" borderId="113" xfId="1" applyFont="1" applyBorder="1" applyAlignment="1">
      <alignment vertical="center"/>
    </xf>
    <xf numFmtId="0" fontId="57" fillId="0" borderId="113" xfId="1" applyFont="1" applyBorder="1" applyAlignment="1">
      <alignment horizontal="left"/>
    </xf>
    <xf numFmtId="166" fontId="55" fillId="0" borderId="125" xfId="1" applyNumberFormat="1" applyFont="1" applyBorder="1" applyAlignment="1">
      <alignment horizontal="right" vertical="center"/>
    </xf>
    <xf numFmtId="0" fontId="53" fillId="0" borderId="125" xfId="1" applyFont="1" applyBorder="1" applyAlignment="1">
      <alignment horizontal="left" vertical="center" wrapText="1"/>
    </xf>
    <xf numFmtId="4" fontId="52" fillId="0" borderId="130" xfId="1" applyNumberFormat="1" applyFont="1" applyBorder="1" applyAlignment="1">
      <alignment horizontal="center" vertical="center"/>
    </xf>
    <xf numFmtId="4" fontId="53" fillId="0" borderId="113" xfId="1" applyNumberFormat="1" applyFont="1" applyBorder="1" applyAlignment="1">
      <alignment horizontal="right" vertical="center"/>
    </xf>
    <xf numFmtId="0" fontId="52" fillId="0" borderId="113" xfId="1" applyFont="1" applyBorder="1" applyAlignment="1">
      <alignment horizontal="left" vertical="center" wrapText="1"/>
    </xf>
    <xf numFmtId="166" fontId="55" fillId="0" borderId="113" xfId="1" applyNumberFormat="1" applyFont="1" applyBorder="1" applyAlignment="1">
      <alignment horizontal="right" vertical="center"/>
    </xf>
    <xf numFmtId="0" fontId="41" fillId="0" borderId="54" xfId="1" applyFont="1" applyBorder="1" applyAlignment="1">
      <alignment vertical="center" wrapText="1"/>
    </xf>
    <xf numFmtId="4" fontId="39" fillId="0" borderId="54" xfId="1" applyNumberFormat="1" applyFont="1" applyBorder="1" applyAlignment="1">
      <alignment vertical="center"/>
    </xf>
    <xf numFmtId="0" fontId="41" fillId="0" borderId="126" xfId="1" applyFont="1" applyBorder="1" applyAlignment="1">
      <alignment vertical="center"/>
    </xf>
    <xf numFmtId="4" fontId="41" fillId="0" borderId="54" xfId="1" applyNumberFormat="1" applyFont="1" applyBorder="1" applyAlignment="1">
      <alignment horizontal="right" vertical="center"/>
    </xf>
    <xf numFmtId="4" fontId="39" fillId="0" borderId="125" xfId="1" applyNumberFormat="1" applyFont="1" applyBorder="1" applyAlignment="1">
      <alignment horizontal="left" vertical="center" wrapText="1"/>
    </xf>
    <xf numFmtId="4" fontId="39" fillId="0" borderId="26" xfId="1" applyNumberFormat="1" applyFont="1" applyBorder="1" applyAlignment="1">
      <alignment vertical="center"/>
    </xf>
    <xf numFmtId="0" fontId="39" fillId="0" borderId="121" xfId="1" applyFont="1" applyBorder="1" applyAlignment="1">
      <alignment vertical="top" wrapText="1"/>
    </xf>
    <xf numFmtId="4" fontId="41" fillId="0" borderId="26" xfId="1" applyNumberFormat="1" applyFont="1" applyBorder="1" applyAlignment="1">
      <alignment horizontal="right" vertical="center"/>
    </xf>
    <xf numFmtId="49" fontId="50" fillId="0" borderId="125" xfId="1" applyNumberFormat="1" applyFont="1" applyBorder="1" applyAlignment="1">
      <alignment horizontal="left"/>
    </xf>
    <xf numFmtId="49" fontId="5" fillId="11" borderId="113" xfId="2" applyNumberFormat="1" applyFont="1" applyFill="1" applyBorder="1" applyAlignment="1">
      <alignment horizontal="right" vertical="center"/>
    </xf>
    <xf numFmtId="4" fontId="39" fillId="10" borderId="113" xfId="1" applyNumberFormat="1" applyFont="1" applyFill="1" applyBorder="1" applyAlignment="1">
      <alignment horizontal="left" vertical="center" wrapText="1"/>
    </xf>
    <xf numFmtId="49" fontId="55" fillId="0" borderId="113" xfId="2" applyNumberFormat="1" applyFont="1" applyBorder="1" applyAlignment="1">
      <alignment horizontal="right" vertical="center"/>
    </xf>
    <xf numFmtId="0" fontId="52" fillId="0" borderId="113" xfId="1" applyFont="1" applyBorder="1" applyAlignment="1">
      <alignment horizontal="left" vertical="center" wrapText="1"/>
    </xf>
    <xf numFmtId="4" fontId="39" fillId="0" borderId="131" xfId="1" applyNumberFormat="1" applyFont="1" applyBorder="1" applyAlignment="1">
      <alignment horizontal="right" vertical="center"/>
    </xf>
    <xf numFmtId="0" fontId="41" fillId="0" borderId="121" xfId="1" applyFont="1" applyBorder="1" applyAlignment="1">
      <alignment horizontal="left" vertical="center" wrapText="1"/>
    </xf>
    <xf numFmtId="4" fontId="39" fillId="0" borderId="131" xfId="1" applyNumberFormat="1" applyFont="1" applyBorder="1" applyAlignment="1">
      <alignment vertical="center"/>
    </xf>
    <xf numFmtId="0" fontId="39" fillId="0" borderId="121" xfId="1" applyFont="1" applyBorder="1" applyAlignment="1">
      <alignment horizontal="left" vertical="top" wrapText="1"/>
    </xf>
    <xf numFmtId="4" fontId="39" fillId="0" borderId="26" xfId="1" applyNumberFormat="1" applyFont="1" applyBorder="1" applyAlignment="1">
      <alignment horizontal="right" vertical="center" wrapText="1"/>
    </xf>
    <xf numFmtId="4" fontId="39" fillId="0" borderId="132" xfId="1" applyNumberFormat="1" applyFont="1" applyBorder="1" applyAlignment="1">
      <alignment horizontal="right" vertical="center"/>
    </xf>
    <xf numFmtId="0" fontId="41" fillId="0" borderId="133" xfId="1" applyFont="1" applyBorder="1" applyAlignment="1">
      <alignment horizontal="left" vertical="center" wrapText="1"/>
    </xf>
    <xf numFmtId="4" fontId="39" fillId="0" borderId="132" xfId="1" applyNumberFormat="1" applyFont="1" applyBorder="1" applyAlignment="1">
      <alignment vertical="center"/>
    </xf>
    <xf numFmtId="0" fontId="39" fillId="0" borderId="133" xfId="1" applyFont="1" applyBorder="1" applyAlignment="1">
      <alignment horizontal="left" vertical="top" wrapText="1"/>
    </xf>
    <xf numFmtId="4" fontId="39" fillId="0" borderId="113" xfId="1" applyNumberFormat="1" applyFont="1" applyBorder="1" applyAlignment="1">
      <alignment horizontal="right" vertical="center"/>
    </xf>
    <xf numFmtId="4" fontId="39" fillId="0" borderId="113" xfId="1" applyNumberFormat="1" applyFont="1" applyBorder="1" applyAlignment="1">
      <alignment horizontal="right" vertical="center"/>
    </xf>
    <xf numFmtId="0" fontId="39" fillId="0" borderId="133" xfId="1" applyFont="1" applyBorder="1" applyAlignment="1">
      <alignment horizontal="left" vertical="center" wrapText="1"/>
    </xf>
    <xf numFmtId="49" fontId="58" fillId="11" borderId="113" xfId="1" applyNumberFormat="1" applyFont="1" applyFill="1" applyBorder="1" applyAlignment="1">
      <alignment horizontal="right" vertical="center"/>
    </xf>
    <xf numFmtId="0" fontId="58" fillId="11" borderId="113" xfId="1" applyFont="1" applyFill="1" applyBorder="1" applyAlignment="1">
      <alignment horizontal="left" vertical="center" wrapText="1"/>
    </xf>
    <xf numFmtId="49" fontId="55" fillId="0" borderId="120" xfId="1" applyNumberFormat="1" applyFont="1" applyBorder="1" applyAlignment="1">
      <alignment horizontal="right" vertical="center"/>
    </xf>
    <xf numFmtId="49" fontId="55" fillId="0" borderId="122" xfId="1" applyNumberFormat="1" applyFont="1" applyBorder="1" applyAlignment="1">
      <alignment horizontal="right" vertical="center"/>
    </xf>
    <xf numFmtId="0" fontId="53" fillId="0" borderId="122" xfId="1" applyFont="1" applyBorder="1" applyAlignment="1">
      <alignment horizontal="left" vertical="center" wrapText="1"/>
    </xf>
    <xf numFmtId="4" fontId="39" fillId="0" borderId="122" xfId="1" applyNumberFormat="1" applyFont="1" applyBorder="1" applyAlignment="1">
      <alignment horizontal="right" vertical="center"/>
    </xf>
    <xf numFmtId="4" fontId="39" fillId="0" borderId="120" xfId="1" applyNumberFormat="1" applyFont="1" applyBorder="1" applyAlignment="1">
      <alignment vertical="center"/>
    </xf>
    <xf numFmtId="49" fontId="55" fillId="0" borderId="125" xfId="1" applyNumberFormat="1" applyFont="1" applyBorder="1" applyAlignment="1">
      <alignment horizontal="right" vertical="center"/>
    </xf>
    <xf numFmtId="0" fontId="52" fillId="0" borderId="120" xfId="1" applyFont="1" applyBorder="1" applyAlignment="1">
      <alignment horizontal="left" vertical="center" wrapText="1"/>
    </xf>
    <xf numFmtId="0" fontId="41" fillId="0" borderId="120" xfId="1" applyFont="1" applyBorder="1" applyAlignment="1">
      <alignment horizontal="left" vertical="center" wrapText="1"/>
    </xf>
    <xf numFmtId="4" fontId="39" fillId="0" borderId="96" xfId="1" applyNumberFormat="1" applyFont="1" applyBorder="1" applyAlignment="1">
      <alignment horizontal="right" vertical="center" wrapText="1"/>
    </xf>
    <xf numFmtId="0" fontId="39" fillId="0" borderId="96" xfId="1" applyFont="1" applyBorder="1" applyAlignment="1">
      <alignment horizontal="left" vertical="center" wrapText="1"/>
    </xf>
    <xf numFmtId="49" fontId="55" fillId="0" borderId="120" xfId="1" applyNumberFormat="1" applyFont="1" applyBorder="1" applyAlignment="1">
      <alignment horizontal="center" vertical="center"/>
    </xf>
    <xf numFmtId="0" fontId="52" fillId="0" borderId="120" xfId="1" applyFont="1" applyBorder="1" applyAlignment="1">
      <alignment horizontal="left" vertical="center" wrapText="1"/>
    </xf>
    <xf numFmtId="4" fontId="39" fillId="0" borderId="120" xfId="1" applyNumberFormat="1" applyFont="1" applyBorder="1" applyAlignment="1">
      <alignment horizontal="center" vertical="center"/>
    </xf>
    <xf numFmtId="4" fontId="41" fillId="0" borderId="113" xfId="1" applyNumberFormat="1" applyFont="1" applyBorder="1" applyAlignment="1">
      <alignment horizontal="right" vertical="center" wrapText="1"/>
    </xf>
    <xf numFmtId="49" fontId="55" fillId="0" borderId="125" xfId="1" applyNumberFormat="1" applyFont="1" applyBorder="1" applyAlignment="1">
      <alignment horizontal="center" vertical="center"/>
    </xf>
    <xf numFmtId="0" fontId="52" fillId="0" borderId="125" xfId="1" applyFont="1" applyBorder="1" applyAlignment="1">
      <alignment horizontal="left" vertical="center" wrapText="1"/>
    </xf>
    <xf numFmtId="4" fontId="39" fillId="0" borderId="125" xfId="1" applyNumberFormat="1" applyFont="1" applyBorder="1" applyAlignment="1">
      <alignment horizontal="center" vertical="center"/>
    </xf>
    <xf numFmtId="0" fontId="41" fillId="0" borderId="125" xfId="1" applyFont="1" applyBorder="1" applyAlignment="1">
      <alignment horizontal="left" vertical="center" wrapText="1"/>
    </xf>
    <xf numFmtId="49" fontId="55" fillId="0" borderId="113" xfId="1" applyNumberFormat="1" applyFont="1" applyBorder="1" applyAlignment="1">
      <alignment horizontal="right" vertical="center"/>
    </xf>
    <xf numFmtId="0" fontId="53" fillId="0" borderId="113" xfId="1" applyFont="1" applyBorder="1" applyAlignment="1">
      <alignment horizontal="left" vertical="center" wrapText="1"/>
    </xf>
    <xf numFmtId="0" fontId="41" fillId="0" borderId="113" xfId="1" applyFont="1" applyBorder="1" applyAlignment="1">
      <alignment vertical="center" wrapText="1"/>
    </xf>
    <xf numFmtId="4" fontId="39" fillId="0" borderId="113" xfId="1" applyNumberFormat="1" applyFont="1" applyBorder="1" applyAlignment="1">
      <alignment horizontal="right" vertical="center" wrapText="1"/>
    </xf>
    <xf numFmtId="0" fontId="38" fillId="0" borderId="113" xfId="1" applyFont="1" applyBorder="1" applyAlignment="1">
      <alignment horizontal="right" vertical="center"/>
    </xf>
    <xf numFmtId="49" fontId="55" fillId="0" borderId="120" xfId="1" applyNumberFormat="1" applyFont="1" applyBorder="1" applyAlignment="1">
      <alignment horizontal="right" vertical="center"/>
    </xf>
    <xf numFmtId="0" fontId="53" fillId="0" borderId="120" xfId="1" applyFont="1" applyBorder="1" applyAlignment="1">
      <alignment horizontal="left" vertical="center" wrapText="1"/>
    </xf>
    <xf numFmtId="4" fontId="39" fillId="0" borderId="128" xfId="1" applyNumberFormat="1" applyFont="1" applyBorder="1" applyAlignment="1">
      <alignment horizontal="right" vertical="center"/>
    </xf>
    <xf numFmtId="49" fontId="47" fillId="12" borderId="113" xfId="1" applyNumberFormat="1" applyFont="1" applyFill="1" applyBorder="1" applyAlignment="1">
      <alignment horizontal="left" vertical="center" wrapText="1"/>
    </xf>
    <xf numFmtId="4" fontId="51" fillId="12" borderId="113" xfId="1" applyNumberFormat="1" applyFont="1" applyFill="1" applyBorder="1" applyAlignment="1">
      <alignment horizontal="right" vertical="center"/>
    </xf>
    <xf numFmtId="0" fontId="39" fillId="12" borderId="113" xfId="1" applyFont="1" applyFill="1" applyBorder="1" applyAlignment="1">
      <alignment horizontal="left" vertical="center" wrapText="1"/>
    </xf>
    <xf numFmtId="4" fontId="1" fillId="0" borderId="43" xfId="1" applyNumberFormat="1"/>
    <xf numFmtId="0" fontId="59" fillId="0" borderId="113" xfId="1" applyFont="1" applyBorder="1" applyAlignment="1">
      <alignment horizontal="center" vertical="center" wrapText="1"/>
    </xf>
    <xf numFmtId="0" fontId="60" fillId="11" borderId="117" xfId="1" applyFont="1" applyFill="1" applyBorder="1" applyAlignment="1">
      <alignment horizontal="left" vertical="center" wrapText="1"/>
    </xf>
    <xf numFmtId="0" fontId="60" fillId="11" borderId="118" xfId="1" applyFont="1" applyFill="1" applyBorder="1" applyAlignment="1">
      <alignment horizontal="left" vertical="center" wrapText="1"/>
    </xf>
    <xf numFmtId="0" fontId="60" fillId="11" borderId="119" xfId="1" applyFont="1" applyFill="1" applyBorder="1" applyAlignment="1">
      <alignment horizontal="left" vertical="center" wrapText="1"/>
    </xf>
    <xf numFmtId="0" fontId="60" fillId="11" borderId="113" xfId="1" applyFont="1" applyFill="1" applyBorder="1" applyAlignment="1">
      <alignment horizontal="left" vertical="center" wrapText="1"/>
    </xf>
    <xf numFmtId="0" fontId="41" fillId="13" borderId="113" xfId="1" applyFont="1" applyFill="1" applyBorder="1" applyAlignment="1">
      <alignment vertical="top" wrapText="1"/>
    </xf>
    <xf numFmtId="4" fontId="41" fillId="13" borderId="113" xfId="1" applyNumberFormat="1" applyFont="1" applyFill="1" applyBorder="1" applyAlignment="1">
      <alignment horizontal="right" vertical="center" wrapText="1"/>
    </xf>
    <xf numFmtId="0" fontId="39" fillId="0" borderId="127" xfId="1" applyFont="1" applyBorder="1" applyAlignment="1">
      <alignment vertical="center" wrapText="1"/>
    </xf>
    <xf numFmtId="49" fontId="50" fillId="0" borderId="113" xfId="1" applyNumberFormat="1" applyFont="1" applyBorder="1" applyAlignment="1">
      <alignment horizontal="left" wrapText="1"/>
    </xf>
    <xf numFmtId="4" fontId="61" fillId="0" borderId="113" xfId="1" applyNumberFormat="1" applyFont="1" applyBorder="1"/>
    <xf numFmtId="4" fontId="50" fillId="0" borderId="113" xfId="1" applyNumberFormat="1" applyFont="1" applyBorder="1"/>
    <xf numFmtId="4" fontId="51" fillId="0" borderId="113" xfId="1" applyNumberFormat="1" applyFont="1" applyBorder="1" applyAlignment="1">
      <alignment horizontal="left"/>
    </xf>
    <xf numFmtId="4" fontId="51" fillId="12" borderId="113" xfId="1" applyNumberFormat="1" applyFont="1" applyFill="1" applyBorder="1" applyAlignment="1">
      <alignment horizontal="left"/>
    </xf>
    <xf numFmtId="49" fontId="41" fillId="9" borderId="113" xfId="1" applyNumberFormat="1" applyFont="1" applyFill="1" applyBorder="1" applyAlignment="1">
      <alignment horizontal="right" vertical="center"/>
    </xf>
    <xf numFmtId="4" fontId="50" fillId="0" borderId="113" xfId="1" applyNumberFormat="1" applyFont="1" applyBorder="1" applyAlignment="1">
      <alignment horizontal="right" vertical="center"/>
    </xf>
    <xf numFmtId="4" fontId="50" fillId="12" borderId="113" xfId="1" applyNumberFormat="1" applyFont="1" applyFill="1" applyBorder="1" applyAlignment="1">
      <alignment horizontal="right" vertical="center"/>
    </xf>
    <xf numFmtId="4" fontId="51" fillId="12" borderId="113" xfId="1" applyNumberFormat="1" applyFont="1" applyFill="1" applyBorder="1" applyAlignment="1">
      <alignment vertical="center"/>
    </xf>
    <xf numFmtId="0" fontId="39" fillId="12" borderId="113" xfId="1" applyFont="1" applyFill="1" applyBorder="1" applyAlignment="1">
      <alignment horizontal="left" wrapText="1"/>
    </xf>
    <xf numFmtId="0" fontId="8" fillId="0" borderId="43" xfId="1" applyFont="1" applyAlignment="1">
      <alignment horizontal="left" vertical="center"/>
    </xf>
    <xf numFmtId="4" fontId="38" fillId="0" borderId="43" xfId="1" applyNumberFormat="1" applyFont="1" applyAlignment="1">
      <alignment horizontal="right" vertical="center"/>
    </xf>
    <xf numFmtId="0" fontId="8" fillId="0" borderId="43" xfId="1" applyFont="1" applyAlignment="1">
      <alignment horizontal="justify" vertical="center"/>
    </xf>
    <xf numFmtId="0" fontId="1" fillId="0" borderId="134" xfId="1" applyBorder="1"/>
    <xf numFmtId="0" fontId="1" fillId="0" borderId="43" xfId="1" applyAlignment="1">
      <alignment vertical="center"/>
    </xf>
    <xf numFmtId="4" fontId="39" fillId="0" borderId="43" xfId="1" applyNumberFormat="1" applyFont="1" applyAlignment="1">
      <alignment horizontal="left" vertical="center" wrapText="1"/>
    </xf>
    <xf numFmtId="0" fontId="3" fillId="0" borderId="50" xfId="0" applyFont="1" applyFill="1" applyBorder="1" applyAlignment="1">
      <alignment vertical="top" wrapText="1"/>
    </xf>
    <xf numFmtId="0" fontId="3" fillId="0" borderId="23" xfId="0" applyFont="1" applyFill="1" applyBorder="1" applyAlignment="1">
      <alignment vertical="top" wrapText="1"/>
    </xf>
  </cellXfs>
  <cellStyles count="3">
    <cellStyle name="Звичайний" xfId="0" builtinId="0"/>
    <cellStyle name="Звичайний 2" xfId="1" xr:uid="{FC4793FC-851B-49EC-9A21-0A0FAE34DB4A}"/>
    <cellStyle name="Обычный 2" xfId="2" xr:uid="{ED6166DE-8512-4DE1-B167-F65F8B94A6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26" zoomScale="60" zoomScaleNormal="60" workbookViewId="0">
      <selection activeCell="J31" sqref="J31"/>
    </sheetView>
  </sheetViews>
  <sheetFormatPr defaultColWidth="14.453125" defaultRowHeight="15" customHeight="1" x14ac:dyDescent="0.35"/>
  <cols>
    <col min="1" max="1" width="16" customWidth="1"/>
    <col min="2" max="2" width="18" customWidth="1"/>
    <col min="3" max="3" width="20.453125" customWidth="1"/>
    <col min="4" max="4" width="21.54296875" customWidth="1"/>
    <col min="5" max="8" width="20.453125" customWidth="1"/>
    <col min="9" max="9" width="12.453125" customWidth="1"/>
    <col min="10" max="10" width="20.453125" customWidth="1"/>
    <col min="11" max="11" width="12.453125" customWidth="1"/>
    <col min="12" max="12" width="20.453125" customWidth="1"/>
    <col min="13" max="13" width="12.453125" customWidth="1"/>
    <col min="14" max="14" width="20.453125" customWidth="1"/>
    <col min="15" max="23" width="4.81640625" customWidth="1"/>
    <col min="24" max="26" width="9.453125" customWidth="1"/>
    <col min="27" max="31" width="11" customWidth="1"/>
  </cols>
  <sheetData>
    <row r="1" spans="1:31" ht="15" customHeight="1" x14ac:dyDescent="0.35">
      <c r="A1" s="379" t="s">
        <v>0</v>
      </c>
      <c r="B1" s="374"/>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5">
      <c r="A2" s="3"/>
      <c r="B2" s="1"/>
      <c r="C2" s="1"/>
      <c r="D2" s="2"/>
      <c r="E2" s="1"/>
      <c r="F2" s="1"/>
      <c r="G2" s="1"/>
      <c r="H2" s="379" t="s">
        <v>444</v>
      </c>
      <c r="I2" s="374"/>
      <c r="J2" s="374"/>
      <c r="K2" s="1"/>
      <c r="L2" s="1"/>
      <c r="M2" s="1"/>
      <c r="N2" s="1"/>
      <c r="O2" s="1"/>
      <c r="P2" s="1"/>
      <c r="Q2" s="1"/>
      <c r="R2" s="1"/>
      <c r="S2" s="1"/>
      <c r="T2" s="1"/>
      <c r="U2" s="1"/>
      <c r="V2" s="1"/>
      <c r="W2" s="1"/>
      <c r="X2" s="1"/>
      <c r="Y2" s="1"/>
      <c r="Z2" s="1"/>
    </row>
    <row r="3" spans="1:31" ht="15" customHeight="1" x14ac:dyDescent="0.35">
      <c r="A3" s="3"/>
      <c r="B3" s="1"/>
      <c r="C3" s="1"/>
      <c r="D3" s="2"/>
      <c r="E3" s="1"/>
      <c r="F3" s="1"/>
      <c r="G3" s="1"/>
      <c r="H3" s="379" t="s">
        <v>445</v>
      </c>
      <c r="I3" s="374"/>
      <c r="J3" s="374"/>
      <c r="K3" s="1"/>
      <c r="L3" s="1"/>
      <c r="M3" s="1"/>
      <c r="N3" s="1"/>
      <c r="O3" s="1"/>
      <c r="P3" s="1"/>
      <c r="Q3" s="1"/>
      <c r="R3" s="1"/>
      <c r="S3" s="1"/>
      <c r="T3" s="1"/>
      <c r="U3" s="1"/>
      <c r="V3" s="1"/>
      <c r="W3" s="1"/>
      <c r="X3" s="1"/>
      <c r="Y3" s="1"/>
      <c r="Z3" s="1"/>
    </row>
    <row r="4" spans="1:31" ht="15" customHeight="1" x14ac:dyDescent="0.35">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5">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5">
      <c r="A6" s="3"/>
      <c r="B6" s="1"/>
      <c r="C6" s="1"/>
      <c r="D6" s="1"/>
      <c r="E6" s="1"/>
      <c r="F6" s="1"/>
      <c r="G6" s="1"/>
      <c r="H6" s="1"/>
      <c r="I6" s="1"/>
      <c r="J6" s="1"/>
      <c r="K6" s="1"/>
      <c r="L6" s="1"/>
      <c r="M6" s="1"/>
      <c r="N6" s="1"/>
      <c r="O6" s="1"/>
      <c r="P6" s="1"/>
      <c r="Q6" s="1"/>
      <c r="R6" s="1"/>
      <c r="S6" s="1"/>
      <c r="T6" s="1"/>
      <c r="U6" s="1"/>
      <c r="V6" s="1"/>
      <c r="W6" s="1"/>
      <c r="X6" s="1"/>
      <c r="Y6" s="1"/>
      <c r="Z6" s="1"/>
    </row>
    <row r="7" spans="1:31" ht="14.5" x14ac:dyDescent="0.35">
      <c r="A7" s="3"/>
      <c r="B7" s="1"/>
      <c r="C7" s="1"/>
      <c r="D7" s="1"/>
      <c r="E7" s="1"/>
      <c r="F7" s="1"/>
      <c r="G7" s="1"/>
      <c r="H7" s="1"/>
      <c r="I7" s="1"/>
      <c r="J7" s="1"/>
      <c r="K7" s="1"/>
      <c r="L7" s="1"/>
      <c r="M7" s="1"/>
      <c r="N7" s="1"/>
      <c r="O7" s="1"/>
      <c r="P7" s="1"/>
      <c r="Q7" s="1"/>
      <c r="R7" s="1"/>
      <c r="S7" s="1"/>
      <c r="T7" s="1"/>
      <c r="U7" s="1"/>
      <c r="V7" s="1"/>
      <c r="W7" s="1"/>
      <c r="X7" s="1"/>
      <c r="Y7" s="1"/>
      <c r="Z7" s="1"/>
    </row>
    <row r="8" spans="1:31" ht="14.5" x14ac:dyDescent="0.35">
      <c r="A8" s="3"/>
      <c r="B8" s="1"/>
      <c r="C8" s="1"/>
      <c r="D8" s="1"/>
      <c r="E8" s="1"/>
      <c r="F8" s="1"/>
      <c r="G8" s="1"/>
      <c r="H8" s="1"/>
      <c r="I8" s="1"/>
      <c r="J8" s="1"/>
      <c r="K8" s="1"/>
      <c r="L8" s="1"/>
      <c r="M8" s="1"/>
      <c r="N8" s="1"/>
      <c r="O8" s="1"/>
      <c r="P8" s="1"/>
      <c r="Q8" s="1"/>
      <c r="R8" s="1"/>
      <c r="S8" s="1"/>
      <c r="T8" s="1"/>
      <c r="U8" s="1"/>
      <c r="V8" s="1"/>
      <c r="W8" s="1"/>
      <c r="X8" s="1"/>
      <c r="Y8" s="1"/>
      <c r="Z8" s="1"/>
    </row>
    <row r="9" spans="1:31" ht="14.5" x14ac:dyDescent="0.35">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5">
      <c r="A10" s="4" t="s">
        <v>2</v>
      </c>
      <c r="B10" s="1"/>
      <c r="C10" s="1" t="s">
        <v>3</v>
      </c>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35">
      <c r="A11" s="3" t="s">
        <v>4</v>
      </c>
      <c r="B11" s="1"/>
      <c r="C11" s="1" t="s">
        <v>5</v>
      </c>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35">
      <c r="A12" s="3" t="s">
        <v>6</v>
      </c>
      <c r="B12" s="1"/>
      <c r="C12" s="1" t="s">
        <v>7</v>
      </c>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35">
      <c r="A13" s="3" t="s">
        <v>8</v>
      </c>
      <c r="B13" s="1"/>
      <c r="C13" s="1" t="s">
        <v>446</v>
      </c>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35">
      <c r="A14" s="3" t="s">
        <v>9</v>
      </c>
      <c r="B14" s="1"/>
      <c r="C14" s="6" t="s">
        <v>332</v>
      </c>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35">
      <c r="A15" s="3" t="s">
        <v>10</v>
      </c>
      <c r="B15" s="1"/>
      <c r="C15" s="6" t="s">
        <v>333</v>
      </c>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5">
      <c r="E17" s="7"/>
      <c r="F17" s="8"/>
      <c r="G17" s="8"/>
      <c r="H17" s="8"/>
      <c r="I17" s="8"/>
      <c r="J17" s="8"/>
      <c r="K17" s="8"/>
      <c r="L17" s="8"/>
      <c r="M17" s="8"/>
      <c r="N17" s="8"/>
      <c r="O17" s="8"/>
      <c r="P17" s="8"/>
      <c r="Q17" s="8"/>
      <c r="R17" s="8"/>
      <c r="S17" s="8"/>
      <c r="T17" s="8"/>
      <c r="U17" s="8"/>
      <c r="V17" s="8"/>
      <c r="W17" s="8"/>
      <c r="X17" s="8"/>
      <c r="Y17" s="8"/>
      <c r="Z17" s="8"/>
    </row>
    <row r="18" spans="1:31" ht="15.5" x14ac:dyDescent="0.35">
      <c r="A18" s="9"/>
      <c r="B18" s="380" t="s">
        <v>11</v>
      </c>
      <c r="C18" s="374"/>
      <c r="D18" s="374"/>
      <c r="E18" s="374"/>
      <c r="F18" s="374"/>
      <c r="G18" s="374"/>
      <c r="H18" s="374"/>
      <c r="I18" s="374"/>
      <c r="J18" s="374"/>
      <c r="K18" s="374"/>
      <c r="L18" s="374"/>
      <c r="M18" s="374"/>
      <c r="N18" s="374"/>
      <c r="O18" s="10"/>
      <c r="P18" s="11"/>
      <c r="Q18" s="9"/>
      <c r="R18" s="9"/>
      <c r="S18" s="9"/>
      <c r="T18" s="9"/>
      <c r="U18" s="9"/>
      <c r="V18" s="9"/>
      <c r="W18" s="9"/>
      <c r="X18" s="9"/>
      <c r="Y18" s="9"/>
      <c r="Z18" s="9"/>
      <c r="AA18" s="9"/>
      <c r="AB18" s="9"/>
      <c r="AC18" s="9"/>
      <c r="AD18" s="9"/>
      <c r="AE18" s="9"/>
    </row>
    <row r="19" spans="1:31" ht="15.5" x14ac:dyDescent="0.35">
      <c r="A19" s="9"/>
      <c r="B19" s="380" t="s">
        <v>12</v>
      </c>
      <c r="C19" s="374"/>
      <c r="D19" s="374"/>
      <c r="E19" s="374"/>
      <c r="F19" s="374"/>
      <c r="G19" s="374"/>
      <c r="H19" s="374"/>
      <c r="I19" s="374"/>
      <c r="J19" s="374"/>
      <c r="K19" s="374"/>
      <c r="L19" s="374"/>
      <c r="M19" s="374"/>
      <c r="N19" s="374"/>
      <c r="O19" s="10"/>
      <c r="P19" s="11"/>
      <c r="Q19" s="9"/>
      <c r="R19" s="9"/>
      <c r="S19" s="9"/>
      <c r="T19" s="9"/>
      <c r="U19" s="9"/>
      <c r="V19" s="9"/>
      <c r="W19" s="9"/>
      <c r="X19" s="9"/>
      <c r="Y19" s="9"/>
      <c r="Z19" s="9"/>
      <c r="AA19" s="9"/>
      <c r="AB19" s="9"/>
      <c r="AC19" s="9"/>
      <c r="AD19" s="9"/>
      <c r="AE19" s="9"/>
    </row>
    <row r="20" spans="1:31" ht="15.5" x14ac:dyDescent="0.35">
      <c r="A20" s="9"/>
      <c r="B20" s="381" t="s">
        <v>443</v>
      </c>
      <c r="C20" s="374"/>
      <c r="D20" s="374"/>
      <c r="E20" s="374"/>
      <c r="F20" s="374"/>
      <c r="G20" s="374"/>
      <c r="H20" s="374"/>
      <c r="I20" s="374"/>
      <c r="J20" s="374"/>
      <c r="K20" s="374"/>
      <c r="L20" s="374"/>
      <c r="M20" s="374"/>
      <c r="N20" s="374"/>
      <c r="O20" s="10"/>
      <c r="P20" s="11"/>
      <c r="Q20" s="9"/>
      <c r="R20" s="9"/>
      <c r="S20" s="9"/>
      <c r="T20" s="9"/>
      <c r="U20" s="9"/>
      <c r="V20" s="9"/>
      <c r="W20" s="9"/>
      <c r="X20" s="9"/>
      <c r="Y20" s="9"/>
      <c r="Z20" s="9"/>
      <c r="AA20" s="9"/>
      <c r="AB20" s="9"/>
      <c r="AC20" s="9"/>
      <c r="AD20" s="9"/>
      <c r="AE20" s="9"/>
    </row>
    <row r="21" spans="1:31" ht="15.75" customHeight="1" x14ac:dyDescent="0.35">
      <c r="A21" s="9"/>
      <c r="B21" s="3"/>
      <c r="C21" s="1"/>
      <c r="D21" s="12"/>
      <c r="E21" s="12"/>
      <c r="F21" s="12"/>
      <c r="G21" s="12"/>
      <c r="H21" s="12"/>
      <c r="I21" s="12"/>
      <c r="J21" s="13"/>
      <c r="K21" s="12"/>
      <c r="L21" s="13"/>
      <c r="M21" s="12"/>
      <c r="N21" s="13"/>
      <c r="O21" s="10"/>
      <c r="P21" s="11"/>
      <c r="Q21" s="9"/>
      <c r="R21" s="9"/>
      <c r="S21" s="9"/>
      <c r="T21" s="9"/>
      <c r="U21" s="9"/>
      <c r="V21" s="9"/>
      <c r="W21" s="9"/>
      <c r="X21" s="9"/>
      <c r="Y21" s="9"/>
      <c r="Z21" s="9"/>
      <c r="AA21" s="9"/>
      <c r="AB21" s="9"/>
      <c r="AC21" s="9"/>
      <c r="AD21" s="9"/>
      <c r="AE21" s="9"/>
    </row>
    <row r="22" spans="1:31" ht="15.75" customHeight="1" x14ac:dyDescent="0.35">
      <c r="A22" s="5"/>
      <c r="B22" s="5"/>
      <c r="C22" s="5"/>
      <c r="D22" s="14"/>
      <c r="E22" s="14"/>
      <c r="F22" s="14"/>
      <c r="G22" s="14"/>
      <c r="H22" s="14"/>
      <c r="I22" s="14"/>
      <c r="J22" s="15"/>
      <c r="K22" s="14"/>
      <c r="L22" s="15"/>
      <c r="M22" s="14"/>
      <c r="N22" s="15"/>
      <c r="O22" s="14"/>
      <c r="P22" s="15"/>
      <c r="Q22" s="5"/>
      <c r="R22" s="5"/>
      <c r="S22" s="5"/>
      <c r="T22" s="5"/>
      <c r="U22" s="5"/>
      <c r="V22" s="5"/>
      <c r="W22" s="5"/>
      <c r="X22" s="5"/>
      <c r="Y22" s="5"/>
      <c r="Z22" s="5"/>
      <c r="AA22" s="5"/>
      <c r="AB22" s="5"/>
      <c r="AC22" s="5"/>
      <c r="AD22" s="5"/>
      <c r="AE22" s="5"/>
    </row>
    <row r="23" spans="1:31" ht="30" customHeight="1" x14ac:dyDescent="0.35">
      <c r="A23" s="382"/>
      <c r="B23" s="375" t="s">
        <v>13</v>
      </c>
      <c r="C23" s="376"/>
      <c r="D23" s="385" t="s">
        <v>14</v>
      </c>
      <c r="E23" s="386"/>
      <c r="F23" s="386"/>
      <c r="G23" s="386"/>
      <c r="H23" s="386"/>
      <c r="I23" s="386"/>
      <c r="J23" s="387"/>
      <c r="K23" s="375" t="s">
        <v>15</v>
      </c>
      <c r="L23" s="376"/>
      <c r="M23" s="375" t="s">
        <v>16</v>
      </c>
      <c r="N23" s="376"/>
      <c r="O23" s="16"/>
      <c r="P23" s="16"/>
      <c r="Q23" s="16"/>
      <c r="R23" s="16"/>
      <c r="S23" s="16"/>
      <c r="T23" s="16"/>
      <c r="U23" s="16"/>
      <c r="V23" s="16"/>
      <c r="W23" s="16"/>
      <c r="X23" s="16"/>
      <c r="Y23" s="16"/>
      <c r="Z23" s="16"/>
      <c r="AA23" s="16"/>
      <c r="AB23" s="16"/>
      <c r="AC23" s="16"/>
      <c r="AD23" s="16"/>
      <c r="AE23" s="16"/>
    </row>
    <row r="24" spans="1:31" ht="135" customHeight="1" x14ac:dyDescent="0.35">
      <c r="A24" s="383"/>
      <c r="B24" s="377"/>
      <c r="C24" s="378"/>
      <c r="D24" s="17" t="s">
        <v>17</v>
      </c>
      <c r="E24" s="18" t="s">
        <v>18</v>
      </c>
      <c r="F24" s="18" t="s">
        <v>19</v>
      </c>
      <c r="G24" s="18" t="s">
        <v>20</v>
      </c>
      <c r="H24" s="18" t="s">
        <v>21</v>
      </c>
      <c r="I24" s="388" t="s">
        <v>22</v>
      </c>
      <c r="J24" s="378"/>
      <c r="K24" s="377"/>
      <c r="L24" s="378"/>
      <c r="M24" s="377"/>
      <c r="N24" s="378"/>
      <c r="O24" s="5"/>
      <c r="P24" s="5"/>
      <c r="Q24" s="19"/>
      <c r="R24" s="5"/>
      <c r="S24" s="5"/>
      <c r="T24" s="5"/>
      <c r="U24" s="5"/>
      <c r="V24" s="5"/>
      <c r="W24" s="5"/>
      <c r="X24" s="5"/>
      <c r="Y24" s="5"/>
      <c r="Z24" s="5"/>
      <c r="AA24" s="5"/>
      <c r="AB24" s="5"/>
      <c r="AC24" s="5"/>
      <c r="AD24" s="5"/>
      <c r="AE24" s="5"/>
    </row>
    <row r="25" spans="1:31" ht="37.5" customHeight="1" x14ac:dyDescent="0.35">
      <c r="A25" s="384"/>
      <c r="B25" s="20" t="s">
        <v>23</v>
      </c>
      <c r="C25" s="21" t="s">
        <v>24</v>
      </c>
      <c r="D25" s="20" t="s">
        <v>24</v>
      </c>
      <c r="E25" s="22" t="s">
        <v>24</v>
      </c>
      <c r="F25" s="22" t="s">
        <v>24</v>
      </c>
      <c r="G25" s="22" t="s">
        <v>24</v>
      </c>
      <c r="H25" s="22" t="s">
        <v>24</v>
      </c>
      <c r="I25" s="22" t="s">
        <v>23</v>
      </c>
      <c r="J25" s="23" t="s">
        <v>25</v>
      </c>
      <c r="K25" s="20" t="s">
        <v>23</v>
      </c>
      <c r="L25" s="21" t="s">
        <v>24</v>
      </c>
      <c r="M25" s="24" t="s">
        <v>23</v>
      </c>
      <c r="N25" s="25" t="s">
        <v>24</v>
      </c>
      <c r="O25" s="26"/>
      <c r="P25" s="26"/>
      <c r="Q25" s="26"/>
      <c r="R25" s="26"/>
      <c r="S25" s="26"/>
      <c r="T25" s="26"/>
      <c r="U25" s="26"/>
      <c r="V25" s="26"/>
      <c r="W25" s="26"/>
      <c r="X25" s="26"/>
      <c r="Y25" s="26"/>
      <c r="Z25" s="26"/>
      <c r="AA25" s="26"/>
      <c r="AB25" s="26"/>
      <c r="AC25" s="26"/>
      <c r="AD25" s="26"/>
      <c r="AE25" s="26"/>
    </row>
    <row r="26" spans="1:31" ht="30" customHeight="1" x14ac:dyDescent="0.35">
      <c r="A26" s="27" t="s">
        <v>26</v>
      </c>
      <c r="B26" s="28" t="s">
        <v>27</v>
      </c>
      <c r="C26" s="29" t="s">
        <v>28</v>
      </c>
      <c r="D26" s="28" t="s">
        <v>29</v>
      </c>
      <c r="E26" s="30" t="s">
        <v>30</v>
      </c>
      <c r="F26" s="30" t="s">
        <v>31</v>
      </c>
      <c r="G26" s="30" t="s">
        <v>32</v>
      </c>
      <c r="H26" s="30" t="s">
        <v>33</v>
      </c>
      <c r="I26" s="30" t="s">
        <v>34</v>
      </c>
      <c r="J26" s="29" t="s">
        <v>35</v>
      </c>
      <c r="K26" s="28" t="s">
        <v>36</v>
      </c>
      <c r="L26" s="29" t="s">
        <v>37</v>
      </c>
      <c r="M26" s="28" t="s">
        <v>38</v>
      </c>
      <c r="N26" s="29" t="s">
        <v>39</v>
      </c>
      <c r="O26" s="31"/>
      <c r="P26" s="31"/>
      <c r="Q26" s="32"/>
      <c r="R26" s="31"/>
      <c r="S26" s="31"/>
      <c r="T26" s="31"/>
      <c r="U26" s="31"/>
      <c r="V26" s="31"/>
      <c r="W26" s="31"/>
      <c r="X26" s="31"/>
      <c r="Y26" s="31"/>
      <c r="Z26" s="31"/>
      <c r="AA26" s="31"/>
      <c r="AB26" s="31"/>
      <c r="AC26" s="31"/>
      <c r="AD26" s="31"/>
      <c r="AE26" s="31"/>
    </row>
    <row r="27" spans="1:31" ht="30" customHeight="1" x14ac:dyDescent="0.35">
      <c r="A27" s="33" t="s">
        <v>40</v>
      </c>
      <c r="B27" s="34">
        <f>C27/N27</f>
        <v>0.98039021510953539</v>
      </c>
      <c r="C27" s="35">
        <v>999899</v>
      </c>
      <c r="D27" s="36">
        <v>0</v>
      </c>
      <c r="E27" s="37">
        <v>0</v>
      </c>
      <c r="F27" s="37">
        <v>0</v>
      </c>
      <c r="G27" s="37">
        <v>0</v>
      </c>
      <c r="H27" s="37">
        <v>20000</v>
      </c>
      <c r="I27" s="38">
        <f>J27/N27</f>
        <v>1.9609784890464645E-2</v>
      </c>
      <c r="J27" s="35">
        <f t="shared" ref="J27:J29" si="0">D27+E27+F27+G27+H27</f>
        <v>20000</v>
      </c>
      <c r="K27" s="34">
        <f t="shared" ref="K27:K29" si="1">L27/N27</f>
        <v>0</v>
      </c>
      <c r="L27" s="35">
        <f>'Кошторис  витрат'!S241</f>
        <v>0</v>
      </c>
      <c r="M27" s="351">
        <v>1</v>
      </c>
      <c r="N27" s="39">
        <f>C27+J27+L27</f>
        <v>1019899</v>
      </c>
      <c r="O27" s="26"/>
      <c r="P27" s="26"/>
      <c r="Q27" s="26"/>
      <c r="R27" s="26"/>
      <c r="S27" s="26"/>
      <c r="T27" s="26"/>
      <c r="U27" s="26"/>
      <c r="V27" s="26"/>
      <c r="W27" s="26"/>
      <c r="X27" s="26"/>
      <c r="Y27" s="26"/>
      <c r="Z27" s="26"/>
      <c r="AA27" s="26"/>
      <c r="AB27" s="26"/>
      <c r="AC27" s="26"/>
      <c r="AD27" s="26"/>
      <c r="AE27" s="26"/>
    </row>
    <row r="28" spans="1:31" ht="30" customHeight="1" x14ac:dyDescent="0.35">
      <c r="A28" s="40" t="s">
        <v>41</v>
      </c>
      <c r="B28" s="41">
        <f>C28/N28</f>
        <v>0.98039021510953539</v>
      </c>
      <c r="C28" s="42">
        <f>'Кошторис  витрат'!J241</f>
        <v>999899</v>
      </c>
      <c r="D28" s="43">
        <v>0</v>
      </c>
      <c r="E28" s="44">
        <v>0</v>
      </c>
      <c r="F28" s="44">
        <v>0</v>
      </c>
      <c r="G28" s="44">
        <v>0</v>
      </c>
      <c r="H28" s="44">
        <f>H27</f>
        <v>20000</v>
      </c>
      <c r="I28" s="45">
        <f>J28/N28</f>
        <v>1.9609784890464645E-2</v>
      </c>
      <c r="J28" s="42">
        <f t="shared" si="0"/>
        <v>20000</v>
      </c>
      <c r="K28" s="41">
        <f t="shared" si="1"/>
        <v>0</v>
      </c>
      <c r="L28" s="42">
        <f>'Кошторис  витрат'!V241</f>
        <v>0</v>
      </c>
      <c r="M28" s="46">
        <v>1</v>
      </c>
      <c r="N28" s="47">
        <f>C28+J28+L28</f>
        <v>1019899</v>
      </c>
      <c r="O28" s="26"/>
      <c r="P28" s="26"/>
      <c r="Q28" s="26"/>
      <c r="R28" s="26"/>
      <c r="S28" s="26"/>
      <c r="T28" s="26"/>
      <c r="U28" s="26"/>
      <c r="V28" s="26"/>
      <c r="W28" s="26"/>
      <c r="X28" s="26"/>
      <c r="Y28" s="26"/>
      <c r="Z28" s="26"/>
      <c r="AA28" s="26"/>
      <c r="AB28" s="26"/>
      <c r="AC28" s="26"/>
      <c r="AD28" s="26"/>
      <c r="AE28" s="26"/>
    </row>
    <row r="29" spans="1:31" ht="30" customHeight="1" thickBot="1" x14ac:dyDescent="0.4">
      <c r="A29" s="48" t="s">
        <v>42</v>
      </c>
      <c r="B29" s="49">
        <f>C29/C27</f>
        <v>0.3</v>
      </c>
      <c r="C29" s="50">
        <v>299969.7</v>
      </c>
      <c r="D29" s="51">
        <v>0</v>
      </c>
      <c r="E29" s="52">
        <v>0</v>
      </c>
      <c r="F29" s="52">
        <v>0</v>
      </c>
      <c r="G29" s="52">
        <v>0</v>
      </c>
      <c r="H29" s="52">
        <f>H28</f>
        <v>20000</v>
      </c>
      <c r="I29" s="53">
        <f>J29/J27</f>
        <v>1</v>
      </c>
      <c r="J29" s="50">
        <f t="shared" si="0"/>
        <v>20000</v>
      </c>
      <c r="K29" s="49">
        <f t="shared" si="1"/>
        <v>0</v>
      </c>
      <c r="L29" s="50">
        <v>0</v>
      </c>
      <c r="M29" s="54">
        <f>(N29*M28)/N28</f>
        <v>0.31372684942332524</v>
      </c>
      <c r="N29" s="55">
        <f>C29+J29+L29</f>
        <v>319969.7</v>
      </c>
      <c r="O29" s="26"/>
      <c r="P29" s="26"/>
      <c r="Q29" s="26"/>
      <c r="R29" s="26"/>
      <c r="S29" s="26"/>
      <c r="T29" s="26"/>
      <c r="U29" s="26"/>
      <c r="V29" s="26"/>
      <c r="W29" s="26"/>
      <c r="X29" s="26"/>
      <c r="Y29" s="26"/>
      <c r="Z29" s="26"/>
      <c r="AA29" s="26"/>
      <c r="AB29" s="26"/>
      <c r="AC29" s="26"/>
      <c r="AD29" s="26"/>
      <c r="AE29" s="26"/>
    </row>
    <row r="30" spans="1:31" ht="30" customHeight="1" thickBot="1" x14ac:dyDescent="0.4">
      <c r="A30" s="56" t="s">
        <v>43</v>
      </c>
      <c r="B30" s="49">
        <f>C30/C27</f>
        <v>0.70000000000000007</v>
      </c>
      <c r="C30" s="57">
        <f t="shared" ref="C30:L30" si="2">C28-C29</f>
        <v>699929.3</v>
      </c>
      <c r="D30" s="58">
        <f t="shared" si="2"/>
        <v>0</v>
      </c>
      <c r="E30" s="59">
        <f t="shared" si="2"/>
        <v>0</v>
      </c>
      <c r="F30" s="59">
        <f t="shared" si="2"/>
        <v>0</v>
      </c>
      <c r="G30" s="59">
        <f t="shared" si="2"/>
        <v>0</v>
      </c>
      <c r="H30" s="59">
        <f t="shared" si="2"/>
        <v>0</v>
      </c>
      <c r="I30" s="60">
        <f>0</f>
        <v>0</v>
      </c>
      <c r="J30" s="57">
        <f t="shared" si="2"/>
        <v>0</v>
      </c>
      <c r="K30" s="61">
        <f t="shared" si="2"/>
        <v>0</v>
      </c>
      <c r="L30" s="57">
        <f t="shared" si="2"/>
        <v>0</v>
      </c>
      <c r="M30" s="62">
        <f>M28-M29</f>
        <v>0.68627315057667482</v>
      </c>
      <c r="N30" s="63">
        <f>N28-N29</f>
        <v>699929.3</v>
      </c>
      <c r="O30" s="26"/>
      <c r="P30" s="26"/>
      <c r="Q30" s="26"/>
      <c r="R30" s="26"/>
      <c r="S30" s="26"/>
      <c r="T30" s="26"/>
      <c r="U30" s="26"/>
      <c r="V30" s="26"/>
      <c r="W30" s="26"/>
      <c r="X30" s="26"/>
      <c r="Y30" s="26"/>
      <c r="Z30" s="26"/>
      <c r="AA30" s="26"/>
      <c r="AB30" s="26"/>
      <c r="AC30" s="26"/>
      <c r="AD30" s="26"/>
      <c r="AE30" s="26"/>
    </row>
    <row r="31" spans="1:31" ht="15.75" customHeight="1" x14ac:dyDescent="0.35">
      <c r="A31" s="3"/>
      <c r="B31" s="3"/>
      <c r="C31" s="3"/>
      <c r="D31" s="1"/>
      <c r="E31" s="1"/>
      <c r="F31" s="1"/>
      <c r="G31" s="1"/>
      <c r="H31" s="1"/>
      <c r="I31" s="12"/>
      <c r="J31" s="1"/>
      <c r="K31" s="1"/>
      <c r="L31" s="1"/>
      <c r="M31" s="1"/>
      <c r="N31" s="1"/>
      <c r="O31" s="1"/>
      <c r="P31" s="1"/>
      <c r="Q31" s="1"/>
      <c r="R31" s="1"/>
      <c r="S31" s="1"/>
      <c r="T31" s="1"/>
      <c r="U31" s="1"/>
      <c r="V31" s="1"/>
      <c r="W31" s="1"/>
      <c r="X31" s="1"/>
      <c r="Y31" s="1"/>
      <c r="Z31" s="1"/>
    </row>
    <row r="32" spans="1:31" ht="15.75" customHeight="1" x14ac:dyDescent="0.35">
      <c r="A32" s="64"/>
      <c r="B32" s="64" t="s">
        <v>44</v>
      </c>
      <c r="C32" s="389" t="s">
        <v>442</v>
      </c>
      <c r="D32" s="390"/>
      <c r="E32" s="390"/>
      <c r="F32" s="64"/>
      <c r="G32" s="65"/>
      <c r="H32" s="65"/>
      <c r="I32" s="66"/>
      <c r="J32" s="389" t="s">
        <v>441</v>
      </c>
      <c r="K32" s="390"/>
      <c r="L32" s="390"/>
      <c r="M32" s="390"/>
      <c r="N32" s="390"/>
      <c r="O32" s="64"/>
      <c r="P32" s="64"/>
      <c r="Q32" s="64"/>
      <c r="R32" s="64"/>
      <c r="S32" s="64"/>
      <c r="T32" s="64"/>
      <c r="U32" s="64"/>
      <c r="V32" s="64"/>
      <c r="W32" s="64"/>
      <c r="X32" s="64"/>
      <c r="Y32" s="64"/>
      <c r="Z32" s="64"/>
      <c r="AA32" s="64"/>
      <c r="AB32" s="64"/>
      <c r="AC32" s="64"/>
      <c r="AD32" s="64"/>
      <c r="AE32" s="64"/>
    </row>
    <row r="33" spans="1:31" ht="15.75" customHeight="1" x14ac:dyDescent="0.35">
      <c r="A33" s="5"/>
      <c r="B33" s="5"/>
      <c r="C33" s="5"/>
      <c r="D33" s="67" t="s">
        <v>45</v>
      </c>
      <c r="E33" s="5"/>
      <c r="F33" s="68"/>
      <c r="G33" s="373" t="s">
        <v>46</v>
      </c>
      <c r="H33" s="374"/>
      <c r="I33" s="14"/>
      <c r="J33" s="373" t="s">
        <v>47</v>
      </c>
      <c r="K33" s="374"/>
      <c r="L33" s="374"/>
      <c r="M33" s="374"/>
      <c r="N33" s="374"/>
      <c r="O33" s="5"/>
      <c r="P33" s="5"/>
      <c r="Q33" s="5"/>
      <c r="R33" s="5"/>
      <c r="S33" s="5"/>
      <c r="T33" s="5"/>
      <c r="U33" s="5"/>
      <c r="V33" s="5"/>
      <c r="W33" s="5"/>
      <c r="X33" s="5"/>
      <c r="Y33" s="5"/>
      <c r="Z33" s="5"/>
      <c r="AA33" s="5"/>
      <c r="AB33" s="5"/>
      <c r="AC33" s="5"/>
      <c r="AD33" s="5"/>
      <c r="AE33" s="5"/>
    </row>
    <row r="34" spans="1:31" ht="15.75" customHeight="1" x14ac:dyDescent="0.35">
      <c r="A34" s="1"/>
      <c r="B34" s="1"/>
      <c r="C34" s="13"/>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1063"/>
  <sheetViews>
    <sheetView topLeftCell="A234" zoomScale="61" zoomScaleNormal="50" workbookViewId="0">
      <selection activeCell="C81" sqref="C81"/>
    </sheetView>
  </sheetViews>
  <sheetFormatPr defaultColWidth="14.453125" defaultRowHeight="15" customHeight="1" outlineLevelCol="1" x14ac:dyDescent="0.35"/>
  <cols>
    <col min="1" max="1" width="13.26953125" customWidth="1"/>
    <col min="2" max="2" width="10.26953125" customWidth="1"/>
    <col min="3" max="3" width="49" customWidth="1"/>
    <col min="4" max="4" width="12.7265625" customWidth="1"/>
    <col min="5" max="5" width="11.81640625" customWidth="1"/>
    <col min="6" max="6" width="13" customWidth="1"/>
    <col min="7" max="7" width="17.7265625" customWidth="1"/>
    <col min="8" max="8" width="11.81640625" customWidth="1"/>
    <col min="9" max="9" width="13" customWidth="1"/>
    <col min="10" max="10" width="17.7265625" customWidth="1"/>
    <col min="11" max="11" width="11.81640625" customWidth="1" outlineLevel="1"/>
    <col min="12" max="12" width="13" customWidth="1" outlineLevel="1"/>
    <col min="13" max="13" width="17.7265625" customWidth="1" outlineLevel="1"/>
    <col min="14" max="14" width="12.08984375" customWidth="1" outlineLevel="1"/>
    <col min="15" max="15" width="13" customWidth="1" outlineLevel="1"/>
    <col min="16" max="16" width="16.7265625" customWidth="1" outlineLevel="1"/>
    <col min="17" max="17" width="12.08984375" customWidth="1" outlineLevel="1"/>
    <col min="18" max="18" width="13" customWidth="1" outlineLevel="1"/>
    <col min="19" max="19" width="16.7265625" customWidth="1" outlineLevel="1"/>
    <col min="20" max="20" width="12.08984375" customWidth="1" outlineLevel="1"/>
    <col min="21" max="21" width="13" customWidth="1" outlineLevel="1"/>
    <col min="22" max="22" width="16.7265625" customWidth="1" outlineLevel="1"/>
    <col min="23" max="24" width="16.7265625" customWidth="1"/>
    <col min="25" max="25" width="11" customWidth="1"/>
    <col min="26" max="26" width="11.81640625" customWidth="1"/>
    <col min="27" max="27" width="80.81640625" customWidth="1"/>
    <col min="28" max="28" width="29.08984375" customWidth="1"/>
    <col min="29" max="33" width="5.08984375" customWidth="1"/>
  </cols>
  <sheetData>
    <row r="1" spans="1:33" ht="18" customHeight="1" x14ac:dyDescent="0.35">
      <c r="A1" s="402" t="s">
        <v>48</v>
      </c>
      <c r="B1" s="374"/>
      <c r="C1" s="374"/>
      <c r="D1" s="374"/>
      <c r="E1" s="374"/>
      <c r="F1" s="69"/>
      <c r="G1" s="69"/>
      <c r="H1" s="69"/>
      <c r="I1" s="69"/>
      <c r="J1" s="69"/>
      <c r="K1" s="69"/>
      <c r="L1" s="69"/>
      <c r="M1" s="69"/>
      <c r="N1" s="69"/>
      <c r="O1" s="69"/>
      <c r="P1" s="69"/>
      <c r="Q1" s="69"/>
      <c r="R1" s="69"/>
      <c r="S1" s="69"/>
      <c r="T1" s="69"/>
      <c r="U1" s="69"/>
      <c r="V1" s="69"/>
      <c r="W1" s="70"/>
      <c r="X1" s="70"/>
      <c r="Y1" s="70"/>
      <c r="Z1" s="70"/>
      <c r="AA1" s="2"/>
      <c r="AB1" s="1"/>
      <c r="AC1" s="1"/>
      <c r="AD1" s="1"/>
      <c r="AE1" s="1"/>
      <c r="AF1" s="1"/>
      <c r="AG1" s="1"/>
    </row>
    <row r="2" spans="1:33" ht="18" customHeight="1" x14ac:dyDescent="0.35">
      <c r="A2" s="116" t="str">
        <f>Фінансування!A12</f>
        <v>Назва Грантоотримувача:</v>
      </c>
      <c r="B2" s="352"/>
      <c r="C2" s="116" t="s">
        <v>49</v>
      </c>
      <c r="D2" s="72"/>
      <c r="E2" s="73"/>
      <c r="F2" s="73"/>
      <c r="G2" s="73"/>
      <c r="H2" s="73"/>
      <c r="I2" s="73"/>
      <c r="J2" s="73"/>
      <c r="K2" s="73"/>
      <c r="L2" s="73"/>
      <c r="M2" s="73"/>
      <c r="N2" s="73"/>
      <c r="O2" s="73"/>
      <c r="P2" s="73"/>
      <c r="Q2" s="73"/>
      <c r="R2" s="73"/>
      <c r="S2" s="73"/>
      <c r="T2" s="73"/>
      <c r="U2" s="73"/>
      <c r="V2" s="73"/>
      <c r="W2" s="74"/>
      <c r="X2" s="74"/>
      <c r="Y2" s="74"/>
      <c r="Z2" s="74"/>
      <c r="AA2" s="8"/>
      <c r="AB2" s="1"/>
      <c r="AC2" s="1"/>
      <c r="AD2" s="1"/>
      <c r="AE2" s="1"/>
      <c r="AF2" s="1"/>
      <c r="AG2" s="1"/>
    </row>
    <row r="3" spans="1:33" ht="30.5" customHeight="1" x14ac:dyDescent="0.35">
      <c r="A3" s="116" t="str">
        <f>Фінансування!A13</f>
        <v>Назва проєкту:</v>
      </c>
      <c r="B3" s="352"/>
      <c r="C3" s="353" t="s">
        <v>331</v>
      </c>
      <c r="D3" s="72"/>
      <c r="E3" s="73"/>
      <c r="F3" s="73"/>
      <c r="G3" s="73"/>
      <c r="H3" s="73"/>
      <c r="I3" s="73"/>
      <c r="J3" s="73"/>
      <c r="K3" s="75"/>
      <c r="L3" s="75"/>
      <c r="M3" s="75"/>
      <c r="N3" s="75"/>
      <c r="O3" s="75"/>
      <c r="P3" s="75"/>
      <c r="Q3" s="75"/>
      <c r="R3" s="75"/>
      <c r="S3" s="75"/>
      <c r="T3" s="75"/>
      <c r="U3" s="75"/>
      <c r="V3" s="75"/>
      <c r="W3" s="76"/>
      <c r="X3" s="76"/>
      <c r="Y3" s="76"/>
      <c r="Z3" s="76"/>
      <c r="AA3" s="8"/>
      <c r="AB3" s="1"/>
      <c r="AC3" s="1"/>
      <c r="AD3" s="1"/>
      <c r="AE3" s="1"/>
      <c r="AF3" s="1"/>
      <c r="AG3" s="1"/>
    </row>
    <row r="4" spans="1:33" ht="18" customHeight="1" x14ac:dyDescent="0.35">
      <c r="A4" s="116" t="str">
        <f>Фінансування!A14</f>
        <v>Дата початку проєкту:</v>
      </c>
      <c r="B4" s="129"/>
      <c r="C4" s="354" t="s">
        <v>332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35">
      <c r="A5" s="116" t="str">
        <f>Фінансування!A15</f>
        <v>Дата завершення проєкту:</v>
      </c>
      <c r="B5" s="129"/>
      <c r="C5" s="354" t="s">
        <v>333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thickBot="1" x14ac:dyDescent="0.4">
      <c r="A6" s="3"/>
      <c r="B6" s="71"/>
      <c r="C6" s="77"/>
      <c r="D6" s="72"/>
      <c r="E6" s="78"/>
      <c r="F6" s="78"/>
      <c r="G6" s="78"/>
      <c r="H6" s="78"/>
      <c r="I6" s="78"/>
      <c r="J6" s="78"/>
      <c r="K6" s="79"/>
      <c r="L6" s="79"/>
      <c r="M6" s="79"/>
      <c r="N6" s="79"/>
      <c r="O6" s="79"/>
      <c r="P6" s="79"/>
      <c r="Q6" s="79"/>
      <c r="R6" s="79"/>
      <c r="S6" s="79"/>
      <c r="T6" s="79"/>
      <c r="U6" s="79"/>
      <c r="V6" s="79"/>
      <c r="W6" s="80"/>
      <c r="X6" s="80"/>
      <c r="Y6" s="80"/>
      <c r="Z6" s="80"/>
      <c r="AA6" s="81"/>
      <c r="AB6" s="1"/>
      <c r="AC6" s="1"/>
      <c r="AD6" s="1"/>
      <c r="AE6" s="1"/>
      <c r="AF6" s="1"/>
      <c r="AG6" s="1"/>
    </row>
    <row r="7" spans="1:33" ht="26.25" customHeight="1" thickBot="1" x14ac:dyDescent="0.4">
      <c r="A7" s="403" t="s">
        <v>50</v>
      </c>
      <c r="B7" s="405" t="s">
        <v>51</v>
      </c>
      <c r="C7" s="408" t="s">
        <v>52</v>
      </c>
      <c r="D7" s="408" t="s">
        <v>53</v>
      </c>
      <c r="E7" s="399" t="s">
        <v>54</v>
      </c>
      <c r="F7" s="386"/>
      <c r="G7" s="386"/>
      <c r="H7" s="386"/>
      <c r="I7" s="386"/>
      <c r="J7" s="387"/>
      <c r="K7" s="399" t="s">
        <v>55</v>
      </c>
      <c r="L7" s="386"/>
      <c r="M7" s="386"/>
      <c r="N7" s="386"/>
      <c r="O7" s="386"/>
      <c r="P7" s="387"/>
      <c r="Q7" s="399" t="s">
        <v>56</v>
      </c>
      <c r="R7" s="386"/>
      <c r="S7" s="386"/>
      <c r="T7" s="386"/>
      <c r="U7" s="386"/>
      <c r="V7" s="387"/>
      <c r="W7" s="393" t="s">
        <v>57</v>
      </c>
      <c r="X7" s="386"/>
      <c r="Y7" s="386"/>
      <c r="Z7" s="387"/>
      <c r="AA7" s="391" t="s">
        <v>58</v>
      </c>
      <c r="AB7" s="1"/>
      <c r="AC7" s="1"/>
      <c r="AD7" s="1"/>
      <c r="AE7" s="1"/>
      <c r="AF7" s="1"/>
      <c r="AG7" s="1"/>
    </row>
    <row r="8" spans="1:33" ht="42" customHeight="1" thickBot="1" x14ac:dyDescent="0.4">
      <c r="A8" s="383"/>
      <c r="B8" s="406"/>
      <c r="C8" s="409"/>
      <c r="D8" s="409"/>
      <c r="E8" s="392" t="s">
        <v>59</v>
      </c>
      <c r="F8" s="386"/>
      <c r="G8" s="387"/>
      <c r="H8" s="392" t="s">
        <v>60</v>
      </c>
      <c r="I8" s="386"/>
      <c r="J8" s="387"/>
      <c r="K8" s="392" t="s">
        <v>59</v>
      </c>
      <c r="L8" s="386"/>
      <c r="M8" s="387"/>
      <c r="N8" s="392" t="s">
        <v>60</v>
      </c>
      <c r="O8" s="386"/>
      <c r="P8" s="387"/>
      <c r="Q8" s="392" t="s">
        <v>59</v>
      </c>
      <c r="R8" s="386"/>
      <c r="S8" s="387"/>
      <c r="T8" s="392" t="s">
        <v>60</v>
      </c>
      <c r="U8" s="386"/>
      <c r="V8" s="387"/>
      <c r="W8" s="391" t="s">
        <v>61</v>
      </c>
      <c r="X8" s="391" t="s">
        <v>62</v>
      </c>
      <c r="Y8" s="393" t="s">
        <v>63</v>
      </c>
      <c r="Z8" s="387"/>
      <c r="AA8" s="383"/>
      <c r="AB8" s="1"/>
      <c r="AC8" s="1"/>
      <c r="AD8" s="1"/>
      <c r="AE8" s="1"/>
      <c r="AF8" s="1"/>
      <c r="AG8" s="1"/>
    </row>
    <row r="9" spans="1:33" ht="30" customHeight="1" x14ac:dyDescent="0.35">
      <c r="A9" s="404"/>
      <c r="B9" s="407"/>
      <c r="C9" s="410"/>
      <c r="D9" s="410"/>
      <c r="E9" s="82" t="s">
        <v>64</v>
      </c>
      <c r="F9" s="83" t="s">
        <v>65</v>
      </c>
      <c r="G9" s="84" t="s">
        <v>66</v>
      </c>
      <c r="H9" s="82" t="s">
        <v>64</v>
      </c>
      <c r="I9" s="83" t="s">
        <v>65</v>
      </c>
      <c r="J9" s="84" t="s">
        <v>67</v>
      </c>
      <c r="K9" s="82" t="s">
        <v>64</v>
      </c>
      <c r="L9" s="83" t="s">
        <v>68</v>
      </c>
      <c r="M9" s="84" t="s">
        <v>69</v>
      </c>
      <c r="N9" s="82" t="s">
        <v>64</v>
      </c>
      <c r="O9" s="83" t="s">
        <v>68</v>
      </c>
      <c r="P9" s="84" t="s">
        <v>70</v>
      </c>
      <c r="Q9" s="82" t="s">
        <v>64</v>
      </c>
      <c r="R9" s="83" t="s">
        <v>68</v>
      </c>
      <c r="S9" s="84" t="s">
        <v>71</v>
      </c>
      <c r="T9" s="82" t="s">
        <v>64</v>
      </c>
      <c r="U9" s="83" t="s">
        <v>68</v>
      </c>
      <c r="V9" s="84" t="s">
        <v>72</v>
      </c>
      <c r="W9" s="384"/>
      <c r="X9" s="384"/>
      <c r="Y9" s="85" t="s">
        <v>73</v>
      </c>
      <c r="Z9" s="86" t="s">
        <v>23</v>
      </c>
      <c r="AA9" s="384"/>
      <c r="AB9" s="1"/>
      <c r="AC9" s="1"/>
      <c r="AD9" s="1"/>
      <c r="AE9" s="1"/>
      <c r="AF9" s="1"/>
      <c r="AG9" s="1"/>
    </row>
    <row r="10" spans="1:33" ht="24.75" customHeight="1" x14ac:dyDescent="0.35">
      <c r="A10" s="87">
        <v>1</v>
      </c>
      <c r="B10" s="87">
        <v>2</v>
      </c>
      <c r="C10" s="88">
        <v>3</v>
      </c>
      <c r="D10" s="88">
        <v>4</v>
      </c>
      <c r="E10" s="89">
        <v>5</v>
      </c>
      <c r="F10" s="89">
        <v>6</v>
      </c>
      <c r="G10" s="89">
        <v>7</v>
      </c>
      <c r="H10" s="89">
        <v>8</v>
      </c>
      <c r="I10" s="89">
        <v>9</v>
      </c>
      <c r="J10" s="89">
        <v>10</v>
      </c>
      <c r="K10" s="89">
        <v>11</v>
      </c>
      <c r="L10" s="89">
        <v>12</v>
      </c>
      <c r="M10" s="89">
        <v>13</v>
      </c>
      <c r="N10" s="89">
        <v>14</v>
      </c>
      <c r="O10" s="89">
        <v>15</v>
      </c>
      <c r="P10" s="89">
        <v>16</v>
      </c>
      <c r="Q10" s="89">
        <v>17</v>
      </c>
      <c r="R10" s="89">
        <v>18</v>
      </c>
      <c r="S10" s="89">
        <v>19</v>
      </c>
      <c r="T10" s="89">
        <v>20</v>
      </c>
      <c r="U10" s="89">
        <v>21</v>
      </c>
      <c r="V10" s="89">
        <v>22</v>
      </c>
      <c r="W10" s="89">
        <v>23</v>
      </c>
      <c r="X10" s="89">
        <v>24</v>
      </c>
      <c r="Y10" s="89">
        <v>25</v>
      </c>
      <c r="Z10" s="89">
        <v>26</v>
      </c>
      <c r="AA10" s="90">
        <v>27</v>
      </c>
      <c r="AB10" s="1"/>
      <c r="AC10" s="1"/>
      <c r="AD10" s="1"/>
      <c r="AE10" s="1"/>
      <c r="AF10" s="1"/>
      <c r="AG10" s="1"/>
    </row>
    <row r="11" spans="1:33" ht="23.25" customHeight="1" x14ac:dyDescent="0.35">
      <c r="A11" s="91" t="s">
        <v>74</v>
      </c>
      <c r="B11" s="92"/>
      <c r="C11" s="93" t="s">
        <v>75</v>
      </c>
      <c r="D11" s="94"/>
      <c r="E11" s="95"/>
      <c r="F11" s="95"/>
      <c r="G11" s="95"/>
      <c r="H11" s="95"/>
      <c r="I11" s="95"/>
      <c r="J11" s="95"/>
      <c r="K11" s="95"/>
      <c r="L11" s="95"/>
      <c r="M11" s="95"/>
      <c r="N11" s="95"/>
      <c r="O11" s="95"/>
      <c r="P11" s="95"/>
      <c r="Q11" s="95"/>
      <c r="R11" s="95"/>
      <c r="S11" s="95"/>
      <c r="T11" s="95"/>
      <c r="U11" s="95"/>
      <c r="V11" s="95"/>
      <c r="W11" s="96"/>
      <c r="X11" s="96"/>
      <c r="Y11" s="96"/>
      <c r="Z11" s="96"/>
      <c r="AA11" s="97"/>
      <c r="AB11" s="98"/>
      <c r="AC11" s="98"/>
      <c r="AD11" s="98"/>
      <c r="AE11" s="98"/>
      <c r="AF11" s="98"/>
      <c r="AG11" s="98"/>
    </row>
    <row r="12" spans="1:33" ht="30" customHeight="1" x14ac:dyDescent="0.35">
      <c r="A12" s="99" t="s">
        <v>76</v>
      </c>
      <c r="B12" s="100">
        <v>1</v>
      </c>
      <c r="C12" s="101" t="s">
        <v>77</v>
      </c>
      <c r="D12" s="102"/>
      <c r="E12" s="103"/>
      <c r="F12" s="103"/>
      <c r="G12" s="103"/>
      <c r="H12" s="103"/>
      <c r="I12" s="103"/>
      <c r="J12" s="103"/>
      <c r="K12" s="103"/>
      <c r="L12" s="103"/>
      <c r="M12" s="103"/>
      <c r="N12" s="103"/>
      <c r="O12" s="103"/>
      <c r="P12" s="103"/>
      <c r="Q12" s="103"/>
      <c r="R12" s="103"/>
      <c r="S12" s="103"/>
      <c r="T12" s="103"/>
      <c r="U12" s="103"/>
      <c r="V12" s="103"/>
      <c r="W12" s="104"/>
      <c r="X12" s="104"/>
      <c r="Y12" s="104"/>
      <c r="Z12" s="104"/>
      <c r="AA12" s="105"/>
      <c r="AB12" s="7"/>
      <c r="AC12" s="8"/>
      <c r="AD12" s="8"/>
      <c r="AE12" s="8"/>
      <c r="AF12" s="8"/>
      <c r="AG12" s="8"/>
    </row>
    <row r="13" spans="1:33" ht="30" customHeight="1" x14ac:dyDescent="0.35">
      <c r="A13" s="106" t="s">
        <v>78</v>
      </c>
      <c r="B13" s="107" t="s">
        <v>79</v>
      </c>
      <c r="C13" s="108" t="s">
        <v>80</v>
      </c>
      <c r="D13" s="109"/>
      <c r="E13" s="110">
        <f>SUM(E16:E18)</f>
        <v>0</v>
      </c>
      <c r="F13" s="111"/>
      <c r="G13" s="112">
        <f t="shared" ref="G13:H13" si="0">SUM(G16:G18)</f>
        <v>0</v>
      </c>
      <c r="H13" s="110">
        <f t="shared" si="0"/>
        <v>0</v>
      </c>
      <c r="I13" s="111"/>
      <c r="J13" s="112">
        <f t="shared" ref="J13:K13" si="1">SUM(J16:J18)</f>
        <v>0</v>
      </c>
      <c r="K13" s="110">
        <f t="shared" si="1"/>
        <v>0</v>
      </c>
      <c r="L13" s="111"/>
      <c r="M13" s="112">
        <f t="shared" ref="M13:N13" si="2">SUM(M16:M18)</f>
        <v>0</v>
      </c>
      <c r="N13" s="110">
        <f t="shared" si="2"/>
        <v>0</v>
      </c>
      <c r="O13" s="111"/>
      <c r="P13" s="112">
        <f t="shared" ref="P13:Q13" si="3">SUM(P16:P18)</f>
        <v>0</v>
      </c>
      <c r="Q13" s="110">
        <f t="shared" si="3"/>
        <v>0</v>
      </c>
      <c r="R13" s="111"/>
      <c r="S13" s="112">
        <f t="shared" ref="S13:T13" si="4">SUM(S16:S18)</f>
        <v>0</v>
      </c>
      <c r="T13" s="110">
        <f t="shared" si="4"/>
        <v>0</v>
      </c>
      <c r="U13" s="111"/>
      <c r="V13" s="112">
        <f t="shared" ref="V13:X13" si="5">SUM(V16:V18)</f>
        <v>0</v>
      </c>
      <c r="W13" s="112">
        <f t="shared" si="5"/>
        <v>0</v>
      </c>
      <c r="X13" s="112">
        <f t="shared" si="5"/>
        <v>0</v>
      </c>
      <c r="Y13" s="113">
        <f t="shared" ref="Y13:Y42" si="6">W13-X13</f>
        <v>0</v>
      </c>
      <c r="Z13" s="114" t="e">
        <f t="shared" ref="Z13:Z42" si="7">Y13/W13</f>
        <v>#DIV/0!</v>
      </c>
      <c r="AA13" s="115"/>
      <c r="AB13" s="116"/>
      <c r="AC13" s="116"/>
      <c r="AD13" s="116"/>
      <c r="AE13" s="116"/>
      <c r="AF13" s="116"/>
      <c r="AG13" s="116"/>
    </row>
    <row r="14" spans="1:33" ht="30" customHeight="1" x14ac:dyDescent="0.35">
      <c r="A14" s="117" t="s">
        <v>81</v>
      </c>
      <c r="B14" s="118" t="s">
        <v>82</v>
      </c>
      <c r="C14" s="119" t="s">
        <v>83</v>
      </c>
      <c r="D14" s="120" t="s">
        <v>84</v>
      </c>
      <c r="E14" s="121"/>
      <c r="F14" s="122"/>
      <c r="G14" s="123">
        <f t="shared" ref="G14" si="8">E14*F14</f>
        <v>0</v>
      </c>
      <c r="H14" s="121"/>
      <c r="I14" s="122"/>
      <c r="J14" s="123">
        <f t="shared" ref="J14" si="9">H14*I14</f>
        <v>0</v>
      </c>
      <c r="K14" s="121"/>
      <c r="L14" s="122"/>
      <c r="M14" s="123">
        <f t="shared" ref="M14" si="10">K14*L14</f>
        <v>0</v>
      </c>
      <c r="N14" s="121"/>
      <c r="O14" s="122"/>
      <c r="P14" s="123">
        <f t="shared" ref="P14" si="11">N14*O14</f>
        <v>0</v>
      </c>
      <c r="Q14" s="121"/>
      <c r="R14" s="122"/>
      <c r="S14" s="123">
        <f t="shared" ref="S14" si="12">Q14*R14</f>
        <v>0</v>
      </c>
      <c r="T14" s="121"/>
      <c r="U14" s="122"/>
      <c r="V14" s="123">
        <f t="shared" ref="V14" si="13">T14*U14</f>
        <v>0</v>
      </c>
      <c r="W14" s="124">
        <f t="shared" ref="W14" si="14">G14+M14+S14</f>
        <v>0</v>
      </c>
      <c r="X14" s="125">
        <f t="shared" ref="X14" si="15">J14+P14+V14</f>
        <v>0</v>
      </c>
      <c r="Y14" s="125">
        <f t="shared" ref="Y14" si="16">W14-X14</f>
        <v>0</v>
      </c>
      <c r="Z14" s="126" t="e">
        <f t="shared" ref="Z14" si="17">Y14/W14</f>
        <v>#DIV/0!</v>
      </c>
      <c r="AA14" s="127"/>
      <c r="AB14" s="128"/>
      <c r="AC14" s="129"/>
      <c r="AD14" s="129"/>
      <c r="AE14" s="129"/>
      <c r="AF14" s="129"/>
      <c r="AG14" s="129"/>
    </row>
    <row r="15" spans="1:33" ht="30" customHeight="1" x14ac:dyDescent="0.35">
      <c r="A15" s="117" t="s">
        <v>81</v>
      </c>
      <c r="B15" s="118" t="s">
        <v>85</v>
      </c>
      <c r="C15" s="119" t="s">
        <v>83</v>
      </c>
      <c r="D15" s="120" t="s">
        <v>84</v>
      </c>
      <c r="E15" s="121"/>
      <c r="F15" s="122"/>
      <c r="G15" s="123">
        <f t="shared" ref="G15" si="18">E15*F15</f>
        <v>0</v>
      </c>
      <c r="H15" s="121"/>
      <c r="I15" s="122"/>
      <c r="J15" s="123">
        <f t="shared" ref="J15" si="19">H15*I15</f>
        <v>0</v>
      </c>
      <c r="K15" s="121"/>
      <c r="L15" s="122"/>
      <c r="M15" s="123">
        <f t="shared" ref="M15" si="20">K15*L15</f>
        <v>0</v>
      </c>
      <c r="N15" s="121"/>
      <c r="O15" s="122"/>
      <c r="P15" s="123">
        <f t="shared" ref="P15" si="21">N15*O15</f>
        <v>0</v>
      </c>
      <c r="Q15" s="121"/>
      <c r="R15" s="122"/>
      <c r="S15" s="123">
        <f t="shared" ref="S15" si="22">Q15*R15</f>
        <v>0</v>
      </c>
      <c r="T15" s="121"/>
      <c r="U15" s="122"/>
      <c r="V15" s="123">
        <f t="shared" ref="V15" si="23">T15*U15</f>
        <v>0</v>
      </c>
      <c r="W15" s="124">
        <f t="shared" ref="W15" si="24">G15+M15+S15</f>
        <v>0</v>
      </c>
      <c r="X15" s="125">
        <f t="shared" ref="X15" si="25">J15+P15+V15</f>
        <v>0</v>
      </c>
      <c r="Y15" s="125">
        <f t="shared" ref="Y15" si="26">W15-X15</f>
        <v>0</v>
      </c>
      <c r="Z15" s="126" t="e">
        <f t="shared" ref="Z15" si="27">Y15/W15</f>
        <v>#DIV/0!</v>
      </c>
      <c r="AA15" s="127"/>
      <c r="AB15" s="128"/>
      <c r="AC15" s="129"/>
      <c r="AD15" s="129"/>
      <c r="AE15" s="129"/>
      <c r="AF15" s="129"/>
      <c r="AG15" s="129"/>
    </row>
    <row r="16" spans="1:33" ht="30" customHeight="1" thickBot="1" x14ac:dyDescent="0.4">
      <c r="A16" s="117" t="s">
        <v>81</v>
      </c>
      <c r="B16" s="118" t="s">
        <v>86</v>
      </c>
      <c r="C16" s="119" t="s">
        <v>83</v>
      </c>
      <c r="D16" s="120" t="s">
        <v>84</v>
      </c>
      <c r="E16" s="121"/>
      <c r="F16" s="122"/>
      <c r="G16" s="123">
        <f t="shared" ref="G16:G18" si="28">E16*F16</f>
        <v>0</v>
      </c>
      <c r="H16" s="121"/>
      <c r="I16" s="122"/>
      <c r="J16" s="123">
        <f t="shared" ref="J16:J18" si="29">H16*I16</f>
        <v>0</v>
      </c>
      <c r="K16" s="121"/>
      <c r="L16" s="122"/>
      <c r="M16" s="123">
        <f t="shared" ref="M16:M18" si="30">K16*L16</f>
        <v>0</v>
      </c>
      <c r="N16" s="121"/>
      <c r="O16" s="122"/>
      <c r="P16" s="123">
        <f t="shared" ref="P16:P18" si="31">N16*O16</f>
        <v>0</v>
      </c>
      <c r="Q16" s="121"/>
      <c r="R16" s="122"/>
      <c r="S16" s="123">
        <f t="shared" ref="S16:S18" si="32">Q16*R16</f>
        <v>0</v>
      </c>
      <c r="T16" s="121"/>
      <c r="U16" s="122"/>
      <c r="V16" s="123">
        <f t="shared" ref="V16:V18" si="33">T16*U16</f>
        <v>0</v>
      </c>
      <c r="W16" s="124">
        <f t="shared" ref="W16:W18" si="34">G16+M16+S16</f>
        <v>0</v>
      </c>
      <c r="X16" s="125">
        <f t="shared" ref="X16:X18" si="35">J16+P16+V16</f>
        <v>0</v>
      </c>
      <c r="Y16" s="125">
        <f t="shared" si="6"/>
        <v>0</v>
      </c>
      <c r="Z16" s="126" t="e">
        <f t="shared" si="7"/>
        <v>#DIV/0!</v>
      </c>
      <c r="AA16" s="127"/>
      <c r="AB16" s="128"/>
      <c r="AC16" s="129"/>
      <c r="AD16" s="129"/>
      <c r="AE16" s="129"/>
      <c r="AF16" s="129"/>
      <c r="AG16" s="129"/>
    </row>
    <row r="17" spans="1:33" ht="30" hidden="1" customHeight="1" x14ac:dyDescent="0.35">
      <c r="A17" s="117" t="s">
        <v>81</v>
      </c>
      <c r="B17" s="118" t="s">
        <v>85</v>
      </c>
      <c r="C17" s="119" t="s">
        <v>83</v>
      </c>
      <c r="D17" s="120" t="s">
        <v>84</v>
      </c>
      <c r="E17" s="121"/>
      <c r="F17" s="122"/>
      <c r="G17" s="123">
        <f t="shared" si="28"/>
        <v>0</v>
      </c>
      <c r="H17" s="121"/>
      <c r="I17" s="122"/>
      <c r="J17" s="123">
        <f t="shared" si="29"/>
        <v>0</v>
      </c>
      <c r="K17" s="121"/>
      <c r="L17" s="122"/>
      <c r="M17" s="123">
        <f t="shared" si="30"/>
        <v>0</v>
      </c>
      <c r="N17" s="121"/>
      <c r="O17" s="122"/>
      <c r="P17" s="123">
        <f t="shared" si="31"/>
        <v>0</v>
      </c>
      <c r="Q17" s="121"/>
      <c r="R17" s="122"/>
      <c r="S17" s="123">
        <f t="shared" si="32"/>
        <v>0</v>
      </c>
      <c r="T17" s="121"/>
      <c r="U17" s="122"/>
      <c r="V17" s="123">
        <f t="shared" si="33"/>
        <v>0</v>
      </c>
      <c r="W17" s="124">
        <f t="shared" si="34"/>
        <v>0</v>
      </c>
      <c r="X17" s="125">
        <f t="shared" si="35"/>
        <v>0</v>
      </c>
      <c r="Y17" s="125">
        <f t="shared" si="6"/>
        <v>0</v>
      </c>
      <c r="Z17" s="126" t="e">
        <f t="shared" si="7"/>
        <v>#DIV/0!</v>
      </c>
      <c r="AA17" s="127"/>
      <c r="AB17" s="129"/>
      <c r="AC17" s="129"/>
      <c r="AD17" s="129"/>
      <c r="AE17" s="129"/>
      <c r="AF17" s="129"/>
      <c r="AG17" s="129"/>
    </row>
    <row r="18" spans="1:33" ht="30" hidden="1" customHeight="1" x14ac:dyDescent="0.35">
      <c r="A18" s="130" t="s">
        <v>81</v>
      </c>
      <c r="B18" s="131" t="s">
        <v>86</v>
      </c>
      <c r="C18" s="119" t="s">
        <v>83</v>
      </c>
      <c r="D18" s="132" t="s">
        <v>84</v>
      </c>
      <c r="E18" s="133"/>
      <c r="F18" s="134"/>
      <c r="G18" s="135">
        <f t="shared" si="28"/>
        <v>0</v>
      </c>
      <c r="H18" s="133"/>
      <c r="I18" s="134"/>
      <c r="J18" s="135">
        <f t="shared" si="29"/>
        <v>0</v>
      </c>
      <c r="K18" s="133"/>
      <c r="L18" s="134"/>
      <c r="M18" s="135">
        <f t="shared" si="30"/>
        <v>0</v>
      </c>
      <c r="N18" s="133"/>
      <c r="O18" s="134"/>
      <c r="P18" s="135">
        <f t="shared" si="31"/>
        <v>0</v>
      </c>
      <c r="Q18" s="133"/>
      <c r="R18" s="122"/>
      <c r="S18" s="135">
        <f t="shared" si="32"/>
        <v>0</v>
      </c>
      <c r="T18" s="133"/>
      <c r="U18" s="122"/>
      <c r="V18" s="135">
        <f t="shared" si="33"/>
        <v>0</v>
      </c>
      <c r="W18" s="136">
        <f t="shared" si="34"/>
        <v>0</v>
      </c>
      <c r="X18" s="125">
        <f t="shared" si="35"/>
        <v>0</v>
      </c>
      <c r="Y18" s="125">
        <f t="shared" si="6"/>
        <v>0</v>
      </c>
      <c r="Z18" s="126" t="e">
        <f t="shared" si="7"/>
        <v>#DIV/0!</v>
      </c>
      <c r="AA18" s="137"/>
      <c r="AB18" s="129"/>
      <c r="AC18" s="129"/>
      <c r="AD18" s="129"/>
      <c r="AE18" s="129"/>
      <c r="AF18" s="129"/>
      <c r="AG18" s="129"/>
    </row>
    <row r="19" spans="1:33" ht="30" customHeight="1" x14ac:dyDescent="0.35">
      <c r="A19" s="106" t="s">
        <v>78</v>
      </c>
      <c r="B19" s="107" t="s">
        <v>87</v>
      </c>
      <c r="C19" s="138" t="s">
        <v>88</v>
      </c>
      <c r="D19" s="139"/>
      <c r="E19" s="140">
        <f>SUM(E22:E24)</f>
        <v>0</v>
      </c>
      <c r="F19" s="141"/>
      <c r="G19" s="142">
        <f t="shared" ref="G19:H19" si="36">SUM(G22:G24)</f>
        <v>0</v>
      </c>
      <c r="H19" s="140">
        <f t="shared" si="36"/>
        <v>0</v>
      </c>
      <c r="I19" s="141"/>
      <c r="J19" s="142">
        <f t="shared" ref="J19:K19" si="37">SUM(J22:J24)</f>
        <v>0</v>
      </c>
      <c r="K19" s="140">
        <f t="shared" si="37"/>
        <v>0</v>
      </c>
      <c r="L19" s="141"/>
      <c r="M19" s="142">
        <f t="shared" ref="M19:N19" si="38">SUM(M22:M24)</f>
        <v>0</v>
      </c>
      <c r="N19" s="140">
        <f t="shared" si="38"/>
        <v>0</v>
      </c>
      <c r="O19" s="141"/>
      <c r="P19" s="142">
        <f t="shared" ref="P19:Q19" si="39">SUM(P22:P24)</f>
        <v>0</v>
      </c>
      <c r="Q19" s="140">
        <f t="shared" si="39"/>
        <v>0</v>
      </c>
      <c r="R19" s="141"/>
      <c r="S19" s="142">
        <f t="shared" ref="S19:T19" si="40">SUM(S22:S24)</f>
        <v>0</v>
      </c>
      <c r="T19" s="140">
        <f t="shared" si="40"/>
        <v>0</v>
      </c>
      <c r="U19" s="141"/>
      <c r="V19" s="142">
        <f t="shared" ref="V19:X19" si="41">SUM(V22:V24)</f>
        <v>0</v>
      </c>
      <c r="W19" s="142">
        <f t="shared" si="41"/>
        <v>0</v>
      </c>
      <c r="X19" s="143">
        <f t="shared" si="41"/>
        <v>0</v>
      </c>
      <c r="Y19" s="143">
        <f t="shared" si="6"/>
        <v>0</v>
      </c>
      <c r="Z19" s="143" t="e">
        <f t="shared" si="7"/>
        <v>#DIV/0!</v>
      </c>
      <c r="AA19" s="144"/>
      <c r="AB19" s="116"/>
      <c r="AC19" s="116"/>
      <c r="AD19" s="116"/>
      <c r="AE19" s="116"/>
      <c r="AF19" s="116"/>
      <c r="AG19" s="116"/>
    </row>
    <row r="20" spans="1:33" ht="30" customHeight="1" x14ac:dyDescent="0.35">
      <c r="A20" s="117" t="s">
        <v>81</v>
      </c>
      <c r="B20" s="118" t="s">
        <v>89</v>
      </c>
      <c r="C20" s="119" t="s">
        <v>83</v>
      </c>
      <c r="D20" s="120" t="s">
        <v>84</v>
      </c>
      <c r="E20" s="121"/>
      <c r="F20" s="122"/>
      <c r="G20" s="123">
        <f t="shared" ref="G20" si="42">E20*F20</f>
        <v>0</v>
      </c>
      <c r="H20" s="121"/>
      <c r="I20" s="122"/>
      <c r="J20" s="123">
        <f t="shared" ref="J20" si="43">H20*I20</f>
        <v>0</v>
      </c>
      <c r="K20" s="121"/>
      <c r="L20" s="122"/>
      <c r="M20" s="123">
        <f t="shared" ref="M20" si="44">K20*L20</f>
        <v>0</v>
      </c>
      <c r="N20" s="121"/>
      <c r="O20" s="122"/>
      <c r="P20" s="123">
        <f t="shared" ref="P20" si="45">N20*O20</f>
        <v>0</v>
      </c>
      <c r="Q20" s="121"/>
      <c r="R20" s="122"/>
      <c r="S20" s="123">
        <f t="shared" ref="S20" si="46">Q20*R20</f>
        <v>0</v>
      </c>
      <c r="T20" s="121"/>
      <c r="U20" s="122"/>
      <c r="V20" s="123">
        <f t="shared" ref="V20" si="47">T20*U20</f>
        <v>0</v>
      </c>
      <c r="W20" s="124">
        <f t="shared" ref="W20" si="48">G20+M20+S20</f>
        <v>0</v>
      </c>
      <c r="X20" s="125">
        <f t="shared" ref="X20" si="49">J20+P20+V20</f>
        <v>0</v>
      </c>
      <c r="Y20" s="125">
        <f t="shared" si="6"/>
        <v>0</v>
      </c>
      <c r="Z20" s="126" t="e">
        <f t="shared" si="7"/>
        <v>#DIV/0!</v>
      </c>
      <c r="AA20" s="127"/>
      <c r="AB20" s="129"/>
      <c r="AC20" s="129"/>
      <c r="AD20" s="129"/>
      <c r="AE20" s="129"/>
      <c r="AF20" s="129"/>
      <c r="AG20" s="129"/>
    </row>
    <row r="21" spans="1:33" ht="30" customHeight="1" x14ac:dyDescent="0.35">
      <c r="A21" s="117" t="s">
        <v>81</v>
      </c>
      <c r="B21" s="118" t="s">
        <v>90</v>
      </c>
      <c r="C21" s="119" t="s">
        <v>83</v>
      </c>
      <c r="D21" s="120" t="s">
        <v>84</v>
      </c>
      <c r="E21" s="121"/>
      <c r="F21" s="122"/>
      <c r="G21" s="123">
        <f t="shared" ref="G21" si="50">E21*F21</f>
        <v>0</v>
      </c>
      <c r="H21" s="121"/>
      <c r="I21" s="122"/>
      <c r="J21" s="123">
        <f t="shared" ref="J21" si="51">H21*I21</f>
        <v>0</v>
      </c>
      <c r="K21" s="121"/>
      <c r="L21" s="122"/>
      <c r="M21" s="123">
        <f t="shared" ref="M21" si="52">K21*L21</f>
        <v>0</v>
      </c>
      <c r="N21" s="121"/>
      <c r="O21" s="122"/>
      <c r="P21" s="123">
        <f t="shared" ref="P21" si="53">N21*O21</f>
        <v>0</v>
      </c>
      <c r="Q21" s="121"/>
      <c r="R21" s="122"/>
      <c r="S21" s="123">
        <f t="shared" ref="S21" si="54">Q21*R21</f>
        <v>0</v>
      </c>
      <c r="T21" s="121"/>
      <c r="U21" s="122"/>
      <c r="V21" s="123">
        <f t="shared" ref="V21" si="55">T21*U21</f>
        <v>0</v>
      </c>
      <c r="W21" s="124">
        <f t="shared" ref="W21" si="56">G21+M21+S21</f>
        <v>0</v>
      </c>
      <c r="X21" s="125">
        <f t="shared" ref="X21" si="57">J21+P21+V21</f>
        <v>0</v>
      </c>
      <c r="Y21" s="125">
        <f t="shared" ref="Y21" si="58">W21-X21</f>
        <v>0</v>
      </c>
      <c r="Z21" s="126" t="e">
        <f t="shared" ref="Z21" si="59">Y21/W21</f>
        <v>#DIV/0!</v>
      </c>
      <c r="AA21" s="127"/>
      <c r="AB21" s="129"/>
      <c r="AC21" s="129"/>
      <c r="AD21" s="129"/>
      <c r="AE21" s="129"/>
      <c r="AF21" s="129"/>
      <c r="AG21" s="129"/>
    </row>
    <row r="22" spans="1:33" ht="30" customHeight="1" thickBot="1" x14ac:dyDescent="0.4">
      <c r="A22" s="117" t="s">
        <v>81</v>
      </c>
      <c r="B22" s="118" t="s">
        <v>89</v>
      </c>
      <c r="C22" s="119" t="s">
        <v>83</v>
      </c>
      <c r="D22" s="120" t="s">
        <v>84</v>
      </c>
      <c r="E22" s="121"/>
      <c r="F22" s="122"/>
      <c r="G22" s="123">
        <f t="shared" ref="G22:G24" si="60">E22*F22</f>
        <v>0</v>
      </c>
      <c r="H22" s="121"/>
      <c r="I22" s="122"/>
      <c r="J22" s="123">
        <f t="shared" ref="J22:J24" si="61">H22*I22</f>
        <v>0</v>
      </c>
      <c r="K22" s="121"/>
      <c r="L22" s="122"/>
      <c r="M22" s="123">
        <f t="shared" ref="M22:M24" si="62">K22*L22</f>
        <v>0</v>
      </c>
      <c r="N22" s="121"/>
      <c r="O22" s="122"/>
      <c r="P22" s="123">
        <f t="shared" ref="P22:P24" si="63">N22*O22</f>
        <v>0</v>
      </c>
      <c r="Q22" s="121"/>
      <c r="R22" s="122"/>
      <c r="S22" s="123">
        <f t="shared" ref="S22:S24" si="64">Q22*R22</f>
        <v>0</v>
      </c>
      <c r="T22" s="121"/>
      <c r="U22" s="122"/>
      <c r="V22" s="123">
        <f t="shared" ref="V22:V24" si="65">T22*U22</f>
        <v>0</v>
      </c>
      <c r="W22" s="124">
        <f t="shared" ref="W22:W24" si="66">G22+M22+S22</f>
        <v>0</v>
      </c>
      <c r="X22" s="125">
        <f t="shared" ref="X22:X24" si="67">J22+P22+V22</f>
        <v>0</v>
      </c>
      <c r="Y22" s="125">
        <f t="shared" si="6"/>
        <v>0</v>
      </c>
      <c r="Z22" s="126" t="e">
        <f t="shared" si="7"/>
        <v>#DIV/0!</v>
      </c>
      <c r="AA22" s="127"/>
      <c r="AB22" s="129"/>
      <c r="AC22" s="129"/>
      <c r="AD22" s="129"/>
      <c r="AE22" s="129"/>
      <c r="AF22" s="129"/>
      <c r="AG22" s="129"/>
    </row>
    <row r="23" spans="1:33" ht="30" hidden="1" customHeight="1" x14ac:dyDescent="0.35">
      <c r="A23" s="117" t="s">
        <v>81</v>
      </c>
      <c r="B23" s="118" t="s">
        <v>90</v>
      </c>
      <c r="C23" s="119" t="s">
        <v>83</v>
      </c>
      <c r="D23" s="120" t="s">
        <v>84</v>
      </c>
      <c r="E23" s="121"/>
      <c r="F23" s="122"/>
      <c r="G23" s="123">
        <f t="shared" si="60"/>
        <v>0</v>
      </c>
      <c r="H23" s="121"/>
      <c r="I23" s="122"/>
      <c r="J23" s="123">
        <f t="shared" si="61"/>
        <v>0</v>
      </c>
      <c r="K23" s="121"/>
      <c r="L23" s="122"/>
      <c r="M23" s="123">
        <f t="shared" si="62"/>
        <v>0</v>
      </c>
      <c r="N23" s="121"/>
      <c r="O23" s="122"/>
      <c r="P23" s="123">
        <f t="shared" si="63"/>
        <v>0</v>
      </c>
      <c r="Q23" s="121"/>
      <c r="R23" s="122"/>
      <c r="S23" s="123">
        <f t="shared" si="64"/>
        <v>0</v>
      </c>
      <c r="T23" s="121"/>
      <c r="U23" s="122"/>
      <c r="V23" s="123">
        <f t="shared" si="65"/>
        <v>0</v>
      </c>
      <c r="W23" s="124">
        <f t="shared" si="66"/>
        <v>0</v>
      </c>
      <c r="X23" s="125">
        <f t="shared" si="67"/>
        <v>0</v>
      </c>
      <c r="Y23" s="125">
        <f t="shared" si="6"/>
        <v>0</v>
      </c>
      <c r="Z23" s="126" t="e">
        <f t="shared" si="7"/>
        <v>#DIV/0!</v>
      </c>
      <c r="AA23" s="127"/>
      <c r="AB23" s="129"/>
      <c r="AC23" s="129"/>
      <c r="AD23" s="129"/>
      <c r="AE23" s="129"/>
      <c r="AF23" s="129"/>
      <c r="AG23" s="129"/>
    </row>
    <row r="24" spans="1:33" ht="30" hidden="1" customHeight="1" x14ac:dyDescent="0.35">
      <c r="A24" s="145" t="s">
        <v>81</v>
      </c>
      <c r="B24" s="131" t="s">
        <v>91</v>
      </c>
      <c r="C24" s="119" t="s">
        <v>83</v>
      </c>
      <c r="D24" s="146" t="s">
        <v>84</v>
      </c>
      <c r="E24" s="147"/>
      <c r="F24" s="148"/>
      <c r="G24" s="149">
        <f t="shared" si="60"/>
        <v>0</v>
      </c>
      <c r="H24" s="147"/>
      <c r="I24" s="148"/>
      <c r="J24" s="149">
        <f t="shared" si="61"/>
        <v>0</v>
      </c>
      <c r="K24" s="147"/>
      <c r="L24" s="148"/>
      <c r="M24" s="149">
        <f t="shared" si="62"/>
        <v>0</v>
      </c>
      <c r="N24" s="147"/>
      <c r="O24" s="148"/>
      <c r="P24" s="149">
        <f t="shared" si="63"/>
        <v>0</v>
      </c>
      <c r="Q24" s="147"/>
      <c r="R24" s="148"/>
      <c r="S24" s="149">
        <f t="shared" si="64"/>
        <v>0</v>
      </c>
      <c r="T24" s="147"/>
      <c r="U24" s="148"/>
      <c r="V24" s="149">
        <f t="shared" si="65"/>
        <v>0</v>
      </c>
      <c r="W24" s="136">
        <f t="shared" si="66"/>
        <v>0</v>
      </c>
      <c r="X24" s="125">
        <f t="shared" si="67"/>
        <v>0</v>
      </c>
      <c r="Y24" s="125">
        <f t="shared" si="6"/>
        <v>0</v>
      </c>
      <c r="Z24" s="126" t="e">
        <f t="shared" si="7"/>
        <v>#DIV/0!</v>
      </c>
      <c r="AA24" s="150"/>
      <c r="AB24" s="129"/>
      <c r="AC24" s="129"/>
      <c r="AD24" s="129"/>
      <c r="AE24" s="129"/>
      <c r="AF24" s="129"/>
      <c r="AG24" s="129"/>
    </row>
    <row r="25" spans="1:33" ht="30" customHeight="1" x14ac:dyDescent="0.35">
      <c r="A25" s="106" t="s">
        <v>78</v>
      </c>
      <c r="B25" s="107" t="s">
        <v>92</v>
      </c>
      <c r="C25" s="151" t="s">
        <v>93</v>
      </c>
      <c r="D25" s="139"/>
      <c r="E25" s="140">
        <f>SUM(E26:E28)</f>
        <v>0</v>
      </c>
      <c r="F25" s="141"/>
      <c r="G25" s="142">
        <f t="shared" ref="G25:H25" si="68">SUM(G26:G28)</f>
        <v>0</v>
      </c>
      <c r="H25" s="140">
        <f t="shared" si="68"/>
        <v>0</v>
      </c>
      <c r="I25" s="141"/>
      <c r="J25" s="142">
        <f t="shared" ref="J25:K25" si="69">SUM(J26:J28)</f>
        <v>0</v>
      </c>
      <c r="K25" s="140">
        <f t="shared" si="69"/>
        <v>0</v>
      </c>
      <c r="L25" s="141"/>
      <c r="M25" s="142">
        <f t="shared" ref="M25:N25" si="70">SUM(M26:M28)</f>
        <v>0</v>
      </c>
      <c r="N25" s="140">
        <f t="shared" si="70"/>
        <v>0</v>
      </c>
      <c r="O25" s="141"/>
      <c r="P25" s="142">
        <f t="shared" ref="P25:Q25" si="71">SUM(P26:P28)</f>
        <v>0</v>
      </c>
      <c r="Q25" s="140">
        <f t="shared" si="71"/>
        <v>0</v>
      </c>
      <c r="R25" s="141"/>
      <c r="S25" s="142">
        <f t="shared" ref="S25:T25" si="72">SUM(S26:S28)</f>
        <v>0</v>
      </c>
      <c r="T25" s="140">
        <f t="shared" si="72"/>
        <v>0</v>
      </c>
      <c r="U25" s="141"/>
      <c r="V25" s="142">
        <f t="shared" ref="V25:X25" si="73">SUM(V26:V28)</f>
        <v>0</v>
      </c>
      <c r="W25" s="142">
        <f t="shared" si="73"/>
        <v>0</v>
      </c>
      <c r="X25" s="142">
        <f t="shared" si="73"/>
        <v>0</v>
      </c>
      <c r="Y25" s="113">
        <f t="shared" si="6"/>
        <v>0</v>
      </c>
      <c r="Z25" s="114" t="e">
        <f t="shared" si="7"/>
        <v>#DIV/0!</v>
      </c>
      <c r="AA25" s="144"/>
      <c r="AB25" s="116"/>
      <c r="AC25" s="116"/>
      <c r="AD25" s="116"/>
      <c r="AE25" s="116"/>
      <c r="AF25" s="116"/>
      <c r="AG25" s="116"/>
    </row>
    <row r="26" spans="1:33" ht="30" customHeight="1" x14ac:dyDescent="0.35">
      <c r="A26" s="117" t="s">
        <v>81</v>
      </c>
      <c r="B26" s="118" t="s">
        <v>94</v>
      </c>
      <c r="C26" s="119" t="s">
        <v>83</v>
      </c>
      <c r="D26" s="120" t="s">
        <v>84</v>
      </c>
      <c r="E26" s="121"/>
      <c r="F26" s="122"/>
      <c r="G26" s="123">
        <f t="shared" ref="G26:G30" si="74">E26*F26</f>
        <v>0</v>
      </c>
      <c r="H26" s="121"/>
      <c r="I26" s="122"/>
      <c r="J26" s="123">
        <f t="shared" ref="J26:J30" si="75">H26*I26</f>
        <v>0</v>
      </c>
      <c r="K26" s="121"/>
      <c r="L26" s="122"/>
      <c r="M26" s="123">
        <f t="shared" ref="M26:M30" si="76">K26*L26</f>
        <v>0</v>
      </c>
      <c r="N26" s="121"/>
      <c r="O26" s="122"/>
      <c r="P26" s="123">
        <f t="shared" ref="P26:P30" si="77">N26*O26</f>
        <v>0</v>
      </c>
      <c r="Q26" s="121"/>
      <c r="R26" s="122"/>
      <c r="S26" s="123">
        <f t="shared" ref="S26:S30" si="78">Q26*R26</f>
        <v>0</v>
      </c>
      <c r="T26" s="121"/>
      <c r="U26" s="122"/>
      <c r="V26" s="123">
        <f t="shared" ref="V26:V30" si="79">T26*U26</f>
        <v>0</v>
      </c>
      <c r="W26" s="124">
        <f t="shared" ref="W26:W30" si="80">G26+M26+S26</f>
        <v>0</v>
      </c>
      <c r="X26" s="125">
        <v>0</v>
      </c>
      <c r="Y26" s="125">
        <f t="shared" si="6"/>
        <v>0</v>
      </c>
      <c r="Z26" s="126" t="e">
        <f t="shared" si="7"/>
        <v>#DIV/0!</v>
      </c>
      <c r="AA26" s="127"/>
      <c r="AB26" s="129"/>
      <c r="AC26" s="129"/>
      <c r="AD26" s="129"/>
      <c r="AE26" s="129"/>
      <c r="AF26" s="129"/>
      <c r="AG26" s="129"/>
    </row>
    <row r="27" spans="1:33" ht="30" hidden="1" customHeight="1" x14ac:dyDescent="0.35">
      <c r="A27" s="117" t="s">
        <v>81</v>
      </c>
      <c r="B27" s="118" t="s">
        <v>95</v>
      </c>
      <c r="C27" s="119" t="s">
        <v>96</v>
      </c>
      <c r="D27" s="120" t="s">
        <v>84</v>
      </c>
      <c r="E27" s="121"/>
      <c r="F27" s="122"/>
      <c r="G27" s="123">
        <f t="shared" si="74"/>
        <v>0</v>
      </c>
      <c r="H27" s="121"/>
      <c r="I27" s="122"/>
      <c r="J27" s="123">
        <f t="shared" si="75"/>
        <v>0</v>
      </c>
      <c r="K27" s="121"/>
      <c r="L27" s="122"/>
      <c r="M27" s="123">
        <f t="shared" si="76"/>
        <v>0</v>
      </c>
      <c r="N27" s="121"/>
      <c r="O27" s="122"/>
      <c r="P27" s="123">
        <f t="shared" si="77"/>
        <v>0</v>
      </c>
      <c r="Q27" s="121"/>
      <c r="R27" s="122"/>
      <c r="S27" s="123">
        <f t="shared" si="78"/>
        <v>0</v>
      </c>
      <c r="T27" s="121"/>
      <c r="U27" s="122"/>
      <c r="V27" s="123">
        <f t="shared" si="79"/>
        <v>0</v>
      </c>
      <c r="W27" s="124">
        <f t="shared" si="80"/>
        <v>0</v>
      </c>
      <c r="X27" s="125">
        <f t="shared" ref="X27:X30" si="81">J27+P27+V27</f>
        <v>0</v>
      </c>
      <c r="Y27" s="125">
        <f t="shared" si="6"/>
        <v>0</v>
      </c>
      <c r="Z27" s="126" t="e">
        <f t="shared" si="7"/>
        <v>#DIV/0!</v>
      </c>
      <c r="AA27" s="127"/>
      <c r="AB27" s="129"/>
      <c r="AC27" s="129"/>
      <c r="AD27" s="129"/>
      <c r="AE27" s="129"/>
      <c r="AF27" s="129"/>
      <c r="AG27" s="129"/>
    </row>
    <row r="28" spans="1:33" ht="30" hidden="1" customHeight="1" x14ac:dyDescent="0.35">
      <c r="A28" s="130" t="s">
        <v>81</v>
      </c>
      <c r="B28" s="152" t="s">
        <v>97</v>
      </c>
      <c r="C28" s="119" t="s">
        <v>96</v>
      </c>
      <c r="D28" s="132" t="s">
        <v>84</v>
      </c>
      <c r="E28" s="133"/>
      <c r="F28" s="134"/>
      <c r="G28" s="135">
        <f t="shared" si="74"/>
        <v>0</v>
      </c>
      <c r="H28" s="133"/>
      <c r="I28" s="134"/>
      <c r="J28" s="135">
        <f t="shared" si="75"/>
        <v>0</v>
      </c>
      <c r="K28" s="147"/>
      <c r="L28" s="148"/>
      <c r="M28" s="149">
        <f t="shared" si="76"/>
        <v>0</v>
      </c>
      <c r="N28" s="147"/>
      <c r="O28" s="148"/>
      <c r="P28" s="149">
        <f t="shared" si="77"/>
        <v>0</v>
      </c>
      <c r="Q28" s="147"/>
      <c r="R28" s="148"/>
      <c r="S28" s="149">
        <f t="shared" si="78"/>
        <v>0</v>
      </c>
      <c r="T28" s="147"/>
      <c r="U28" s="148"/>
      <c r="V28" s="149">
        <f t="shared" si="79"/>
        <v>0</v>
      </c>
      <c r="W28" s="136">
        <f t="shared" si="80"/>
        <v>0</v>
      </c>
      <c r="X28" s="125">
        <f t="shared" si="81"/>
        <v>0</v>
      </c>
      <c r="Y28" s="125">
        <f t="shared" si="6"/>
        <v>0</v>
      </c>
      <c r="Z28" s="126" t="e">
        <f t="shared" si="7"/>
        <v>#DIV/0!</v>
      </c>
      <c r="AA28" s="150"/>
      <c r="AB28" s="129"/>
      <c r="AC28" s="129"/>
      <c r="AD28" s="129"/>
      <c r="AE28" s="129"/>
      <c r="AF28" s="129"/>
      <c r="AG28" s="129"/>
    </row>
    <row r="29" spans="1:33" ht="30" customHeight="1" x14ac:dyDescent="0.35">
      <c r="A29" s="117" t="s">
        <v>81</v>
      </c>
      <c r="B29" s="118" t="s">
        <v>95</v>
      </c>
      <c r="C29" s="119" t="s">
        <v>83</v>
      </c>
      <c r="D29" s="120" t="s">
        <v>84</v>
      </c>
      <c r="E29" s="121"/>
      <c r="F29" s="122"/>
      <c r="G29" s="123">
        <f t="shared" ref="G29" si="82">E29*F29</f>
        <v>0</v>
      </c>
      <c r="H29" s="121"/>
      <c r="I29" s="122"/>
      <c r="J29" s="123">
        <f t="shared" ref="J29" si="83">H29*I29</f>
        <v>0</v>
      </c>
      <c r="K29" s="121"/>
      <c r="L29" s="122"/>
      <c r="M29" s="123">
        <f t="shared" ref="M29" si="84">K29*L29</f>
        <v>0</v>
      </c>
      <c r="N29" s="121"/>
      <c r="O29" s="122"/>
      <c r="P29" s="123">
        <f t="shared" ref="P29" si="85">N29*O29</f>
        <v>0</v>
      </c>
      <c r="Q29" s="121"/>
      <c r="R29" s="122"/>
      <c r="S29" s="123">
        <f t="shared" ref="S29" si="86">Q29*R29</f>
        <v>0</v>
      </c>
      <c r="T29" s="121"/>
      <c r="U29" s="122"/>
      <c r="V29" s="123">
        <f t="shared" ref="V29" si="87">T29*U29</f>
        <v>0</v>
      </c>
      <c r="W29" s="124">
        <f t="shared" ref="W29" si="88">G29+M29+S29</f>
        <v>0</v>
      </c>
      <c r="X29" s="125">
        <f t="shared" ref="X29" si="89">J29+P29+V29</f>
        <v>0</v>
      </c>
      <c r="Y29" s="125">
        <f t="shared" si="6"/>
        <v>0</v>
      </c>
      <c r="Z29" s="126" t="e">
        <f t="shared" si="7"/>
        <v>#DIV/0!</v>
      </c>
      <c r="AA29" s="127"/>
      <c r="AB29" s="129"/>
      <c r="AC29" s="129"/>
      <c r="AD29" s="129"/>
      <c r="AE29" s="129"/>
      <c r="AF29" s="129"/>
      <c r="AG29" s="129"/>
    </row>
    <row r="30" spans="1:33" ht="30" customHeight="1" thickBot="1" x14ac:dyDescent="0.4">
      <c r="A30" s="117" t="s">
        <v>81</v>
      </c>
      <c r="B30" s="118" t="s">
        <v>97</v>
      </c>
      <c r="C30" s="119" t="s">
        <v>83</v>
      </c>
      <c r="D30" s="120" t="s">
        <v>84</v>
      </c>
      <c r="E30" s="121"/>
      <c r="F30" s="122"/>
      <c r="G30" s="123">
        <f t="shared" si="74"/>
        <v>0</v>
      </c>
      <c r="H30" s="121"/>
      <c r="I30" s="122"/>
      <c r="J30" s="123">
        <f t="shared" si="75"/>
        <v>0</v>
      </c>
      <c r="K30" s="121"/>
      <c r="L30" s="122"/>
      <c r="M30" s="123">
        <f t="shared" si="76"/>
        <v>0</v>
      </c>
      <c r="N30" s="121"/>
      <c r="O30" s="122"/>
      <c r="P30" s="123">
        <f t="shared" si="77"/>
        <v>0</v>
      </c>
      <c r="Q30" s="121"/>
      <c r="R30" s="122"/>
      <c r="S30" s="123">
        <f t="shared" si="78"/>
        <v>0</v>
      </c>
      <c r="T30" s="121"/>
      <c r="U30" s="122"/>
      <c r="V30" s="123">
        <f t="shared" si="79"/>
        <v>0</v>
      </c>
      <c r="W30" s="124">
        <f t="shared" si="80"/>
        <v>0</v>
      </c>
      <c r="X30" s="125">
        <f t="shared" si="81"/>
        <v>0</v>
      </c>
      <c r="Y30" s="125">
        <f t="shared" ref="Y30" si="90">W30-X30</f>
        <v>0</v>
      </c>
      <c r="Z30" s="126" t="e">
        <f t="shared" ref="Z30" si="91">Y30/W30</f>
        <v>#DIV/0!</v>
      </c>
      <c r="AA30" s="127"/>
      <c r="AB30" s="129"/>
      <c r="AC30" s="129"/>
      <c r="AD30" s="129"/>
      <c r="AE30" s="129"/>
      <c r="AF30" s="129"/>
      <c r="AG30" s="129"/>
    </row>
    <row r="31" spans="1:33" ht="30" customHeight="1" x14ac:dyDescent="0.35">
      <c r="A31" s="106" t="s">
        <v>76</v>
      </c>
      <c r="B31" s="153" t="s">
        <v>98</v>
      </c>
      <c r="C31" s="138" t="s">
        <v>99</v>
      </c>
      <c r="D31" s="139"/>
      <c r="E31" s="140">
        <f>SUM(E32:E34)</f>
        <v>0</v>
      </c>
      <c r="F31" s="141"/>
      <c r="G31" s="142">
        <f t="shared" ref="G31:H31" si="92">SUM(G32:G34)</f>
        <v>0</v>
      </c>
      <c r="H31" s="140">
        <f t="shared" si="92"/>
        <v>0</v>
      </c>
      <c r="I31" s="141"/>
      <c r="J31" s="142">
        <f t="shared" ref="J31:K31" si="93">SUM(J32:J34)</f>
        <v>0</v>
      </c>
      <c r="K31" s="140">
        <f t="shared" si="93"/>
        <v>0</v>
      </c>
      <c r="L31" s="141"/>
      <c r="M31" s="142">
        <f t="shared" ref="M31:N31" si="94">SUM(M32:M34)</f>
        <v>0</v>
      </c>
      <c r="N31" s="140">
        <f t="shared" si="94"/>
        <v>0</v>
      </c>
      <c r="O31" s="141"/>
      <c r="P31" s="142">
        <f t="shared" ref="P31:Q31" si="95">SUM(P32:P34)</f>
        <v>0</v>
      </c>
      <c r="Q31" s="140">
        <f t="shared" si="95"/>
        <v>0</v>
      </c>
      <c r="R31" s="141"/>
      <c r="S31" s="142">
        <f t="shared" ref="S31:T31" si="96">SUM(S32:S34)</f>
        <v>0</v>
      </c>
      <c r="T31" s="140">
        <f t="shared" si="96"/>
        <v>0</v>
      </c>
      <c r="U31" s="141"/>
      <c r="V31" s="142">
        <f t="shared" ref="V31:X31" si="97">SUM(V32:V34)</f>
        <v>0</v>
      </c>
      <c r="W31" s="142">
        <f t="shared" si="97"/>
        <v>0</v>
      </c>
      <c r="X31" s="142">
        <f t="shared" si="97"/>
        <v>0</v>
      </c>
      <c r="Y31" s="113">
        <f t="shared" si="6"/>
        <v>0</v>
      </c>
      <c r="Z31" s="114" t="e">
        <f t="shared" si="7"/>
        <v>#DIV/0!</v>
      </c>
      <c r="AA31" s="144"/>
      <c r="AB31" s="8"/>
      <c r="AC31" s="8"/>
      <c r="AD31" s="8"/>
      <c r="AE31" s="8"/>
      <c r="AF31" s="8"/>
      <c r="AG31" s="8"/>
    </row>
    <row r="32" spans="1:33" ht="30" customHeight="1" x14ac:dyDescent="0.35">
      <c r="A32" s="154" t="s">
        <v>81</v>
      </c>
      <c r="B32" s="155" t="s">
        <v>100</v>
      </c>
      <c r="C32" s="119" t="s">
        <v>101</v>
      </c>
      <c r="D32" s="156"/>
      <c r="E32" s="157">
        <f>G13</f>
        <v>0</v>
      </c>
      <c r="F32" s="158">
        <v>0.22</v>
      </c>
      <c r="G32" s="159">
        <f t="shared" ref="G32:G34" si="98">E32*F32</f>
        <v>0</v>
      </c>
      <c r="H32" s="157">
        <f>J13</f>
        <v>0</v>
      </c>
      <c r="I32" s="158">
        <v>0.22</v>
      </c>
      <c r="J32" s="159">
        <f t="shared" ref="J32:J34" si="99">H32*I32</f>
        <v>0</v>
      </c>
      <c r="K32" s="157">
        <f>M13</f>
        <v>0</v>
      </c>
      <c r="L32" s="158">
        <v>0.22</v>
      </c>
      <c r="M32" s="159">
        <f t="shared" ref="M32:M34" si="100">K32*L32</f>
        <v>0</v>
      </c>
      <c r="N32" s="157">
        <f>P13</f>
        <v>0</v>
      </c>
      <c r="O32" s="158">
        <v>0.22</v>
      </c>
      <c r="P32" s="159">
        <f t="shared" ref="P32:P34" si="101">N32*O32</f>
        <v>0</v>
      </c>
      <c r="Q32" s="157">
        <f>S13</f>
        <v>0</v>
      </c>
      <c r="R32" s="158">
        <v>0.22</v>
      </c>
      <c r="S32" s="159">
        <f t="shared" ref="S32:S34" si="102">Q32*R32</f>
        <v>0</v>
      </c>
      <c r="T32" s="157">
        <f>V13</f>
        <v>0</v>
      </c>
      <c r="U32" s="158">
        <v>0.22</v>
      </c>
      <c r="V32" s="159">
        <f t="shared" ref="V32:V34" si="103">T32*U32</f>
        <v>0</v>
      </c>
      <c r="W32" s="125">
        <f t="shared" ref="W32:W34" si="104">G32+M32+S32</f>
        <v>0</v>
      </c>
      <c r="X32" s="125">
        <f t="shared" ref="X32:X34" si="105">J32+P32+V32</f>
        <v>0</v>
      </c>
      <c r="Y32" s="125">
        <f t="shared" si="6"/>
        <v>0</v>
      </c>
      <c r="Z32" s="126" t="e">
        <f t="shared" si="7"/>
        <v>#DIV/0!</v>
      </c>
      <c r="AA32" s="160"/>
      <c r="AB32" s="128"/>
      <c r="AC32" s="129"/>
      <c r="AD32" s="129"/>
      <c r="AE32" s="129"/>
      <c r="AF32" s="129"/>
      <c r="AG32" s="129"/>
    </row>
    <row r="33" spans="1:33" ht="30" customHeight="1" x14ac:dyDescent="0.35">
      <c r="A33" s="117" t="s">
        <v>81</v>
      </c>
      <c r="B33" s="118" t="s">
        <v>102</v>
      </c>
      <c r="C33" s="119" t="s">
        <v>103</v>
      </c>
      <c r="D33" s="120"/>
      <c r="E33" s="121">
        <f>G19</f>
        <v>0</v>
      </c>
      <c r="F33" s="122">
        <v>0.22</v>
      </c>
      <c r="G33" s="123">
        <f t="shared" si="98"/>
        <v>0</v>
      </c>
      <c r="H33" s="121">
        <f>J19</f>
        <v>0</v>
      </c>
      <c r="I33" s="122">
        <v>0.22</v>
      </c>
      <c r="J33" s="123">
        <f t="shared" si="99"/>
        <v>0</v>
      </c>
      <c r="K33" s="121">
        <f>M19</f>
        <v>0</v>
      </c>
      <c r="L33" s="122">
        <v>0.22</v>
      </c>
      <c r="M33" s="123">
        <f t="shared" si="100"/>
        <v>0</v>
      </c>
      <c r="N33" s="121">
        <f>P19</f>
        <v>0</v>
      </c>
      <c r="O33" s="122">
        <v>0.22</v>
      </c>
      <c r="P33" s="123">
        <f t="shared" si="101"/>
        <v>0</v>
      </c>
      <c r="Q33" s="121">
        <f>S19</f>
        <v>0</v>
      </c>
      <c r="R33" s="122">
        <v>0.22</v>
      </c>
      <c r="S33" s="123">
        <f t="shared" si="102"/>
        <v>0</v>
      </c>
      <c r="T33" s="121">
        <f>V19</f>
        <v>0</v>
      </c>
      <c r="U33" s="122">
        <v>0.22</v>
      </c>
      <c r="V33" s="123">
        <f t="shared" si="103"/>
        <v>0</v>
      </c>
      <c r="W33" s="124">
        <f t="shared" si="104"/>
        <v>0</v>
      </c>
      <c r="X33" s="125">
        <f t="shared" si="105"/>
        <v>0</v>
      </c>
      <c r="Y33" s="125">
        <f t="shared" si="6"/>
        <v>0</v>
      </c>
      <c r="Z33" s="126" t="e">
        <f t="shared" si="7"/>
        <v>#DIV/0!</v>
      </c>
      <c r="AA33" s="127"/>
      <c r="AB33" s="129"/>
      <c r="AC33" s="129"/>
      <c r="AD33" s="129"/>
      <c r="AE33" s="129"/>
      <c r="AF33" s="129"/>
      <c r="AG33" s="129"/>
    </row>
    <row r="34" spans="1:33" ht="30" customHeight="1" x14ac:dyDescent="0.35">
      <c r="A34" s="130" t="s">
        <v>81</v>
      </c>
      <c r="B34" s="152" t="s">
        <v>104</v>
      </c>
      <c r="C34" s="161" t="s">
        <v>93</v>
      </c>
      <c r="D34" s="132"/>
      <c r="E34" s="133">
        <f>G25</f>
        <v>0</v>
      </c>
      <c r="F34" s="134">
        <v>0.22</v>
      </c>
      <c r="G34" s="135">
        <f t="shared" si="98"/>
        <v>0</v>
      </c>
      <c r="H34" s="133">
        <f>J25</f>
        <v>0</v>
      </c>
      <c r="I34" s="134">
        <v>0.22</v>
      </c>
      <c r="J34" s="135">
        <f t="shared" si="99"/>
        <v>0</v>
      </c>
      <c r="K34" s="133">
        <f>M25</f>
        <v>0</v>
      </c>
      <c r="L34" s="134">
        <v>0.22</v>
      </c>
      <c r="M34" s="135">
        <f t="shared" si="100"/>
        <v>0</v>
      </c>
      <c r="N34" s="133">
        <f>P25</f>
        <v>0</v>
      </c>
      <c r="O34" s="134">
        <v>0.22</v>
      </c>
      <c r="P34" s="135">
        <f t="shared" si="101"/>
        <v>0</v>
      </c>
      <c r="Q34" s="133">
        <f>S25</f>
        <v>0</v>
      </c>
      <c r="R34" s="134">
        <v>0.22</v>
      </c>
      <c r="S34" s="135">
        <f t="shared" si="102"/>
        <v>0</v>
      </c>
      <c r="T34" s="133">
        <f>V25</f>
        <v>0</v>
      </c>
      <c r="U34" s="134">
        <v>0.22</v>
      </c>
      <c r="V34" s="135">
        <f t="shared" si="103"/>
        <v>0</v>
      </c>
      <c r="W34" s="136">
        <f t="shared" si="104"/>
        <v>0</v>
      </c>
      <c r="X34" s="125">
        <f t="shared" si="105"/>
        <v>0</v>
      </c>
      <c r="Y34" s="125">
        <f t="shared" si="6"/>
        <v>0</v>
      </c>
      <c r="Z34" s="126" t="e">
        <f t="shared" si="7"/>
        <v>#DIV/0!</v>
      </c>
      <c r="AA34" s="137"/>
      <c r="AB34" s="129"/>
      <c r="AC34" s="129"/>
      <c r="AD34" s="129"/>
      <c r="AE34" s="129"/>
      <c r="AF34" s="129"/>
      <c r="AG34" s="129"/>
    </row>
    <row r="35" spans="1:33" ht="30" customHeight="1" thickBot="1" x14ac:dyDescent="0.4">
      <c r="A35" s="106" t="s">
        <v>78</v>
      </c>
      <c r="B35" s="153" t="s">
        <v>105</v>
      </c>
      <c r="C35" s="138" t="s">
        <v>106</v>
      </c>
      <c r="D35" s="139"/>
      <c r="E35" s="140">
        <f>SUM(E36:E40)</f>
        <v>17.5</v>
      </c>
      <c r="F35" s="141"/>
      <c r="G35" s="142">
        <f>SUM(G36:G40)</f>
        <v>331250</v>
      </c>
      <c r="H35" s="140">
        <f t="shared" ref="H35" si="106">SUM(H36:H40)</f>
        <v>16.649999999999999</v>
      </c>
      <c r="I35" s="141"/>
      <c r="J35" s="142">
        <f>SUM(J36:J40)</f>
        <v>331250</v>
      </c>
      <c r="K35" s="140">
        <f t="shared" ref="K35" si="107">SUM(K36:K40)</f>
        <v>0</v>
      </c>
      <c r="L35" s="141"/>
      <c r="M35" s="142">
        <f t="shared" ref="M35:N35" si="108">SUM(M36:M40)</f>
        <v>0</v>
      </c>
      <c r="N35" s="140">
        <f t="shared" si="108"/>
        <v>0</v>
      </c>
      <c r="O35" s="141"/>
      <c r="P35" s="142">
        <f t="shared" ref="P35:Q35" si="109">SUM(P36:P40)</f>
        <v>0</v>
      </c>
      <c r="Q35" s="140">
        <f t="shared" si="109"/>
        <v>0</v>
      </c>
      <c r="R35" s="141"/>
      <c r="S35" s="142">
        <f t="shared" ref="S35:T35" si="110">SUM(S36:S40)</f>
        <v>0</v>
      </c>
      <c r="T35" s="140">
        <f t="shared" si="110"/>
        <v>0</v>
      </c>
      <c r="U35" s="141"/>
      <c r="V35" s="142">
        <f t="shared" ref="V35" si="111">SUM(V36:V40)</f>
        <v>0</v>
      </c>
      <c r="W35" s="142">
        <f>SUM(W36:W40)</f>
        <v>331250</v>
      </c>
      <c r="X35" s="142">
        <f>SUM(X36:X40)</f>
        <v>331250</v>
      </c>
      <c r="Y35" s="142">
        <f t="shared" si="6"/>
        <v>0</v>
      </c>
      <c r="Z35" s="142">
        <f t="shared" si="7"/>
        <v>0</v>
      </c>
      <c r="AA35" s="144"/>
      <c r="AB35" s="8"/>
      <c r="AC35" s="8"/>
      <c r="AD35" s="8"/>
      <c r="AE35" s="8"/>
      <c r="AF35" s="8"/>
      <c r="AG35" s="8"/>
    </row>
    <row r="36" spans="1:33" ht="30" customHeight="1" thickBot="1" x14ac:dyDescent="0.4">
      <c r="A36" s="117" t="s">
        <v>81</v>
      </c>
      <c r="B36" s="155" t="s">
        <v>107</v>
      </c>
      <c r="C36" s="119" t="s">
        <v>108</v>
      </c>
      <c r="D36" s="120" t="s">
        <v>84</v>
      </c>
      <c r="E36" s="356">
        <v>3.5</v>
      </c>
      <c r="F36" s="355">
        <f>G36/E36</f>
        <v>32142.857142857141</v>
      </c>
      <c r="G36" s="123">
        <v>112500</v>
      </c>
      <c r="H36" s="121">
        <v>3.33</v>
      </c>
      <c r="I36" s="122">
        <f>J36/H36</f>
        <v>33783.78378378378</v>
      </c>
      <c r="J36" s="123">
        <f>G36</f>
        <v>112500</v>
      </c>
      <c r="K36" s="121"/>
      <c r="L36" s="122"/>
      <c r="M36" s="123">
        <f t="shared" ref="M36:M41" si="112">K36*L36</f>
        <v>0</v>
      </c>
      <c r="N36" s="121"/>
      <c r="O36" s="122"/>
      <c r="P36" s="123">
        <f t="shared" ref="P36:P41" si="113">N36*O36</f>
        <v>0</v>
      </c>
      <c r="Q36" s="121"/>
      <c r="R36" s="122"/>
      <c r="S36" s="123">
        <f t="shared" ref="S36:S41" si="114">Q36*R36</f>
        <v>0</v>
      </c>
      <c r="T36" s="121"/>
      <c r="U36" s="122"/>
      <c r="V36" s="123">
        <f t="shared" ref="V36:V41" si="115">T36*U36</f>
        <v>0</v>
      </c>
      <c r="W36" s="124">
        <f t="shared" ref="W36:W41" si="116">G36+M36+S36</f>
        <v>112500</v>
      </c>
      <c r="X36" s="125">
        <f t="shared" ref="X36:X41" si="117">J36+P36+V36</f>
        <v>112500</v>
      </c>
      <c r="Y36" s="125">
        <f t="shared" si="6"/>
        <v>0</v>
      </c>
      <c r="Z36" s="126">
        <f t="shared" si="7"/>
        <v>0</v>
      </c>
      <c r="AA36" s="127" t="s">
        <v>448</v>
      </c>
      <c r="AB36" s="8"/>
      <c r="AC36" s="8"/>
      <c r="AD36" s="8"/>
      <c r="AE36" s="8"/>
      <c r="AF36" s="8"/>
      <c r="AG36" s="8"/>
    </row>
    <row r="37" spans="1:33" ht="30" customHeight="1" x14ac:dyDescent="0.35">
      <c r="A37" s="117" t="s">
        <v>81</v>
      </c>
      <c r="B37" s="118" t="s">
        <v>109</v>
      </c>
      <c r="C37" s="119" t="s">
        <v>110</v>
      </c>
      <c r="D37" s="120" t="s">
        <v>84</v>
      </c>
      <c r="E37" s="121">
        <v>3.5</v>
      </c>
      <c r="F37" s="122">
        <f>G37/E37</f>
        <v>10285.714285714286</v>
      </c>
      <c r="G37" s="123">
        <v>36000</v>
      </c>
      <c r="H37" s="121">
        <v>3.33</v>
      </c>
      <c r="I37" s="122">
        <f>J37/H37</f>
        <v>10810.81081081081</v>
      </c>
      <c r="J37" s="123">
        <f>G37</f>
        <v>36000</v>
      </c>
      <c r="K37" s="121"/>
      <c r="L37" s="122"/>
      <c r="M37" s="123">
        <f t="shared" si="112"/>
        <v>0</v>
      </c>
      <c r="N37" s="121"/>
      <c r="O37" s="122"/>
      <c r="P37" s="123">
        <f t="shared" si="113"/>
        <v>0</v>
      </c>
      <c r="Q37" s="121"/>
      <c r="R37" s="122"/>
      <c r="S37" s="123">
        <f t="shared" si="114"/>
        <v>0</v>
      </c>
      <c r="T37" s="121"/>
      <c r="U37" s="122"/>
      <c r="V37" s="123">
        <f t="shared" si="115"/>
        <v>0</v>
      </c>
      <c r="W37" s="124">
        <f t="shared" si="116"/>
        <v>36000</v>
      </c>
      <c r="X37" s="125">
        <f t="shared" si="117"/>
        <v>36000</v>
      </c>
      <c r="Y37" s="125">
        <f t="shared" si="6"/>
        <v>0</v>
      </c>
      <c r="Z37" s="126">
        <f t="shared" si="7"/>
        <v>0</v>
      </c>
      <c r="AA37" s="127" t="s">
        <v>448</v>
      </c>
      <c r="AB37" s="8"/>
      <c r="AC37" s="8"/>
      <c r="AD37" s="8"/>
      <c r="AE37" s="8"/>
      <c r="AF37" s="8"/>
      <c r="AG37" s="8"/>
    </row>
    <row r="38" spans="1:33" ht="30" customHeight="1" x14ac:dyDescent="0.35">
      <c r="A38" s="117" t="s">
        <v>81</v>
      </c>
      <c r="B38" s="131" t="s">
        <v>111</v>
      </c>
      <c r="C38" s="162" t="s">
        <v>334</v>
      </c>
      <c r="D38" s="120" t="s">
        <v>84</v>
      </c>
      <c r="E38" s="121">
        <v>3.5</v>
      </c>
      <c r="F38" s="134">
        <f>G38/E38</f>
        <v>17200</v>
      </c>
      <c r="G38" s="135">
        <f>60200</f>
        <v>60200</v>
      </c>
      <c r="H38" s="121">
        <v>3.33</v>
      </c>
      <c r="I38" s="134">
        <f>J38/H38</f>
        <v>18078.078078078077</v>
      </c>
      <c r="J38" s="123">
        <f>G38</f>
        <v>60200</v>
      </c>
      <c r="K38" s="133"/>
      <c r="L38" s="134"/>
      <c r="M38" s="123">
        <f t="shared" si="112"/>
        <v>0</v>
      </c>
      <c r="N38" s="133"/>
      <c r="O38" s="134"/>
      <c r="P38" s="123">
        <f t="shared" si="113"/>
        <v>0</v>
      </c>
      <c r="Q38" s="133"/>
      <c r="R38" s="134"/>
      <c r="S38" s="123">
        <f t="shared" si="114"/>
        <v>0</v>
      </c>
      <c r="T38" s="133"/>
      <c r="U38" s="134"/>
      <c r="V38" s="123">
        <f t="shared" si="115"/>
        <v>0</v>
      </c>
      <c r="W38" s="124">
        <f t="shared" si="116"/>
        <v>60200</v>
      </c>
      <c r="X38" s="125">
        <f t="shared" si="117"/>
        <v>60200</v>
      </c>
      <c r="Y38" s="125">
        <f t="shared" si="6"/>
        <v>0</v>
      </c>
      <c r="Z38" s="126">
        <f t="shared" si="7"/>
        <v>0</v>
      </c>
      <c r="AA38" s="127" t="s">
        <v>448</v>
      </c>
      <c r="AB38" s="8"/>
      <c r="AC38" s="8"/>
      <c r="AD38" s="8"/>
      <c r="AE38" s="8"/>
      <c r="AF38" s="8"/>
      <c r="AG38" s="8"/>
    </row>
    <row r="39" spans="1:33" ht="30" customHeight="1" x14ac:dyDescent="0.35">
      <c r="A39" s="117" t="s">
        <v>81</v>
      </c>
      <c r="B39" s="131" t="s">
        <v>112</v>
      </c>
      <c r="C39" s="162" t="s">
        <v>335</v>
      </c>
      <c r="D39" s="120" t="s">
        <v>84</v>
      </c>
      <c r="E39" s="121">
        <v>3.5</v>
      </c>
      <c r="F39" s="134">
        <f>G39/E39</f>
        <v>19042.857142857141</v>
      </c>
      <c r="G39" s="135">
        <f>66650</f>
        <v>66650</v>
      </c>
      <c r="H39" s="121">
        <v>3.33</v>
      </c>
      <c r="I39" s="134">
        <f>J39/H39</f>
        <v>20015.015015015015</v>
      </c>
      <c r="J39" s="123">
        <f>G39</f>
        <v>66650</v>
      </c>
      <c r="K39" s="133"/>
      <c r="L39" s="134"/>
      <c r="M39" s="123">
        <f t="shared" si="112"/>
        <v>0</v>
      </c>
      <c r="N39" s="133"/>
      <c r="O39" s="134"/>
      <c r="P39" s="123">
        <f t="shared" si="113"/>
        <v>0</v>
      </c>
      <c r="Q39" s="133"/>
      <c r="R39" s="134"/>
      <c r="S39" s="123">
        <f t="shared" si="114"/>
        <v>0</v>
      </c>
      <c r="T39" s="133"/>
      <c r="U39" s="134"/>
      <c r="V39" s="123">
        <f t="shared" si="115"/>
        <v>0</v>
      </c>
      <c r="W39" s="124">
        <f t="shared" si="116"/>
        <v>66650</v>
      </c>
      <c r="X39" s="125">
        <f t="shared" si="117"/>
        <v>66650</v>
      </c>
      <c r="Y39" s="125">
        <f t="shared" si="6"/>
        <v>0</v>
      </c>
      <c r="Z39" s="126">
        <f t="shared" si="7"/>
        <v>0</v>
      </c>
      <c r="AA39" s="127" t="s">
        <v>448</v>
      </c>
      <c r="AB39" s="8"/>
      <c r="AC39" s="8"/>
      <c r="AD39" s="8"/>
      <c r="AE39" s="8"/>
      <c r="AF39" s="8"/>
      <c r="AG39" s="8"/>
    </row>
    <row r="40" spans="1:33" ht="30" customHeight="1" thickBot="1" x14ac:dyDescent="0.4">
      <c r="A40" s="130" t="s">
        <v>81</v>
      </c>
      <c r="B40" s="131" t="s">
        <v>113</v>
      </c>
      <c r="C40" s="162" t="s">
        <v>336</v>
      </c>
      <c r="D40" s="132" t="s">
        <v>84</v>
      </c>
      <c r="E40" s="121">
        <v>3.5</v>
      </c>
      <c r="F40" s="134">
        <f>G40/E40</f>
        <v>15971.428571428571</v>
      </c>
      <c r="G40" s="135">
        <v>55900</v>
      </c>
      <c r="H40" s="121">
        <v>3.33</v>
      </c>
      <c r="I40" s="134">
        <f>J40/H40</f>
        <v>16786.786786786786</v>
      </c>
      <c r="J40" s="135">
        <f>G40</f>
        <v>55900</v>
      </c>
      <c r="K40" s="147"/>
      <c r="L40" s="148"/>
      <c r="M40" s="123">
        <f t="shared" si="112"/>
        <v>0</v>
      </c>
      <c r="N40" s="147"/>
      <c r="O40" s="148"/>
      <c r="P40" s="123">
        <f t="shared" si="113"/>
        <v>0</v>
      </c>
      <c r="Q40" s="147"/>
      <c r="R40" s="148"/>
      <c r="S40" s="149">
        <f t="shared" si="114"/>
        <v>0</v>
      </c>
      <c r="T40" s="147"/>
      <c r="U40" s="148"/>
      <c r="V40" s="123">
        <f t="shared" si="115"/>
        <v>0</v>
      </c>
      <c r="W40" s="124">
        <f t="shared" si="116"/>
        <v>55900</v>
      </c>
      <c r="X40" s="125">
        <f t="shared" si="117"/>
        <v>55900</v>
      </c>
      <c r="Y40" s="163">
        <f t="shared" si="6"/>
        <v>0</v>
      </c>
      <c r="Z40" s="126">
        <f t="shared" si="7"/>
        <v>0</v>
      </c>
      <c r="AA40" s="127" t="s">
        <v>448</v>
      </c>
      <c r="AB40" s="8"/>
      <c r="AC40" s="8"/>
      <c r="AD40" s="8"/>
      <c r="AE40" s="8"/>
      <c r="AF40" s="8"/>
      <c r="AG40" s="8"/>
    </row>
    <row r="41" spans="1:33" ht="30" customHeight="1" thickBot="1" x14ac:dyDescent="0.4">
      <c r="A41" s="117" t="s">
        <v>81</v>
      </c>
      <c r="B41" s="131" t="s">
        <v>328</v>
      </c>
      <c r="C41" s="119" t="s">
        <v>83</v>
      </c>
      <c r="D41" s="120" t="s">
        <v>84</v>
      </c>
      <c r="E41" s="121"/>
      <c r="F41" s="122"/>
      <c r="G41" s="123">
        <f t="shared" ref="G41" si="118">E41*F41</f>
        <v>0</v>
      </c>
      <c r="H41" s="121"/>
      <c r="I41" s="122"/>
      <c r="J41" s="123">
        <f t="shared" ref="J41" si="119">H41*I41</f>
        <v>0</v>
      </c>
      <c r="K41" s="121"/>
      <c r="L41" s="122"/>
      <c r="M41" s="123">
        <f t="shared" si="112"/>
        <v>0</v>
      </c>
      <c r="N41" s="121"/>
      <c r="O41" s="122"/>
      <c r="P41" s="123">
        <f t="shared" si="113"/>
        <v>0</v>
      </c>
      <c r="Q41" s="121"/>
      <c r="R41" s="122"/>
      <c r="S41" s="123">
        <f t="shared" si="114"/>
        <v>0</v>
      </c>
      <c r="T41" s="121"/>
      <c r="U41" s="122"/>
      <c r="V41" s="123">
        <f t="shared" si="115"/>
        <v>0</v>
      </c>
      <c r="W41" s="124">
        <f t="shared" si="116"/>
        <v>0</v>
      </c>
      <c r="X41" s="125">
        <f t="shared" si="117"/>
        <v>0</v>
      </c>
      <c r="Y41" s="125">
        <f t="shared" si="6"/>
        <v>0</v>
      </c>
      <c r="Z41" s="126" t="e">
        <f t="shared" si="7"/>
        <v>#DIV/0!</v>
      </c>
      <c r="AA41" s="127"/>
      <c r="AB41" s="129"/>
      <c r="AC41" s="129"/>
      <c r="AD41" s="129"/>
      <c r="AE41" s="129"/>
      <c r="AF41" s="129"/>
      <c r="AG41" s="129"/>
    </row>
    <row r="42" spans="1:33" ht="30" customHeight="1" x14ac:dyDescent="0.35">
      <c r="A42" s="164" t="s">
        <v>114</v>
      </c>
      <c r="B42" s="165"/>
      <c r="C42" s="166"/>
      <c r="D42" s="167"/>
      <c r="E42" s="168"/>
      <c r="F42" s="169"/>
      <c r="G42" s="170">
        <f>G13+G19+G25+G31+G35</f>
        <v>331250</v>
      </c>
      <c r="H42" s="169"/>
      <c r="I42" s="169"/>
      <c r="J42" s="170">
        <f>J13+J19+J25+J31+J35</f>
        <v>331250</v>
      </c>
      <c r="K42" s="168"/>
      <c r="L42" s="171"/>
      <c r="M42" s="170">
        <f>M13+M19+M25+M31+M35</f>
        <v>0</v>
      </c>
      <c r="N42" s="168"/>
      <c r="O42" s="171"/>
      <c r="P42" s="170">
        <f>P13+P19+P25+P31+P35</f>
        <v>0</v>
      </c>
      <c r="Q42" s="168"/>
      <c r="R42" s="171"/>
      <c r="S42" s="170">
        <f>S13+S19+S25+S31+S35</f>
        <v>0</v>
      </c>
      <c r="T42" s="168"/>
      <c r="U42" s="171"/>
      <c r="V42" s="170">
        <f>V13+V19+V25+V31+V35</f>
        <v>0</v>
      </c>
      <c r="W42" s="170">
        <f>W13+W19+W25+W31+W35</f>
        <v>331250</v>
      </c>
      <c r="X42" s="172">
        <f>X13+X19+X25+X31+X35</f>
        <v>331250</v>
      </c>
      <c r="Y42" s="173">
        <f t="shared" si="6"/>
        <v>0</v>
      </c>
      <c r="Z42" s="174">
        <f t="shared" si="7"/>
        <v>0</v>
      </c>
      <c r="AA42" s="175"/>
      <c r="AB42" s="7"/>
      <c r="AC42" s="8"/>
      <c r="AD42" s="8"/>
      <c r="AE42" s="8"/>
      <c r="AF42" s="8"/>
      <c r="AG42" s="8"/>
    </row>
    <row r="43" spans="1:33" ht="30" customHeight="1" x14ac:dyDescent="0.35">
      <c r="A43" s="176" t="s">
        <v>76</v>
      </c>
      <c r="B43" s="177">
        <v>2</v>
      </c>
      <c r="C43" s="178" t="s">
        <v>115</v>
      </c>
      <c r="D43" s="179"/>
      <c r="E43" s="103"/>
      <c r="F43" s="103"/>
      <c r="G43" s="103"/>
      <c r="H43" s="103"/>
      <c r="I43" s="103"/>
      <c r="J43" s="103"/>
      <c r="K43" s="103"/>
      <c r="L43" s="103"/>
      <c r="M43" s="103"/>
      <c r="N43" s="103"/>
      <c r="O43" s="103"/>
      <c r="P43" s="103"/>
      <c r="Q43" s="103"/>
      <c r="R43" s="103"/>
      <c r="S43" s="103"/>
      <c r="T43" s="103"/>
      <c r="U43" s="103"/>
      <c r="V43" s="103"/>
      <c r="W43" s="104"/>
      <c r="X43" s="104"/>
      <c r="Y43" s="180"/>
      <c r="Z43" s="104"/>
      <c r="AA43" s="105"/>
      <c r="AB43" s="8"/>
      <c r="AC43" s="8"/>
      <c r="AD43" s="8"/>
      <c r="AE43" s="8"/>
      <c r="AF43" s="8"/>
      <c r="AG43" s="8"/>
    </row>
    <row r="44" spans="1:33" ht="30" customHeight="1" x14ac:dyDescent="0.35">
      <c r="A44" s="106" t="s">
        <v>78</v>
      </c>
      <c r="B44" s="153" t="s">
        <v>116</v>
      </c>
      <c r="C44" s="108" t="s">
        <v>117</v>
      </c>
      <c r="D44" s="109"/>
      <c r="E44" s="110">
        <f>SUM(E47:E49)</f>
        <v>0</v>
      </c>
      <c r="F44" s="111"/>
      <c r="G44" s="112">
        <f t="shared" ref="G44:H44" si="120">SUM(G47:G49)</f>
        <v>0</v>
      </c>
      <c r="H44" s="110">
        <f t="shared" si="120"/>
        <v>0</v>
      </c>
      <c r="I44" s="111"/>
      <c r="J44" s="112">
        <f t="shared" ref="J44:K44" si="121">SUM(J47:J49)</f>
        <v>0</v>
      </c>
      <c r="K44" s="110">
        <f t="shared" si="121"/>
        <v>0</v>
      </c>
      <c r="L44" s="111"/>
      <c r="M44" s="112">
        <f t="shared" ref="M44:N44" si="122">SUM(M47:M49)</f>
        <v>0</v>
      </c>
      <c r="N44" s="110">
        <f t="shared" si="122"/>
        <v>0</v>
      </c>
      <c r="O44" s="111"/>
      <c r="P44" s="112">
        <f t="shared" ref="P44:Q44" si="123">SUM(P47:P49)</f>
        <v>0</v>
      </c>
      <c r="Q44" s="110">
        <f t="shared" si="123"/>
        <v>0</v>
      </c>
      <c r="R44" s="111"/>
      <c r="S44" s="112">
        <f t="shared" ref="S44:T44" si="124">SUM(S47:S49)</f>
        <v>0</v>
      </c>
      <c r="T44" s="110">
        <f t="shared" si="124"/>
        <v>0</v>
      </c>
      <c r="U44" s="111"/>
      <c r="V44" s="112">
        <f t="shared" ref="V44:X44" si="125">SUM(V47:V49)</f>
        <v>0</v>
      </c>
      <c r="W44" s="112">
        <f t="shared" si="125"/>
        <v>0</v>
      </c>
      <c r="X44" s="181">
        <f t="shared" si="125"/>
        <v>0</v>
      </c>
      <c r="Y44" s="141">
        <f t="shared" ref="Y44:Y62" si="126">W44-X44</f>
        <v>0</v>
      </c>
      <c r="Z44" s="182" t="e">
        <f t="shared" ref="Z44:Z62" si="127">Y44/W44</f>
        <v>#DIV/0!</v>
      </c>
      <c r="AA44" s="115"/>
      <c r="AB44" s="183"/>
      <c r="AC44" s="116"/>
      <c r="AD44" s="116"/>
      <c r="AE44" s="116"/>
      <c r="AF44" s="116"/>
      <c r="AG44" s="116"/>
    </row>
    <row r="45" spans="1:33" ht="30" customHeight="1" x14ac:dyDescent="0.35">
      <c r="A45" s="117" t="s">
        <v>81</v>
      </c>
      <c r="B45" s="118" t="s">
        <v>118</v>
      </c>
      <c r="C45" s="119" t="s">
        <v>119</v>
      </c>
      <c r="D45" s="120" t="s">
        <v>120</v>
      </c>
      <c r="E45" s="121"/>
      <c r="F45" s="122"/>
      <c r="G45" s="123">
        <f t="shared" ref="G45" si="128">E45*F45</f>
        <v>0</v>
      </c>
      <c r="H45" s="121"/>
      <c r="I45" s="122"/>
      <c r="J45" s="123">
        <f t="shared" ref="J45" si="129">H45*I45</f>
        <v>0</v>
      </c>
      <c r="K45" s="121"/>
      <c r="L45" s="122"/>
      <c r="M45" s="123">
        <f t="shared" ref="M45" si="130">K45*L45</f>
        <v>0</v>
      </c>
      <c r="N45" s="121"/>
      <c r="O45" s="122"/>
      <c r="P45" s="123">
        <f t="shared" ref="P45" si="131">N45*O45</f>
        <v>0</v>
      </c>
      <c r="Q45" s="121"/>
      <c r="R45" s="122"/>
      <c r="S45" s="123">
        <f t="shared" ref="S45" si="132">Q45*R45</f>
        <v>0</v>
      </c>
      <c r="T45" s="121"/>
      <c r="U45" s="122"/>
      <c r="V45" s="123">
        <f t="shared" ref="V45" si="133">T45*U45</f>
        <v>0</v>
      </c>
      <c r="W45" s="124">
        <f t="shared" ref="W45" si="134">G45+M45+S45</f>
        <v>0</v>
      </c>
      <c r="X45" s="125">
        <f t="shared" ref="X45" si="135">J45+P45+V45</f>
        <v>0</v>
      </c>
      <c r="Y45" s="125">
        <f t="shared" si="126"/>
        <v>0</v>
      </c>
      <c r="Z45" s="126" t="e">
        <f t="shared" si="127"/>
        <v>#DIV/0!</v>
      </c>
      <c r="AA45" s="127"/>
      <c r="AB45" s="129"/>
      <c r="AC45" s="129"/>
      <c r="AD45" s="129"/>
      <c r="AE45" s="129"/>
      <c r="AF45" s="129"/>
      <c r="AG45" s="129"/>
    </row>
    <row r="46" spans="1:33" ht="30" customHeight="1" x14ac:dyDescent="0.35">
      <c r="A46" s="117" t="s">
        <v>81</v>
      </c>
      <c r="B46" s="118" t="s">
        <v>121</v>
      </c>
      <c r="C46" s="119" t="s">
        <v>119</v>
      </c>
      <c r="D46" s="120" t="s">
        <v>120</v>
      </c>
      <c r="E46" s="121"/>
      <c r="F46" s="122"/>
      <c r="G46" s="123">
        <f t="shared" ref="G46" si="136">E46*F46</f>
        <v>0</v>
      </c>
      <c r="H46" s="121"/>
      <c r="I46" s="122"/>
      <c r="J46" s="123">
        <f t="shared" ref="J46" si="137">H46*I46</f>
        <v>0</v>
      </c>
      <c r="K46" s="121"/>
      <c r="L46" s="122"/>
      <c r="M46" s="123">
        <f t="shared" ref="M46" si="138">K46*L46</f>
        <v>0</v>
      </c>
      <c r="N46" s="121"/>
      <c r="O46" s="122"/>
      <c r="P46" s="123">
        <f t="shared" ref="P46" si="139">N46*O46</f>
        <v>0</v>
      </c>
      <c r="Q46" s="121"/>
      <c r="R46" s="122"/>
      <c r="S46" s="123">
        <f t="shared" ref="S46" si="140">Q46*R46</f>
        <v>0</v>
      </c>
      <c r="T46" s="121"/>
      <c r="U46" s="122"/>
      <c r="V46" s="123">
        <f t="shared" ref="V46" si="141">T46*U46</f>
        <v>0</v>
      </c>
      <c r="W46" s="124">
        <f t="shared" ref="W46" si="142">G46+M46+S46</f>
        <v>0</v>
      </c>
      <c r="X46" s="125">
        <f t="shared" ref="X46" si="143">J46+P46+V46</f>
        <v>0</v>
      </c>
      <c r="Y46" s="125">
        <f t="shared" ref="Y46" si="144">W46-X46</f>
        <v>0</v>
      </c>
      <c r="Z46" s="126" t="e">
        <f t="shared" ref="Z46" si="145">Y46/W46</f>
        <v>#DIV/0!</v>
      </c>
      <c r="AA46" s="127"/>
      <c r="AB46" s="129"/>
      <c r="AC46" s="129"/>
      <c r="AD46" s="129"/>
      <c r="AE46" s="129"/>
      <c r="AF46" s="129"/>
      <c r="AG46" s="129"/>
    </row>
    <row r="47" spans="1:33" ht="30" customHeight="1" thickBot="1" x14ac:dyDescent="0.4">
      <c r="A47" s="117" t="s">
        <v>81</v>
      </c>
      <c r="B47" s="118" t="s">
        <v>122</v>
      </c>
      <c r="C47" s="119" t="s">
        <v>119</v>
      </c>
      <c r="D47" s="120" t="s">
        <v>120</v>
      </c>
      <c r="E47" s="121"/>
      <c r="F47" s="122"/>
      <c r="G47" s="123">
        <f t="shared" ref="G47:G49" si="146">E47*F47</f>
        <v>0</v>
      </c>
      <c r="H47" s="121"/>
      <c r="I47" s="122"/>
      <c r="J47" s="123">
        <f t="shared" ref="J47:J49" si="147">H47*I47</f>
        <v>0</v>
      </c>
      <c r="K47" s="121"/>
      <c r="L47" s="122"/>
      <c r="M47" s="123">
        <f t="shared" ref="M47:M49" si="148">K47*L47</f>
        <v>0</v>
      </c>
      <c r="N47" s="121"/>
      <c r="O47" s="122"/>
      <c r="P47" s="123">
        <f t="shared" ref="P47:P49" si="149">N47*O47</f>
        <v>0</v>
      </c>
      <c r="Q47" s="121"/>
      <c r="R47" s="122"/>
      <c r="S47" s="123">
        <f t="shared" ref="S47:S49" si="150">Q47*R47</f>
        <v>0</v>
      </c>
      <c r="T47" s="121"/>
      <c r="U47" s="122"/>
      <c r="V47" s="123">
        <f t="shared" ref="V47:V49" si="151">T47*U47</f>
        <v>0</v>
      </c>
      <c r="W47" s="124">
        <f t="shared" ref="W47:W49" si="152">G47+M47+S47</f>
        <v>0</v>
      </c>
      <c r="X47" s="125">
        <f t="shared" ref="X47:X49" si="153">J47+P47+V47</f>
        <v>0</v>
      </c>
      <c r="Y47" s="125">
        <f t="shared" si="126"/>
        <v>0</v>
      </c>
      <c r="Z47" s="126" t="e">
        <f t="shared" si="127"/>
        <v>#DIV/0!</v>
      </c>
      <c r="AA47" s="127"/>
      <c r="AB47" s="129"/>
      <c r="AC47" s="129"/>
      <c r="AD47" s="129"/>
      <c r="AE47" s="129"/>
      <c r="AF47" s="129"/>
      <c r="AG47" s="129"/>
    </row>
    <row r="48" spans="1:33" ht="30" hidden="1" customHeight="1" x14ac:dyDescent="0.35">
      <c r="A48" s="117" t="s">
        <v>81</v>
      </c>
      <c r="B48" s="118" t="s">
        <v>121</v>
      </c>
      <c r="C48" s="119" t="s">
        <v>119</v>
      </c>
      <c r="D48" s="120" t="s">
        <v>120</v>
      </c>
      <c r="E48" s="121"/>
      <c r="F48" s="122"/>
      <c r="G48" s="123">
        <f t="shared" si="146"/>
        <v>0</v>
      </c>
      <c r="H48" s="121"/>
      <c r="I48" s="122"/>
      <c r="J48" s="123">
        <f t="shared" si="147"/>
        <v>0</v>
      </c>
      <c r="K48" s="121"/>
      <c r="L48" s="122"/>
      <c r="M48" s="123">
        <f t="shared" si="148"/>
        <v>0</v>
      </c>
      <c r="N48" s="121"/>
      <c r="O48" s="122"/>
      <c r="P48" s="123">
        <f t="shared" si="149"/>
        <v>0</v>
      </c>
      <c r="Q48" s="121"/>
      <c r="R48" s="122"/>
      <c r="S48" s="123">
        <f t="shared" si="150"/>
        <v>0</v>
      </c>
      <c r="T48" s="121"/>
      <c r="U48" s="122"/>
      <c r="V48" s="123">
        <f t="shared" si="151"/>
        <v>0</v>
      </c>
      <c r="W48" s="124">
        <f t="shared" si="152"/>
        <v>0</v>
      </c>
      <c r="X48" s="125">
        <f t="shared" si="153"/>
        <v>0</v>
      </c>
      <c r="Y48" s="125">
        <f t="shared" si="126"/>
        <v>0</v>
      </c>
      <c r="Z48" s="126" t="e">
        <f t="shared" si="127"/>
        <v>#DIV/0!</v>
      </c>
      <c r="AA48" s="127"/>
      <c r="AB48" s="129"/>
      <c r="AC48" s="129"/>
      <c r="AD48" s="129"/>
      <c r="AE48" s="129"/>
      <c r="AF48" s="129"/>
      <c r="AG48" s="129"/>
    </row>
    <row r="49" spans="1:33" ht="30" hidden="1" customHeight="1" x14ac:dyDescent="0.35">
      <c r="A49" s="145" t="s">
        <v>81</v>
      </c>
      <c r="B49" s="152" t="s">
        <v>122</v>
      </c>
      <c r="C49" s="119" t="s">
        <v>119</v>
      </c>
      <c r="D49" s="146" t="s">
        <v>120</v>
      </c>
      <c r="E49" s="147"/>
      <c r="F49" s="148"/>
      <c r="G49" s="149">
        <f t="shared" si="146"/>
        <v>0</v>
      </c>
      <c r="H49" s="147"/>
      <c r="I49" s="148"/>
      <c r="J49" s="149">
        <f t="shared" si="147"/>
        <v>0</v>
      </c>
      <c r="K49" s="147"/>
      <c r="L49" s="148"/>
      <c r="M49" s="149">
        <f t="shared" si="148"/>
        <v>0</v>
      </c>
      <c r="N49" s="147"/>
      <c r="O49" s="148"/>
      <c r="P49" s="149">
        <f t="shared" si="149"/>
        <v>0</v>
      </c>
      <c r="Q49" s="147"/>
      <c r="R49" s="148"/>
      <c r="S49" s="149">
        <f t="shared" si="150"/>
        <v>0</v>
      </c>
      <c r="T49" s="147"/>
      <c r="U49" s="148"/>
      <c r="V49" s="149">
        <f t="shared" si="151"/>
        <v>0</v>
      </c>
      <c r="W49" s="136">
        <f t="shared" si="152"/>
        <v>0</v>
      </c>
      <c r="X49" s="125">
        <f t="shared" si="153"/>
        <v>0</v>
      </c>
      <c r="Y49" s="125">
        <f t="shared" si="126"/>
        <v>0</v>
      </c>
      <c r="Z49" s="126" t="e">
        <f t="shared" si="127"/>
        <v>#DIV/0!</v>
      </c>
      <c r="AA49" s="150"/>
      <c r="AB49" s="129"/>
      <c r="AC49" s="129"/>
      <c r="AD49" s="129"/>
      <c r="AE49" s="129"/>
      <c r="AF49" s="129"/>
      <c r="AG49" s="129"/>
    </row>
    <row r="50" spans="1:33" ht="30" customHeight="1" x14ac:dyDescent="0.35">
      <c r="A50" s="106" t="s">
        <v>78</v>
      </c>
      <c r="B50" s="153" t="s">
        <v>123</v>
      </c>
      <c r="C50" s="151" t="s">
        <v>124</v>
      </c>
      <c r="D50" s="139"/>
      <c r="E50" s="140">
        <f>SUM(E53:E55)</f>
        <v>0</v>
      </c>
      <c r="F50" s="141"/>
      <c r="G50" s="142">
        <f t="shared" ref="G50:H50" si="154">SUM(G53:G55)</f>
        <v>0</v>
      </c>
      <c r="H50" s="140">
        <f t="shared" si="154"/>
        <v>0</v>
      </c>
      <c r="I50" s="141"/>
      <c r="J50" s="142">
        <f t="shared" ref="J50:K50" si="155">SUM(J53:J55)</f>
        <v>0</v>
      </c>
      <c r="K50" s="140">
        <f t="shared" si="155"/>
        <v>0</v>
      </c>
      <c r="L50" s="141"/>
      <c r="M50" s="142">
        <f t="shared" ref="M50:N50" si="156">SUM(M53:M55)</f>
        <v>0</v>
      </c>
      <c r="N50" s="140">
        <f t="shared" si="156"/>
        <v>0</v>
      </c>
      <c r="O50" s="141"/>
      <c r="P50" s="142">
        <f t="shared" ref="P50:Q50" si="157">SUM(P53:P55)</f>
        <v>0</v>
      </c>
      <c r="Q50" s="140">
        <f t="shared" si="157"/>
        <v>0</v>
      </c>
      <c r="R50" s="141"/>
      <c r="S50" s="142">
        <f t="shared" ref="S50:T50" si="158">SUM(S53:S55)</f>
        <v>0</v>
      </c>
      <c r="T50" s="140">
        <f t="shared" si="158"/>
        <v>0</v>
      </c>
      <c r="U50" s="141"/>
      <c r="V50" s="142">
        <f t="shared" ref="V50:X50" si="159">SUM(V53:V55)</f>
        <v>0</v>
      </c>
      <c r="W50" s="142">
        <f t="shared" si="159"/>
        <v>0</v>
      </c>
      <c r="X50" s="142">
        <f t="shared" si="159"/>
        <v>0</v>
      </c>
      <c r="Y50" s="184">
        <f t="shared" si="126"/>
        <v>0</v>
      </c>
      <c r="Z50" s="184" t="e">
        <f t="shared" si="127"/>
        <v>#DIV/0!</v>
      </c>
      <c r="AA50" s="144"/>
      <c r="AB50" s="116"/>
      <c r="AC50" s="116"/>
      <c r="AD50" s="116"/>
      <c r="AE50" s="116"/>
      <c r="AF50" s="116"/>
      <c r="AG50" s="116"/>
    </row>
    <row r="51" spans="1:33" ht="30" customHeight="1" x14ac:dyDescent="0.35">
      <c r="A51" s="117" t="s">
        <v>81</v>
      </c>
      <c r="B51" s="118" t="s">
        <v>125</v>
      </c>
      <c r="C51" s="119" t="s">
        <v>126</v>
      </c>
      <c r="D51" s="120" t="s">
        <v>127</v>
      </c>
      <c r="E51" s="121"/>
      <c r="F51" s="122"/>
      <c r="G51" s="123">
        <f t="shared" ref="G51" si="160">E51*F51</f>
        <v>0</v>
      </c>
      <c r="H51" s="121"/>
      <c r="I51" s="122"/>
      <c r="J51" s="123">
        <f t="shared" ref="J51" si="161">H51*I51</f>
        <v>0</v>
      </c>
      <c r="K51" s="121"/>
      <c r="L51" s="122"/>
      <c r="M51" s="123">
        <f t="shared" ref="M51" si="162">K51*L51</f>
        <v>0</v>
      </c>
      <c r="N51" s="121"/>
      <c r="O51" s="122"/>
      <c r="P51" s="123">
        <f t="shared" ref="P51" si="163">N51*O51</f>
        <v>0</v>
      </c>
      <c r="Q51" s="121"/>
      <c r="R51" s="122"/>
      <c r="S51" s="123">
        <f t="shared" ref="S51" si="164">Q51*R51</f>
        <v>0</v>
      </c>
      <c r="T51" s="121"/>
      <c r="U51" s="122"/>
      <c r="V51" s="123">
        <f t="shared" ref="V51" si="165">T51*U51</f>
        <v>0</v>
      </c>
      <c r="W51" s="124">
        <f t="shared" ref="W51" si="166">G51+M51+S51</f>
        <v>0</v>
      </c>
      <c r="X51" s="125">
        <f t="shared" ref="X51" si="167">J51+P51+V51</f>
        <v>0</v>
      </c>
      <c r="Y51" s="125">
        <f t="shared" si="126"/>
        <v>0</v>
      </c>
      <c r="Z51" s="126" t="e">
        <f t="shared" si="127"/>
        <v>#DIV/0!</v>
      </c>
      <c r="AA51" s="127"/>
      <c r="AB51" s="129"/>
      <c r="AC51" s="129"/>
      <c r="AD51" s="129"/>
      <c r="AE51" s="129"/>
      <c r="AF51" s="129"/>
      <c r="AG51" s="129"/>
    </row>
    <row r="52" spans="1:33" ht="30" customHeight="1" x14ac:dyDescent="0.35">
      <c r="A52" s="117" t="s">
        <v>81</v>
      </c>
      <c r="B52" s="118" t="s">
        <v>128</v>
      </c>
      <c r="C52" s="119" t="s">
        <v>126</v>
      </c>
      <c r="D52" s="120" t="s">
        <v>127</v>
      </c>
      <c r="E52" s="121"/>
      <c r="F52" s="122"/>
      <c r="G52" s="123">
        <f t="shared" ref="G52" si="168">E52*F52</f>
        <v>0</v>
      </c>
      <c r="H52" s="121"/>
      <c r="I52" s="122"/>
      <c r="J52" s="123">
        <f t="shared" ref="J52" si="169">H52*I52</f>
        <v>0</v>
      </c>
      <c r="K52" s="121"/>
      <c r="L52" s="122"/>
      <c r="M52" s="123">
        <f t="shared" ref="M52" si="170">K52*L52</f>
        <v>0</v>
      </c>
      <c r="N52" s="121"/>
      <c r="O52" s="122"/>
      <c r="P52" s="123">
        <f t="shared" ref="P52" si="171">N52*O52</f>
        <v>0</v>
      </c>
      <c r="Q52" s="121"/>
      <c r="R52" s="122"/>
      <c r="S52" s="123">
        <f t="shared" ref="S52" si="172">Q52*R52</f>
        <v>0</v>
      </c>
      <c r="T52" s="121"/>
      <c r="U52" s="122"/>
      <c r="V52" s="123">
        <f t="shared" ref="V52" si="173">T52*U52</f>
        <v>0</v>
      </c>
      <c r="W52" s="124">
        <f t="shared" ref="W52" si="174">G52+M52+S52</f>
        <v>0</v>
      </c>
      <c r="X52" s="125">
        <f t="shared" ref="X52" si="175">J52+P52+V52</f>
        <v>0</v>
      </c>
      <c r="Y52" s="125">
        <f t="shared" ref="Y52" si="176">W52-X52</f>
        <v>0</v>
      </c>
      <c r="Z52" s="126" t="e">
        <f t="shared" ref="Z52" si="177">Y52/W52</f>
        <v>#DIV/0!</v>
      </c>
      <c r="AA52" s="127"/>
      <c r="AB52" s="129"/>
      <c r="AC52" s="129"/>
      <c r="AD52" s="129"/>
      <c r="AE52" s="129"/>
      <c r="AF52" s="129"/>
      <c r="AG52" s="129"/>
    </row>
    <row r="53" spans="1:33" ht="30" customHeight="1" thickBot="1" x14ac:dyDescent="0.4">
      <c r="A53" s="117" t="s">
        <v>81</v>
      </c>
      <c r="B53" s="118" t="s">
        <v>129</v>
      </c>
      <c r="C53" s="119" t="s">
        <v>126</v>
      </c>
      <c r="D53" s="120" t="s">
        <v>127</v>
      </c>
      <c r="E53" s="121"/>
      <c r="F53" s="122"/>
      <c r="G53" s="123">
        <f t="shared" ref="G53:G55" si="178">E53*F53</f>
        <v>0</v>
      </c>
      <c r="H53" s="121"/>
      <c r="I53" s="122"/>
      <c r="J53" s="123">
        <f t="shared" ref="J53:J55" si="179">H53*I53</f>
        <v>0</v>
      </c>
      <c r="K53" s="121"/>
      <c r="L53" s="122"/>
      <c r="M53" s="123">
        <f t="shared" ref="M53:M55" si="180">K53*L53</f>
        <v>0</v>
      </c>
      <c r="N53" s="121"/>
      <c r="O53" s="122"/>
      <c r="P53" s="123">
        <f t="shared" ref="P53:P55" si="181">N53*O53</f>
        <v>0</v>
      </c>
      <c r="Q53" s="121"/>
      <c r="R53" s="122"/>
      <c r="S53" s="123">
        <f t="shared" ref="S53:S55" si="182">Q53*R53</f>
        <v>0</v>
      </c>
      <c r="T53" s="121"/>
      <c r="U53" s="122"/>
      <c r="V53" s="123">
        <f t="shared" ref="V53:V55" si="183">T53*U53</f>
        <v>0</v>
      </c>
      <c r="W53" s="124">
        <f t="shared" ref="W53:W55" si="184">G53+M53+S53</f>
        <v>0</v>
      </c>
      <c r="X53" s="125">
        <f t="shared" ref="X53:X55" si="185">J53+P53+V53</f>
        <v>0</v>
      </c>
      <c r="Y53" s="125">
        <f t="shared" si="126"/>
        <v>0</v>
      </c>
      <c r="Z53" s="126" t="e">
        <f t="shared" si="127"/>
        <v>#DIV/0!</v>
      </c>
      <c r="AA53" s="127"/>
      <c r="AB53" s="129"/>
      <c r="AC53" s="129"/>
      <c r="AD53" s="129"/>
      <c r="AE53" s="129"/>
      <c r="AF53" s="129"/>
      <c r="AG53" s="129"/>
    </row>
    <row r="54" spans="1:33" ht="30" hidden="1" customHeight="1" x14ac:dyDescent="0.35">
      <c r="A54" s="117" t="s">
        <v>81</v>
      </c>
      <c r="B54" s="118" t="s">
        <v>128</v>
      </c>
      <c r="C54" s="185" t="s">
        <v>126</v>
      </c>
      <c r="D54" s="120" t="s">
        <v>127</v>
      </c>
      <c r="E54" s="121"/>
      <c r="F54" s="122"/>
      <c r="G54" s="123">
        <f t="shared" si="178"/>
        <v>0</v>
      </c>
      <c r="H54" s="121"/>
      <c r="I54" s="122"/>
      <c r="J54" s="123">
        <f t="shared" si="179"/>
        <v>0</v>
      </c>
      <c r="K54" s="121"/>
      <c r="L54" s="122"/>
      <c r="M54" s="123">
        <f t="shared" si="180"/>
        <v>0</v>
      </c>
      <c r="N54" s="121"/>
      <c r="O54" s="122"/>
      <c r="P54" s="123">
        <f t="shared" si="181"/>
        <v>0</v>
      </c>
      <c r="Q54" s="121"/>
      <c r="R54" s="122"/>
      <c r="S54" s="123">
        <f t="shared" si="182"/>
        <v>0</v>
      </c>
      <c r="T54" s="121"/>
      <c r="U54" s="122"/>
      <c r="V54" s="123">
        <f t="shared" si="183"/>
        <v>0</v>
      </c>
      <c r="W54" s="124">
        <f t="shared" si="184"/>
        <v>0</v>
      </c>
      <c r="X54" s="125">
        <f t="shared" si="185"/>
        <v>0</v>
      </c>
      <c r="Y54" s="125">
        <f t="shared" si="126"/>
        <v>0</v>
      </c>
      <c r="Z54" s="126" t="e">
        <f t="shared" si="127"/>
        <v>#DIV/0!</v>
      </c>
      <c r="AA54" s="127"/>
      <c r="AB54" s="129"/>
      <c r="AC54" s="129"/>
      <c r="AD54" s="129"/>
      <c r="AE54" s="129"/>
      <c r="AF54" s="129"/>
      <c r="AG54" s="129"/>
    </row>
    <row r="55" spans="1:33" ht="30" hidden="1" customHeight="1" x14ac:dyDescent="0.35">
      <c r="A55" s="145" t="s">
        <v>81</v>
      </c>
      <c r="B55" s="152" t="s">
        <v>129</v>
      </c>
      <c r="C55" s="186" t="s">
        <v>126</v>
      </c>
      <c r="D55" s="146" t="s">
        <v>127</v>
      </c>
      <c r="E55" s="147"/>
      <c r="F55" s="148"/>
      <c r="G55" s="149">
        <f t="shared" si="178"/>
        <v>0</v>
      </c>
      <c r="H55" s="147"/>
      <c r="I55" s="148"/>
      <c r="J55" s="149">
        <f t="shared" si="179"/>
        <v>0</v>
      </c>
      <c r="K55" s="147"/>
      <c r="L55" s="148"/>
      <c r="M55" s="149">
        <f t="shared" si="180"/>
        <v>0</v>
      </c>
      <c r="N55" s="147"/>
      <c r="O55" s="148"/>
      <c r="P55" s="149">
        <f t="shared" si="181"/>
        <v>0</v>
      </c>
      <c r="Q55" s="147"/>
      <c r="R55" s="148"/>
      <c r="S55" s="149">
        <f t="shared" si="182"/>
        <v>0</v>
      </c>
      <c r="T55" s="147"/>
      <c r="U55" s="148"/>
      <c r="V55" s="149">
        <f t="shared" si="183"/>
        <v>0</v>
      </c>
      <c r="W55" s="136">
        <f t="shared" si="184"/>
        <v>0</v>
      </c>
      <c r="X55" s="125">
        <f t="shared" si="185"/>
        <v>0</v>
      </c>
      <c r="Y55" s="125">
        <f t="shared" si="126"/>
        <v>0</v>
      </c>
      <c r="Z55" s="126" t="e">
        <f t="shared" si="127"/>
        <v>#DIV/0!</v>
      </c>
      <c r="AA55" s="150"/>
      <c r="AB55" s="129"/>
      <c r="AC55" s="129"/>
      <c r="AD55" s="129"/>
      <c r="AE55" s="129"/>
      <c r="AF55" s="129"/>
      <c r="AG55" s="129"/>
    </row>
    <row r="56" spans="1:33" ht="30" customHeight="1" x14ac:dyDescent="0.35">
      <c r="A56" s="106" t="s">
        <v>78</v>
      </c>
      <c r="B56" s="153" t="s">
        <v>130</v>
      </c>
      <c r="C56" s="151" t="s">
        <v>131</v>
      </c>
      <c r="D56" s="139"/>
      <c r="E56" s="140">
        <f>SUM(E59:E61)</f>
        <v>0</v>
      </c>
      <c r="F56" s="141"/>
      <c r="G56" s="142">
        <f t="shared" ref="G56:H56" si="186">SUM(G59:G61)</f>
        <v>0</v>
      </c>
      <c r="H56" s="140">
        <f t="shared" si="186"/>
        <v>0</v>
      </c>
      <c r="I56" s="141"/>
      <c r="J56" s="142">
        <f t="shared" ref="J56:K56" si="187">SUM(J59:J61)</f>
        <v>0</v>
      </c>
      <c r="K56" s="140">
        <f t="shared" si="187"/>
        <v>0</v>
      </c>
      <c r="L56" s="141"/>
      <c r="M56" s="142">
        <f t="shared" ref="M56:N56" si="188">SUM(M59:M61)</f>
        <v>0</v>
      </c>
      <c r="N56" s="140">
        <f t="shared" si="188"/>
        <v>0</v>
      </c>
      <c r="O56" s="141"/>
      <c r="P56" s="142">
        <f t="shared" ref="P56:Q56" si="189">SUM(P59:P61)</f>
        <v>0</v>
      </c>
      <c r="Q56" s="140">
        <f t="shared" si="189"/>
        <v>0</v>
      </c>
      <c r="R56" s="141"/>
      <c r="S56" s="142">
        <f t="shared" ref="S56:T56" si="190">SUM(S59:S61)</f>
        <v>0</v>
      </c>
      <c r="T56" s="140">
        <f t="shared" si="190"/>
        <v>0</v>
      </c>
      <c r="U56" s="141"/>
      <c r="V56" s="142">
        <f t="shared" ref="V56:X56" si="191">SUM(V59:V61)</f>
        <v>0</v>
      </c>
      <c r="W56" s="142">
        <f t="shared" si="191"/>
        <v>0</v>
      </c>
      <c r="X56" s="142">
        <f t="shared" si="191"/>
        <v>0</v>
      </c>
      <c r="Y56" s="141">
        <f t="shared" si="126"/>
        <v>0</v>
      </c>
      <c r="Z56" s="141" t="e">
        <f t="shared" si="127"/>
        <v>#DIV/0!</v>
      </c>
      <c r="AA56" s="144"/>
      <c r="AB56" s="116"/>
      <c r="AC56" s="116"/>
      <c r="AD56" s="116"/>
      <c r="AE56" s="116"/>
      <c r="AF56" s="116"/>
      <c r="AG56" s="116"/>
    </row>
    <row r="57" spans="1:33" ht="30" customHeight="1" x14ac:dyDescent="0.35">
      <c r="A57" s="117" t="s">
        <v>81</v>
      </c>
      <c r="B57" s="118" t="s">
        <v>132</v>
      </c>
      <c r="C57" s="119" t="s">
        <v>133</v>
      </c>
      <c r="D57" s="120" t="s">
        <v>127</v>
      </c>
      <c r="E57" s="121"/>
      <c r="F57" s="122"/>
      <c r="G57" s="123">
        <f t="shared" ref="G57" si="192">E57*F57</f>
        <v>0</v>
      </c>
      <c r="H57" s="121"/>
      <c r="I57" s="122"/>
      <c r="J57" s="123">
        <f t="shared" ref="J57" si="193">H57*I57</f>
        <v>0</v>
      </c>
      <c r="K57" s="121"/>
      <c r="L57" s="122"/>
      <c r="M57" s="123">
        <f t="shared" ref="M57" si="194">K57*L57</f>
        <v>0</v>
      </c>
      <c r="N57" s="121"/>
      <c r="O57" s="122"/>
      <c r="P57" s="123">
        <f t="shared" ref="P57" si="195">N57*O57</f>
        <v>0</v>
      </c>
      <c r="Q57" s="121"/>
      <c r="R57" s="122"/>
      <c r="S57" s="123">
        <f t="shared" ref="S57" si="196">Q57*R57</f>
        <v>0</v>
      </c>
      <c r="T57" s="121"/>
      <c r="U57" s="122"/>
      <c r="V57" s="123">
        <f t="shared" ref="V57" si="197">T57*U57</f>
        <v>0</v>
      </c>
      <c r="W57" s="124">
        <f t="shared" ref="W57" si="198">G57+M57+S57</f>
        <v>0</v>
      </c>
      <c r="X57" s="125">
        <f t="shared" ref="X57" si="199">J57+P57+V57</f>
        <v>0</v>
      </c>
      <c r="Y57" s="125">
        <f t="shared" si="126"/>
        <v>0</v>
      </c>
      <c r="Z57" s="126" t="e">
        <f t="shared" si="127"/>
        <v>#DIV/0!</v>
      </c>
      <c r="AA57" s="127"/>
      <c r="AB57" s="128"/>
      <c r="AC57" s="129"/>
      <c r="AD57" s="129"/>
      <c r="AE57" s="129"/>
      <c r="AF57" s="129"/>
      <c r="AG57" s="129"/>
    </row>
    <row r="58" spans="1:33" ht="30" customHeight="1" x14ac:dyDescent="0.35">
      <c r="A58" s="117" t="s">
        <v>81</v>
      </c>
      <c r="B58" s="118" t="s">
        <v>134</v>
      </c>
      <c r="C58" s="119" t="s">
        <v>133</v>
      </c>
      <c r="D58" s="120" t="s">
        <v>127</v>
      </c>
      <c r="E58" s="121"/>
      <c r="F58" s="122"/>
      <c r="G58" s="123">
        <f t="shared" ref="G58" si="200">E58*F58</f>
        <v>0</v>
      </c>
      <c r="H58" s="121"/>
      <c r="I58" s="122"/>
      <c r="J58" s="123">
        <f t="shared" ref="J58" si="201">H58*I58</f>
        <v>0</v>
      </c>
      <c r="K58" s="121"/>
      <c r="L58" s="122"/>
      <c r="M58" s="123">
        <f t="shared" ref="M58" si="202">K58*L58</f>
        <v>0</v>
      </c>
      <c r="N58" s="121"/>
      <c r="O58" s="122"/>
      <c r="P58" s="123">
        <f t="shared" ref="P58" si="203">N58*O58</f>
        <v>0</v>
      </c>
      <c r="Q58" s="121"/>
      <c r="R58" s="122"/>
      <c r="S58" s="123">
        <f t="shared" ref="S58" si="204">Q58*R58</f>
        <v>0</v>
      </c>
      <c r="T58" s="121"/>
      <c r="U58" s="122"/>
      <c r="V58" s="123">
        <f t="shared" ref="V58" si="205">T58*U58</f>
        <v>0</v>
      </c>
      <c r="W58" s="124">
        <f t="shared" ref="W58" si="206">G58+M58+S58</f>
        <v>0</v>
      </c>
      <c r="X58" s="125">
        <f t="shared" ref="X58" si="207">J58+P58+V58</f>
        <v>0</v>
      </c>
      <c r="Y58" s="125">
        <f t="shared" ref="Y58" si="208">W58-X58</f>
        <v>0</v>
      </c>
      <c r="Z58" s="126" t="e">
        <f t="shared" ref="Z58" si="209">Y58/W58</f>
        <v>#DIV/0!</v>
      </c>
      <c r="AA58" s="127"/>
      <c r="AB58" s="128"/>
      <c r="AC58" s="129"/>
      <c r="AD58" s="129"/>
      <c r="AE58" s="129"/>
      <c r="AF58" s="129"/>
      <c r="AG58" s="129"/>
    </row>
    <row r="59" spans="1:33" ht="30" customHeight="1" thickBot="1" x14ac:dyDescent="0.4">
      <c r="A59" s="117" t="s">
        <v>81</v>
      </c>
      <c r="B59" s="118" t="s">
        <v>136</v>
      </c>
      <c r="C59" s="119" t="s">
        <v>133</v>
      </c>
      <c r="D59" s="120" t="s">
        <v>127</v>
      </c>
      <c r="E59" s="121"/>
      <c r="F59" s="122"/>
      <c r="G59" s="123">
        <f t="shared" ref="G59:G61" si="210">E59*F59</f>
        <v>0</v>
      </c>
      <c r="H59" s="121"/>
      <c r="I59" s="122"/>
      <c r="J59" s="123">
        <f t="shared" ref="J59:J61" si="211">H59*I59</f>
        <v>0</v>
      </c>
      <c r="K59" s="121"/>
      <c r="L59" s="122"/>
      <c r="M59" s="123">
        <f t="shared" ref="M59:M61" si="212">K59*L59</f>
        <v>0</v>
      </c>
      <c r="N59" s="121"/>
      <c r="O59" s="122"/>
      <c r="P59" s="123">
        <f t="shared" ref="P59:P61" si="213">N59*O59</f>
        <v>0</v>
      </c>
      <c r="Q59" s="121"/>
      <c r="R59" s="122"/>
      <c r="S59" s="123">
        <f t="shared" ref="S59:S61" si="214">Q59*R59</f>
        <v>0</v>
      </c>
      <c r="T59" s="121"/>
      <c r="U59" s="122"/>
      <c r="V59" s="123">
        <f t="shared" ref="V59:V61" si="215">T59*U59</f>
        <v>0</v>
      </c>
      <c r="W59" s="124">
        <f t="shared" ref="W59:W61" si="216">G59+M59+S59</f>
        <v>0</v>
      </c>
      <c r="X59" s="125">
        <f t="shared" ref="X59:X61" si="217">J59+P59+V59</f>
        <v>0</v>
      </c>
      <c r="Y59" s="125">
        <f t="shared" si="126"/>
        <v>0</v>
      </c>
      <c r="Z59" s="126" t="e">
        <f t="shared" si="127"/>
        <v>#DIV/0!</v>
      </c>
      <c r="AA59" s="127"/>
      <c r="AB59" s="128"/>
      <c r="AC59" s="129"/>
      <c r="AD59" s="129"/>
      <c r="AE59" s="129"/>
      <c r="AF59" s="129"/>
      <c r="AG59" s="129"/>
    </row>
    <row r="60" spans="1:33" ht="30" hidden="1" customHeight="1" x14ac:dyDescent="0.35">
      <c r="A60" s="117" t="s">
        <v>81</v>
      </c>
      <c r="B60" s="118" t="s">
        <v>134</v>
      </c>
      <c r="C60" s="119" t="s">
        <v>135</v>
      </c>
      <c r="D60" s="120" t="s">
        <v>127</v>
      </c>
      <c r="E60" s="121"/>
      <c r="F60" s="122"/>
      <c r="G60" s="123">
        <f t="shared" si="210"/>
        <v>0</v>
      </c>
      <c r="H60" s="121"/>
      <c r="I60" s="122"/>
      <c r="J60" s="123">
        <f t="shared" si="211"/>
        <v>0</v>
      </c>
      <c r="K60" s="121"/>
      <c r="L60" s="122"/>
      <c r="M60" s="123">
        <f t="shared" si="212"/>
        <v>0</v>
      </c>
      <c r="N60" s="121"/>
      <c r="O60" s="122"/>
      <c r="P60" s="123">
        <f t="shared" si="213"/>
        <v>0</v>
      </c>
      <c r="Q60" s="121"/>
      <c r="R60" s="122"/>
      <c r="S60" s="123">
        <f t="shared" si="214"/>
        <v>0</v>
      </c>
      <c r="T60" s="121"/>
      <c r="U60" s="122"/>
      <c r="V60" s="123">
        <f t="shared" si="215"/>
        <v>0</v>
      </c>
      <c r="W60" s="124">
        <f t="shared" si="216"/>
        <v>0</v>
      </c>
      <c r="X60" s="125">
        <f t="shared" si="217"/>
        <v>0</v>
      </c>
      <c r="Y60" s="125">
        <f t="shared" si="126"/>
        <v>0</v>
      </c>
      <c r="Z60" s="126" t="e">
        <f t="shared" si="127"/>
        <v>#DIV/0!</v>
      </c>
      <c r="AA60" s="127"/>
      <c r="AB60" s="129"/>
      <c r="AC60" s="129"/>
      <c r="AD60" s="129"/>
      <c r="AE60" s="129"/>
      <c r="AF60" s="129"/>
      <c r="AG60" s="129"/>
    </row>
    <row r="61" spans="1:33" ht="30" hidden="1" customHeight="1" x14ac:dyDescent="0.35">
      <c r="A61" s="130" t="s">
        <v>81</v>
      </c>
      <c r="B61" s="131" t="s">
        <v>136</v>
      </c>
      <c r="C61" s="162" t="s">
        <v>133</v>
      </c>
      <c r="D61" s="132" t="s">
        <v>127</v>
      </c>
      <c r="E61" s="147"/>
      <c r="F61" s="148"/>
      <c r="G61" s="149">
        <f t="shared" si="210"/>
        <v>0</v>
      </c>
      <c r="H61" s="147"/>
      <c r="I61" s="148"/>
      <c r="J61" s="149">
        <f t="shared" si="211"/>
        <v>0</v>
      </c>
      <c r="K61" s="147"/>
      <c r="L61" s="148"/>
      <c r="M61" s="149">
        <f t="shared" si="212"/>
        <v>0</v>
      </c>
      <c r="N61" s="147"/>
      <c r="O61" s="148"/>
      <c r="P61" s="149">
        <f t="shared" si="213"/>
        <v>0</v>
      </c>
      <c r="Q61" s="147"/>
      <c r="R61" s="148"/>
      <c r="S61" s="149">
        <f t="shared" si="214"/>
        <v>0</v>
      </c>
      <c r="T61" s="147"/>
      <c r="U61" s="148"/>
      <c r="V61" s="149">
        <f t="shared" si="215"/>
        <v>0</v>
      </c>
      <c r="W61" s="136">
        <f t="shared" si="216"/>
        <v>0</v>
      </c>
      <c r="X61" s="125">
        <f t="shared" si="217"/>
        <v>0</v>
      </c>
      <c r="Y61" s="125">
        <f t="shared" si="126"/>
        <v>0</v>
      </c>
      <c r="Z61" s="126" t="e">
        <f t="shared" si="127"/>
        <v>#DIV/0!</v>
      </c>
      <c r="AA61" s="150"/>
      <c r="AB61" s="129"/>
      <c r="AC61" s="129"/>
      <c r="AD61" s="129"/>
      <c r="AE61" s="129"/>
      <c r="AF61" s="129"/>
      <c r="AG61" s="129"/>
    </row>
    <row r="62" spans="1:33" ht="30" customHeight="1" thickBot="1" x14ac:dyDescent="0.4">
      <c r="A62" s="164" t="s">
        <v>137</v>
      </c>
      <c r="B62" s="165"/>
      <c r="C62" s="166"/>
      <c r="D62" s="167"/>
      <c r="E62" s="171">
        <f>E56+E50+E44</f>
        <v>0</v>
      </c>
      <c r="F62" s="187"/>
      <c r="G62" s="170">
        <f>G56+G50+G44</f>
        <v>0</v>
      </c>
      <c r="H62" s="171">
        <f>H56+H50+H44</f>
        <v>0</v>
      </c>
      <c r="I62" s="187"/>
      <c r="J62" s="170">
        <f>J56+J50+J44</f>
        <v>0</v>
      </c>
      <c r="K62" s="188">
        <f>K56+K50+K44</f>
        <v>0</v>
      </c>
      <c r="L62" s="187"/>
      <c r="M62" s="170">
        <f>M56+M50+M44</f>
        <v>0</v>
      </c>
      <c r="N62" s="188">
        <f>N56+N50+N44</f>
        <v>0</v>
      </c>
      <c r="O62" s="187"/>
      <c r="P62" s="170">
        <f>P56+P50+P44</f>
        <v>0</v>
      </c>
      <c r="Q62" s="188">
        <f>Q56+Q50+Q44</f>
        <v>0</v>
      </c>
      <c r="R62" s="187"/>
      <c r="S62" s="170">
        <f>S56+S50+S44</f>
        <v>0</v>
      </c>
      <c r="T62" s="188">
        <f>T56+T50+T44</f>
        <v>0</v>
      </c>
      <c r="U62" s="187"/>
      <c r="V62" s="170">
        <f>V56+V50+V44</f>
        <v>0</v>
      </c>
      <c r="W62" s="189">
        <f>W56+W50+W44</f>
        <v>0</v>
      </c>
      <c r="X62" s="189">
        <f>X56+X50+X44</f>
        <v>0</v>
      </c>
      <c r="Y62" s="189">
        <f t="shared" si="126"/>
        <v>0</v>
      </c>
      <c r="Z62" s="189" t="e">
        <f t="shared" si="127"/>
        <v>#DIV/0!</v>
      </c>
      <c r="AA62" s="175"/>
      <c r="AB62" s="8"/>
      <c r="AC62" s="8"/>
      <c r="AD62" s="8"/>
      <c r="AE62" s="8"/>
      <c r="AF62" s="8"/>
      <c r="AG62" s="8"/>
    </row>
    <row r="63" spans="1:33" ht="30" customHeight="1" thickBot="1" x14ac:dyDescent="0.4">
      <c r="A63" s="176" t="s">
        <v>76</v>
      </c>
      <c r="B63" s="177">
        <v>3</v>
      </c>
      <c r="C63" s="178" t="s">
        <v>138</v>
      </c>
      <c r="D63" s="179"/>
      <c r="E63" s="103"/>
      <c r="F63" s="103"/>
      <c r="G63" s="103"/>
      <c r="H63" s="103"/>
      <c r="I63" s="103"/>
      <c r="J63" s="103"/>
      <c r="K63" s="103"/>
      <c r="L63" s="103"/>
      <c r="M63" s="103"/>
      <c r="N63" s="103"/>
      <c r="O63" s="103"/>
      <c r="P63" s="103"/>
      <c r="Q63" s="103"/>
      <c r="R63" s="103"/>
      <c r="S63" s="103"/>
      <c r="T63" s="103"/>
      <c r="U63" s="103"/>
      <c r="V63" s="103"/>
      <c r="W63" s="104"/>
      <c r="X63" s="104"/>
      <c r="Y63" s="104"/>
      <c r="Z63" s="104"/>
      <c r="AA63" s="105"/>
      <c r="AB63" s="8"/>
      <c r="AC63" s="8"/>
      <c r="AD63" s="8"/>
      <c r="AE63" s="8"/>
      <c r="AF63" s="8"/>
      <c r="AG63" s="8"/>
    </row>
    <row r="64" spans="1:33" ht="45" customHeight="1" x14ac:dyDescent="0.35">
      <c r="A64" s="106" t="s">
        <v>78</v>
      </c>
      <c r="B64" s="153" t="s">
        <v>139</v>
      </c>
      <c r="C64" s="108" t="s">
        <v>140</v>
      </c>
      <c r="D64" s="109"/>
      <c r="E64" s="110">
        <f>SUM(E67:E69)</f>
        <v>0</v>
      </c>
      <c r="F64" s="111"/>
      <c r="G64" s="112">
        <f t="shared" ref="G64:H64" si="218">SUM(G67:G69)</f>
        <v>0</v>
      </c>
      <c r="H64" s="110">
        <f t="shared" si="218"/>
        <v>0</v>
      </c>
      <c r="I64" s="111"/>
      <c r="J64" s="112">
        <f t="shared" ref="J64:K64" si="219">SUM(J67:J69)</f>
        <v>0</v>
      </c>
      <c r="K64" s="110">
        <f t="shared" si="219"/>
        <v>0</v>
      </c>
      <c r="L64" s="111"/>
      <c r="M64" s="112">
        <f t="shared" ref="M64:N64" si="220">SUM(M67:M69)</f>
        <v>0</v>
      </c>
      <c r="N64" s="110">
        <f t="shared" si="220"/>
        <v>0</v>
      </c>
      <c r="O64" s="111"/>
      <c r="P64" s="112">
        <f t="shared" ref="P64:Q64" si="221">SUM(P67:P69)</f>
        <v>0</v>
      </c>
      <c r="Q64" s="110">
        <f t="shared" si="221"/>
        <v>0</v>
      </c>
      <c r="R64" s="111"/>
      <c r="S64" s="112">
        <f t="shared" ref="S64:T64" si="222">SUM(S67:S69)</f>
        <v>0</v>
      </c>
      <c r="T64" s="110">
        <f t="shared" si="222"/>
        <v>0</v>
      </c>
      <c r="U64" s="111"/>
      <c r="V64" s="112">
        <f t="shared" ref="V64:X64" si="223">SUM(V67:V69)</f>
        <v>0</v>
      </c>
      <c r="W64" s="112">
        <f t="shared" si="223"/>
        <v>0</v>
      </c>
      <c r="X64" s="112">
        <f t="shared" si="223"/>
        <v>0</v>
      </c>
      <c r="Y64" s="113">
        <f t="shared" ref="Y64:Y73" si="224">W64-X64</f>
        <v>0</v>
      </c>
      <c r="Z64" s="114" t="e">
        <f t="shared" ref="Z64:Z73" si="225">Y64/W64</f>
        <v>#DIV/0!</v>
      </c>
      <c r="AA64" s="115"/>
      <c r="AB64" s="116"/>
      <c r="AC64" s="116"/>
      <c r="AD64" s="116"/>
      <c r="AE64" s="116"/>
      <c r="AF64" s="116"/>
      <c r="AG64" s="116"/>
    </row>
    <row r="65" spans="1:33" ht="30" customHeight="1" x14ac:dyDescent="0.35">
      <c r="A65" s="117" t="s">
        <v>81</v>
      </c>
      <c r="B65" s="118" t="s">
        <v>141</v>
      </c>
      <c r="C65" s="185" t="s">
        <v>142</v>
      </c>
      <c r="D65" s="120" t="s">
        <v>120</v>
      </c>
      <c r="E65" s="121"/>
      <c r="F65" s="122"/>
      <c r="G65" s="123">
        <f t="shared" ref="G65" si="226">E65*F65</f>
        <v>0</v>
      </c>
      <c r="H65" s="121"/>
      <c r="I65" s="122"/>
      <c r="J65" s="123">
        <f t="shared" ref="J65" si="227">H65*I65</f>
        <v>0</v>
      </c>
      <c r="K65" s="121"/>
      <c r="L65" s="122"/>
      <c r="M65" s="123">
        <f t="shared" ref="M65" si="228">K65*L65</f>
        <v>0</v>
      </c>
      <c r="N65" s="121"/>
      <c r="O65" s="122"/>
      <c r="P65" s="123">
        <f t="shared" ref="P65" si="229">N65*O65</f>
        <v>0</v>
      </c>
      <c r="Q65" s="121"/>
      <c r="R65" s="122"/>
      <c r="S65" s="123">
        <f t="shared" ref="S65" si="230">Q65*R65</f>
        <v>0</v>
      </c>
      <c r="T65" s="121"/>
      <c r="U65" s="122"/>
      <c r="V65" s="123">
        <f t="shared" ref="V65" si="231">T65*U65</f>
        <v>0</v>
      </c>
      <c r="W65" s="124">
        <f t="shared" ref="W65" si="232">G65+M65+S65</f>
        <v>0</v>
      </c>
      <c r="X65" s="125">
        <f t="shared" ref="X65" si="233">J65+P65+V65</f>
        <v>0</v>
      </c>
      <c r="Y65" s="125">
        <f t="shared" si="224"/>
        <v>0</v>
      </c>
      <c r="Z65" s="126" t="e">
        <f t="shared" si="225"/>
        <v>#DIV/0!</v>
      </c>
      <c r="AA65" s="127"/>
      <c r="AB65" s="129"/>
      <c r="AC65" s="129"/>
      <c r="AD65" s="129"/>
      <c r="AE65" s="129"/>
      <c r="AF65" s="129"/>
      <c r="AG65" s="129"/>
    </row>
    <row r="66" spans="1:33" ht="30" customHeight="1" x14ac:dyDescent="0.35">
      <c r="A66" s="117" t="s">
        <v>81</v>
      </c>
      <c r="B66" s="118" t="s">
        <v>143</v>
      </c>
      <c r="C66" s="185" t="s">
        <v>142</v>
      </c>
      <c r="D66" s="120" t="s">
        <v>120</v>
      </c>
      <c r="E66" s="121"/>
      <c r="F66" s="122"/>
      <c r="G66" s="123">
        <f t="shared" ref="G66" si="234">E66*F66</f>
        <v>0</v>
      </c>
      <c r="H66" s="121"/>
      <c r="I66" s="122"/>
      <c r="J66" s="123">
        <f t="shared" ref="J66" si="235">H66*I66</f>
        <v>0</v>
      </c>
      <c r="K66" s="121"/>
      <c r="L66" s="122"/>
      <c r="M66" s="123">
        <f t="shared" ref="M66" si="236">K66*L66</f>
        <v>0</v>
      </c>
      <c r="N66" s="121"/>
      <c r="O66" s="122"/>
      <c r="P66" s="123">
        <f t="shared" ref="P66" si="237">N66*O66</f>
        <v>0</v>
      </c>
      <c r="Q66" s="121"/>
      <c r="R66" s="122"/>
      <c r="S66" s="123">
        <f t="shared" ref="S66" si="238">Q66*R66</f>
        <v>0</v>
      </c>
      <c r="T66" s="121"/>
      <c r="U66" s="122"/>
      <c r="V66" s="123">
        <f t="shared" ref="V66" si="239">T66*U66</f>
        <v>0</v>
      </c>
      <c r="W66" s="124">
        <f t="shared" ref="W66" si="240">G66+M66+S66</f>
        <v>0</v>
      </c>
      <c r="X66" s="125">
        <f t="shared" ref="X66" si="241">J66+P66+V66</f>
        <v>0</v>
      </c>
      <c r="Y66" s="125">
        <f t="shared" ref="Y66" si="242">W66-X66</f>
        <v>0</v>
      </c>
      <c r="Z66" s="126" t="e">
        <f t="shared" ref="Z66" si="243">Y66/W66</f>
        <v>#DIV/0!</v>
      </c>
      <c r="AA66" s="127"/>
      <c r="AB66" s="129"/>
      <c r="AC66" s="129"/>
      <c r="AD66" s="129"/>
      <c r="AE66" s="129"/>
      <c r="AF66" s="129"/>
      <c r="AG66" s="129"/>
    </row>
    <row r="67" spans="1:33" ht="30" customHeight="1" thickBot="1" x14ac:dyDescent="0.4">
      <c r="A67" s="117" t="s">
        <v>81</v>
      </c>
      <c r="B67" s="118" t="s">
        <v>145</v>
      </c>
      <c r="C67" s="185" t="s">
        <v>142</v>
      </c>
      <c r="D67" s="120" t="s">
        <v>120</v>
      </c>
      <c r="E67" s="121"/>
      <c r="F67" s="122"/>
      <c r="G67" s="123">
        <f t="shared" ref="G67:G69" si="244">E67*F67</f>
        <v>0</v>
      </c>
      <c r="H67" s="121"/>
      <c r="I67" s="122"/>
      <c r="J67" s="123">
        <f t="shared" ref="J67:J69" si="245">H67*I67</f>
        <v>0</v>
      </c>
      <c r="K67" s="121"/>
      <c r="L67" s="122"/>
      <c r="M67" s="123">
        <f t="shared" ref="M67:M69" si="246">K67*L67</f>
        <v>0</v>
      </c>
      <c r="N67" s="121"/>
      <c r="O67" s="122"/>
      <c r="P67" s="123">
        <f t="shared" ref="P67:P69" si="247">N67*O67</f>
        <v>0</v>
      </c>
      <c r="Q67" s="121"/>
      <c r="R67" s="122"/>
      <c r="S67" s="123">
        <f t="shared" ref="S67:S69" si="248">Q67*R67</f>
        <v>0</v>
      </c>
      <c r="T67" s="121"/>
      <c r="U67" s="122"/>
      <c r="V67" s="123">
        <f t="shared" ref="V67:V69" si="249">T67*U67</f>
        <v>0</v>
      </c>
      <c r="W67" s="124">
        <f t="shared" ref="W67:W69" si="250">G67+M67+S67</f>
        <v>0</v>
      </c>
      <c r="X67" s="125">
        <f t="shared" ref="X67:X69" si="251">J67+P67+V67</f>
        <v>0</v>
      </c>
      <c r="Y67" s="125">
        <f t="shared" si="224"/>
        <v>0</v>
      </c>
      <c r="Z67" s="126" t="e">
        <f t="shared" si="225"/>
        <v>#DIV/0!</v>
      </c>
      <c r="AA67" s="127"/>
      <c r="AB67" s="129"/>
      <c r="AC67" s="129"/>
      <c r="AD67" s="129"/>
      <c r="AE67" s="129"/>
      <c r="AF67" s="129"/>
      <c r="AG67" s="129"/>
    </row>
    <row r="68" spans="1:33" ht="30" hidden="1" customHeight="1" x14ac:dyDescent="0.35">
      <c r="A68" s="117" t="s">
        <v>81</v>
      </c>
      <c r="B68" s="118" t="s">
        <v>143</v>
      </c>
      <c r="C68" s="185" t="s">
        <v>144</v>
      </c>
      <c r="D68" s="120" t="s">
        <v>120</v>
      </c>
      <c r="E68" s="121"/>
      <c r="F68" s="122"/>
      <c r="G68" s="123">
        <f t="shared" si="244"/>
        <v>0</v>
      </c>
      <c r="H68" s="121"/>
      <c r="I68" s="122"/>
      <c r="J68" s="123">
        <f t="shared" si="245"/>
        <v>0</v>
      </c>
      <c r="K68" s="121"/>
      <c r="L68" s="122"/>
      <c r="M68" s="123">
        <f t="shared" si="246"/>
        <v>0</v>
      </c>
      <c r="N68" s="121"/>
      <c r="O68" s="122"/>
      <c r="P68" s="123">
        <f t="shared" si="247"/>
        <v>0</v>
      </c>
      <c r="Q68" s="121"/>
      <c r="R68" s="122"/>
      <c r="S68" s="123">
        <f t="shared" si="248"/>
        <v>0</v>
      </c>
      <c r="T68" s="121"/>
      <c r="U68" s="122"/>
      <c r="V68" s="123">
        <f t="shared" si="249"/>
        <v>0</v>
      </c>
      <c r="W68" s="124">
        <f t="shared" si="250"/>
        <v>0</v>
      </c>
      <c r="X68" s="125">
        <f t="shared" si="251"/>
        <v>0</v>
      </c>
      <c r="Y68" s="125">
        <f t="shared" si="224"/>
        <v>0</v>
      </c>
      <c r="Z68" s="126" t="e">
        <f t="shared" si="225"/>
        <v>#DIV/0!</v>
      </c>
      <c r="AA68" s="127"/>
      <c r="AB68" s="129"/>
      <c r="AC68" s="129"/>
      <c r="AD68" s="129"/>
      <c r="AE68" s="129"/>
      <c r="AF68" s="129"/>
      <c r="AG68" s="129"/>
    </row>
    <row r="69" spans="1:33" ht="30" hidden="1" customHeight="1" x14ac:dyDescent="0.35">
      <c r="A69" s="130" t="s">
        <v>81</v>
      </c>
      <c r="B69" s="131" t="s">
        <v>145</v>
      </c>
      <c r="C69" s="161" t="s">
        <v>146</v>
      </c>
      <c r="D69" s="132" t="s">
        <v>120</v>
      </c>
      <c r="E69" s="133"/>
      <c r="F69" s="134"/>
      <c r="G69" s="135">
        <f t="shared" si="244"/>
        <v>0</v>
      </c>
      <c r="H69" s="133"/>
      <c r="I69" s="134"/>
      <c r="J69" s="135">
        <f t="shared" si="245"/>
        <v>0</v>
      </c>
      <c r="K69" s="133"/>
      <c r="L69" s="134"/>
      <c r="M69" s="135">
        <f t="shared" si="246"/>
        <v>0</v>
      </c>
      <c r="N69" s="133"/>
      <c r="O69" s="134"/>
      <c r="P69" s="135">
        <f t="shared" si="247"/>
        <v>0</v>
      </c>
      <c r="Q69" s="133"/>
      <c r="R69" s="134"/>
      <c r="S69" s="135">
        <f t="shared" si="248"/>
        <v>0</v>
      </c>
      <c r="T69" s="133"/>
      <c r="U69" s="134"/>
      <c r="V69" s="135">
        <f t="shared" si="249"/>
        <v>0</v>
      </c>
      <c r="W69" s="136">
        <f t="shared" si="250"/>
        <v>0</v>
      </c>
      <c r="X69" s="125">
        <f t="shared" si="251"/>
        <v>0</v>
      </c>
      <c r="Y69" s="125">
        <f t="shared" si="224"/>
        <v>0</v>
      </c>
      <c r="Z69" s="126" t="e">
        <f t="shared" si="225"/>
        <v>#DIV/0!</v>
      </c>
      <c r="AA69" s="137"/>
      <c r="AB69" s="129"/>
      <c r="AC69" s="129"/>
      <c r="AD69" s="129"/>
      <c r="AE69" s="129"/>
      <c r="AF69" s="129"/>
      <c r="AG69" s="129"/>
    </row>
    <row r="70" spans="1:33" ht="47.25" customHeight="1" x14ac:dyDescent="0.35">
      <c r="A70" s="106" t="s">
        <v>78</v>
      </c>
      <c r="B70" s="153" t="s">
        <v>147</v>
      </c>
      <c r="C70" s="138" t="s">
        <v>148</v>
      </c>
      <c r="D70" s="139"/>
      <c r="E70" s="140"/>
      <c r="F70" s="141"/>
      <c r="G70" s="142"/>
      <c r="H70" s="140"/>
      <c r="I70" s="141"/>
      <c r="J70" s="142"/>
      <c r="K70" s="140">
        <f>SUM(K71:K72)</f>
        <v>0</v>
      </c>
      <c r="L70" s="141"/>
      <c r="M70" s="142">
        <f t="shared" ref="M70:N70" si="252">SUM(M71:M72)</f>
        <v>0</v>
      </c>
      <c r="N70" s="140">
        <f t="shared" si="252"/>
        <v>0</v>
      </c>
      <c r="O70" s="141"/>
      <c r="P70" s="142">
        <f t="shared" ref="P70:Q70" si="253">SUM(P71:P72)</f>
        <v>0</v>
      </c>
      <c r="Q70" s="140">
        <f t="shared" si="253"/>
        <v>0</v>
      </c>
      <c r="R70" s="141"/>
      <c r="S70" s="142">
        <f t="shared" ref="S70:T70" si="254">SUM(S71:S72)</f>
        <v>0</v>
      </c>
      <c r="T70" s="140">
        <f t="shared" si="254"/>
        <v>0</v>
      </c>
      <c r="U70" s="141"/>
      <c r="V70" s="142">
        <f t="shared" ref="V70:X70" si="255">SUM(V71:V72)</f>
        <v>0</v>
      </c>
      <c r="W70" s="142">
        <f t="shared" si="255"/>
        <v>0</v>
      </c>
      <c r="X70" s="142">
        <f t="shared" si="255"/>
        <v>0</v>
      </c>
      <c r="Y70" s="142">
        <f t="shared" si="224"/>
        <v>0</v>
      </c>
      <c r="Z70" s="142" t="e">
        <f t="shared" si="225"/>
        <v>#DIV/0!</v>
      </c>
      <c r="AA70" s="144"/>
      <c r="AB70" s="116"/>
      <c r="AC70" s="116"/>
      <c r="AD70" s="116"/>
      <c r="AE70" s="116"/>
      <c r="AF70" s="116"/>
      <c r="AG70" s="116"/>
    </row>
    <row r="71" spans="1:33" ht="30" customHeight="1" x14ac:dyDescent="0.35">
      <c r="A71" s="117" t="s">
        <v>81</v>
      </c>
      <c r="B71" s="118" t="s">
        <v>149</v>
      </c>
      <c r="C71" s="185" t="s">
        <v>150</v>
      </c>
      <c r="D71" s="120" t="s">
        <v>151</v>
      </c>
      <c r="E71" s="394" t="s">
        <v>152</v>
      </c>
      <c r="F71" s="395"/>
      <c r="G71" s="396"/>
      <c r="H71" s="394" t="s">
        <v>152</v>
      </c>
      <c r="I71" s="395"/>
      <c r="J71" s="396"/>
      <c r="K71" s="121"/>
      <c r="L71" s="122"/>
      <c r="M71" s="123">
        <f t="shared" ref="M71:M72" si="256">K71*L71</f>
        <v>0</v>
      </c>
      <c r="N71" s="121"/>
      <c r="O71" s="122"/>
      <c r="P71" s="123">
        <f t="shared" ref="P71:P72" si="257">N71*O71</f>
        <v>0</v>
      </c>
      <c r="Q71" s="121"/>
      <c r="R71" s="122"/>
      <c r="S71" s="123">
        <f t="shared" ref="S71:S72" si="258">Q71*R71</f>
        <v>0</v>
      </c>
      <c r="T71" s="121"/>
      <c r="U71" s="122"/>
      <c r="V71" s="123">
        <f t="shared" ref="V71:V72" si="259">T71*U71</f>
        <v>0</v>
      </c>
      <c r="W71" s="136">
        <f t="shared" ref="W71:W72" si="260">G71+M71+S71</f>
        <v>0</v>
      </c>
      <c r="X71" s="125">
        <f t="shared" ref="X71:X72" si="261">J71+P71+V71</f>
        <v>0</v>
      </c>
      <c r="Y71" s="125">
        <f t="shared" si="224"/>
        <v>0</v>
      </c>
      <c r="Z71" s="126" t="e">
        <f t="shared" si="225"/>
        <v>#DIV/0!</v>
      </c>
      <c r="AA71" s="127"/>
      <c r="AB71" s="129"/>
      <c r="AC71" s="129"/>
      <c r="AD71" s="129"/>
      <c r="AE71" s="129"/>
      <c r="AF71" s="129"/>
      <c r="AG71" s="129"/>
    </row>
    <row r="72" spans="1:33" ht="30" customHeight="1" x14ac:dyDescent="0.35">
      <c r="A72" s="130" t="s">
        <v>81</v>
      </c>
      <c r="B72" s="131" t="s">
        <v>153</v>
      </c>
      <c r="C72" s="161" t="s">
        <v>154</v>
      </c>
      <c r="D72" s="132" t="s">
        <v>151</v>
      </c>
      <c r="E72" s="377"/>
      <c r="F72" s="397"/>
      <c r="G72" s="378"/>
      <c r="H72" s="377"/>
      <c r="I72" s="397"/>
      <c r="J72" s="378"/>
      <c r="K72" s="147"/>
      <c r="L72" s="148"/>
      <c r="M72" s="149">
        <f t="shared" si="256"/>
        <v>0</v>
      </c>
      <c r="N72" s="147"/>
      <c r="O72" s="148"/>
      <c r="P72" s="149">
        <f t="shared" si="257"/>
        <v>0</v>
      </c>
      <c r="Q72" s="147"/>
      <c r="R72" s="148"/>
      <c r="S72" s="149">
        <f t="shared" si="258"/>
        <v>0</v>
      </c>
      <c r="T72" s="147"/>
      <c r="U72" s="148"/>
      <c r="V72" s="149">
        <f t="shared" si="259"/>
        <v>0</v>
      </c>
      <c r="W72" s="136">
        <f t="shared" si="260"/>
        <v>0</v>
      </c>
      <c r="X72" s="125">
        <f t="shared" si="261"/>
        <v>0</v>
      </c>
      <c r="Y72" s="163">
        <f t="shared" si="224"/>
        <v>0</v>
      </c>
      <c r="Z72" s="126" t="e">
        <f t="shared" si="225"/>
        <v>#DIV/0!</v>
      </c>
      <c r="AA72" s="150"/>
      <c r="AB72" s="129"/>
      <c r="AC72" s="129"/>
      <c r="AD72" s="129"/>
      <c r="AE72" s="129"/>
      <c r="AF72" s="129"/>
      <c r="AG72" s="129"/>
    </row>
    <row r="73" spans="1:33" ht="30" customHeight="1" x14ac:dyDescent="0.35">
      <c r="A73" s="164" t="s">
        <v>155</v>
      </c>
      <c r="B73" s="165"/>
      <c r="C73" s="166"/>
      <c r="D73" s="167"/>
      <c r="E73" s="171">
        <f>E64</f>
        <v>0</v>
      </c>
      <c r="F73" s="187"/>
      <c r="G73" s="170">
        <f t="shared" ref="G73:H73" si="262">G64</f>
        <v>0</v>
      </c>
      <c r="H73" s="171">
        <f t="shared" si="262"/>
        <v>0</v>
      </c>
      <c r="I73" s="187"/>
      <c r="J73" s="170">
        <f>J64</f>
        <v>0</v>
      </c>
      <c r="K73" s="188">
        <f>K70+K64</f>
        <v>0</v>
      </c>
      <c r="L73" s="187"/>
      <c r="M73" s="170">
        <f t="shared" ref="M73:N73" si="263">M70+M64</f>
        <v>0</v>
      </c>
      <c r="N73" s="188">
        <f t="shared" si="263"/>
        <v>0</v>
      </c>
      <c r="O73" s="187"/>
      <c r="P73" s="170">
        <f t="shared" ref="P73:Q73" si="264">P70+P64</f>
        <v>0</v>
      </c>
      <c r="Q73" s="188">
        <f t="shared" si="264"/>
        <v>0</v>
      </c>
      <c r="R73" s="187"/>
      <c r="S73" s="170">
        <f t="shared" ref="S73:T73" si="265">S70+S64</f>
        <v>0</v>
      </c>
      <c r="T73" s="188">
        <f t="shared" si="265"/>
        <v>0</v>
      </c>
      <c r="U73" s="187"/>
      <c r="V73" s="170">
        <f t="shared" ref="V73:X73" si="266">V70+V64</f>
        <v>0</v>
      </c>
      <c r="W73" s="189">
        <f t="shared" si="266"/>
        <v>0</v>
      </c>
      <c r="X73" s="190">
        <f t="shared" si="266"/>
        <v>0</v>
      </c>
      <c r="Y73" s="191">
        <f t="shared" si="224"/>
        <v>0</v>
      </c>
      <c r="Z73" s="192" t="e">
        <f t="shared" si="225"/>
        <v>#DIV/0!</v>
      </c>
      <c r="AA73" s="175"/>
      <c r="AB73" s="129"/>
      <c r="AC73" s="129"/>
      <c r="AD73" s="129"/>
      <c r="AE73" s="8"/>
      <c r="AF73" s="8"/>
      <c r="AG73" s="8"/>
    </row>
    <row r="74" spans="1:33" ht="30" customHeight="1" x14ac:dyDescent="0.35">
      <c r="A74" s="176" t="s">
        <v>76</v>
      </c>
      <c r="B74" s="177">
        <v>4</v>
      </c>
      <c r="C74" s="178" t="s">
        <v>156</v>
      </c>
      <c r="D74" s="179"/>
      <c r="E74" s="103"/>
      <c r="F74" s="103"/>
      <c r="G74" s="103"/>
      <c r="H74" s="103"/>
      <c r="I74" s="103"/>
      <c r="J74" s="103"/>
      <c r="K74" s="103"/>
      <c r="L74" s="103"/>
      <c r="M74" s="103"/>
      <c r="N74" s="103"/>
      <c r="O74" s="103"/>
      <c r="P74" s="103"/>
      <c r="Q74" s="103"/>
      <c r="R74" s="103"/>
      <c r="S74" s="103"/>
      <c r="T74" s="103"/>
      <c r="U74" s="103"/>
      <c r="V74" s="103"/>
      <c r="W74" s="104"/>
      <c r="X74" s="104"/>
      <c r="Y74" s="193"/>
      <c r="Z74" s="104"/>
      <c r="AA74" s="105"/>
      <c r="AB74" s="8"/>
      <c r="AC74" s="8"/>
      <c r="AD74" s="8"/>
      <c r="AE74" s="8"/>
      <c r="AF74" s="8"/>
      <c r="AG74" s="8"/>
    </row>
    <row r="75" spans="1:33" ht="30" customHeight="1" x14ac:dyDescent="0.35">
      <c r="A75" s="106" t="s">
        <v>78</v>
      </c>
      <c r="B75" s="153" t="s">
        <v>157</v>
      </c>
      <c r="C75" s="194" t="s">
        <v>158</v>
      </c>
      <c r="D75" s="109"/>
      <c r="E75" s="110">
        <f>SUM(E76:E78)</f>
        <v>10</v>
      </c>
      <c r="F75" s="111"/>
      <c r="G75" s="112">
        <f t="shared" ref="G75:H75" si="267">SUM(G76:G78)</f>
        <v>60000</v>
      </c>
      <c r="H75" s="110">
        <f t="shared" si="267"/>
        <v>0</v>
      </c>
      <c r="I75" s="111"/>
      <c r="J75" s="112">
        <f t="shared" ref="J75:K75" si="268">SUM(J76:J78)</f>
        <v>0</v>
      </c>
      <c r="K75" s="110">
        <f t="shared" si="268"/>
        <v>0</v>
      </c>
      <c r="L75" s="111"/>
      <c r="M75" s="112">
        <f t="shared" ref="M75:N75" si="269">SUM(M76:M78)</f>
        <v>0</v>
      </c>
      <c r="N75" s="110">
        <f t="shared" si="269"/>
        <v>0</v>
      </c>
      <c r="O75" s="111"/>
      <c r="P75" s="112">
        <f t="shared" ref="P75:Q75" si="270">SUM(P76:P78)</f>
        <v>0</v>
      </c>
      <c r="Q75" s="110">
        <f t="shared" si="270"/>
        <v>0</v>
      </c>
      <c r="R75" s="111"/>
      <c r="S75" s="112">
        <f t="shared" ref="S75:T75" si="271">SUM(S76:S78)</f>
        <v>0</v>
      </c>
      <c r="T75" s="110">
        <f t="shared" si="271"/>
        <v>0</v>
      </c>
      <c r="U75" s="111"/>
      <c r="V75" s="112">
        <f t="shared" ref="V75:X75" si="272">SUM(V76:V78)</f>
        <v>0</v>
      </c>
      <c r="W75" s="112">
        <f t="shared" si="272"/>
        <v>60000</v>
      </c>
      <c r="X75" s="112">
        <f t="shared" si="272"/>
        <v>0</v>
      </c>
      <c r="Y75" s="195">
        <f t="shared" ref="Y75:Y95" si="273">W75-X75</f>
        <v>60000</v>
      </c>
      <c r="Z75" s="114">
        <f t="shared" ref="Z75:Z95" si="274">Y75/W75</f>
        <v>1</v>
      </c>
      <c r="AA75" s="115"/>
      <c r="AB75" s="116"/>
      <c r="AC75" s="116"/>
      <c r="AD75" s="116"/>
      <c r="AE75" s="116"/>
      <c r="AF75" s="116"/>
      <c r="AG75" s="116"/>
    </row>
    <row r="76" spans="1:33" ht="48" customHeight="1" x14ac:dyDescent="0.35">
      <c r="A76" s="117" t="s">
        <v>81</v>
      </c>
      <c r="B76" s="118" t="s">
        <v>159</v>
      </c>
      <c r="C76" s="185" t="s">
        <v>337</v>
      </c>
      <c r="D76" s="196" t="s">
        <v>167</v>
      </c>
      <c r="E76" s="197">
        <v>10</v>
      </c>
      <c r="F76" s="198">
        <v>6000</v>
      </c>
      <c r="G76" s="199">
        <f t="shared" ref="G76:G78" si="275">E76*F76</f>
        <v>60000</v>
      </c>
      <c r="H76" s="197"/>
      <c r="I76" s="198"/>
      <c r="J76" s="199">
        <f t="shared" ref="J76:J78" si="276">H76*I76</f>
        <v>0</v>
      </c>
      <c r="K76" s="121"/>
      <c r="L76" s="198"/>
      <c r="M76" s="123">
        <f t="shared" ref="M76:M78" si="277">K76*L76</f>
        <v>0</v>
      </c>
      <c r="N76" s="121"/>
      <c r="O76" s="198"/>
      <c r="P76" s="123">
        <f t="shared" ref="P76:P78" si="278">N76*O76</f>
        <v>0</v>
      </c>
      <c r="Q76" s="121"/>
      <c r="R76" s="198"/>
      <c r="S76" s="123">
        <f t="shared" ref="S76:S78" si="279">Q76*R76</f>
        <v>0</v>
      </c>
      <c r="T76" s="121"/>
      <c r="U76" s="198"/>
      <c r="V76" s="123">
        <f t="shared" ref="V76:V78" si="280">T76*U76</f>
        <v>0</v>
      </c>
      <c r="W76" s="124">
        <f t="shared" ref="W76:W78" si="281">G76+M76+S76</f>
        <v>60000</v>
      </c>
      <c r="X76" s="125">
        <f t="shared" ref="X76:X78" si="282">J76+P76+V76</f>
        <v>0</v>
      </c>
      <c r="Y76" s="125">
        <f t="shared" si="273"/>
        <v>60000</v>
      </c>
      <c r="Z76" s="126">
        <f t="shared" si="274"/>
        <v>1</v>
      </c>
      <c r="AA76" s="127" t="s">
        <v>449</v>
      </c>
      <c r="AB76" s="129"/>
      <c r="AC76" s="129"/>
      <c r="AD76" s="129"/>
      <c r="AE76" s="129"/>
      <c r="AF76" s="129"/>
      <c r="AG76" s="129"/>
    </row>
    <row r="77" spans="1:33" ht="30" customHeight="1" x14ac:dyDescent="0.35">
      <c r="A77" s="117" t="s">
        <v>81</v>
      </c>
      <c r="B77" s="118" t="s">
        <v>161</v>
      </c>
      <c r="C77" s="185" t="s">
        <v>162</v>
      </c>
      <c r="D77" s="196" t="s">
        <v>160</v>
      </c>
      <c r="E77" s="197"/>
      <c r="F77" s="198"/>
      <c r="G77" s="199">
        <f t="shared" si="275"/>
        <v>0</v>
      </c>
      <c r="H77" s="197"/>
      <c r="I77" s="198"/>
      <c r="J77" s="199">
        <f t="shared" si="276"/>
        <v>0</v>
      </c>
      <c r="K77" s="121"/>
      <c r="L77" s="198"/>
      <c r="M77" s="123">
        <f t="shared" si="277"/>
        <v>0</v>
      </c>
      <c r="N77" s="121"/>
      <c r="O77" s="198"/>
      <c r="P77" s="123">
        <f t="shared" si="278"/>
        <v>0</v>
      </c>
      <c r="Q77" s="121"/>
      <c r="R77" s="198"/>
      <c r="S77" s="123">
        <f t="shared" si="279"/>
        <v>0</v>
      </c>
      <c r="T77" s="121"/>
      <c r="U77" s="198"/>
      <c r="V77" s="123">
        <f t="shared" si="280"/>
        <v>0</v>
      </c>
      <c r="W77" s="124">
        <f t="shared" si="281"/>
        <v>0</v>
      </c>
      <c r="X77" s="125">
        <f t="shared" si="282"/>
        <v>0</v>
      </c>
      <c r="Y77" s="125">
        <f t="shared" si="273"/>
        <v>0</v>
      </c>
      <c r="Z77" s="126" t="e">
        <f t="shared" si="274"/>
        <v>#DIV/0!</v>
      </c>
      <c r="AA77" s="127"/>
      <c r="AB77" s="129"/>
      <c r="AC77" s="129"/>
      <c r="AD77" s="129"/>
      <c r="AE77" s="129"/>
      <c r="AF77" s="129"/>
      <c r="AG77" s="129"/>
    </row>
    <row r="78" spans="1:33" ht="30" customHeight="1" thickBot="1" x14ac:dyDescent="0.4">
      <c r="A78" s="145" t="s">
        <v>81</v>
      </c>
      <c r="B78" s="131" t="s">
        <v>163</v>
      </c>
      <c r="C78" s="161" t="s">
        <v>162</v>
      </c>
      <c r="D78" s="196" t="s">
        <v>160</v>
      </c>
      <c r="E78" s="200"/>
      <c r="F78" s="201"/>
      <c r="G78" s="202">
        <f t="shared" si="275"/>
        <v>0</v>
      </c>
      <c r="H78" s="200"/>
      <c r="I78" s="201"/>
      <c r="J78" s="202">
        <f t="shared" si="276"/>
        <v>0</v>
      </c>
      <c r="K78" s="133"/>
      <c r="L78" s="201"/>
      <c r="M78" s="135">
        <f t="shared" si="277"/>
        <v>0</v>
      </c>
      <c r="N78" s="133"/>
      <c r="O78" s="201"/>
      <c r="P78" s="135">
        <f t="shared" si="278"/>
        <v>0</v>
      </c>
      <c r="Q78" s="133"/>
      <c r="R78" s="201"/>
      <c r="S78" s="135">
        <f t="shared" si="279"/>
        <v>0</v>
      </c>
      <c r="T78" s="133"/>
      <c r="U78" s="201"/>
      <c r="V78" s="135">
        <f t="shared" si="280"/>
        <v>0</v>
      </c>
      <c r="W78" s="136">
        <f t="shared" si="281"/>
        <v>0</v>
      </c>
      <c r="X78" s="125">
        <f t="shared" si="282"/>
        <v>0</v>
      </c>
      <c r="Y78" s="125">
        <f t="shared" si="273"/>
        <v>0</v>
      </c>
      <c r="Z78" s="126" t="e">
        <f t="shared" si="274"/>
        <v>#DIV/0!</v>
      </c>
      <c r="AA78" s="137"/>
      <c r="AB78" s="129"/>
      <c r="AC78" s="129"/>
      <c r="AD78" s="129"/>
      <c r="AE78" s="129"/>
      <c r="AF78" s="129"/>
      <c r="AG78" s="129"/>
    </row>
    <row r="79" spans="1:33" ht="30" customHeight="1" thickBot="1" x14ac:dyDescent="0.4">
      <c r="A79" s="106" t="s">
        <v>78</v>
      </c>
      <c r="B79" s="153" t="s">
        <v>164</v>
      </c>
      <c r="C79" s="203" t="s">
        <v>165</v>
      </c>
      <c r="D79" s="139"/>
      <c r="E79" s="140">
        <f>SUM(E80:E82)</f>
        <v>15</v>
      </c>
      <c r="F79" s="141"/>
      <c r="G79" s="142">
        <f>SUM(G80:G82)</f>
        <v>64450</v>
      </c>
      <c r="H79" s="140">
        <f>SUM(H80:H82)</f>
        <v>15</v>
      </c>
      <c r="I79" s="141"/>
      <c r="J79" s="142">
        <f>SUM(J80:J82)</f>
        <v>82840</v>
      </c>
      <c r="K79" s="140">
        <f>SUM(K80:K82)</f>
        <v>0</v>
      </c>
      <c r="L79" s="141"/>
      <c r="M79" s="142">
        <f>SUM(M80:M82)</f>
        <v>0</v>
      </c>
      <c r="N79" s="140">
        <f>SUM(N80:N82)</f>
        <v>0</v>
      </c>
      <c r="O79" s="141"/>
      <c r="P79" s="142">
        <f>SUM(P80:P82)</f>
        <v>0</v>
      </c>
      <c r="Q79" s="140">
        <f>SUM(Q80:Q82)</f>
        <v>0</v>
      </c>
      <c r="R79" s="141"/>
      <c r="S79" s="142">
        <f>SUM(S80:S82)</f>
        <v>0</v>
      </c>
      <c r="T79" s="140">
        <f>SUM(T80:T82)</f>
        <v>0</v>
      </c>
      <c r="U79" s="141"/>
      <c r="V79" s="142">
        <f>SUM(V80:V82)</f>
        <v>0</v>
      </c>
      <c r="W79" s="142">
        <f>SUM(W80:W82)</f>
        <v>64450</v>
      </c>
      <c r="X79" s="142">
        <f>SUM(X80:X82)</f>
        <v>82840</v>
      </c>
      <c r="Y79" s="142">
        <f t="shared" si="273"/>
        <v>-18390</v>
      </c>
      <c r="Z79" s="142">
        <f t="shared" si="274"/>
        <v>-0.28533747090768036</v>
      </c>
      <c r="AA79" s="144"/>
      <c r="AB79" s="116"/>
      <c r="AC79" s="116"/>
      <c r="AD79" s="116"/>
      <c r="AE79" s="116"/>
      <c r="AF79" s="116"/>
      <c r="AG79" s="116"/>
    </row>
    <row r="80" spans="1:33" ht="237.5" x14ac:dyDescent="0.35">
      <c r="A80" s="117" t="s">
        <v>81</v>
      </c>
      <c r="B80" s="204" t="s">
        <v>166</v>
      </c>
      <c r="C80" s="628" t="s">
        <v>453</v>
      </c>
      <c r="D80" s="206" t="s">
        <v>167</v>
      </c>
      <c r="E80" s="121">
        <v>4</v>
      </c>
      <c r="F80" s="122">
        <v>6000</v>
      </c>
      <c r="G80" s="123">
        <f>E80*F80</f>
        <v>24000</v>
      </c>
      <c r="H80" s="121">
        <v>5</v>
      </c>
      <c r="I80" s="122">
        <f>J80/H80</f>
        <v>5553</v>
      </c>
      <c r="J80" s="123">
        <v>27765</v>
      </c>
      <c r="K80" s="121"/>
      <c r="L80" s="122"/>
      <c r="M80" s="123">
        <f t="shared" ref="M80:M82" si="283">K80*L80</f>
        <v>0</v>
      </c>
      <c r="N80" s="121"/>
      <c r="O80" s="122"/>
      <c r="P80" s="123">
        <f t="shared" ref="P80:P82" si="284">N80*O80</f>
        <v>0</v>
      </c>
      <c r="Q80" s="121"/>
      <c r="R80" s="122"/>
      <c r="S80" s="123">
        <f t="shared" ref="S80:S82" si="285">Q80*R80</f>
        <v>0</v>
      </c>
      <c r="T80" s="121"/>
      <c r="U80" s="122"/>
      <c r="V80" s="123">
        <f t="shared" ref="V80:V82" si="286">T80*U80</f>
        <v>0</v>
      </c>
      <c r="W80" s="124">
        <f>G80+M80+S80</f>
        <v>24000</v>
      </c>
      <c r="X80" s="125">
        <f>J80+P80+V80</f>
        <v>27765</v>
      </c>
      <c r="Y80" s="125">
        <f>W80-X80</f>
        <v>-3765</v>
      </c>
      <c r="Z80" s="126">
        <f>Y80/W80</f>
        <v>-0.15687499999999999</v>
      </c>
      <c r="AA80" s="127" t="s">
        <v>454</v>
      </c>
      <c r="AB80" s="129"/>
      <c r="AC80" s="129"/>
      <c r="AD80" s="129"/>
      <c r="AE80" s="129"/>
      <c r="AF80" s="129"/>
      <c r="AG80" s="129"/>
    </row>
    <row r="81" spans="1:33" ht="297" customHeight="1" x14ac:dyDescent="0.35">
      <c r="A81" s="117" t="s">
        <v>81</v>
      </c>
      <c r="B81" s="204" t="s">
        <v>168</v>
      </c>
      <c r="C81" s="629" t="s">
        <v>450</v>
      </c>
      <c r="D81" s="206" t="s">
        <v>167</v>
      </c>
      <c r="E81" s="121">
        <v>4</v>
      </c>
      <c r="F81" s="122">
        <f>G81/E81</f>
        <v>4600</v>
      </c>
      <c r="G81" s="123">
        <f>18400</f>
        <v>18400</v>
      </c>
      <c r="H81" s="121">
        <v>5</v>
      </c>
      <c r="I81" s="122">
        <v>0</v>
      </c>
      <c r="J81" s="123">
        <v>15075</v>
      </c>
      <c r="K81" s="121"/>
      <c r="L81" s="122"/>
      <c r="M81" s="123">
        <f t="shared" si="283"/>
        <v>0</v>
      </c>
      <c r="N81" s="121"/>
      <c r="O81" s="122"/>
      <c r="P81" s="123">
        <f t="shared" si="284"/>
        <v>0</v>
      </c>
      <c r="Q81" s="121"/>
      <c r="R81" s="122"/>
      <c r="S81" s="123">
        <f t="shared" si="285"/>
        <v>0</v>
      </c>
      <c r="T81" s="121"/>
      <c r="U81" s="122"/>
      <c r="V81" s="123">
        <f t="shared" si="286"/>
        <v>0</v>
      </c>
      <c r="W81" s="124">
        <f t="shared" ref="W81:W82" si="287">G81+M81+S81</f>
        <v>18400</v>
      </c>
      <c r="X81" s="125">
        <f t="shared" ref="X81:X82" si="288">J81+P81+V81</f>
        <v>15075</v>
      </c>
      <c r="Y81" s="125">
        <f>W81-X81</f>
        <v>3325</v>
      </c>
      <c r="Z81" s="126">
        <f>Y81/W81</f>
        <v>0.18070652173913043</v>
      </c>
      <c r="AA81" s="127" t="s">
        <v>455</v>
      </c>
      <c r="AB81" s="129"/>
      <c r="AC81" s="129"/>
      <c r="AD81" s="129"/>
      <c r="AE81" s="129"/>
      <c r="AF81" s="129"/>
      <c r="AG81" s="129"/>
    </row>
    <row r="82" spans="1:33" ht="158.5" customHeight="1" thickBot="1" x14ac:dyDescent="0.4">
      <c r="A82" s="117" t="s">
        <v>81</v>
      </c>
      <c r="B82" s="204" t="s">
        <v>338</v>
      </c>
      <c r="C82" s="629" t="s">
        <v>452</v>
      </c>
      <c r="D82" s="206" t="s">
        <v>167</v>
      </c>
      <c r="E82" s="133">
        <v>7</v>
      </c>
      <c r="F82" s="134">
        <v>3150</v>
      </c>
      <c r="G82" s="123">
        <f t="shared" ref="G82" si="289">E82*F82</f>
        <v>22050</v>
      </c>
      <c r="H82" s="133">
        <v>5</v>
      </c>
      <c r="I82" s="134">
        <f>J82/H82</f>
        <v>8000</v>
      </c>
      <c r="J82" s="123">
        <v>40000</v>
      </c>
      <c r="K82" s="133"/>
      <c r="L82" s="134"/>
      <c r="M82" s="123">
        <f t="shared" si="283"/>
        <v>0</v>
      </c>
      <c r="N82" s="133"/>
      <c r="O82" s="134"/>
      <c r="P82" s="123">
        <f t="shared" si="284"/>
        <v>0</v>
      </c>
      <c r="Q82" s="133"/>
      <c r="R82" s="134"/>
      <c r="S82" s="123">
        <f t="shared" si="285"/>
        <v>0</v>
      </c>
      <c r="T82" s="133"/>
      <c r="U82" s="134"/>
      <c r="V82" s="123">
        <f t="shared" si="286"/>
        <v>0</v>
      </c>
      <c r="W82" s="124">
        <f t="shared" si="287"/>
        <v>22050</v>
      </c>
      <c r="X82" s="125">
        <f t="shared" si="288"/>
        <v>40000</v>
      </c>
      <c r="Y82" s="125">
        <f t="shared" si="273"/>
        <v>-17950</v>
      </c>
      <c r="Z82" s="126">
        <f t="shared" si="274"/>
        <v>-0.81405895691609975</v>
      </c>
      <c r="AA82" s="137" t="s">
        <v>451</v>
      </c>
      <c r="AB82" s="129"/>
      <c r="AC82" s="129"/>
      <c r="AD82" s="129"/>
      <c r="AE82" s="129"/>
      <c r="AF82" s="129"/>
      <c r="AG82" s="129"/>
    </row>
    <row r="83" spans="1:33" ht="30" customHeight="1" x14ac:dyDescent="0.35">
      <c r="A83" s="106" t="s">
        <v>78</v>
      </c>
      <c r="B83" s="153" t="s">
        <v>169</v>
      </c>
      <c r="C83" s="194" t="s">
        <v>170</v>
      </c>
      <c r="D83" s="139"/>
      <c r="E83" s="140">
        <f>SUM(E84:E86)</f>
        <v>0</v>
      </c>
      <c r="F83" s="141"/>
      <c r="G83" s="142">
        <f t="shared" ref="G83:H83" si="290">SUM(G84:G86)</f>
        <v>0</v>
      </c>
      <c r="H83" s="140">
        <f t="shared" si="290"/>
        <v>0</v>
      </c>
      <c r="I83" s="141"/>
      <c r="J83" s="142">
        <f t="shared" ref="J83:K83" si="291">SUM(J84:J86)</f>
        <v>0</v>
      </c>
      <c r="K83" s="140">
        <f t="shared" si="291"/>
        <v>0</v>
      </c>
      <c r="L83" s="141"/>
      <c r="M83" s="142">
        <f t="shared" ref="M83:N83" si="292">SUM(M84:M86)</f>
        <v>0</v>
      </c>
      <c r="N83" s="140">
        <f t="shared" si="292"/>
        <v>0</v>
      </c>
      <c r="O83" s="141"/>
      <c r="P83" s="142">
        <f t="shared" ref="P83:Q83" si="293">SUM(P84:P86)</f>
        <v>0</v>
      </c>
      <c r="Q83" s="140">
        <f t="shared" si="293"/>
        <v>0</v>
      </c>
      <c r="R83" s="141"/>
      <c r="S83" s="142">
        <f t="shared" ref="S83:T83" si="294">SUM(S84:S86)</f>
        <v>0</v>
      </c>
      <c r="T83" s="140">
        <f t="shared" si="294"/>
        <v>0</v>
      </c>
      <c r="U83" s="141"/>
      <c r="V83" s="142">
        <f t="shared" ref="V83:X83" si="295">SUM(V84:V86)</f>
        <v>0</v>
      </c>
      <c r="W83" s="142">
        <f t="shared" si="295"/>
        <v>0</v>
      </c>
      <c r="X83" s="142">
        <f t="shared" si="295"/>
        <v>0</v>
      </c>
      <c r="Y83" s="142">
        <f t="shared" si="273"/>
        <v>0</v>
      </c>
      <c r="Z83" s="142" t="e">
        <f t="shared" si="274"/>
        <v>#DIV/0!</v>
      </c>
      <c r="AA83" s="144"/>
      <c r="AB83" s="116"/>
      <c r="AC83" s="116"/>
      <c r="AD83" s="116"/>
      <c r="AE83" s="116"/>
      <c r="AF83" s="116"/>
      <c r="AG83" s="116"/>
    </row>
    <row r="84" spans="1:33" ht="30" customHeight="1" x14ac:dyDescent="0.35">
      <c r="A84" s="117" t="s">
        <v>81</v>
      </c>
      <c r="B84" s="118" t="s">
        <v>171</v>
      </c>
      <c r="C84" s="209" t="s">
        <v>172</v>
      </c>
      <c r="D84" s="210" t="s">
        <v>173</v>
      </c>
      <c r="E84" s="121"/>
      <c r="F84" s="122"/>
      <c r="G84" s="123">
        <f t="shared" ref="G84:G86" si="296">E84*F84</f>
        <v>0</v>
      </c>
      <c r="H84" s="121"/>
      <c r="I84" s="122"/>
      <c r="J84" s="123">
        <f t="shared" ref="J84:J86" si="297">H84*I84</f>
        <v>0</v>
      </c>
      <c r="K84" s="121"/>
      <c r="L84" s="122"/>
      <c r="M84" s="123">
        <f t="shared" ref="M84:M86" si="298">K84*L84</f>
        <v>0</v>
      </c>
      <c r="N84" s="121"/>
      <c r="O84" s="122"/>
      <c r="P84" s="123">
        <f t="shared" ref="P84:P86" si="299">N84*O84</f>
        <v>0</v>
      </c>
      <c r="Q84" s="121"/>
      <c r="R84" s="122"/>
      <c r="S84" s="123">
        <f t="shared" ref="S84:S86" si="300">Q84*R84</f>
        <v>0</v>
      </c>
      <c r="T84" s="121"/>
      <c r="U84" s="122"/>
      <c r="V84" s="123">
        <f t="shared" ref="V84:V86" si="301">T84*U84</f>
        <v>0</v>
      </c>
      <c r="W84" s="124">
        <f t="shared" ref="W84:W86" si="302">G84+M84+S84</f>
        <v>0</v>
      </c>
      <c r="X84" s="125">
        <f t="shared" ref="X84:X86" si="303">J84+P84+V84</f>
        <v>0</v>
      </c>
      <c r="Y84" s="125">
        <f t="shared" si="273"/>
        <v>0</v>
      </c>
      <c r="Z84" s="126" t="e">
        <f t="shared" si="274"/>
        <v>#DIV/0!</v>
      </c>
      <c r="AA84" s="127"/>
      <c r="AB84" s="129"/>
      <c r="AC84" s="129"/>
      <c r="AD84" s="129"/>
      <c r="AE84" s="129"/>
      <c r="AF84" s="129"/>
      <c r="AG84" s="129"/>
    </row>
    <row r="85" spans="1:33" ht="30" customHeight="1" x14ac:dyDescent="0.35">
      <c r="A85" s="117" t="s">
        <v>81</v>
      </c>
      <c r="B85" s="118" t="s">
        <v>174</v>
      </c>
      <c r="C85" s="209" t="s">
        <v>175</v>
      </c>
      <c r="D85" s="210" t="s">
        <v>173</v>
      </c>
      <c r="E85" s="121"/>
      <c r="F85" s="122"/>
      <c r="G85" s="123">
        <f t="shared" si="296"/>
        <v>0</v>
      </c>
      <c r="H85" s="121"/>
      <c r="I85" s="122"/>
      <c r="J85" s="123">
        <f t="shared" si="297"/>
        <v>0</v>
      </c>
      <c r="K85" s="121"/>
      <c r="L85" s="122"/>
      <c r="M85" s="123">
        <f t="shared" si="298"/>
        <v>0</v>
      </c>
      <c r="N85" s="121"/>
      <c r="O85" s="122"/>
      <c r="P85" s="123">
        <f t="shared" si="299"/>
        <v>0</v>
      </c>
      <c r="Q85" s="121"/>
      <c r="R85" s="122"/>
      <c r="S85" s="123">
        <f t="shared" si="300"/>
        <v>0</v>
      </c>
      <c r="T85" s="121"/>
      <c r="U85" s="122"/>
      <c r="V85" s="123">
        <f t="shared" si="301"/>
        <v>0</v>
      </c>
      <c r="W85" s="124">
        <f t="shared" si="302"/>
        <v>0</v>
      </c>
      <c r="X85" s="125">
        <f t="shared" si="303"/>
        <v>0</v>
      </c>
      <c r="Y85" s="125">
        <f t="shared" si="273"/>
        <v>0</v>
      </c>
      <c r="Z85" s="126" t="e">
        <f t="shared" si="274"/>
        <v>#DIV/0!</v>
      </c>
      <c r="AA85" s="127"/>
      <c r="AB85" s="129"/>
      <c r="AC85" s="129"/>
      <c r="AD85" s="129"/>
      <c r="AE85" s="129"/>
      <c r="AF85" s="129"/>
      <c r="AG85" s="129"/>
    </row>
    <row r="86" spans="1:33" ht="30" customHeight="1" x14ac:dyDescent="0.35">
      <c r="A86" s="130" t="s">
        <v>81</v>
      </c>
      <c r="B86" s="152" t="s">
        <v>176</v>
      </c>
      <c r="C86" s="211" t="s">
        <v>177</v>
      </c>
      <c r="D86" s="212" t="s">
        <v>173</v>
      </c>
      <c r="E86" s="133"/>
      <c r="F86" s="134"/>
      <c r="G86" s="135">
        <f t="shared" si="296"/>
        <v>0</v>
      </c>
      <c r="H86" s="133"/>
      <c r="I86" s="134"/>
      <c r="J86" s="135">
        <f t="shared" si="297"/>
        <v>0</v>
      </c>
      <c r="K86" s="133"/>
      <c r="L86" s="134"/>
      <c r="M86" s="135">
        <f t="shared" si="298"/>
        <v>0</v>
      </c>
      <c r="N86" s="133"/>
      <c r="O86" s="134"/>
      <c r="P86" s="135">
        <f t="shared" si="299"/>
        <v>0</v>
      </c>
      <c r="Q86" s="133"/>
      <c r="R86" s="134"/>
      <c r="S86" s="135">
        <f t="shared" si="300"/>
        <v>0</v>
      </c>
      <c r="T86" s="133"/>
      <c r="U86" s="134"/>
      <c r="V86" s="135">
        <f t="shared" si="301"/>
        <v>0</v>
      </c>
      <c r="W86" s="136">
        <f t="shared" si="302"/>
        <v>0</v>
      </c>
      <c r="X86" s="125">
        <f t="shared" si="303"/>
        <v>0</v>
      </c>
      <c r="Y86" s="125">
        <f t="shared" si="273"/>
        <v>0</v>
      </c>
      <c r="Z86" s="126" t="e">
        <f t="shared" si="274"/>
        <v>#DIV/0!</v>
      </c>
      <c r="AA86" s="137"/>
      <c r="AB86" s="129"/>
      <c r="AC86" s="129"/>
      <c r="AD86" s="129"/>
      <c r="AE86" s="129"/>
      <c r="AF86" s="129"/>
      <c r="AG86" s="129"/>
    </row>
    <row r="87" spans="1:33" ht="30" customHeight="1" x14ac:dyDescent="0.35">
      <c r="A87" s="106" t="s">
        <v>78</v>
      </c>
      <c r="B87" s="153" t="s">
        <v>178</v>
      </c>
      <c r="C87" s="151" t="s">
        <v>179</v>
      </c>
      <c r="D87" s="139"/>
      <c r="E87" s="140">
        <f>SUM(E88:E90)</f>
        <v>0</v>
      </c>
      <c r="F87" s="141"/>
      <c r="G87" s="142">
        <f t="shared" ref="G87:H87" si="304">SUM(G88:G90)</f>
        <v>0</v>
      </c>
      <c r="H87" s="140">
        <f t="shared" si="304"/>
        <v>0</v>
      </c>
      <c r="I87" s="141"/>
      <c r="J87" s="142">
        <f t="shared" ref="J87:K87" si="305">SUM(J88:J90)</f>
        <v>0</v>
      </c>
      <c r="K87" s="140">
        <f t="shared" si="305"/>
        <v>0</v>
      </c>
      <c r="L87" s="141"/>
      <c r="M87" s="142">
        <f t="shared" ref="M87:N87" si="306">SUM(M88:M90)</f>
        <v>0</v>
      </c>
      <c r="N87" s="140">
        <f t="shared" si="306"/>
        <v>0</v>
      </c>
      <c r="O87" s="141"/>
      <c r="P87" s="142">
        <f t="shared" ref="P87:Q87" si="307">SUM(P88:P90)</f>
        <v>0</v>
      </c>
      <c r="Q87" s="140">
        <f t="shared" si="307"/>
        <v>0</v>
      </c>
      <c r="R87" s="141"/>
      <c r="S87" s="142">
        <f t="shared" ref="S87:T87" si="308">SUM(S88:S90)</f>
        <v>0</v>
      </c>
      <c r="T87" s="140">
        <f t="shared" si="308"/>
        <v>0</v>
      </c>
      <c r="U87" s="141"/>
      <c r="V87" s="142">
        <f t="shared" ref="V87:X87" si="309">SUM(V88:V90)</f>
        <v>0</v>
      </c>
      <c r="W87" s="142">
        <f t="shared" si="309"/>
        <v>0</v>
      </c>
      <c r="X87" s="142">
        <f t="shared" si="309"/>
        <v>0</v>
      </c>
      <c r="Y87" s="142">
        <f t="shared" si="273"/>
        <v>0</v>
      </c>
      <c r="Z87" s="142" t="e">
        <f t="shared" si="274"/>
        <v>#DIV/0!</v>
      </c>
      <c r="AA87" s="144"/>
      <c r="AB87" s="116"/>
      <c r="AC87" s="116"/>
      <c r="AD87" s="116"/>
      <c r="AE87" s="116"/>
      <c r="AF87" s="116"/>
      <c r="AG87" s="116"/>
    </row>
    <row r="88" spans="1:33" ht="30" customHeight="1" x14ac:dyDescent="0.35">
      <c r="A88" s="117" t="s">
        <v>81</v>
      </c>
      <c r="B88" s="118" t="s">
        <v>180</v>
      </c>
      <c r="C88" s="185" t="s">
        <v>181</v>
      </c>
      <c r="D88" s="210" t="s">
        <v>120</v>
      </c>
      <c r="E88" s="121"/>
      <c r="F88" s="122"/>
      <c r="G88" s="123">
        <f t="shared" ref="G88:G90" si="310">E88*F88</f>
        <v>0</v>
      </c>
      <c r="H88" s="121"/>
      <c r="I88" s="122"/>
      <c r="J88" s="123">
        <f t="shared" ref="J88:J90" si="311">H88*I88</f>
        <v>0</v>
      </c>
      <c r="K88" s="121"/>
      <c r="L88" s="122"/>
      <c r="M88" s="123">
        <f t="shared" ref="M88:M90" si="312">K88*L88</f>
        <v>0</v>
      </c>
      <c r="N88" s="121"/>
      <c r="O88" s="122"/>
      <c r="P88" s="123">
        <f t="shared" ref="P88:P90" si="313">N88*O88</f>
        <v>0</v>
      </c>
      <c r="Q88" s="121"/>
      <c r="R88" s="122"/>
      <c r="S88" s="123">
        <f t="shared" ref="S88:S90" si="314">Q88*R88</f>
        <v>0</v>
      </c>
      <c r="T88" s="121"/>
      <c r="U88" s="122"/>
      <c r="V88" s="123">
        <f t="shared" ref="V88:V90" si="315">T88*U88</f>
        <v>0</v>
      </c>
      <c r="W88" s="124">
        <f t="shared" ref="W88:W90" si="316">G88+M88+S88</f>
        <v>0</v>
      </c>
      <c r="X88" s="125">
        <f t="shared" ref="X88:X90" si="317">J88+P88+V88</f>
        <v>0</v>
      </c>
      <c r="Y88" s="125">
        <f t="shared" si="273"/>
        <v>0</v>
      </c>
      <c r="Z88" s="126" t="e">
        <f t="shared" si="274"/>
        <v>#DIV/0!</v>
      </c>
      <c r="AA88" s="127"/>
      <c r="AB88" s="129"/>
      <c r="AC88" s="129"/>
      <c r="AD88" s="129"/>
      <c r="AE88" s="129"/>
      <c r="AF88" s="129"/>
      <c r="AG88" s="129"/>
    </row>
    <row r="89" spans="1:33" ht="30" customHeight="1" x14ac:dyDescent="0.35">
      <c r="A89" s="117" t="s">
        <v>81</v>
      </c>
      <c r="B89" s="118" t="s">
        <v>182</v>
      </c>
      <c r="C89" s="185" t="s">
        <v>181</v>
      </c>
      <c r="D89" s="210" t="s">
        <v>120</v>
      </c>
      <c r="E89" s="121"/>
      <c r="F89" s="122"/>
      <c r="G89" s="123">
        <f t="shared" si="310"/>
        <v>0</v>
      </c>
      <c r="H89" s="121"/>
      <c r="I89" s="122"/>
      <c r="J89" s="123">
        <f t="shared" si="311"/>
        <v>0</v>
      </c>
      <c r="K89" s="121"/>
      <c r="L89" s="122"/>
      <c r="M89" s="123">
        <f t="shared" si="312"/>
        <v>0</v>
      </c>
      <c r="N89" s="121"/>
      <c r="O89" s="122"/>
      <c r="P89" s="123">
        <f t="shared" si="313"/>
        <v>0</v>
      </c>
      <c r="Q89" s="121"/>
      <c r="R89" s="122"/>
      <c r="S89" s="123">
        <f t="shared" si="314"/>
        <v>0</v>
      </c>
      <c r="T89" s="121"/>
      <c r="U89" s="122"/>
      <c r="V89" s="123">
        <f t="shared" si="315"/>
        <v>0</v>
      </c>
      <c r="W89" s="124">
        <f t="shared" si="316"/>
        <v>0</v>
      </c>
      <c r="X89" s="125">
        <f t="shared" si="317"/>
        <v>0</v>
      </c>
      <c r="Y89" s="125">
        <f t="shared" si="273"/>
        <v>0</v>
      </c>
      <c r="Z89" s="126" t="e">
        <f t="shared" si="274"/>
        <v>#DIV/0!</v>
      </c>
      <c r="AA89" s="127"/>
      <c r="AB89" s="129"/>
      <c r="AC89" s="129"/>
      <c r="AD89" s="129"/>
      <c r="AE89" s="129"/>
      <c r="AF89" s="129"/>
      <c r="AG89" s="129"/>
    </row>
    <row r="90" spans="1:33" ht="30" customHeight="1" x14ac:dyDescent="0.35">
      <c r="A90" s="130" t="s">
        <v>81</v>
      </c>
      <c r="B90" s="131" t="s">
        <v>183</v>
      </c>
      <c r="C90" s="161" t="s">
        <v>181</v>
      </c>
      <c r="D90" s="212" t="s">
        <v>120</v>
      </c>
      <c r="E90" s="133"/>
      <c r="F90" s="134"/>
      <c r="G90" s="135">
        <f t="shared" si="310"/>
        <v>0</v>
      </c>
      <c r="H90" s="133"/>
      <c r="I90" s="134"/>
      <c r="J90" s="135">
        <f t="shared" si="311"/>
        <v>0</v>
      </c>
      <c r="K90" s="133"/>
      <c r="L90" s="134"/>
      <c r="M90" s="135">
        <f t="shared" si="312"/>
        <v>0</v>
      </c>
      <c r="N90" s="133"/>
      <c r="O90" s="134"/>
      <c r="P90" s="135">
        <f t="shared" si="313"/>
        <v>0</v>
      </c>
      <c r="Q90" s="133"/>
      <c r="R90" s="134"/>
      <c r="S90" s="135">
        <f t="shared" si="314"/>
        <v>0</v>
      </c>
      <c r="T90" s="133"/>
      <c r="U90" s="134"/>
      <c r="V90" s="135">
        <f t="shared" si="315"/>
        <v>0</v>
      </c>
      <c r="W90" s="136">
        <f t="shared" si="316"/>
        <v>0</v>
      </c>
      <c r="X90" s="125">
        <f t="shared" si="317"/>
        <v>0</v>
      </c>
      <c r="Y90" s="125">
        <f t="shared" si="273"/>
        <v>0</v>
      </c>
      <c r="Z90" s="126" t="e">
        <f t="shared" si="274"/>
        <v>#DIV/0!</v>
      </c>
      <c r="AA90" s="137"/>
      <c r="AB90" s="129"/>
      <c r="AC90" s="129"/>
      <c r="AD90" s="129"/>
      <c r="AE90" s="129"/>
      <c r="AF90" s="129"/>
      <c r="AG90" s="129"/>
    </row>
    <row r="91" spans="1:33" ht="30" customHeight="1" thickBot="1" x14ac:dyDescent="0.4">
      <c r="A91" s="106" t="s">
        <v>78</v>
      </c>
      <c r="B91" s="153" t="s">
        <v>184</v>
      </c>
      <c r="C91" s="203" t="s">
        <v>185</v>
      </c>
      <c r="D91" s="139"/>
      <c r="E91" s="140">
        <f>SUM(E92:E94)</f>
        <v>0</v>
      </c>
      <c r="F91" s="141"/>
      <c r="G91" s="142">
        <f>SUM(G92:G94)</f>
        <v>0</v>
      </c>
      <c r="H91" s="140">
        <f>SUM(H92:H94)</f>
        <v>0</v>
      </c>
      <c r="I91" s="141"/>
      <c r="J91" s="142">
        <f>SUM(J92:J94)</f>
        <v>0</v>
      </c>
      <c r="K91" s="140">
        <f>SUM(K92:K94)</f>
        <v>0</v>
      </c>
      <c r="L91" s="141"/>
      <c r="M91" s="142">
        <f>SUM(M92:M94)</f>
        <v>0</v>
      </c>
      <c r="N91" s="140">
        <f>SUM(N92:N94)</f>
        <v>0</v>
      </c>
      <c r="O91" s="141"/>
      <c r="P91" s="142">
        <f>SUM(P92:P94)</f>
        <v>0</v>
      </c>
      <c r="Q91" s="140">
        <f>SUM(Q92:Q94)</f>
        <v>0</v>
      </c>
      <c r="R91" s="141"/>
      <c r="S91" s="142">
        <f>SUM(S92:S94)</f>
        <v>0</v>
      </c>
      <c r="T91" s="140">
        <f>SUM(T92:T94)</f>
        <v>0</v>
      </c>
      <c r="U91" s="141"/>
      <c r="V91" s="142">
        <f>SUM(V92:V94)</f>
        <v>0</v>
      </c>
      <c r="W91" s="142">
        <f>SUM(W92:W94)</f>
        <v>0</v>
      </c>
      <c r="X91" s="142">
        <f>SUM(X92:X94)</f>
        <v>0</v>
      </c>
      <c r="Y91" s="142">
        <f t="shared" si="273"/>
        <v>0</v>
      </c>
      <c r="Z91" s="142" t="e">
        <f t="shared" si="274"/>
        <v>#DIV/0!</v>
      </c>
      <c r="AA91" s="144"/>
      <c r="AB91" s="116"/>
      <c r="AC91" s="116"/>
      <c r="AD91" s="116"/>
      <c r="AE91" s="116"/>
      <c r="AF91" s="116"/>
      <c r="AG91" s="116"/>
    </row>
    <row r="92" spans="1:33" ht="30" customHeight="1" x14ac:dyDescent="0.35">
      <c r="A92" s="117" t="s">
        <v>81</v>
      </c>
      <c r="B92" s="204" t="s">
        <v>186</v>
      </c>
      <c r="C92" s="363" t="s">
        <v>181</v>
      </c>
      <c r="D92" s="206" t="s">
        <v>120</v>
      </c>
      <c r="E92" s="121"/>
      <c r="F92" s="122"/>
      <c r="G92" s="123">
        <f>E92*F92</f>
        <v>0</v>
      </c>
      <c r="H92" s="121"/>
      <c r="I92" s="122"/>
      <c r="J92" s="123">
        <f t="shared" ref="J92:J94" si="318">H92*I92</f>
        <v>0</v>
      </c>
      <c r="K92" s="121"/>
      <c r="L92" s="122"/>
      <c r="M92" s="123">
        <f t="shared" ref="M92:M94" si="319">K92*L92</f>
        <v>0</v>
      </c>
      <c r="N92" s="121"/>
      <c r="O92" s="122"/>
      <c r="P92" s="123">
        <f t="shared" ref="P92:P94" si="320">N92*O92</f>
        <v>0</v>
      </c>
      <c r="Q92" s="121"/>
      <c r="R92" s="122"/>
      <c r="S92" s="123">
        <f t="shared" ref="S92:S94" si="321">Q92*R92</f>
        <v>0</v>
      </c>
      <c r="T92" s="121"/>
      <c r="U92" s="122"/>
      <c r="V92" s="123">
        <f t="shared" ref="V92:V94" si="322">T92*U92</f>
        <v>0</v>
      </c>
      <c r="W92" s="124">
        <f t="shared" ref="W92:W94" si="323">G92+M92+S92</f>
        <v>0</v>
      </c>
      <c r="X92" s="125">
        <f t="shared" ref="X92:X94" si="324">J92+P92+V92</f>
        <v>0</v>
      </c>
      <c r="Y92" s="125">
        <f t="shared" si="273"/>
        <v>0</v>
      </c>
      <c r="Z92" s="126" t="e">
        <f t="shared" si="274"/>
        <v>#DIV/0!</v>
      </c>
      <c r="AA92" s="127"/>
      <c r="AB92" s="129"/>
      <c r="AC92" s="129"/>
      <c r="AD92" s="129"/>
      <c r="AE92" s="129"/>
      <c r="AF92" s="129"/>
      <c r="AG92" s="129"/>
    </row>
    <row r="93" spans="1:33" ht="30" customHeight="1" x14ac:dyDescent="0.35">
      <c r="A93" s="117" t="s">
        <v>81</v>
      </c>
      <c r="B93" s="204" t="s">
        <v>187</v>
      </c>
      <c r="C93" s="364" t="s">
        <v>181</v>
      </c>
      <c r="D93" s="206" t="s">
        <v>120</v>
      </c>
      <c r="E93" s="121"/>
      <c r="F93" s="122"/>
      <c r="G93" s="123">
        <f t="shared" ref="G93:G94" si="325">E93*F93</f>
        <v>0</v>
      </c>
      <c r="H93" s="121"/>
      <c r="I93" s="122"/>
      <c r="J93" s="123">
        <f t="shared" si="318"/>
        <v>0</v>
      </c>
      <c r="K93" s="121"/>
      <c r="L93" s="122"/>
      <c r="M93" s="123">
        <f t="shared" si="319"/>
        <v>0</v>
      </c>
      <c r="N93" s="121"/>
      <c r="O93" s="122"/>
      <c r="P93" s="123">
        <f t="shared" si="320"/>
        <v>0</v>
      </c>
      <c r="Q93" s="121"/>
      <c r="R93" s="122"/>
      <c r="S93" s="123">
        <f t="shared" si="321"/>
        <v>0</v>
      </c>
      <c r="T93" s="121"/>
      <c r="U93" s="122"/>
      <c r="V93" s="123">
        <f t="shared" si="322"/>
        <v>0</v>
      </c>
      <c r="W93" s="124">
        <f t="shared" si="323"/>
        <v>0</v>
      </c>
      <c r="X93" s="125">
        <f t="shared" si="324"/>
        <v>0</v>
      </c>
      <c r="Y93" s="125">
        <f t="shared" si="273"/>
        <v>0</v>
      </c>
      <c r="Z93" s="126" t="e">
        <f t="shared" si="274"/>
        <v>#DIV/0!</v>
      </c>
      <c r="AA93" s="127"/>
      <c r="AB93" s="129"/>
      <c r="AC93" s="129"/>
      <c r="AD93" s="129"/>
      <c r="AE93" s="129"/>
      <c r="AF93" s="129"/>
      <c r="AG93" s="129"/>
    </row>
    <row r="94" spans="1:33" ht="30" customHeight="1" thickBot="1" x14ac:dyDescent="0.4">
      <c r="A94" s="117" t="s">
        <v>81</v>
      </c>
      <c r="B94" s="204" t="s">
        <v>447</v>
      </c>
      <c r="C94" s="364" t="s">
        <v>181</v>
      </c>
      <c r="D94" s="206" t="s">
        <v>120</v>
      </c>
      <c r="E94" s="133"/>
      <c r="F94" s="134"/>
      <c r="G94" s="123">
        <f t="shared" si="325"/>
        <v>0</v>
      </c>
      <c r="H94" s="133"/>
      <c r="I94" s="134"/>
      <c r="J94" s="123">
        <f t="shared" si="318"/>
        <v>0</v>
      </c>
      <c r="K94" s="133"/>
      <c r="L94" s="134"/>
      <c r="M94" s="123">
        <f t="shared" si="319"/>
        <v>0</v>
      </c>
      <c r="N94" s="133"/>
      <c r="O94" s="134"/>
      <c r="P94" s="123">
        <f t="shared" si="320"/>
        <v>0</v>
      </c>
      <c r="Q94" s="133"/>
      <c r="R94" s="134"/>
      <c r="S94" s="123">
        <f t="shared" si="321"/>
        <v>0</v>
      </c>
      <c r="T94" s="133"/>
      <c r="U94" s="134"/>
      <c r="V94" s="123">
        <f t="shared" si="322"/>
        <v>0</v>
      </c>
      <c r="W94" s="124">
        <f t="shared" si="323"/>
        <v>0</v>
      </c>
      <c r="X94" s="125">
        <f t="shared" si="324"/>
        <v>0</v>
      </c>
      <c r="Y94" s="125">
        <f t="shared" si="273"/>
        <v>0</v>
      </c>
      <c r="Z94" s="126" t="e">
        <f t="shared" si="274"/>
        <v>#DIV/0!</v>
      </c>
      <c r="AA94" s="137"/>
      <c r="AB94" s="129"/>
      <c r="AC94" s="129"/>
      <c r="AD94" s="129"/>
      <c r="AE94" s="129"/>
      <c r="AF94" s="129"/>
      <c r="AG94" s="129"/>
    </row>
    <row r="95" spans="1:33" ht="30" customHeight="1" thickBot="1" x14ac:dyDescent="0.4">
      <c r="A95" s="164" t="s">
        <v>188</v>
      </c>
      <c r="B95" s="165"/>
      <c r="C95" s="213"/>
      <c r="D95" s="167"/>
      <c r="E95" s="171">
        <f>E91+E87+E83+E79+E75</f>
        <v>25</v>
      </c>
      <c r="F95" s="187"/>
      <c r="G95" s="170">
        <f>G91+G87+G83+G79+G75</f>
        <v>124450</v>
      </c>
      <c r="H95" s="171">
        <f>H91+H87+H83+H79+H75</f>
        <v>15</v>
      </c>
      <c r="I95" s="187"/>
      <c r="J95" s="170">
        <f>J91+J87+J83+J79+J75</f>
        <v>82840</v>
      </c>
      <c r="K95" s="188">
        <f>K91+K87+K83+K79+K75</f>
        <v>0</v>
      </c>
      <c r="L95" s="187"/>
      <c r="M95" s="170">
        <f>M91+M87+M83+M79+M75</f>
        <v>0</v>
      </c>
      <c r="N95" s="188">
        <f>N91+N87+N83+N79+N75</f>
        <v>0</v>
      </c>
      <c r="O95" s="187"/>
      <c r="P95" s="170">
        <f>P91+P87+P83+P79+P75</f>
        <v>0</v>
      </c>
      <c r="Q95" s="188">
        <f>Q91+Q87+Q83+Q79+Q75</f>
        <v>0</v>
      </c>
      <c r="R95" s="187"/>
      <c r="S95" s="170">
        <f>S91+S87+S83+S79+S75</f>
        <v>0</v>
      </c>
      <c r="T95" s="188">
        <f>T91+T87+T83+T79+T75</f>
        <v>0</v>
      </c>
      <c r="U95" s="187"/>
      <c r="V95" s="170">
        <f>V91+V87+V83+V79+V75</f>
        <v>0</v>
      </c>
      <c r="W95" s="189">
        <f>W91+W87+W83+W79+W75</f>
        <v>124450</v>
      </c>
      <c r="X95" s="214">
        <f>X91+X87+X83+X79+X75</f>
        <v>82840</v>
      </c>
      <c r="Y95" s="215">
        <f t="shared" si="273"/>
        <v>41610</v>
      </c>
      <c r="Z95" s="215">
        <f t="shared" si="274"/>
        <v>0.33435114503816793</v>
      </c>
      <c r="AA95" s="175"/>
      <c r="AB95" s="8"/>
      <c r="AC95" s="8"/>
      <c r="AD95" s="8"/>
      <c r="AE95" s="8"/>
      <c r="AF95" s="8"/>
      <c r="AG95" s="8"/>
    </row>
    <row r="96" spans="1:33" ht="30" customHeight="1" x14ac:dyDescent="0.35">
      <c r="A96" s="216" t="s">
        <v>76</v>
      </c>
      <c r="B96" s="217">
        <v>5</v>
      </c>
      <c r="C96" s="218" t="s">
        <v>189</v>
      </c>
      <c r="D96" s="102"/>
      <c r="E96" s="103"/>
      <c r="F96" s="103"/>
      <c r="G96" s="103"/>
      <c r="H96" s="103"/>
      <c r="I96" s="103"/>
      <c r="J96" s="103"/>
      <c r="K96" s="103"/>
      <c r="L96" s="103"/>
      <c r="M96" s="103"/>
      <c r="N96" s="103"/>
      <c r="O96" s="103"/>
      <c r="P96" s="103"/>
      <c r="Q96" s="103"/>
      <c r="R96" s="103"/>
      <c r="S96" s="103"/>
      <c r="T96" s="103"/>
      <c r="U96" s="103"/>
      <c r="V96" s="103"/>
      <c r="W96" s="104"/>
      <c r="X96" s="104"/>
      <c r="Y96" s="219"/>
      <c r="Z96" s="104"/>
      <c r="AA96" s="105"/>
      <c r="AB96" s="8"/>
      <c r="AC96" s="8"/>
      <c r="AD96" s="8"/>
      <c r="AE96" s="8"/>
      <c r="AF96" s="8"/>
      <c r="AG96" s="8"/>
    </row>
    <row r="97" spans="1:33" ht="30" customHeight="1" x14ac:dyDescent="0.35">
      <c r="A97" s="106" t="s">
        <v>78</v>
      </c>
      <c r="B97" s="153" t="s">
        <v>190</v>
      </c>
      <c r="C97" s="138" t="s">
        <v>191</v>
      </c>
      <c r="D97" s="139"/>
      <c r="E97" s="140">
        <f>SUM(E100:E102)</f>
        <v>0</v>
      </c>
      <c r="F97" s="141"/>
      <c r="G97" s="142">
        <f>SUM(G98:G102)</f>
        <v>42000</v>
      </c>
      <c r="H97" s="140">
        <f t="shared" ref="H97" si="326">SUM(H100:H102)</f>
        <v>0</v>
      </c>
      <c r="I97" s="141"/>
      <c r="J97" s="142">
        <f>SUM(J98:J102)</f>
        <v>42000</v>
      </c>
      <c r="K97" s="140">
        <f t="shared" ref="K97" si="327">SUM(K100:K102)</f>
        <v>0</v>
      </c>
      <c r="L97" s="141"/>
      <c r="M97" s="142">
        <f t="shared" ref="M97:N97" si="328">SUM(M100:M102)</f>
        <v>0</v>
      </c>
      <c r="N97" s="140">
        <f t="shared" si="328"/>
        <v>0</v>
      </c>
      <c r="O97" s="141"/>
      <c r="P97" s="142">
        <f t="shared" ref="P97:Q97" si="329">SUM(P100:P102)</f>
        <v>0</v>
      </c>
      <c r="Q97" s="140">
        <f t="shared" si="329"/>
        <v>0</v>
      </c>
      <c r="R97" s="141"/>
      <c r="S97" s="142">
        <f t="shared" ref="S97:T97" si="330">SUM(S100:S102)</f>
        <v>0</v>
      </c>
      <c r="T97" s="140">
        <f t="shared" si="330"/>
        <v>0</v>
      </c>
      <c r="U97" s="141"/>
      <c r="V97" s="142">
        <f t="shared" ref="V97" si="331">SUM(V100:V102)</f>
        <v>0</v>
      </c>
      <c r="W97" s="220">
        <f>SUM(W98:W102)</f>
        <v>42000</v>
      </c>
      <c r="X97" s="220">
        <f>SUM(X98:X102)</f>
        <v>42000</v>
      </c>
      <c r="Y97" s="220">
        <f t="shared" ref="Y97:Y115" si="332">W97-X97</f>
        <v>0</v>
      </c>
      <c r="Z97" s="114">
        <f t="shared" ref="Z97:Z115" si="333">Y97/W97</f>
        <v>0</v>
      </c>
      <c r="AA97" s="144"/>
      <c r="AB97" s="129"/>
      <c r="AC97" s="129"/>
      <c r="AD97" s="129"/>
      <c r="AE97" s="129"/>
      <c r="AF97" s="129"/>
      <c r="AG97" s="129"/>
    </row>
    <row r="98" spans="1:33" ht="30" customHeight="1" x14ac:dyDescent="0.35">
      <c r="A98" s="117" t="s">
        <v>81</v>
      </c>
      <c r="B98" s="118" t="s">
        <v>192</v>
      </c>
      <c r="C98" s="221" t="s">
        <v>193</v>
      </c>
      <c r="D98" s="210" t="s">
        <v>194</v>
      </c>
      <c r="E98" s="121">
        <v>14</v>
      </c>
      <c r="F98" s="122">
        <v>3000</v>
      </c>
      <c r="G98" s="123">
        <f t="shared" ref="G98" si="334">E98*F98</f>
        <v>42000</v>
      </c>
      <c r="H98" s="121">
        <v>14</v>
      </c>
      <c r="I98" s="122">
        <v>3000</v>
      </c>
      <c r="J98" s="123">
        <f t="shared" ref="J98" si="335">H98*I98</f>
        <v>42000</v>
      </c>
      <c r="K98" s="121"/>
      <c r="L98" s="122"/>
      <c r="M98" s="123">
        <f t="shared" ref="M98" si="336">K98*L98</f>
        <v>0</v>
      </c>
      <c r="N98" s="121"/>
      <c r="O98" s="122"/>
      <c r="P98" s="123">
        <f t="shared" ref="P98" si="337">N98*O98</f>
        <v>0</v>
      </c>
      <c r="Q98" s="121"/>
      <c r="R98" s="122"/>
      <c r="S98" s="123">
        <f t="shared" ref="S98" si="338">Q98*R98</f>
        <v>0</v>
      </c>
      <c r="T98" s="121"/>
      <c r="U98" s="122"/>
      <c r="V98" s="123">
        <f t="shared" ref="V98" si="339">T98*U98</f>
        <v>0</v>
      </c>
      <c r="W98" s="124">
        <f t="shared" ref="W98" si="340">G98+M98+S98</f>
        <v>42000</v>
      </c>
      <c r="X98" s="125">
        <f t="shared" ref="X98" si="341">J98+P98+V98</f>
        <v>42000</v>
      </c>
      <c r="Y98" s="125">
        <f t="shared" si="332"/>
        <v>0</v>
      </c>
      <c r="Z98" s="126">
        <f t="shared" si="333"/>
        <v>0</v>
      </c>
      <c r="AA98" s="127"/>
      <c r="AB98" s="129"/>
      <c r="AC98" s="129"/>
      <c r="AD98" s="129"/>
      <c r="AE98" s="129"/>
      <c r="AF98" s="129"/>
      <c r="AG98" s="129"/>
    </row>
    <row r="99" spans="1:33" ht="30" customHeight="1" x14ac:dyDescent="0.35">
      <c r="A99" s="117" t="s">
        <v>81</v>
      </c>
      <c r="B99" s="118" t="s">
        <v>195</v>
      </c>
      <c r="C99" s="221" t="s">
        <v>196</v>
      </c>
      <c r="D99" s="210" t="s">
        <v>194</v>
      </c>
      <c r="E99" s="121"/>
      <c r="F99" s="122"/>
      <c r="G99" s="123"/>
      <c r="H99" s="121"/>
      <c r="I99" s="122"/>
      <c r="J99" s="123"/>
      <c r="K99" s="121"/>
      <c r="L99" s="122"/>
      <c r="M99" s="123">
        <f t="shared" ref="M99" si="342">K99*L99</f>
        <v>0</v>
      </c>
      <c r="N99" s="121"/>
      <c r="O99" s="122"/>
      <c r="P99" s="123">
        <f t="shared" ref="P99" si="343">N99*O99</f>
        <v>0</v>
      </c>
      <c r="Q99" s="121"/>
      <c r="R99" s="122"/>
      <c r="S99" s="123">
        <f t="shared" ref="S99" si="344">Q99*R99</f>
        <v>0</v>
      </c>
      <c r="T99" s="121"/>
      <c r="U99" s="122"/>
      <c r="V99" s="123">
        <f t="shared" ref="V99" si="345">T99*U99</f>
        <v>0</v>
      </c>
      <c r="W99" s="124">
        <f t="shared" ref="W99" si="346">G99+M99+S99</f>
        <v>0</v>
      </c>
      <c r="X99" s="125">
        <f t="shared" ref="X99" si="347">J99+P99+V99</f>
        <v>0</v>
      </c>
      <c r="Y99" s="125">
        <f t="shared" ref="Y99" si="348">W99-X99</f>
        <v>0</v>
      </c>
      <c r="Z99" s="126" t="e">
        <f t="shared" si="333"/>
        <v>#DIV/0!</v>
      </c>
      <c r="AA99" s="127"/>
      <c r="AB99" s="129"/>
      <c r="AC99" s="129"/>
      <c r="AD99" s="129"/>
      <c r="AE99" s="129"/>
      <c r="AF99" s="129"/>
      <c r="AG99" s="129"/>
    </row>
    <row r="100" spans="1:33" ht="30" customHeight="1" thickBot="1" x14ac:dyDescent="0.4">
      <c r="A100" s="117" t="s">
        <v>81</v>
      </c>
      <c r="B100" s="118" t="s">
        <v>197</v>
      </c>
      <c r="C100" s="221" t="s">
        <v>196</v>
      </c>
      <c r="D100" s="210" t="s">
        <v>194</v>
      </c>
      <c r="E100" s="121"/>
      <c r="F100" s="122"/>
      <c r="G100" s="123"/>
      <c r="H100" s="121"/>
      <c r="I100" s="122"/>
      <c r="J100" s="123"/>
      <c r="K100" s="121"/>
      <c r="L100" s="122"/>
      <c r="M100" s="123">
        <f t="shared" ref="M100:M102" si="349">K100*L100</f>
        <v>0</v>
      </c>
      <c r="N100" s="121"/>
      <c r="O100" s="122"/>
      <c r="P100" s="123">
        <f t="shared" ref="P100:P102" si="350">N100*O100</f>
        <v>0</v>
      </c>
      <c r="Q100" s="121"/>
      <c r="R100" s="122"/>
      <c r="S100" s="123">
        <f t="shared" ref="S100:S102" si="351">Q100*R100</f>
        <v>0</v>
      </c>
      <c r="T100" s="121"/>
      <c r="U100" s="122"/>
      <c r="V100" s="123">
        <f t="shared" ref="V100:V102" si="352">T100*U100</f>
        <v>0</v>
      </c>
      <c r="W100" s="124">
        <f t="shared" ref="W100:W102" si="353">G100+M100+S100</f>
        <v>0</v>
      </c>
      <c r="X100" s="125">
        <f t="shared" ref="X100:X102" si="354">J100+P100+V100</f>
        <v>0</v>
      </c>
      <c r="Y100" s="125">
        <f t="shared" si="332"/>
        <v>0</v>
      </c>
      <c r="Z100" s="126" t="e">
        <f t="shared" si="333"/>
        <v>#DIV/0!</v>
      </c>
      <c r="AA100" s="127"/>
      <c r="AB100" s="129"/>
      <c r="AC100" s="129"/>
      <c r="AD100" s="129"/>
      <c r="AE100" s="129"/>
      <c r="AF100" s="129"/>
      <c r="AG100" s="129"/>
    </row>
    <row r="101" spans="1:33" ht="30" hidden="1" customHeight="1" x14ac:dyDescent="0.35">
      <c r="A101" s="117" t="s">
        <v>81</v>
      </c>
      <c r="B101" s="118" t="s">
        <v>195</v>
      </c>
      <c r="C101" s="221" t="s">
        <v>196</v>
      </c>
      <c r="D101" s="210" t="s">
        <v>194</v>
      </c>
      <c r="E101" s="121"/>
      <c r="F101" s="122"/>
      <c r="G101" s="123">
        <f t="shared" ref="G101:G102" si="355">E101*F101</f>
        <v>0</v>
      </c>
      <c r="H101" s="121"/>
      <c r="I101" s="122"/>
      <c r="J101" s="123">
        <f t="shared" ref="J101:J102" si="356">H101*I101</f>
        <v>0</v>
      </c>
      <c r="K101" s="121"/>
      <c r="L101" s="122"/>
      <c r="M101" s="123">
        <f t="shared" si="349"/>
        <v>0</v>
      </c>
      <c r="N101" s="121"/>
      <c r="O101" s="122"/>
      <c r="P101" s="123">
        <f t="shared" si="350"/>
        <v>0</v>
      </c>
      <c r="Q101" s="121"/>
      <c r="R101" s="122"/>
      <c r="S101" s="123">
        <f t="shared" si="351"/>
        <v>0</v>
      </c>
      <c r="T101" s="121"/>
      <c r="U101" s="122"/>
      <c r="V101" s="123">
        <f t="shared" si="352"/>
        <v>0</v>
      </c>
      <c r="W101" s="124">
        <f t="shared" si="353"/>
        <v>0</v>
      </c>
      <c r="X101" s="125">
        <f t="shared" si="354"/>
        <v>0</v>
      </c>
      <c r="Y101" s="125">
        <f t="shared" si="332"/>
        <v>0</v>
      </c>
      <c r="Z101" s="126" t="e">
        <f t="shared" si="333"/>
        <v>#DIV/0!</v>
      </c>
      <c r="AA101" s="127"/>
      <c r="AB101" s="129"/>
      <c r="AC101" s="129"/>
      <c r="AD101" s="129"/>
      <c r="AE101" s="129"/>
      <c r="AF101" s="129"/>
      <c r="AG101" s="129"/>
    </row>
    <row r="102" spans="1:33" ht="30" hidden="1" customHeight="1" x14ac:dyDescent="0.35">
      <c r="A102" s="130" t="s">
        <v>81</v>
      </c>
      <c r="B102" s="131" t="s">
        <v>197</v>
      </c>
      <c r="C102" s="221" t="s">
        <v>196</v>
      </c>
      <c r="D102" s="212" t="s">
        <v>194</v>
      </c>
      <c r="E102" s="133"/>
      <c r="F102" s="134"/>
      <c r="G102" s="135">
        <f t="shared" si="355"/>
        <v>0</v>
      </c>
      <c r="H102" s="133"/>
      <c r="I102" s="134"/>
      <c r="J102" s="135">
        <f t="shared" si="356"/>
        <v>0</v>
      </c>
      <c r="K102" s="133"/>
      <c r="L102" s="134"/>
      <c r="M102" s="135">
        <f t="shared" si="349"/>
        <v>0</v>
      </c>
      <c r="N102" s="133"/>
      <c r="O102" s="134"/>
      <c r="P102" s="135">
        <f t="shared" si="350"/>
        <v>0</v>
      </c>
      <c r="Q102" s="133"/>
      <c r="R102" s="134"/>
      <c r="S102" s="135">
        <f t="shared" si="351"/>
        <v>0</v>
      </c>
      <c r="T102" s="133"/>
      <c r="U102" s="134"/>
      <c r="V102" s="135">
        <f t="shared" si="352"/>
        <v>0</v>
      </c>
      <c r="W102" s="136">
        <f t="shared" si="353"/>
        <v>0</v>
      </c>
      <c r="X102" s="125">
        <f t="shared" si="354"/>
        <v>0</v>
      </c>
      <c r="Y102" s="125">
        <f t="shared" si="332"/>
        <v>0</v>
      </c>
      <c r="Z102" s="126" t="e">
        <f t="shared" si="333"/>
        <v>#DIV/0!</v>
      </c>
      <c r="AA102" s="137"/>
      <c r="AB102" s="129"/>
      <c r="AC102" s="129"/>
      <c r="AD102" s="129"/>
      <c r="AE102" s="129"/>
      <c r="AF102" s="129"/>
      <c r="AG102" s="129"/>
    </row>
    <row r="103" spans="1:33" ht="30" customHeight="1" thickBot="1" x14ac:dyDescent="0.4">
      <c r="A103" s="106" t="s">
        <v>78</v>
      </c>
      <c r="B103" s="153" t="s">
        <v>198</v>
      </c>
      <c r="C103" s="138" t="s">
        <v>199</v>
      </c>
      <c r="D103" s="222"/>
      <c r="E103" s="223">
        <f>SUM(E106:E108)</f>
        <v>0</v>
      </c>
      <c r="F103" s="141"/>
      <c r="G103" s="142">
        <f t="shared" ref="G103:H103" si="357">SUM(G106:G108)</f>
        <v>0</v>
      </c>
      <c r="H103" s="223">
        <f t="shared" si="357"/>
        <v>0</v>
      </c>
      <c r="I103" s="141"/>
      <c r="J103" s="142">
        <f t="shared" ref="J103:K103" si="358">SUM(J106:J108)</f>
        <v>0</v>
      </c>
      <c r="K103" s="223">
        <f t="shared" si="358"/>
        <v>0</v>
      </c>
      <c r="L103" s="141"/>
      <c r="M103" s="142">
        <f t="shared" ref="M103:N103" si="359">SUM(M106:M108)</f>
        <v>0</v>
      </c>
      <c r="N103" s="223">
        <f t="shared" si="359"/>
        <v>0</v>
      </c>
      <c r="O103" s="141"/>
      <c r="P103" s="142">
        <f t="shared" ref="P103:Q103" si="360">SUM(P106:P108)</f>
        <v>0</v>
      </c>
      <c r="Q103" s="223">
        <f t="shared" si="360"/>
        <v>0</v>
      </c>
      <c r="R103" s="141"/>
      <c r="S103" s="142">
        <f t="shared" ref="S103:T103" si="361">SUM(S106:S108)</f>
        <v>0</v>
      </c>
      <c r="T103" s="223">
        <f t="shared" si="361"/>
        <v>0</v>
      </c>
      <c r="U103" s="141"/>
      <c r="V103" s="142">
        <f t="shared" ref="V103:X103" si="362">SUM(V106:V108)</f>
        <v>0</v>
      </c>
      <c r="W103" s="220">
        <f t="shared" si="362"/>
        <v>0</v>
      </c>
      <c r="X103" s="220">
        <f t="shared" si="362"/>
        <v>0</v>
      </c>
      <c r="Y103" s="220">
        <f t="shared" si="332"/>
        <v>0</v>
      </c>
      <c r="Z103" s="220" t="e">
        <f t="shared" si="333"/>
        <v>#DIV/0!</v>
      </c>
      <c r="AA103" s="144"/>
      <c r="AB103" s="129"/>
      <c r="AC103" s="129"/>
      <c r="AD103" s="129"/>
      <c r="AE103" s="129"/>
      <c r="AF103" s="129"/>
      <c r="AG103" s="129"/>
    </row>
    <row r="104" spans="1:33" ht="30" customHeight="1" x14ac:dyDescent="0.35">
      <c r="A104" s="117" t="s">
        <v>81</v>
      </c>
      <c r="B104" s="118" t="s">
        <v>200</v>
      </c>
      <c r="C104" s="221" t="s">
        <v>201</v>
      </c>
      <c r="D104" s="224" t="s">
        <v>120</v>
      </c>
      <c r="E104" s="121"/>
      <c r="F104" s="122"/>
      <c r="G104" s="123">
        <f t="shared" ref="G104" si="363">E104*F104</f>
        <v>0</v>
      </c>
      <c r="H104" s="121"/>
      <c r="I104" s="122"/>
      <c r="J104" s="123">
        <f t="shared" ref="J104" si="364">H104*I104</f>
        <v>0</v>
      </c>
      <c r="K104" s="121"/>
      <c r="L104" s="122"/>
      <c r="M104" s="123">
        <f t="shared" ref="M104" si="365">K104*L104</f>
        <v>0</v>
      </c>
      <c r="N104" s="121"/>
      <c r="O104" s="122"/>
      <c r="P104" s="123">
        <f t="shared" ref="P104" si="366">N104*O104</f>
        <v>0</v>
      </c>
      <c r="Q104" s="121"/>
      <c r="R104" s="122"/>
      <c r="S104" s="123">
        <f t="shared" ref="S104" si="367">Q104*R104</f>
        <v>0</v>
      </c>
      <c r="T104" s="121"/>
      <c r="U104" s="122"/>
      <c r="V104" s="123">
        <f t="shared" ref="V104" si="368">T104*U104</f>
        <v>0</v>
      </c>
      <c r="W104" s="124">
        <f t="shared" ref="W104" si="369">G104+M104+S104</f>
        <v>0</v>
      </c>
      <c r="X104" s="125">
        <f t="shared" ref="X104" si="370">J104+P104+V104</f>
        <v>0</v>
      </c>
      <c r="Y104" s="125">
        <f t="shared" si="332"/>
        <v>0</v>
      </c>
      <c r="Z104" s="126" t="e">
        <f t="shared" si="333"/>
        <v>#DIV/0!</v>
      </c>
      <c r="AA104" s="127"/>
      <c r="AB104" s="129"/>
      <c r="AC104" s="129"/>
      <c r="AD104" s="129"/>
      <c r="AE104" s="129"/>
      <c r="AF104" s="129"/>
      <c r="AG104" s="129"/>
    </row>
    <row r="105" spans="1:33" ht="30" customHeight="1" x14ac:dyDescent="0.35">
      <c r="A105" s="117" t="s">
        <v>81</v>
      </c>
      <c r="B105" s="118" t="s">
        <v>202</v>
      </c>
      <c r="C105" s="221" t="s">
        <v>201</v>
      </c>
      <c r="D105" s="224" t="s">
        <v>120</v>
      </c>
      <c r="E105" s="121"/>
      <c r="F105" s="122"/>
      <c r="G105" s="123">
        <f t="shared" ref="G105" si="371">E105*F105</f>
        <v>0</v>
      </c>
      <c r="H105" s="121"/>
      <c r="I105" s="122"/>
      <c r="J105" s="123">
        <f t="shared" ref="J105" si="372">H105*I105</f>
        <v>0</v>
      </c>
      <c r="K105" s="121"/>
      <c r="L105" s="122"/>
      <c r="M105" s="123">
        <f t="shared" ref="M105" si="373">K105*L105</f>
        <v>0</v>
      </c>
      <c r="N105" s="121"/>
      <c r="O105" s="122"/>
      <c r="P105" s="123">
        <f t="shared" ref="P105" si="374">N105*O105</f>
        <v>0</v>
      </c>
      <c r="Q105" s="121"/>
      <c r="R105" s="122"/>
      <c r="S105" s="123">
        <f t="shared" ref="S105" si="375">Q105*R105</f>
        <v>0</v>
      </c>
      <c r="T105" s="121"/>
      <c r="U105" s="122"/>
      <c r="V105" s="123">
        <f t="shared" ref="V105" si="376">T105*U105</f>
        <v>0</v>
      </c>
      <c r="W105" s="124">
        <f t="shared" ref="W105" si="377">G105+M105+S105</f>
        <v>0</v>
      </c>
      <c r="X105" s="125">
        <f t="shared" ref="X105" si="378">J105+P105+V105</f>
        <v>0</v>
      </c>
      <c r="Y105" s="125">
        <f t="shared" ref="Y105" si="379">W105-X105</f>
        <v>0</v>
      </c>
      <c r="Z105" s="126" t="e">
        <f t="shared" ref="Z105" si="380">Y105/W105</f>
        <v>#DIV/0!</v>
      </c>
      <c r="AA105" s="127"/>
      <c r="AB105" s="129"/>
      <c r="AC105" s="129"/>
      <c r="AD105" s="129"/>
      <c r="AE105" s="129"/>
      <c r="AF105" s="129"/>
      <c r="AG105" s="129"/>
    </row>
    <row r="106" spans="1:33" ht="30" customHeight="1" thickBot="1" x14ac:dyDescent="0.4">
      <c r="A106" s="117" t="s">
        <v>81</v>
      </c>
      <c r="B106" s="118" t="s">
        <v>203</v>
      </c>
      <c r="C106" s="221" t="s">
        <v>201</v>
      </c>
      <c r="D106" s="224" t="s">
        <v>120</v>
      </c>
      <c r="E106" s="121"/>
      <c r="F106" s="122"/>
      <c r="G106" s="123">
        <f t="shared" ref="G106:G108" si="381">E106*F106</f>
        <v>0</v>
      </c>
      <c r="H106" s="121"/>
      <c r="I106" s="122"/>
      <c r="J106" s="123">
        <f t="shared" ref="J106:J108" si="382">H106*I106</f>
        <v>0</v>
      </c>
      <c r="K106" s="121"/>
      <c r="L106" s="122"/>
      <c r="M106" s="123">
        <f t="shared" ref="M106:M108" si="383">K106*L106</f>
        <v>0</v>
      </c>
      <c r="N106" s="121"/>
      <c r="O106" s="122"/>
      <c r="P106" s="123">
        <f t="shared" ref="P106:P108" si="384">N106*O106</f>
        <v>0</v>
      </c>
      <c r="Q106" s="121"/>
      <c r="R106" s="122"/>
      <c r="S106" s="123">
        <f t="shared" ref="S106:S108" si="385">Q106*R106</f>
        <v>0</v>
      </c>
      <c r="T106" s="121"/>
      <c r="U106" s="122"/>
      <c r="V106" s="123">
        <f t="shared" ref="V106:V108" si="386">T106*U106</f>
        <v>0</v>
      </c>
      <c r="W106" s="124">
        <f t="shared" ref="W106:W108" si="387">G106+M106+S106</f>
        <v>0</v>
      </c>
      <c r="X106" s="125">
        <f t="shared" ref="X106:X108" si="388">J106+P106+V106</f>
        <v>0</v>
      </c>
      <c r="Y106" s="125">
        <f t="shared" si="332"/>
        <v>0</v>
      </c>
      <c r="Z106" s="126" t="e">
        <f t="shared" si="333"/>
        <v>#DIV/0!</v>
      </c>
      <c r="AA106" s="127"/>
      <c r="AB106" s="129"/>
      <c r="AC106" s="129"/>
      <c r="AD106" s="129"/>
      <c r="AE106" s="129"/>
      <c r="AF106" s="129"/>
      <c r="AG106" s="129"/>
    </row>
    <row r="107" spans="1:33" ht="30" hidden="1" customHeight="1" x14ac:dyDescent="0.35">
      <c r="A107" s="117" t="s">
        <v>81</v>
      </c>
      <c r="B107" s="118" t="s">
        <v>202</v>
      </c>
      <c r="C107" s="185" t="s">
        <v>201</v>
      </c>
      <c r="D107" s="210" t="s">
        <v>120</v>
      </c>
      <c r="E107" s="121"/>
      <c r="F107" s="122"/>
      <c r="G107" s="123">
        <f t="shared" si="381"/>
        <v>0</v>
      </c>
      <c r="H107" s="121"/>
      <c r="I107" s="122"/>
      <c r="J107" s="123">
        <f t="shared" si="382"/>
        <v>0</v>
      </c>
      <c r="K107" s="121"/>
      <c r="L107" s="122"/>
      <c r="M107" s="123">
        <f t="shared" si="383"/>
        <v>0</v>
      </c>
      <c r="N107" s="121"/>
      <c r="O107" s="122"/>
      <c r="P107" s="123">
        <f t="shared" si="384"/>
        <v>0</v>
      </c>
      <c r="Q107" s="121"/>
      <c r="R107" s="122"/>
      <c r="S107" s="123">
        <f t="shared" si="385"/>
        <v>0</v>
      </c>
      <c r="T107" s="121"/>
      <c r="U107" s="122"/>
      <c r="V107" s="123">
        <f t="shared" si="386"/>
        <v>0</v>
      </c>
      <c r="W107" s="124">
        <f t="shared" si="387"/>
        <v>0</v>
      </c>
      <c r="X107" s="125">
        <f t="shared" si="388"/>
        <v>0</v>
      </c>
      <c r="Y107" s="125">
        <f t="shared" si="332"/>
        <v>0</v>
      </c>
      <c r="Z107" s="126" t="e">
        <f t="shared" si="333"/>
        <v>#DIV/0!</v>
      </c>
      <c r="AA107" s="127"/>
      <c r="AB107" s="129"/>
      <c r="AC107" s="129"/>
      <c r="AD107" s="129"/>
      <c r="AE107" s="129"/>
      <c r="AF107" s="129"/>
      <c r="AG107" s="129"/>
    </row>
    <row r="108" spans="1:33" ht="30" hidden="1" customHeight="1" x14ac:dyDescent="0.35">
      <c r="A108" s="130" t="s">
        <v>81</v>
      </c>
      <c r="B108" s="131" t="s">
        <v>203</v>
      </c>
      <c r="C108" s="161" t="s">
        <v>201</v>
      </c>
      <c r="D108" s="212" t="s">
        <v>120</v>
      </c>
      <c r="E108" s="133"/>
      <c r="F108" s="134"/>
      <c r="G108" s="135">
        <f t="shared" si="381"/>
        <v>0</v>
      </c>
      <c r="H108" s="133"/>
      <c r="I108" s="134"/>
      <c r="J108" s="135">
        <f t="shared" si="382"/>
        <v>0</v>
      </c>
      <c r="K108" s="133"/>
      <c r="L108" s="134"/>
      <c r="M108" s="135">
        <f t="shared" si="383"/>
        <v>0</v>
      </c>
      <c r="N108" s="133"/>
      <c r="O108" s="134"/>
      <c r="P108" s="135">
        <f t="shared" si="384"/>
        <v>0</v>
      </c>
      <c r="Q108" s="133"/>
      <c r="R108" s="134"/>
      <c r="S108" s="135">
        <f t="shared" si="385"/>
        <v>0</v>
      </c>
      <c r="T108" s="133"/>
      <c r="U108" s="134"/>
      <c r="V108" s="135">
        <f t="shared" si="386"/>
        <v>0</v>
      </c>
      <c r="W108" s="136">
        <f t="shared" si="387"/>
        <v>0</v>
      </c>
      <c r="X108" s="125">
        <f t="shared" si="388"/>
        <v>0</v>
      </c>
      <c r="Y108" s="125">
        <f t="shared" si="332"/>
        <v>0</v>
      </c>
      <c r="Z108" s="126" t="e">
        <f t="shared" si="333"/>
        <v>#DIV/0!</v>
      </c>
      <c r="AA108" s="137"/>
      <c r="AB108" s="129"/>
      <c r="AC108" s="129"/>
      <c r="AD108" s="129"/>
      <c r="AE108" s="129"/>
      <c r="AF108" s="129"/>
      <c r="AG108" s="129"/>
    </row>
    <row r="109" spans="1:33" ht="30" customHeight="1" x14ac:dyDescent="0.35">
      <c r="A109" s="106" t="s">
        <v>78</v>
      </c>
      <c r="B109" s="153" t="s">
        <v>204</v>
      </c>
      <c r="C109" s="225" t="s">
        <v>205</v>
      </c>
      <c r="D109" s="226"/>
      <c r="E109" s="223">
        <f>SUM(E112:E114)</f>
        <v>0</v>
      </c>
      <c r="F109" s="141"/>
      <c r="G109" s="142">
        <f t="shared" ref="G109:H109" si="389">SUM(G112:G114)</f>
        <v>0</v>
      </c>
      <c r="H109" s="223">
        <f t="shared" si="389"/>
        <v>0</v>
      </c>
      <c r="I109" s="141"/>
      <c r="J109" s="142">
        <f t="shared" ref="J109:K109" si="390">SUM(J112:J114)</f>
        <v>0</v>
      </c>
      <c r="K109" s="223">
        <f t="shared" si="390"/>
        <v>0</v>
      </c>
      <c r="L109" s="141"/>
      <c r="M109" s="142">
        <f t="shared" ref="M109:N109" si="391">SUM(M112:M114)</f>
        <v>0</v>
      </c>
      <c r="N109" s="223">
        <f t="shared" si="391"/>
        <v>0</v>
      </c>
      <c r="O109" s="141"/>
      <c r="P109" s="142">
        <f t="shared" ref="P109:Q109" si="392">SUM(P112:P114)</f>
        <v>0</v>
      </c>
      <c r="Q109" s="223">
        <f t="shared" si="392"/>
        <v>0</v>
      </c>
      <c r="R109" s="141"/>
      <c r="S109" s="142">
        <f t="shared" ref="S109:T109" si="393">SUM(S112:S114)</f>
        <v>0</v>
      </c>
      <c r="T109" s="223">
        <f t="shared" si="393"/>
        <v>0</v>
      </c>
      <c r="U109" s="141"/>
      <c r="V109" s="142">
        <f t="shared" ref="V109:X109" si="394">SUM(V112:V114)</f>
        <v>0</v>
      </c>
      <c r="W109" s="220">
        <f t="shared" si="394"/>
        <v>0</v>
      </c>
      <c r="X109" s="220">
        <f t="shared" si="394"/>
        <v>0</v>
      </c>
      <c r="Y109" s="220">
        <f t="shared" si="332"/>
        <v>0</v>
      </c>
      <c r="Z109" s="220" t="e">
        <f t="shared" si="333"/>
        <v>#DIV/0!</v>
      </c>
      <c r="AA109" s="144"/>
      <c r="AB109" s="129"/>
      <c r="AC109" s="129"/>
      <c r="AD109" s="129"/>
      <c r="AE109" s="129"/>
      <c r="AF109" s="129"/>
      <c r="AG109" s="129"/>
    </row>
    <row r="110" spans="1:33" ht="30" customHeight="1" x14ac:dyDescent="0.35">
      <c r="A110" s="117" t="s">
        <v>81</v>
      </c>
      <c r="B110" s="118" t="s">
        <v>206</v>
      </c>
      <c r="C110" s="207" t="s">
        <v>126</v>
      </c>
      <c r="D110" s="206" t="s">
        <v>127</v>
      </c>
      <c r="E110" s="121"/>
      <c r="F110" s="122"/>
      <c r="G110" s="123">
        <f t="shared" ref="G110" si="395">E110*F110</f>
        <v>0</v>
      </c>
      <c r="H110" s="121"/>
      <c r="I110" s="122"/>
      <c r="J110" s="123">
        <f t="shared" ref="J110" si="396">H110*I110</f>
        <v>0</v>
      </c>
      <c r="K110" s="121"/>
      <c r="L110" s="122"/>
      <c r="M110" s="123">
        <f t="shared" ref="M110" si="397">K110*L110</f>
        <v>0</v>
      </c>
      <c r="N110" s="121"/>
      <c r="O110" s="122"/>
      <c r="P110" s="123">
        <f t="shared" ref="P110" si="398">N110*O110</f>
        <v>0</v>
      </c>
      <c r="Q110" s="121"/>
      <c r="R110" s="122"/>
      <c r="S110" s="123">
        <f t="shared" ref="S110" si="399">Q110*R110</f>
        <v>0</v>
      </c>
      <c r="T110" s="121"/>
      <c r="U110" s="122"/>
      <c r="V110" s="123">
        <f t="shared" ref="V110" si="400">T110*U110</f>
        <v>0</v>
      </c>
      <c r="W110" s="124">
        <f t="shared" ref="W110" si="401">G110+M110+S110</f>
        <v>0</v>
      </c>
      <c r="X110" s="125">
        <f t="shared" ref="X110" si="402">J110+P110+V110</f>
        <v>0</v>
      </c>
      <c r="Y110" s="125">
        <f t="shared" si="332"/>
        <v>0</v>
      </c>
      <c r="Z110" s="126" t="e">
        <f t="shared" si="333"/>
        <v>#DIV/0!</v>
      </c>
      <c r="AA110" s="127"/>
      <c r="AB110" s="128"/>
      <c r="AC110" s="129"/>
      <c r="AD110" s="129"/>
      <c r="AE110" s="129"/>
      <c r="AF110" s="129"/>
      <c r="AG110" s="129"/>
    </row>
    <row r="111" spans="1:33" ht="30" customHeight="1" x14ac:dyDescent="0.35">
      <c r="A111" s="117" t="s">
        <v>81</v>
      </c>
      <c r="B111" s="118" t="s">
        <v>207</v>
      </c>
      <c r="C111" s="207" t="s">
        <v>126</v>
      </c>
      <c r="D111" s="206" t="s">
        <v>127</v>
      </c>
      <c r="E111" s="121"/>
      <c r="F111" s="122"/>
      <c r="G111" s="123">
        <f t="shared" ref="G111" si="403">E111*F111</f>
        <v>0</v>
      </c>
      <c r="H111" s="121"/>
      <c r="I111" s="122"/>
      <c r="J111" s="123">
        <f t="shared" ref="J111" si="404">H111*I111</f>
        <v>0</v>
      </c>
      <c r="K111" s="121"/>
      <c r="L111" s="122"/>
      <c r="M111" s="123">
        <f t="shared" ref="M111" si="405">K111*L111</f>
        <v>0</v>
      </c>
      <c r="N111" s="121"/>
      <c r="O111" s="122"/>
      <c r="P111" s="123">
        <f t="shared" ref="P111" si="406">N111*O111</f>
        <v>0</v>
      </c>
      <c r="Q111" s="121"/>
      <c r="R111" s="122"/>
      <c r="S111" s="123">
        <f t="shared" ref="S111" si="407">Q111*R111</f>
        <v>0</v>
      </c>
      <c r="T111" s="121"/>
      <c r="U111" s="122"/>
      <c r="V111" s="123">
        <f t="shared" ref="V111" si="408">T111*U111</f>
        <v>0</v>
      </c>
      <c r="W111" s="124">
        <f t="shared" ref="W111" si="409">G111+M111+S111</f>
        <v>0</v>
      </c>
      <c r="X111" s="125">
        <f t="shared" ref="X111" si="410">J111+P111+V111</f>
        <v>0</v>
      </c>
      <c r="Y111" s="125">
        <f t="shared" ref="Y111" si="411">W111-X111</f>
        <v>0</v>
      </c>
      <c r="Z111" s="126" t="e">
        <f t="shared" ref="Z111" si="412">Y111/W111</f>
        <v>#DIV/0!</v>
      </c>
      <c r="AA111" s="127"/>
      <c r="AB111" s="128"/>
      <c r="AC111" s="129"/>
      <c r="AD111" s="129"/>
      <c r="AE111" s="129"/>
      <c r="AF111" s="129"/>
      <c r="AG111" s="129"/>
    </row>
    <row r="112" spans="1:33" ht="30" customHeight="1" thickBot="1" x14ac:dyDescent="0.4">
      <c r="A112" s="117" t="s">
        <v>81</v>
      </c>
      <c r="B112" s="118" t="s">
        <v>208</v>
      </c>
      <c r="C112" s="207" t="s">
        <v>126</v>
      </c>
      <c r="D112" s="206" t="s">
        <v>127</v>
      </c>
      <c r="E112" s="121"/>
      <c r="F112" s="122"/>
      <c r="G112" s="123">
        <f t="shared" ref="G112:G114" si="413">E112*F112</f>
        <v>0</v>
      </c>
      <c r="H112" s="121"/>
      <c r="I112" s="122"/>
      <c r="J112" s="123">
        <f t="shared" ref="J112:J114" si="414">H112*I112</f>
        <v>0</v>
      </c>
      <c r="K112" s="121"/>
      <c r="L112" s="122"/>
      <c r="M112" s="123">
        <f t="shared" ref="M112:M114" si="415">K112*L112</f>
        <v>0</v>
      </c>
      <c r="N112" s="121"/>
      <c r="O112" s="122"/>
      <c r="P112" s="123">
        <f t="shared" ref="P112:P114" si="416">N112*O112</f>
        <v>0</v>
      </c>
      <c r="Q112" s="121"/>
      <c r="R112" s="122"/>
      <c r="S112" s="123">
        <f t="shared" ref="S112:S114" si="417">Q112*R112</f>
        <v>0</v>
      </c>
      <c r="T112" s="121"/>
      <c r="U112" s="122"/>
      <c r="V112" s="123">
        <f t="shared" ref="V112:V114" si="418">T112*U112</f>
        <v>0</v>
      </c>
      <c r="W112" s="124">
        <f t="shared" ref="W112:W114" si="419">G112+M112+S112</f>
        <v>0</v>
      </c>
      <c r="X112" s="125">
        <f t="shared" ref="X112:X114" si="420">J112+P112+V112</f>
        <v>0</v>
      </c>
      <c r="Y112" s="125">
        <f t="shared" si="332"/>
        <v>0</v>
      </c>
      <c r="Z112" s="126" t="e">
        <f t="shared" si="333"/>
        <v>#DIV/0!</v>
      </c>
      <c r="AA112" s="127"/>
      <c r="AB112" s="128"/>
      <c r="AC112" s="129"/>
      <c r="AD112" s="129"/>
      <c r="AE112" s="129"/>
      <c r="AF112" s="129"/>
      <c r="AG112" s="129"/>
    </row>
    <row r="113" spans="1:33" ht="30" hidden="1" customHeight="1" x14ac:dyDescent="0.35">
      <c r="A113" s="117" t="s">
        <v>81</v>
      </c>
      <c r="B113" s="118" t="s">
        <v>207</v>
      </c>
      <c r="C113" s="207" t="s">
        <v>126</v>
      </c>
      <c r="D113" s="206" t="s">
        <v>127</v>
      </c>
      <c r="E113" s="121"/>
      <c r="F113" s="122"/>
      <c r="G113" s="123">
        <f t="shared" si="413"/>
        <v>0</v>
      </c>
      <c r="H113" s="121"/>
      <c r="I113" s="122"/>
      <c r="J113" s="123">
        <f t="shared" si="414"/>
        <v>0</v>
      </c>
      <c r="K113" s="121"/>
      <c r="L113" s="122"/>
      <c r="M113" s="123">
        <f t="shared" si="415"/>
        <v>0</v>
      </c>
      <c r="N113" s="121"/>
      <c r="O113" s="122"/>
      <c r="P113" s="123">
        <f t="shared" si="416"/>
        <v>0</v>
      </c>
      <c r="Q113" s="121"/>
      <c r="R113" s="122"/>
      <c r="S113" s="123">
        <f t="shared" si="417"/>
        <v>0</v>
      </c>
      <c r="T113" s="121"/>
      <c r="U113" s="122"/>
      <c r="V113" s="123">
        <f t="shared" si="418"/>
        <v>0</v>
      </c>
      <c r="W113" s="124">
        <f t="shared" si="419"/>
        <v>0</v>
      </c>
      <c r="X113" s="125">
        <f t="shared" si="420"/>
        <v>0</v>
      </c>
      <c r="Y113" s="125">
        <f t="shared" si="332"/>
        <v>0</v>
      </c>
      <c r="Z113" s="126" t="e">
        <f t="shared" si="333"/>
        <v>#DIV/0!</v>
      </c>
      <c r="AA113" s="127"/>
      <c r="AB113" s="129"/>
      <c r="AC113" s="129"/>
      <c r="AD113" s="129"/>
      <c r="AE113" s="129"/>
      <c r="AF113" s="129"/>
      <c r="AG113" s="129"/>
    </row>
    <row r="114" spans="1:33" ht="30" hidden="1" customHeight="1" x14ac:dyDescent="0.35">
      <c r="A114" s="130" t="s">
        <v>81</v>
      </c>
      <c r="B114" s="131" t="s">
        <v>208</v>
      </c>
      <c r="C114" s="227" t="s">
        <v>126</v>
      </c>
      <c r="D114" s="206" t="s">
        <v>127</v>
      </c>
      <c r="E114" s="147"/>
      <c r="F114" s="148"/>
      <c r="G114" s="149">
        <f t="shared" si="413"/>
        <v>0</v>
      </c>
      <c r="H114" s="147"/>
      <c r="I114" s="148"/>
      <c r="J114" s="149">
        <f t="shared" si="414"/>
        <v>0</v>
      </c>
      <c r="K114" s="147"/>
      <c r="L114" s="148"/>
      <c r="M114" s="149">
        <f t="shared" si="415"/>
        <v>0</v>
      </c>
      <c r="N114" s="147"/>
      <c r="O114" s="148"/>
      <c r="P114" s="149">
        <f t="shared" si="416"/>
        <v>0</v>
      </c>
      <c r="Q114" s="147"/>
      <c r="R114" s="148"/>
      <c r="S114" s="149">
        <f t="shared" si="417"/>
        <v>0</v>
      </c>
      <c r="T114" s="147"/>
      <c r="U114" s="148"/>
      <c r="V114" s="149">
        <f t="shared" si="418"/>
        <v>0</v>
      </c>
      <c r="W114" s="136">
        <f t="shared" si="419"/>
        <v>0</v>
      </c>
      <c r="X114" s="125">
        <f t="shared" si="420"/>
        <v>0</v>
      </c>
      <c r="Y114" s="125">
        <f t="shared" si="332"/>
        <v>0</v>
      </c>
      <c r="Z114" s="126" t="e">
        <f t="shared" si="333"/>
        <v>#DIV/0!</v>
      </c>
      <c r="AA114" s="150"/>
      <c r="AB114" s="129"/>
      <c r="AC114" s="129"/>
      <c r="AD114" s="129"/>
      <c r="AE114" s="129"/>
      <c r="AF114" s="129"/>
      <c r="AG114" s="129"/>
    </row>
    <row r="115" spans="1:33" ht="39.75" customHeight="1" thickBot="1" x14ac:dyDescent="0.4">
      <c r="A115" s="398" t="s">
        <v>209</v>
      </c>
      <c r="B115" s="386"/>
      <c r="C115" s="386"/>
      <c r="D115" s="387"/>
      <c r="E115" s="187"/>
      <c r="F115" s="187"/>
      <c r="G115" s="170">
        <f>G97+G103+G109</f>
        <v>42000</v>
      </c>
      <c r="H115" s="187"/>
      <c r="I115" s="187"/>
      <c r="J115" s="170">
        <f>J97+J103+J109</f>
        <v>42000</v>
      </c>
      <c r="K115" s="187"/>
      <c r="L115" s="187"/>
      <c r="M115" s="170">
        <f>M97+M103+M109</f>
        <v>0</v>
      </c>
      <c r="N115" s="187"/>
      <c r="O115" s="187"/>
      <c r="P115" s="170">
        <f>P97+P103+P109</f>
        <v>0</v>
      </c>
      <c r="Q115" s="187"/>
      <c r="R115" s="187"/>
      <c r="S115" s="170">
        <f>S97+S103+S109</f>
        <v>0</v>
      </c>
      <c r="T115" s="187"/>
      <c r="U115" s="187"/>
      <c r="V115" s="170">
        <f t="shared" ref="V115:X115" si="421">V97+V103+V109</f>
        <v>0</v>
      </c>
      <c r="W115" s="189">
        <f t="shared" si="421"/>
        <v>42000</v>
      </c>
      <c r="X115" s="189">
        <f t="shared" si="421"/>
        <v>42000</v>
      </c>
      <c r="Y115" s="189">
        <f t="shared" si="332"/>
        <v>0</v>
      </c>
      <c r="Z115" s="189">
        <f t="shared" si="333"/>
        <v>0</v>
      </c>
      <c r="AA115" s="175"/>
      <c r="AB115" s="5"/>
      <c r="AC115" s="8"/>
      <c r="AD115" s="8"/>
      <c r="AE115" s="8"/>
      <c r="AF115" s="8"/>
      <c r="AG115" s="8"/>
    </row>
    <row r="116" spans="1:33" ht="30" customHeight="1" thickBot="1" x14ac:dyDescent="0.4">
      <c r="A116" s="176" t="s">
        <v>76</v>
      </c>
      <c r="B116" s="177">
        <v>6</v>
      </c>
      <c r="C116" s="178" t="s">
        <v>210</v>
      </c>
      <c r="D116" s="179"/>
      <c r="E116" s="103"/>
      <c r="F116" s="103"/>
      <c r="G116" s="103"/>
      <c r="H116" s="103"/>
      <c r="I116" s="103"/>
      <c r="J116" s="103"/>
      <c r="K116" s="103"/>
      <c r="L116" s="103"/>
      <c r="M116" s="103"/>
      <c r="N116" s="103"/>
      <c r="O116" s="103"/>
      <c r="P116" s="103"/>
      <c r="Q116" s="103"/>
      <c r="R116" s="103"/>
      <c r="S116" s="103"/>
      <c r="T116" s="103"/>
      <c r="U116" s="103"/>
      <c r="V116" s="103"/>
      <c r="W116" s="104"/>
      <c r="X116" s="104"/>
      <c r="Y116" s="219"/>
      <c r="Z116" s="104"/>
      <c r="AA116" s="105"/>
      <c r="AB116" s="8"/>
      <c r="AC116" s="8"/>
      <c r="AD116" s="8"/>
      <c r="AE116" s="8"/>
      <c r="AF116" s="8"/>
      <c r="AG116" s="8"/>
    </row>
    <row r="117" spans="1:33" ht="30" customHeight="1" x14ac:dyDescent="0.35">
      <c r="A117" s="106" t="s">
        <v>78</v>
      </c>
      <c r="B117" s="153" t="s">
        <v>211</v>
      </c>
      <c r="C117" s="228" t="s">
        <v>212</v>
      </c>
      <c r="D117" s="109"/>
      <c r="E117" s="110">
        <f>SUM(E118:E120)</f>
        <v>0</v>
      </c>
      <c r="F117" s="111"/>
      <c r="G117" s="112">
        <f>SUM(G118:G120)</f>
        <v>0</v>
      </c>
      <c r="H117" s="110">
        <f>SUM(H118:H120)</f>
        <v>0</v>
      </c>
      <c r="I117" s="111"/>
      <c r="J117" s="112">
        <f>SUM(J118:J120)</f>
        <v>0</v>
      </c>
      <c r="K117" s="110">
        <f>SUM(K118:K120)</f>
        <v>0</v>
      </c>
      <c r="L117" s="111"/>
      <c r="M117" s="112">
        <f>SUM(M118:M120)</f>
        <v>0</v>
      </c>
      <c r="N117" s="110">
        <f>SUM(N118:N120)</f>
        <v>0</v>
      </c>
      <c r="O117" s="111"/>
      <c r="P117" s="112">
        <f>SUM(P118:P120)</f>
        <v>0</v>
      </c>
      <c r="Q117" s="110">
        <f>SUM(Q118:Q120)</f>
        <v>0</v>
      </c>
      <c r="R117" s="111"/>
      <c r="S117" s="112">
        <f>SUM(S118:S120)</f>
        <v>0</v>
      </c>
      <c r="T117" s="110">
        <f>SUM(T118:T120)</f>
        <v>0</v>
      </c>
      <c r="U117" s="111"/>
      <c r="V117" s="112">
        <f>SUM(V118:V120)</f>
        <v>0</v>
      </c>
      <c r="W117" s="112">
        <f>SUM(W118:W120)</f>
        <v>0</v>
      </c>
      <c r="X117" s="112">
        <f>SUM(X118:X120)</f>
        <v>0</v>
      </c>
      <c r="Y117" s="112">
        <f t="shared" ref="Y117:Y171" si="422">W117-X117</f>
        <v>0</v>
      </c>
      <c r="Z117" s="114" t="e">
        <f t="shared" ref="Z117:Z171" si="423">Y117/W117</f>
        <v>#DIV/0!</v>
      </c>
      <c r="AA117" s="115"/>
      <c r="AB117" s="116"/>
      <c r="AC117" s="116"/>
      <c r="AD117" s="116"/>
      <c r="AE117" s="116"/>
      <c r="AF117" s="116"/>
      <c r="AG117" s="116"/>
    </row>
    <row r="118" spans="1:33" ht="30" customHeight="1" thickBot="1" x14ac:dyDescent="0.4">
      <c r="A118" s="117" t="s">
        <v>81</v>
      </c>
      <c r="B118" s="204" t="s">
        <v>213</v>
      </c>
      <c r="C118" s="365" t="s">
        <v>219</v>
      </c>
      <c r="D118" s="229" t="s">
        <v>120</v>
      </c>
      <c r="E118" s="121"/>
      <c r="F118" s="122"/>
      <c r="G118" s="123">
        <f t="shared" ref="G118:G120" si="424">E118*F118</f>
        <v>0</v>
      </c>
      <c r="H118" s="121"/>
      <c r="I118" s="122"/>
      <c r="J118" s="123">
        <f t="shared" ref="J118:J120" si="425">H118*I118</f>
        <v>0</v>
      </c>
      <c r="K118" s="121"/>
      <c r="L118" s="122"/>
      <c r="M118" s="123">
        <f t="shared" ref="M118:M120" si="426">K118*L118</f>
        <v>0</v>
      </c>
      <c r="N118" s="121"/>
      <c r="O118" s="122"/>
      <c r="P118" s="123">
        <f t="shared" ref="P118:P120" si="427">N118*O118</f>
        <v>0</v>
      </c>
      <c r="Q118" s="121"/>
      <c r="R118" s="122"/>
      <c r="S118" s="123">
        <f t="shared" ref="S118:S120" si="428">Q118*R118</f>
        <v>0</v>
      </c>
      <c r="T118" s="121"/>
      <c r="U118" s="122"/>
      <c r="V118" s="123">
        <f t="shared" ref="V118:V120" si="429">T118*U118</f>
        <v>0</v>
      </c>
      <c r="W118" s="124">
        <f t="shared" ref="W118:W120" si="430">G118+M118+S118</f>
        <v>0</v>
      </c>
      <c r="X118" s="125">
        <f t="shared" ref="X118:X120" si="431">J118+P118+V118</f>
        <v>0</v>
      </c>
      <c r="Y118" s="125">
        <f t="shared" si="422"/>
        <v>0</v>
      </c>
      <c r="Z118" s="126" t="e">
        <f t="shared" si="423"/>
        <v>#DIV/0!</v>
      </c>
      <c r="AA118" s="127"/>
      <c r="AB118" s="129"/>
      <c r="AC118" s="129"/>
      <c r="AD118" s="129"/>
      <c r="AE118" s="129"/>
      <c r="AF118" s="129"/>
      <c r="AG118" s="129"/>
    </row>
    <row r="119" spans="1:33" ht="30" customHeight="1" thickBot="1" x14ac:dyDescent="0.4">
      <c r="A119" s="117" t="s">
        <v>81</v>
      </c>
      <c r="B119" s="204" t="s">
        <v>214</v>
      </c>
      <c r="C119" s="365" t="s">
        <v>219</v>
      </c>
      <c r="D119" s="229" t="s">
        <v>120</v>
      </c>
      <c r="E119" s="121"/>
      <c r="F119" s="122"/>
      <c r="G119" s="123">
        <f t="shared" si="424"/>
        <v>0</v>
      </c>
      <c r="H119" s="121"/>
      <c r="I119" s="122"/>
      <c r="J119" s="123">
        <f t="shared" si="425"/>
        <v>0</v>
      </c>
      <c r="K119" s="121"/>
      <c r="L119" s="122"/>
      <c r="M119" s="123">
        <f t="shared" si="426"/>
        <v>0</v>
      </c>
      <c r="N119" s="121"/>
      <c r="O119" s="122"/>
      <c r="P119" s="123">
        <f t="shared" si="427"/>
        <v>0</v>
      </c>
      <c r="Q119" s="121"/>
      <c r="R119" s="122"/>
      <c r="S119" s="123">
        <f t="shared" si="428"/>
        <v>0</v>
      </c>
      <c r="T119" s="121"/>
      <c r="U119" s="122"/>
      <c r="V119" s="123">
        <f t="shared" si="429"/>
        <v>0</v>
      </c>
      <c r="W119" s="124">
        <f t="shared" si="430"/>
        <v>0</v>
      </c>
      <c r="X119" s="125">
        <f t="shared" si="431"/>
        <v>0</v>
      </c>
      <c r="Y119" s="125">
        <f t="shared" si="422"/>
        <v>0</v>
      </c>
      <c r="Z119" s="126" t="e">
        <f t="shared" si="423"/>
        <v>#DIV/0!</v>
      </c>
      <c r="AA119" s="127"/>
      <c r="AB119" s="129"/>
      <c r="AC119" s="129"/>
      <c r="AD119" s="129"/>
      <c r="AE119" s="129"/>
      <c r="AF119" s="129"/>
      <c r="AG119" s="129"/>
    </row>
    <row r="120" spans="1:33" ht="30" customHeight="1" thickBot="1" x14ac:dyDescent="0.4">
      <c r="A120" s="117" t="s">
        <v>81</v>
      </c>
      <c r="B120" s="204" t="s">
        <v>215</v>
      </c>
      <c r="C120" s="365" t="s">
        <v>219</v>
      </c>
      <c r="D120" s="229" t="s">
        <v>120</v>
      </c>
      <c r="E120" s="121"/>
      <c r="F120" s="122"/>
      <c r="G120" s="123">
        <f t="shared" si="424"/>
        <v>0</v>
      </c>
      <c r="H120" s="121"/>
      <c r="I120" s="122"/>
      <c r="J120" s="123">
        <f t="shared" si="425"/>
        <v>0</v>
      </c>
      <c r="K120" s="121"/>
      <c r="L120" s="122"/>
      <c r="M120" s="123">
        <f t="shared" si="426"/>
        <v>0</v>
      </c>
      <c r="N120" s="121"/>
      <c r="O120" s="122"/>
      <c r="P120" s="123">
        <f t="shared" si="427"/>
        <v>0</v>
      </c>
      <c r="Q120" s="121"/>
      <c r="R120" s="122"/>
      <c r="S120" s="123">
        <f t="shared" si="428"/>
        <v>0</v>
      </c>
      <c r="T120" s="121"/>
      <c r="U120" s="122"/>
      <c r="V120" s="123">
        <f t="shared" si="429"/>
        <v>0</v>
      </c>
      <c r="W120" s="124">
        <f t="shared" si="430"/>
        <v>0</v>
      </c>
      <c r="X120" s="125">
        <f t="shared" si="431"/>
        <v>0</v>
      </c>
      <c r="Y120" s="125">
        <f t="shared" si="422"/>
        <v>0</v>
      </c>
      <c r="Z120" s="126" t="e">
        <f t="shared" si="423"/>
        <v>#DIV/0!</v>
      </c>
      <c r="AA120" s="127"/>
      <c r="AB120" s="129"/>
      <c r="AC120" s="129"/>
      <c r="AD120" s="129"/>
      <c r="AE120" s="129"/>
      <c r="AF120" s="129"/>
      <c r="AG120" s="129"/>
    </row>
    <row r="121" spans="1:33" ht="30" customHeight="1" x14ac:dyDescent="0.35">
      <c r="A121" s="106" t="s">
        <v>76</v>
      </c>
      <c r="B121" s="153" t="s">
        <v>216</v>
      </c>
      <c r="C121" s="230" t="s">
        <v>217</v>
      </c>
      <c r="D121" s="139"/>
      <c r="E121" s="140">
        <f>SUM(E122:E124)</f>
        <v>1</v>
      </c>
      <c r="F121" s="141"/>
      <c r="G121" s="142">
        <f t="shared" ref="G121:H121" si="432">SUM(G122:G124)</f>
        <v>4300</v>
      </c>
      <c r="H121" s="140">
        <f t="shared" si="432"/>
        <v>0</v>
      </c>
      <c r="I121" s="141"/>
      <c r="J121" s="142">
        <f t="shared" ref="J121:K121" si="433">SUM(J122:J124)</f>
        <v>0</v>
      </c>
      <c r="K121" s="140">
        <f t="shared" si="433"/>
        <v>0</v>
      </c>
      <c r="L121" s="141"/>
      <c r="M121" s="142">
        <f t="shared" ref="M121:N121" si="434">SUM(M122:M124)</f>
        <v>0</v>
      </c>
      <c r="N121" s="140">
        <f t="shared" si="434"/>
        <v>0</v>
      </c>
      <c r="O121" s="141"/>
      <c r="P121" s="142">
        <f t="shared" ref="P121:Q121" si="435">SUM(P122:P124)</f>
        <v>0</v>
      </c>
      <c r="Q121" s="140">
        <f t="shared" si="435"/>
        <v>0</v>
      </c>
      <c r="R121" s="141"/>
      <c r="S121" s="142">
        <f t="shared" ref="S121:T121" si="436">SUM(S122:S124)</f>
        <v>0</v>
      </c>
      <c r="T121" s="140">
        <f t="shared" si="436"/>
        <v>0</v>
      </c>
      <c r="U121" s="141"/>
      <c r="V121" s="142">
        <f t="shared" ref="V121:X121" si="437">SUM(V122:V124)</f>
        <v>0</v>
      </c>
      <c r="W121" s="142">
        <f t="shared" si="437"/>
        <v>4300</v>
      </c>
      <c r="X121" s="142">
        <f t="shared" si="437"/>
        <v>0</v>
      </c>
      <c r="Y121" s="142">
        <f t="shared" si="422"/>
        <v>4300</v>
      </c>
      <c r="Z121" s="142">
        <f t="shared" si="423"/>
        <v>1</v>
      </c>
      <c r="AA121" s="144"/>
      <c r="AB121" s="116"/>
      <c r="AC121" s="116"/>
      <c r="AD121" s="116"/>
      <c r="AE121" s="116"/>
      <c r="AF121" s="116"/>
      <c r="AG121" s="116"/>
    </row>
    <row r="122" spans="1:33" ht="47" customHeight="1" x14ac:dyDescent="0.35">
      <c r="A122" s="117" t="s">
        <v>81</v>
      </c>
      <c r="B122" s="118" t="s">
        <v>218</v>
      </c>
      <c r="C122" s="185" t="s">
        <v>339</v>
      </c>
      <c r="D122" s="120" t="s">
        <v>120</v>
      </c>
      <c r="E122" s="121">
        <v>1</v>
      </c>
      <c r="F122" s="122">
        <v>4300</v>
      </c>
      <c r="G122" s="123">
        <f t="shared" ref="G122:G124" si="438">E122*F122</f>
        <v>4300</v>
      </c>
      <c r="H122" s="121">
        <v>0</v>
      </c>
      <c r="I122" s="122">
        <v>0</v>
      </c>
      <c r="J122" s="123">
        <f t="shared" ref="J122:J124" si="439">H122*I122</f>
        <v>0</v>
      </c>
      <c r="K122" s="121"/>
      <c r="L122" s="122"/>
      <c r="M122" s="123">
        <f t="shared" ref="M122:M124" si="440">K122*L122</f>
        <v>0</v>
      </c>
      <c r="N122" s="121"/>
      <c r="O122" s="122"/>
      <c r="P122" s="123">
        <f t="shared" ref="P122:P124" si="441">N122*O122</f>
        <v>0</v>
      </c>
      <c r="Q122" s="121"/>
      <c r="R122" s="122"/>
      <c r="S122" s="123">
        <f t="shared" ref="S122:S124" si="442">Q122*R122</f>
        <v>0</v>
      </c>
      <c r="T122" s="121"/>
      <c r="U122" s="122"/>
      <c r="V122" s="123">
        <f t="shared" ref="V122:V124" si="443">T122*U122</f>
        <v>0</v>
      </c>
      <c r="W122" s="124">
        <f t="shared" ref="W122:W124" si="444">G122+M122+S122</f>
        <v>4300</v>
      </c>
      <c r="X122" s="125">
        <f t="shared" ref="X122:X124" si="445">J122+P122+V122</f>
        <v>0</v>
      </c>
      <c r="Y122" s="125">
        <f t="shared" si="422"/>
        <v>4300</v>
      </c>
      <c r="Z122" s="126">
        <f t="shared" si="423"/>
        <v>1</v>
      </c>
      <c r="AA122" s="127" t="s">
        <v>456</v>
      </c>
      <c r="AB122" s="129"/>
      <c r="AC122" s="129"/>
      <c r="AD122" s="129"/>
      <c r="AE122" s="129"/>
      <c r="AF122" s="129"/>
      <c r="AG122" s="129"/>
    </row>
    <row r="123" spans="1:33" ht="30" customHeight="1" x14ac:dyDescent="0.35">
      <c r="A123" s="117" t="s">
        <v>81</v>
      </c>
      <c r="B123" s="118" t="s">
        <v>220</v>
      </c>
      <c r="C123" s="185" t="s">
        <v>219</v>
      </c>
      <c r="D123" s="120" t="s">
        <v>120</v>
      </c>
      <c r="E123" s="121"/>
      <c r="F123" s="122"/>
      <c r="G123" s="123">
        <f t="shared" si="438"/>
        <v>0</v>
      </c>
      <c r="H123" s="121"/>
      <c r="I123" s="122"/>
      <c r="J123" s="123">
        <f t="shared" si="439"/>
        <v>0</v>
      </c>
      <c r="K123" s="121"/>
      <c r="L123" s="122"/>
      <c r="M123" s="123">
        <f t="shared" si="440"/>
        <v>0</v>
      </c>
      <c r="N123" s="121"/>
      <c r="O123" s="122"/>
      <c r="P123" s="123">
        <f t="shared" si="441"/>
        <v>0</v>
      </c>
      <c r="Q123" s="121"/>
      <c r="R123" s="122"/>
      <c r="S123" s="123">
        <f t="shared" si="442"/>
        <v>0</v>
      </c>
      <c r="T123" s="121"/>
      <c r="U123" s="122"/>
      <c r="V123" s="123">
        <f t="shared" si="443"/>
        <v>0</v>
      </c>
      <c r="W123" s="124">
        <f t="shared" si="444"/>
        <v>0</v>
      </c>
      <c r="X123" s="125">
        <f t="shared" si="445"/>
        <v>0</v>
      </c>
      <c r="Y123" s="125">
        <f t="shared" si="422"/>
        <v>0</v>
      </c>
      <c r="Z123" s="126" t="e">
        <f t="shared" si="423"/>
        <v>#DIV/0!</v>
      </c>
      <c r="AA123" s="127"/>
      <c r="AB123" s="129"/>
      <c r="AC123" s="129"/>
      <c r="AD123" s="129"/>
      <c r="AE123" s="129"/>
      <c r="AF123" s="129"/>
      <c r="AG123" s="129"/>
    </row>
    <row r="124" spans="1:33" ht="30" customHeight="1" x14ac:dyDescent="0.35">
      <c r="A124" s="130" t="s">
        <v>81</v>
      </c>
      <c r="B124" s="131" t="s">
        <v>221</v>
      </c>
      <c r="C124" s="161" t="s">
        <v>219</v>
      </c>
      <c r="D124" s="132" t="s">
        <v>120</v>
      </c>
      <c r="E124" s="133"/>
      <c r="F124" s="134"/>
      <c r="G124" s="135">
        <f t="shared" si="438"/>
        <v>0</v>
      </c>
      <c r="H124" s="133"/>
      <c r="I124" s="134"/>
      <c r="J124" s="135">
        <f t="shared" si="439"/>
        <v>0</v>
      </c>
      <c r="K124" s="133"/>
      <c r="L124" s="134"/>
      <c r="M124" s="135">
        <f t="shared" si="440"/>
        <v>0</v>
      </c>
      <c r="N124" s="133"/>
      <c r="O124" s="134"/>
      <c r="P124" s="135">
        <f t="shared" si="441"/>
        <v>0</v>
      </c>
      <c r="Q124" s="133"/>
      <c r="R124" s="134"/>
      <c r="S124" s="135">
        <f t="shared" si="442"/>
        <v>0</v>
      </c>
      <c r="T124" s="133"/>
      <c r="U124" s="134"/>
      <c r="V124" s="135">
        <f t="shared" si="443"/>
        <v>0</v>
      </c>
      <c r="W124" s="136">
        <f t="shared" si="444"/>
        <v>0</v>
      </c>
      <c r="X124" s="125">
        <f t="shared" si="445"/>
        <v>0</v>
      </c>
      <c r="Y124" s="125">
        <f t="shared" si="422"/>
        <v>0</v>
      </c>
      <c r="Z124" s="126" t="e">
        <f t="shared" si="423"/>
        <v>#DIV/0!</v>
      </c>
      <c r="AA124" s="137"/>
      <c r="AB124" s="129"/>
      <c r="AC124" s="129"/>
      <c r="AD124" s="129"/>
      <c r="AE124" s="129"/>
      <c r="AF124" s="129"/>
      <c r="AG124" s="129"/>
    </row>
    <row r="125" spans="1:33" ht="30" customHeight="1" thickBot="1" x14ac:dyDescent="0.4">
      <c r="A125" s="106" t="s">
        <v>76</v>
      </c>
      <c r="B125" s="153" t="s">
        <v>222</v>
      </c>
      <c r="C125" s="231" t="s">
        <v>223</v>
      </c>
      <c r="D125" s="139"/>
      <c r="E125" s="140">
        <f>SUM(E126:E170)</f>
        <v>327</v>
      </c>
      <c r="F125" s="141"/>
      <c r="G125" s="142">
        <f>SUM(G126:G170)</f>
        <v>55924</v>
      </c>
      <c r="H125" s="140">
        <f>SUM(H126:H170)</f>
        <v>327</v>
      </c>
      <c r="I125" s="141">
        <f>SUM(I126:I170)</f>
        <v>14526.6</v>
      </c>
      <c r="J125" s="142">
        <f>SUM(J126:J170)</f>
        <v>57480.1</v>
      </c>
      <c r="K125" s="140">
        <f>SUM(K126:K170)</f>
        <v>0</v>
      </c>
      <c r="L125" s="141"/>
      <c r="M125" s="142">
        <f>SUM(M126:M170)</f>
        <v>0</v>
      </c>
      <c r="N125" s="140">
        <f>SUM(N126:N170)</f>
        <v>0</v>
      </c>
      <c r="O125" s="141"/>
      <c r="P125" s="142">
        <f>SUM(P126:P170)</f>
        <v>0</v>
      </c>
      <c r="Q125" s="140">
        <f>SUM(Q126:Q170)</f>
        <v>0</v>
      </c>
      <c r="R125" s="141"/>
      <c r="S125" s="142">
        <f>SUM(S126:S170)</f>
        <v>0</v>
      </c>
      <c r="T125" s="140">
        <f>SUM(T126:T170)</f>
        <v>0</v>
      </c>
      <c r="U125" s="141"/>
      <c r="V125" s="142">
        <f>SUM(V126:V170)</f>
        <v>0</v>
      </c>
      <c r="W125" s="142">
        <f>SUM(W126:W170)</f>
        <v>55924</v>
      </c>
      <c r="X125" s="142">
        <f>SUM(X126:X170)</f>
        <v>57480.1</v>
      </c>
      <c r="Y125" s="142">
        <f t="shared" si="422"/>
        <v>-1556.0999999999985</v>
      </c>
      <c r="Z125" s="142">
        <f t="shared" si="423"/>
        <v>-2.7825262856734114E-2</v>
      </c>
      <c r="AA125" s="144"/>
      <c r="AB125" s="116"/>
      <c r="AC125" s="116"/>
      <c r="AD125" s="116"/>
      <c r="AE125" s="116"/>
      <c r="AF125" s="116"/>
      <c r="AG125" s="116"/>
    </row>
    <row r="126" spans="1:33" ht="24" customHeight="1" thickBot="1" x14ac:dyDescent="0.4">
      <c r="A126" s="117" t="s">
        <v>81</v>
      </c>
      <c r="B126" s="204" t="s">
        <v>224</v>
      </c>
      <c r="C126" s="366" t="s">
        <v>340</v>
      </c>
      <c r="D126" s="229" t="s">
        <v>120</v>
      </c>
      <c r="E126" s="121">
        <v>14</v>
      </c>
      <c r="F126" s="122">
        <v>120</v>
      </c>
      <c r="G126" s="123">
        <f>E126*F126</f>
        <v>1680</v>
      </c>
      <c r="H126" s="121">
        <f>E126</f>
        <v>14</v>
      </c>
      <c r="I126" s="122">
        <f>F126</f>
        <v>120</v>
      </c>
      <c r="J126" s="123">
        <f>H126*I126</f>
        <v>1680</v>
      </c>
      <c r="K126" s="121"/>
      <c r="L126" s="122"/>
      <c r="M126" s="123">
        <f t="shared" ref="M126:M170" si="446">K126*L126</f>
        <v>0</v>
      </c>
      <c r="N126" s="121"/>
      <c r="O126" s="122"/>
      <c r="P126" s="123">
        <f t="shared" ref="P126:P170" si="447">N126*O126</f>
        <v>0</v>
      </c>
      <c r="Q126" s="121"/>
      <c r="R126" s="122"/>
      <c r="S126" s="123">
        <f t="shared" ref="S126:S170" si="448">Q126*R126</f>
        <v>0</v>
      </c>
      <c r="T126" s="121"/>
      <c r="U126" s="122"/>
      <c r="V126" s="123">
        <f t="shared" ref="V126:V170" si="449">T126*U126</f>
        <v>0</v>
      </c>
      <c r="W126" s="124">
        <f t="shared" ref="W126:W170" si="450">G126+M126+S126</f>
        <v>1680</v>
      </c>
      <c r="X126" s="125">
        <f t="shared" ref="X126:X170" si="451">J126+P126+V126</f>
        <v>1680</v>
      </c>
      <c r="Y126" s="125">
        <f t="shared" si="422"/>
        <v>0</v>
      </c>
      <c r="Z126" s="126">
        <f t="shared" si="423"/>
        <v>0</v>
      </c>
      <c r="AA126" s="127"/>
      <c r="AB126" s="129"/>
      <c r="AC126" s="129"/>
      <c r="AD126" s="129"/>
      <c r="AE126" s="129"/>
      <c r="AF126" s="129"/>
      <c r="AG126" s="129"/>
    </row>
    <row r="127" spans="1:33" ht="21" customHeight="1" thickBot="1" x14ac:dyDescent="0.4">
      <c r="A127" s="117" t="s">
        <v>81</v>
      </c>
      <c r="B127" s="204" t="s">
        <v>225</v>
      </c>
      <c r="C127" s="367" t="s">
        <v>341</v>
      </c>
      <c r="D127" s="229" t="s">
        <v>120</v>
      </c>
      <c r="E127" s="121">
        <v>20</v>
      </c>
      <c r="F127" s="122">
        <v>80</v>
      </c>
      <c r="G127" s="123">
        <f t="shared" ref="G127:G170" si="452">E127*F127</f>
        <v>1600</v>
      </c>
      <c r="H127" s="121">
        <f t="shared" ref="H127:H170" si="453">E127</f>
        <v>20</v>
      </c>
      <c r="I127" s="122">
        <f t="shared" ref="I127:I169" si="454">F127</f>
        <v>80</v>
      </c>
      <c r="J127" s="123">
        <f t="shared" ref="J127:J170" si="455">H127*I127</f>
        <v>1600</v>
      </c>
      <c r="K127" s="121"/>
      <c r="L127" s="122"/>
      <c r="M127" s="123">
        <f t="shared" si="446"/>
        <v>0</v>
      </c>
      <c r="N127" s="121"/>
      <c r="O127" s="122"/>
      <c r="P127" s="123">
        <f t="shared" si="447"/>
        <v>0</v>
      </c>
      <c r="Q127" s="121"/>
      <c r="R127" s="122"/>
      <c r="S127" s="123">
        <f t="shared" si="448"/>
        <v>0</v>
      </c>
      <c r="T127" s="121"/>
      <c r="U127" s="122"/>
      <c r="V127" s="123">
        <f t="shared" si="449"/>
        <v>0</v>
      </c>
      <c r="W127" s="124">
        <f t="shared" si="450"/>
        <v>1600</v>
      </c>
      <c r="X127" s="125">
        <f t="shared" si="451"/>
        <v>1600</v>
      </c>
      <c r="Y127" s="125">
        <f t="shared" si="422"/>
        <v>0</v>
      </c>
      <c r="Z127" s="126">
        <f t="shared" si="423"/>
        <v>0</v>
      </c>
      <c r="AA127" s="127"/>
      <c r="AB127" s="129"/>
      <c r="AC127" s="129"/>
      <c r="AD127" s="129"/>
      <c r="AE127" s="129"/>
      <c r="AF127" s="129"/>
      <c r="AG127" s="129"/>
    </row>
    <row r="128" spans="1:33" ht="21.5" customHeight="1" thickBot="1" x14ac:dyDescent="0.4">
      <c r="A128" s="117" t="s">
        <v>81</v>
      </c>
      <c r="B128" s="204" t="s">
        <v>226</v>
      </c>
      <c r="C128" s="367" t="s">
        <v>342</v>
      </c>
      <c r="D128" s="232" t="s">
        <v>120</v>
      </c>
      <c r="E128" s="233">
        <v>7</v>
      </c>
      <c r="F128" s="234">
        <v>125</v>
      </c>
      <c r="G128" s="123">
        <f t="shared" si="452"/>
        <v>875</v>
      </c>
      <c r="H128" s="121">
        <f t="shared" si="453"/>
        <v>7</v>
      </c>
      <c r="I128" s="122">
        <f t="shared" si="454"/>
        <v>125</v>
      </c>
      <c r="J128" s="123">
        <f t="shared" si="455"/>
        <v>875</v>
      </c>
      <c r="K128" s="233"/>
      <c r="L128" s="234"/>
      <c r="M128" s="235">
        <f t="shared" si="446"/>
        <v>0</v>
      </c>
      <c r="N128" s="233"/>
      <c r="O128" s="234"/>
      <c r="P128" s="235">
        <f t="shared" si="447"/>
        <v>0</v>
      </c>
      <c r="Q128" s="233"/>
      <c r="R128" s="234"/>
      <c r="S128" s="235">
        <f t="shared" si="448"/>
        <v>0</v>
      </c>
      <c r="T128" s="233"/>
      <c r="U128" s="234"/>
      <c r="V128" s="123">
        <f t="shared" si="449"/>
        <v>0</v>
      </c>
      <c r="W128" s="236">
        <f t="shared" si="450"/>
        <v>875</v>
      </c>
      <c r="X128" s="237">
        <f t="shared" si="451"/>
        <v>875</v>
      </c>
      <c r="Y128" s="237">
        <f t="shared" si="422"/>
        <v>0</v>
      </c>
      <c r="Z128" s="238">
        <f t="shared" si="423"/>
        <v>0</v>
      </c>
      <c r="AA128" s="127"/>
      <c r="AB128" s="239"/>
      <c r="AC128" s="239"/>
      <c r="AD128" s="239"/>
      <c r="AE128" s="239"/>
      <c r="AF128" s="239"/>
      <c r="AG128" s="239"/>
    </row>
    <row r="129" spans="1:33" ht="21.5" customHeight="1" thickBot="1" x14ac:dyDescent="0.4">
      <c r="A129" s="117" t="s">
        <v>81</v>
      </c>
      <c r="B129" s="204" t="s">
        <v>227</v>
      </c>
      <c r="C129" s="367" t="s">
        <v>343</v>
      </c>
      <c r="D129" s="232" t="s">
        <v>120</v>
      </c>
      <c r="E129" s="233">
        <v>20</v>
      </c>
      <c r="F129" s="234">
        <v>40</v>
      </c>
      <c r="G129" s="123">
        <f t="shared" si="452"/>
        <v>800</v>
      </c>
      <c r="H129" s="121">
        <f t="shared" si="453"/>
        <v>20</v>
      </c>
      <c r="I129" s="122">
        <f t="shared" si="454"/>
        <v>40</v>
      </c>
      <c r="J129" s="123">
        <f t="shared" si="455"/>
        <v>800</v>
      </c>
      <c r="K129" s="233"/>
      <c r="L129" s="234"/>
      <c r="M129" s="235">
        <f t="shared" si="446"/>
        <v>0</v>
      </c>
      <c r="N129" s="233"/>
      <c r="O129" s="234"/>
      <c r="P129" s="235">
        <f t="shared" si="447"/>
        <v>0</v>
      </c>
      <c r="Q129" s="233"/>
      <c r="R129" s="234"/>
      <c r="S129" s="235">
        <f t="shared" si="448"/>
        <v>0</v>
      </c>
      <c r="T129" s="233"/>
      <c r="U129" s="234"/>
      <c r="V129" s="123">
        <f t="shared" si="449"/>
        <v>0</v>
      </c>
      <c r="W129" s="236">
        <f t="shared" si="450"/>
        <v>800</v>
      </c>
      <c r="X129" s="237">
        <f t="shared" si="451"/>
        <v>800</v>
      </c>
      <c r="Y129" s="237">
        <f t="shared" si="422"/>
        <v>0</v>
      </c>
      <c r="Z129" s="238">
        <f t="shared" si="423"/>
        <v>0</v>
      </c>
      <c r="AA129" s="127"/>
      <c r="AB129" s="239"/>
      <c r="AC129" s="239"/>
      <c r="AD129" s="239"/>
      <c r="AE129" s="239"/>
      <c r="AF129" s="239"/>
      <c r="AG129" s="239"/>
    </row>
    <row r="130" spans="1:33" ht="21.5" customHeight="1" thickBot="1" x14ac:dyDescent="0.4">
      <c r="A130" s="117" t="s">
        <v>81</v>
      </c>
      <c r="B130" s="204" t="s">
        <v>385</v>
      </c>
      <c r="C130" s="367" t="s">
        <v>344</v>
      </c>
      <c r="D130" s="232" t="s">
        <v>120</v>
      </c>
      <c r="E130" s="233">
        <v>10</v>
      </c>
      <c r="F130" s="234">
        <v>40</v>
      </c>
      <c r="G130" s="123">
        <f t="shared" si="452"/>
        <v>400</v>
      </c>
      <c r="H130" s="121">
        <f t="shared" si="453"/>
        <v>10</v>
      </c>
      <c r="I130" s="122">
        <f t="shared" si="454"/>
        <v>40</v>
      </c>
      <c r="J130" s="123">
        <f t="shared" si="455"/>
        <v>400</v>
      </c>
      <c r="K130" s="233"/>
      <c r="L130" s="234"/>
      <c r="M130" s="235">
        <f t="shared" si="446"/>
        <v>0</v>
      </c>
      <c r="N130" s="233"/>
      <c r="O130" s="234"/>
      <c r="P130" s="235">
        <f t="shared" si="447"/>
        <v>0</v>
      </c>
      <c r="Q130" s="233"/>
      <c r="R130" s="234"/>
      <c r="S130" s="235">
        <f t="shared" si="448"/>
        <v>0</v>
      </c>
      <c r="T130" s="233"/>
      <c r="U130" s="234"/>
      <c r="V130" s="123">
        <f t="shared" si="449"/>
        <v>0</v>
      </c>
      <c r="W130" s="236">
        <f t="shared" si="450"/>
        <v>400</v>
      </c>
      <c r="X130" s="237">
        <f t="shared" si="451"/>
        <v>400</v>
      </c>
      <c r="Y130" s="237">
        <f t="shared" si="422"/>
        <v>0</v>
      </c>
      <c r="Z130" s="238">
        <f t="shared" si="423"/>
        <v>0</v>
      </c>
      <c r="AA130" s="127"/>
      <c r="AB130" s="239"/>
      <c r="AC130" s="239"/>
      <c r="AD130" s="239"/>
      <c r="AE130" s="239"/>
      <c r="AF130" s="239"/>
      <c r="AG130" s="239"/>
    </row>
    <row r="131" spans="1:33" ht="23" customHeight="1" thickBot="1" x14ac:dyDescent="0.4">
      <c r="A131" s="117" t="s">
        <v>81</v>
      </c>
      <c r="B131" s="204" t="s">
        <v>386</v>
      </c>
      <c r="C131" s="367" t="s">
        <v>345</v>
      </c>
      <c r="D131" s="232" t="s">
        <v>120</v>
      </c>
      <c r="E131" s="233">
        <v>14</v>
      </c>
      <c r="F131" s="234">
        <v>15</v>
      </c>
      <c r="G131" s="123">
        <f t="shared" si="452"/>
        <v>210</v>
      </c>
      <c r="H131" s="121">
        <f t="shared" si="453"/>
        <v>14</v>
      </c>
      <c r="I131" s="122">
        <f t="shared" si="454"/>
        <v>15</v>
      </c>
      <c r="J131" s="123">
        <f t="shared" si="455"/>
        <v>210</v>
      </c>
      <c r="K131" s="233"/>
      <c r="L131" s="234"/>
      <c r="M131" s="235">
        <f t="shared" si="446"/>
        <v>0</v>
      </c>
      <c r="N131" s="233"/>
      <c r="O131" s="234"/>
      <c r="P131" s="235">
        <f t="shared" si="447"/>
        <v>0</v>
      </c>
      <c r="Q131" s="233"/>
      <c r="R131" s="234"/>
      <c r="S131" s="235">
        <f t="shared" si="448"/>
        <v>0</v>
      </c>
      <c r="T131" s="233"/>
      <c r="U131" s="234"/>
      <c r="V131" s="123">
        <f t="shared" si="449"/>
        <v>0</v>
      </c>
      <c r="W131" s="236">
        <f t="shared" si="450"/>
        <v>210</v>
      </c>
      <c r="X131" s="237">
        <f t="shared" si="451"/>
        <v>210</v>
      </c>
      <c r="Y131" s="237">
        <f t="shared" si="422"/>
        <v>0</v>
      </c>
      <c r="Z131" s="238">
        <f t="shared" si="423"/>
        <v>0</v>
      </c>
      <c r="AA131" s="127"/>
      <c r="AB131" s="239"/>
      <c r="AC131" s="239"/>
      <c r="AD131" s="239"/>
      <c r="AE131" s="239"/>
      <c r="AF131" s="239"/>
      <c r="AG131" s="239"/>
    </row>
    <row r="132" spans="1:33" ht="22" customHeight="1" thickBot="1" x14ac:dyDescent="0.4">
      <c r="A132" s="117" t="s">
        <v>81</v>
      </c>
      <c r="B132" s="204" t="s">
        <v>387</v>
      </c>
      <c r="C132" s="368" t="s">
        <v>346</v>
      </c>
      <c r="D132" s="232" t="s">
        <v>120</v>
      </c>
      <c r="E132" s="233">
        <v>2</v>
      </c>
      <c r="F132" s="234">
        <v>160</v>
      </c>
      <c r="G132" s="123">
        <f t="shared" si="452"/>
        <v>320</v>
      </c>
      <c r="H132" s="121">
        <f t="shared" si="453"/>
        <v>2</v>
      </c>
      <c r="I132" s="122">
        <f t="shared" si="454"/>
        <v>160</v>
      </c>
      <c r="J132" s="123">
        <f t="shared" si="455"/>
        <v>320</v>
      </c>
      <c r="K132" s="233"/>
      <c r="L132" s="234"/>
      <c r="M132" s="235">
        <f t="shared" si="446"/>
        <v>0</v>
      </c>
      <c r="N132" s="233"/>
      <c r="O132" s="234"/>
      <c r="P132" s="235">
        <f t="shared" si="447"/>
        <v>0</v>
      </c>
      <c r="Q132" s="233"/>
      <c r="R132" s="234"/>
      <c r="S132" s="235">
        <f t="shared" si="448"/>
        <v>0</v>
      </c>
      <c r="T132" s="233"/>
      <c r="U132" s="234"/>
      <c r="V132" s="123">
        <f t="shared" si="449"/>
        <v>0</v>
      </c>
      <c r="W132" s="236">
        <f t="shared" si="450"/>
        <v>320</v>
      </c>
      <c r="X132" s="237">
        <f t="shared" si="451"/>
        <v>320</v>
      </c>
      <c r="Y132" s="237">
        <f t="shared" si="422"/>
        <v>0</v>
      </c>
      <c r="Z132" s="238">
        <f t="shared" si="423"/>
        <v>0</v>
      </c>
      <c r="AA132" s="127"/>
      <c r="AB132" s="239"/>
      <c r="AC132" s="239"/>
      <c r="AD132" s="239"/>
      <c r="AE132" s="239"/>
      <c r="AF132" s="239"/>
      <c r="AG132" s="239"/>
    </row>
    <row r="133" spans="1:33" ht="21.5" customHeight="1" thickBot="1" x14ac:dyDescent="0.4">
      <c r="A133" s="117" t="s">
        <v>81</v>
      </c>
      <c r="B133" s="204" t="s">
        <v>388</v>
      </c>
      <c r="C133" s="367" t="s">
        <v>347</v>
      </c>
      <c r="D133" s="232" t="s">
        <v>120</v>
      </c>
      <c r="E133" s="233">
        <v>1</v>
      </c>
      <c r="F133" s="234">
        <v>370</v>
      </c>
      <c r="G133" s="123">
        <f t="shared" si="452"/>
        <v>370</v>
      </c>
      <c r="H133" s="121">
        <f t="shared" si="453"/>
        <v>1</v>
      </c>
      <c r="I133" s="122">
        <f t="shared" si="454"/>
        <v>370</v>
      </c>
      <c r="J133" s="123">
        <f t="shared" si="455"/>
        <v>370</v>
      </c>
      <c r="K133" s="233"/>
      <c r="L133" s="234"/>
      <c r="M133" s="235">
        <f t="shared" si="446"/>
        <v>0</v>
      </c>
      <c r="N133" s="233"/>
      <c r="O133" s="234"/>
      <c r="P133" s="235">
        <f t="shared" si="447"/>
        <v>0</v>
      </c>
      <c r="Q133" s="233"/>
      <c r="R133" s="234"/>
      <c r="S133" s="235">
        <f t="shared" si="448"/>
        <v>0</v>
      </c>
      <c r="T133" s="233"/>
      <c r="U133" s="234"/>
      <c r="V133" s="123">
        <f t="shared" si="449"/>
        <v>0</v>
      </c>
      <c r="W133" s="236">
        <f t="shared" si="450"/>
        <v>370</v>
      </c>
      <c r="X133" s="237">
        <f t="shared" si="451"/>
        <v>370</v>
      </c>
      <c r="Y133" s="237">
        <f t="shared" si="422"/>
        <v>0</v>
      </c>
      <c r="Z133" s="238">
        <f t="shared" si="423"/>
        <v>0</v>
      </c>
      <c r="AA133" s="127"/>
      <c r="AB133" s="239"/>
      <c r="AC133" s="239"/>
      <c r="AD133" s="239"/>
      <c r="AE133" s="239"/>
      <c r="AF133" s="239"/>
      <c r="AG133" s="239"/>
    </row>
    <row r="134" spans="1:33" ht="21.5" customHeight="1" thickBot="1" x14ac:dyDescent="0.4">
      <c r="A134" s="117" t="s">
        <v>81</v>
      </c>
      <c r="B134" s="204" t="s">
        <v>389</v>
      </c>
      <c r="C134" s="369" t="s">
        <v>348</v>
      </c>
      <c r="D134" s="232" t="s">
        <v>120</v>
      </c>
      <c r="E134" s="233">
        <v>1</v>
      </c>
      <c r="F134" s="234">
        <v>135</v>
      </c>
      <c r="G134" s="123">
        <f t="shared" si="452"/>
        <v>135</v>
      </c>
      <c r="H134" s="121">
        <f t="shared" si="453"/>
        <v>1</v>
      </c>
      <c r="I134" s="122">
        <f t="shared" si="454"/>
        <v>135</v>
      </c>
      <c r="J134" s="123">
        <f t="shared" si="455"/>
        <v>135</v>
      </c>
      <c r="K134" s="233"/>
      <c r="L134" s="234"/>
      <c r="M134" s="235">
        <f t="shared" si="446"/>
        <v>0</v>
      </c>
      <c r="N134" s="233"/>
      <c r="O134" s="234"/>
      <c r="P134" s="235">
        <f t="shared" si="447"/>
        <v>0</v>
      </c>
      <c r="Q134" s="233"/>
      <c r="R134" s="234"/>
      <c r="S134" s="235">
        <f t="shared" si="448"/>
        <v>0</v>
      </c>
      <c r="T134" s="233"/>
      <c r="U134" s="234"/>
      <c r="V134" s="123">
        <f t="shared" si="449"/>
        <v>0</v>
      </c>
      <c r="W134" s="236">
        <f t="shared" si="450"/>
        <v>135</v>
      </c>
      <c r="X134" s="237">
        <f t="shared" si="451"/>
        <v>135</v>
      </c>
      <c r="Y134" s="237">
        <f t="shared" si="422"/>
        <v>0</v>
      </c>
      <c r="Z134" s="238">
        <f t="shared" si="423"/>
        <v>0</v>
      </c>
      <c r="AA134" s="127"/>
      <c r="AB134" s="239"/>
      <c r="AC134" s="239"/>
      <c r="AD134" s="239"/>
      <c r="AE134" s="239"/>
      <c r="AF134" s="239"/>
      <c r="AG134" s="239"/>
    </row>
    <row r="135" spans="1:33" ht="20.5" customHeight="1" thickBot="1" x14ac:dyDescent="0.4">
      <c r="A135" s="117" t="s">
        <v>81</v>
      </c>
      <c r="B135" s="204" t="s">
        <v>390</v>
      </c>
      <c r="C135" s="369" t="s">
        <v>349</v>
      </c>
      <c r="D135" s="232" t="s">
        <v>120</v>
      </c>
      <c r="E135" s="233">
        <v>4</v>
      </c>
      <c r="F135" s="234">
        <v>90</v>
      </c>
      <c r="G135" s="123">
        <f t="shared" si="452"/>
        <v>360</v>
      </c>
      <c r="H135" s="121">
        <f t="shared" si="453"/>
        <v>4</v>
      </c>
      <c r="I135" s="122">
        <f t="shared" si="454"/>
        <v>90</v>
      </c>
      <c r="J135" s="123">
        <f t="shared" si="455"/>
        <v>360</v>
      </c>
      <c r="K135" s="233"/>
      <c r="L135" s="234"/>
      <c r="M135" s="235">
        <f t="shared" si="446"/>
        <v>0</v>
      </c>
      <c r="N135" s="233"/>
      <c r="O135" s="234"/>
      <c r="P135" s="235">
        <f t="shared" si="447"/>
        <v>0</v>
      </c>
      <c r="Q135" s="233"/>
      <c r="R135" s="234"/>
      <c r="S135" s="235">
        <f t="shared" si="448"/>
        <v>0</v>
      </c>
      <c r="T135" s="233"/>
      <c r="U135" s="234"/>
      <c r="V135" s="123">
        <f t="shared" si="449"/>
        <v>0</v>
      </c>
      <c r="W135" s="236">
        <f t="shared" si="450"/>
        <v>360</v>
      </c>
      <c r="X135" s="237">
        <f t="shared" si="451"/>
        <v>360</v>
      </c>
      <c r="Y135" s="237">
        <f t="shared" si="422"/>
        <v>0</v>
      </c>
      <c r="Z135" s="238">
        <f t="shared" si="423"/>
        <v>0</v>
      </c>
      <c r="AA135" s="127"/>
      <c r="AB135" s="239"/>
      <c r="AC135" s="239"/>
      <c r="AD135" s="239"/>
      <c r="AE135" s="239"/>
      <c r="AF135" s="239"/>
      <c r="AG135" s="239"/>
    </row>
    <row r="136" spans="1:33" ht="20.5" customHeight="1" thickBot="1" x14ac:dyDescent="0.4">
      <c r="A136" s="117" t="s">
        <v>81</v>
      </c>
      <c r="B136" s="204" t="s">
        <v>391</v>
      </c>
      <c r="C136" s="369" t="s">
        <v>350</v>
      </c>
      <c r="D136" s="232" t="s">
        <v>120</v>
      </c>
      <c r="E136" s="233">
        <v>3</v>
      </c>
      <c r="F136" s="234">
        <v>35</v>
      </c>
      <c r="G136" s="123">
        <f t="shared" si="452"/>
        <v>105</v>
      </c>
      <c r="H136" s="121">
        <f t="shared" si="453"/>
        <v>3</v>
      </c>
      <c r="I136" s="122">
        <f t="shared" si="454"/>
        <v>35</v>
      </c>
      <c r="J136" s="123">
        <f t="shared" si="455"/>
        <v>105</v>
      </c>
      <c r="K136" s="233"/>
      <c r="L136" s="234"/>
      <c r="M136" s="235">
        <f t="shared" si="446"/>
        <v>0</v>
      </c>
      <c r="N136" s="233"/>
      <c r="O136" s="234"/>
      <c r="P136" s="235">
        <f t="shared" si="447"/>
        <v>0</v>
      </c>
      <c r="Q136" s="233"/>
      <c r="R136" s="234"/>
      <c r="S136" s="235">
        <f t="shared" si="448"/>
        <v>0</v>
      </c>
      <c r="T136" s="233"/>
      <c r="U136" s="234"/>
      <c r="V136" s="123">
        <f t="shared" si="449"/>
        <v>0</v>
      </c>
      <c r="W136" s="236">
        <f t="shared" si="450"/>
        <v>105</v>
      </c>
      <c r="X136" s="237">
        <f t="shared" si="451"/>
        <v>105</v>
      </c>
      <c r="Y136" s="237">
        <f t="shared" si="422"/>
        <v>0</v>
      </c>
      <c r="Z136" s="238">
        <f t="shared" si="423"/>
        <v>0</v>
      </c>
      <c r="AA136" s="127"/>
      <c r="AB136" s="239"/>
      <c r="AC136" s="239"/>
      <c r="AD136" s="239"/>
      <c r="AE136" s="239"/>
      <c r="AF136" s="239"/>
      <c r="AG136" s="239"/>
    </row>
    <row r="137" spans="1:33" ht="19" customHeight="1" thickBot="1" x14ac:dyDescent="0.4">
      <c r="A137" s="117" t="s">
        <v>81</v>
      </c>
      <c r="B137" s="204" t="s">
        <v>392</v>
      </c>
      <c r="C137" s="369" t="s">
        <v>351</v>
      </c>
      <c r="D137" s="232" t="s">
        <v>120</v>
      </c>
      <c r="E137" s="233">
        <v>1</v>
      </c>
      <c r="F137" s="234">
        <v>290</v>
      </c>
      <c r="G137" s="359">
        <f t="shared" si="452"/>
        <v>290</v>
      </c>
      <c r="H137" s="233">
        <f t="shared" si="453"/>
        <v>1</v>
      </c>
      <c r="I137" s="234">
        <f t="shared" si="454"/>
        <v>290</v>
      </c>
      <c r="J137" s="235">
        <f t="shared" si="455"/>
        <v>290</v>
      </c>
      <c r="K137" s="233"/>
      <c r="L137" s="234"/>
      <c r="M137" s="235">
        <f t="shared" si="446"/>
        <v>0</v>
      </c>
      <c r="N137" s="233"/>
      <c r="O137" s="234"/>
      <c r="P137" s="235">
        <f t="shared" si="447"/>
        <v>0</v>
      </c>
      <c r="Q137" s="233"/>
      <c r="R137" s="234"/>
      <c r="S137" s="235">
        <f t="shared" si="448"/>
        <v>0</v>
      </c>
      <c r="T137" s="233"/>
      <c r="U137" s="234"/>
      <c r="V137" s="123">
        <f t="shared" si="449"/>
        <v>0</v>
      </c>
      <c r="W137" s="236">
        <f t="shared" si="450"/>
        <v>290</v>
      </c>
      <c r="X137" s="237">
        <f t="shared" si="451"/>
        <v>290</v>
      </c>
      <c r="Y137" s="237">
        <f t="shared" si="422"/>
        <v>0</v>
      </c>
      <c r="Z137" s="238">
        <f t="shared" si="423"/>
        <v>0</v>
      </c>
      <c r="AA137" s="127"/>
      <c r="AB137" s="239"/>
      <c r="AC137" s="239"/>
      <c r="AD137" s="239"/>
      <c r="AE137" s="239"/>
      <c r="AF137" s="239"/>
      <c r="AG137" s="239"/>
    </row>
    <row r="138" spans="1:33" ht="18" customHeight="1" thickBot="1" x14ac:dyDescent="0.4">
      <c r="A138" s="117" t="s">
        <v>81</v>
      </c>
      <c r="B138" s="204" t="s">
        <v>393</v>
      </c>
      <c r="C138" s="368" t="s">
        <v>352</v>
      </c>
      <c r="D138" s="232" t="s">
        <v>120</v>
      </c>
      <c r="E138" s="233">
        <v>1</v>
      </c>
      <c r="F138" s="234">
        <v>210</v>
      </c>
      <c r="G138" s="359">
        <f t="shared" si="452"/>
        <v>210</v>
      </c>
      <c r="H138" s="233">
        <f t="shared" si="453"/>
        <v>1</v>
      </c>
      <c r="I138" s="234">
        <f t="shared" si="454"/>
        <v>210</v>
      </c>
      <c r="J138" s="235">
        <f t="shared" si="455"/>
        <v>210</v>
      </c>
      <c r="K138" s="233"/>
      <c r="L138" s="234"/>
      <c r="M138" s="235">
        <f t="shared" si="446"/>
        <v>0</v>
      </c>
      <c r="N138" s="233"/>
      <c r="O138" s="234"/>
      <c r="P138" s="235">
        <f t="shared" si="447"/>
        <v>0</v>
      </c>
      <c r="Q138" s="233"/>
      <c r="R138" s="234"/>
      <c r="S138" s="235">
        <f t="shared" si="448"/>
        <v>0</v>
      </c>
      <c r="T138" s="233"/>
      <c r="U138" s="234"/>
      <c r="V138" s="123">
        <f t="shared" si="449"/>
        <v>0</v>
      </c>
      <c r="W138" s="236">
        <f t="shared" si="450"/>
        <v>210</v>
      </c>
      <c r="X138" s="237">
        <f t="shared" si="451"/>
        <v>210</v>
      </c>
      <c r="Y138" s="237">
        <f t="shared" si="422"/>
        <v>0</v>
      </c>
      <c r="Z138" s="238">
        <f t="shared" si="423"/>
        <v>0</v>
      </c>
      <c r="AA138" s="127"/>
      <c r="AB138" s="239"/>
      <c r="AC138" s="239"/>
      <c r="AD138" s="239"/>
      <c r="AE138" s="239"/>
      <c r="AF138" s="239"/>
      <c r="AG138" s="239"/>
    </row>
    <row r="139" spans="1:33" ht="20.5" customHeight="1" thickBot="1" x14ac:dyDescent="0.4">
      <c r="A139" s="117" t="s">
        <v>81</v>
      </c>
      <c r="B139" s="204" t="s">
        <v>394</v>
      </c>
      <c r="C139" s="369" t="s">
        <v>353</v>
      </c>
      <c r="D139" s="232" t="s">
        <v>120</v>
      </c>
      <c r="E139" s="233">
        <v>3</v>
      </c>
      <c r="F139" s="234">
        <v>35</v>
      </c>
      <c r="G139" s="359">
        <f t="shared" si="452"/>
        <v>105</v>
      </c>
      <c r="H139" s="233">
        <f t="shared" si="453"/>
        <v>3</v>
      </c>
      <c r="I139" s="234">
        <f t="shared" si="454"/>
        <v>35</v>
      </c>
      <c r="J139" s="235">
        <f t="shared" si="455"/>
        <v>105</v>
      </c>
      <c r="K139" s="233"/>
      <c r="L139" s="234"/>
      <c r="M139" s="235">
        <f t="shared" si="446"/>
        <v>0</v>
      </c>
      <c r="N139" s="233"/>
      <c r="O139" s="234"/>
      <c r="P139" s="235">
        <f t="shared" si="447"/>
        <v>0</v>
      </c>
      <c r="Q139" s="233"/>
      <c r="R139" s="234"/>
      <c r="S139" s="235">
        <f t="shared" si="448"/>
        <v>0</v>
      </c>
      <c r="T139" s="233"/>
      <c r="U139" s="234"/>
      <c r="V139" s="123">
        <f t="shared" si="449"/>
        <v>0</v>
      </c>
      <c r="W139" s="236">
        <f t="shared" si="450"/>
        <v>105</v>
      </c>
      <c r="X139" s="237">
        <f t="shared" si="451"/>
        <v>105</v>
      </c>
      <c r="Y139" s="237">
        <f t="shared" si="422"/>
        <v>0</v>
      </c>
      <c r="Z139" s="238">
        <f t="shared" si="423"/>
        <v>0</v>
      </c>
      <c r="AA139" s="127"/>
      <c r="AB139" s="239"/>
      <c r="AC139" s="239"/>
      <c r="AD139" s="239"/>
      <c r="AE139" s="239"/>
      <c r="AF139" s="239"/>
      <c r="AG139" s="239"/>
    </row>
    <row r="140" spans="1:33" ht="20.5" customHeight="1" thickBot="1" x14ac:dyDescent="0.4">
      <c r="A140" s="117" t="s">
        <v>81</v>
      </c>
      <c r="B140" s="204" t="s">
        <v>395</v>
      </c>
      <c r="C140" s="367" t="s">
        <v>354</v>
      </c>
      <c r="D140" s="232" t="s">
        <v>120</v>
      </c>
      <c r="E140" s="233">
        <v>7</v>
      </c>
      <c r="F140" s="234">
        <v>120</v>
      </c>
      <c r="G140" s="359">
        <f t="shared" si="452"/>
        <v>840</v>
      </c>
      <c r="H140" s="233">
        <f t="shared" si="453"/>
        <v>7</v>
      </c>
      <c r="I140" s="234">
        <f t="shared" si="454"/>
        <v>120</v>
      </c>
      <c r="J140" s="235">
        <f t="shared" si="455"/>
        <v>840</v>
      </c>
      <c r="K140" s="233"/>
      <c r="L140" s="234"/>
      <c r="M140" s="235">
        <f t="shared" si="446"/>
        <v>0</v>
      </c>
      <c r="N140" s="233"/>
      <c r="O140" s="234"/>
      <c r="P140" s="235">
        <f t="shared" si="447"/>
        <v>0</v>
      </c>
      <c r="Q140" s="233"/>
      <c r="R140" s="234"/>
      <c r="S140" s="235">
        <f t="shared" si="448"/>
        <v>0</v>
      </c>
      <c r="T140" s="233"/>
      <c r="U140" s="234"/>
      <c r="V140" s="123">
        <f t="shared" si="449"/>
        <v>0</v>
      </c>
      <c r="W140" s="236">
        <f t="shared" si="450"/>
        <v>840</v>
      </c>
      <c r="X140" s="237">
        <f t="shared" si="451"/>
        <v>840</v>
      </c>
      <c r="Y140" s="237">
        <f t="shared" si="422"/>
        <v>0</v>
      </c>
      <c r="Z140" s="238">
        <f t="shared" si="423"/>
        <v>0</v>
      </c>
      <c r="AA140" s="127"/>
      <c r="AB140" s="239"/>
      <c r="AC140" s="239"/>
      <c r="AD140" s="239"/>
      <c r="AE140" s="239"/>
      <c r="AF140" s="239"/>
      <c r="AG140" s="239"/>
    </row>
    <row r="141" spans="1:33" ht="19" customHeight="1" thickBot="1" x14ac:dyDescent="0.4">
      <c r="A141" s="117" t="s">
        <v>81</v>
      </c>
      <c r="B141" s="204" t="s">
        <v>396</v>
      </c>
      <c r="C141" s="367" t="s">
        <v>355</v>
      </c>
      <c r="D141" s="232" t="s">
        <v>120</v>
      </c>
      <c r="E141" s="233">
        <v>2</v>
      </c>
      <c r="F141" s="234">
        <v>340</v>
      </c>
      <c r="G141" s="359">
        <f t="shared" si="452"/>
        <v>680</v>
      </c>
      <c r="H141" s="233">
        <f t="shared" si="453"/>
        <v>2</v>
      </c>
      <c r="I141" s="234">
        <f t="shared" si="454"/>
        <v>340</v>
      </c>
      <c r="J141" s="235">
        <f t="shared" si="455"/>
        <v>680</v>
      </c>
      <c r="K141" s="233"/>
      <c r="L141" s="234"/>
      <c r="M141" s="235">
        <f t="shared" si="446"/>
        <v>0</v>
      </c>
      <c r="N141" s="233"/>
      <c r="O141" s="234"/>
      <c r="P141" s="235">
        <f t="shared" si="447"/>
        <v>0</v>
      </c>
      <c r="Q141" s="233"/>
      <c r="R141" s="234"/>
      <c r="S141" s="235">
        <f t="shared" si="448"/>
        <v>0</v>
      </c>
      <c r="T141" s="233"/>
      <c r="U141" s="234"/>
      <c r="V141" s="123">
        <f t="shared" si="449"/>
        <v>0</v>
      </c>
      <c r="W141" s="236">
        <f t="shared" si="450"/>
        <v>680</v>
      </c>
      <c r="X141" s="237">
        <f t="shared" si="451"/>
        <v>680</v>
      </c>
      <c r="Y141" s="237">
        <f t="shared" si="422"/>
        <v>0</v>
      </c>
      <c r="Z141" s="238">
        <f t="shared" si="423"/>
        <v>0</v>
      </c>
      <c r="AA141" s="127"/>
      <c r="AB141" s="239"/>
      <c r="AC141" s="239"/>
      <c r="AD141" s="239"/>
      <c r="AE141" s="239"/>
      <c r="AF141" s="239"/>
      <c r="AG141" s="239"/>
    </row>
    <row r="142" spans="1:33" ht="19.5" customHeight="1" thickBot="1" x14ac:dyDescent="0.4">
      <c r="A142" s="117" t="s">
        <v>81</v>
      </c>
      <c r="B142" s="204" t="s">
        <v>397</v>
      </c>
      <c r="C142" s="367" t="s">
        <v>356</v>
      </c>
      <c r="D142" s="232" t="s">
        <v>120</v>
      </c>
      <c r="E142" s="233">
        <v>1</v>
      </c>
      <c r="F142" s="234">
        <v>120</v>
      </c>
      <c r="G142" s="359">
        <f t="shared" si="452"/>
        <v>120</v>
      </c>
      <c r="H142" s="233">
        <f t="shared" si="453"/>
        <v>1</v>
      </c>
      <c r="I142" s="234">
        <f t="shared" si="454"/>
        <v>120</v>
      </c>
      <c r="J142" s="235">
        <f t="shared" si="455"/>
        <v>120</v>
      </c>
      <c r="K142" s="233"/>
      <c r="L142" s="234"/>
      <c r="M142" s="235">
        <f t="shared" si="446"/>
        <v>0</v>
      </c>
      <c r="N142" s="233"/>
      <c r="O142" s="234"/>
      <c r="P142" s="235">
        <f t="shared" si="447"/>
        <v>0</v>
      </c>
      <c r="Q142" s="233"/>
      <c r="R142" s="234"/>
      <c r="S142" s="235">
        <f t="shared" si="448"/>
        <v>0</v>
      </c>
      <c r="T142" s="233"/>
      <c r="U142" s="234"/>
      <c r="V142" s="123">
        <f t="shared" si="449"/>
        <v>0</v>
      </c>
      <c r="W142" s="236">
        <f t="shared" si="450"/>
        <v>120</v>
      </c>
      <c r="X142" s="237">
        <f t="shared" si="451"/>
        <v>120</v>
      </c>
      <c r="Y142" s="237">
        <f t="shared" si="422"/>
        <v>0</v>
      </c>
      <c r="Z142" s="238">
        <f t="shared" si="423"/>
        <v>0</v>
      </c>
      <c r="AA142" s="127"/>
      <c r="AB142" s="239"/>
      <c r="AC142" s="239"/>
      <c r="AD142" s="239"/>
      <c r="AE142" s="239"/>
      <c r="AF142" s="239"/>
      <c r="AG142" s="239"/>
    </row>
    <row r="143" spans="1:33" ht="20.5" customHeight="1" thickBot="1" x14ac:dyDescent="0.4">
      <c r="A143" s="117" t="s">
        <v>81</v>
      </c>
      <c r="B143" s="204" t="s">
        <v>398</v>
      </c>
      <c r="C143" s="367" t="s">
        <v>357</v>
      </c>
      <c r="D143" s="232" t="s">
        <v>120</v>
      </c>
      <c r="E143" s="233">
        <v>2</v>
      </c>
      <c r="F143" s="234">
        <v>160</v>
      </c>
      <c r="G143" s="359">
        <f t="shared" si="452"/>
        <v>320</v>
      </c>
      <c r="H143" s="233">
        <f t="shared" si="453"/>
        <v>2</v>
      </c>
      <c r="I143" s="234">
        <f t="shared" si="454"/>
        <v>160</v>
      </c>
      <c r="J143" s="235">
        <f t="shared" si="455"/>
        <v>320</v>
      </c>
      <c r="K143" s="233"/>
      <c r="L143" s="234"/>
      <c r="M143" s="235">
        <f t="shared" si="446"/>
        <v>0</v>
      </c>
      <c r="N143" s="233"/>
      <c r="O143" s="234"/>
      <c r="P143" s="235">
        <f t="shared" si="447"/>
        <v>0</v>
      </c>
      <c r="Q143" s="233"/>
      <c r="R143" s="234"/>
      <c r="S143" s="235">
        <f t="shared" si="448"/>
        <v>0</v>
      </c>
      <c r="T143" s="233"/>
      <c r="U143" s="234"/>
      <c r="V143" s="123">
        <f t="shared" si="449"/>
        <v>0</v>
      </c>
      <c r="W143" s="236">
        <f t="shared" si="450"/>
        <v>320</v>
      </c>
      <c r="X143" s="237">
        <f t="shared" si="451"/>
        <v>320</v>
      </c>
      <c r="Y143" s="237">
        <f t="shared" si="422"/>
        <v>0</v>
      </c>
      <c r="Z143" s="238">
        <f t="shared" si="423"/>
        <v>0</v>
      </c>
      <c r="AA143" s="127"/>
      <c r="AB143" s="239"/>
      <c r="AC143" s="239"/>
      <c r="AD143" s="239"/>
      <c r="AE143" s="239"/>
      <c r="AF143" s="239"/>
      <c r="AG143" s="239"/>
    </row>
    <row r="144" spans="1:33" ht="19.5" customHeight="1" thickBot="1" x14ac:dyDescent="0.4">
      <c r="A144" s="117" t="s">
        <v>81</v>
      </c>
      <c r="B144" s="204" t="s">
        <v>399</v>
      </c>
      <c r="C144" s="361" t="s">
        <v>358</v>
      </c>
      <c r="D144" s="232" t="s">
        <v>120</v>
      </c>
      <c r="E144" s="233">
        <v>1</v>
      </c>
      <c r="F144" s="234">
        <v>454</v>
      </c>
      <c r="G144" s="359">
        <f t="shared" si="452"/>
        <v>454</v>
      </c>
      <c r="H144" s="233">
        <f t="shared" si="453"/>
        <v>1</v>
      </c>
      <c r="I144" s="234">
        <f t="shared" si="454"/>
        <v>454</v>
      </c>
      <c r="J144" s="235">
        <f t="shared" si="455"/>
        <v>454</v>
      </c>
      <c r="K144" s="233"/>
      <c r="L144" s="234"/>
      <c r="M144" s="235">
        <f t="shared" si="446"/>
        <v>0</v>
      </c>
      <c r="N144" s="233"/>
      <c r="O144" s="234"/>
      <c r="P144" s="235">
        <f t="shared" si="447"/>
        <v>0</v>
      </c>
      <c r="Q144" s="233"/>
      <c r="R144" s="234"/>
      <c r="S144" s="235">
        <f t="shared" si="448"/>
        <v>0</v>
      </c>
      <c r="T144" s="233"/>
      <c r="U144" s="234"/>
      <c r="V144" s="123">
        <f t="shared" si="449"/>
        <v>0</v>
      </c>
      <c r="W144" s="236">
        <f t="shared" si="450"/>
        <v>454</v>
      </c>
      <c r="X144" s="237">
        <f t="shared" si="451"/>
        <v>454</v>
      </c>
      <c r="Y144" s="237">
        <f t="shared" si="422"/>
        <v>0</v>
      </c>
      <c r="Z144" s="238">
        <f t="shared" si="423"/>
        <v>0</v>
      </c>
      <c r="AA144" s="127"/>
      <c r="AB144" s="239"/>
      <c r="AC144" s="239"/>
      <c r="AD144" s="239"/>
      <c r="AE144" s="239"/>
      <c r="AF144" s="239"/>
      <c r="AG144" s="239"/>
    </row>
    <row r="145" spans="1:33" ht="21" customHeight="1" thickBot="1" x14ac:dyDescent="0.4">
      <c r="A145" s="117" t="s">
        <v>81</v>
      </c>
      <c r="B145" s="204" t="s">
        <v>400</v>
      </c>
      <c r="C145" s="361" t="s">
        <v>359</v>
      </c>
      <c r="D145" s="232" t="s">
        <v>120</v>
      </c>
      <c r="E145" s="233">
        <v>1</v>
      </c>
      <c r="F145" s="234">
        <v>900</v>
      </c>
      <c r="G145" s="359">
        <f t="shared" si="452"/>
        <v>900</v>
      </c>
      <c r="H145" s="233">
        <f t="shared" si="453"/>
        <v>1</v>
      </c>
      <c r="I145" s="234">
        <f t="shared" si="454"/>
        <v>900</v>
      </c>
      <c r="J145" s="235">
        <f t="shared" si="455"/>
        <v>900</v>
      </c>
      <c r="K145" s="233"/>
      <c r="L145" s="234"/>
      <c r="M145" s="235">
        <f t="shared" si="446"/>
        <v>0</v>
      </c>
      <c r="N145" s="233"/>
      <c r="O145" s="234"/>
      <c r="P145" s="235">
        <f t="shared" si="447"/>
        <v>0</v>
      </c>
      <c r="Q145" s="233"/>
      <c r="R145" s="234"/>
      <c r="S145" s="235">
        <f t="shared" si="448"/>
        <v>0</v>
      </c>
      <c r="T145" s="233"/>
      <c r="U145" s="234"/>
      <c r="V145" s="123">
        <f t="shared" si="449"/>
        <v>0</v>
      </c>
      <c r="W145" s="236">
        <f t="shared" si="450"/>
        <v>900</v>
      </c>
      <c r="X145" s="237">
        <f t="shared" si="451"/>
        <v>900</v>
      </c>
      <c r="Y145" s="237">
        <f t="shared" si="422"/>
        <v>0</v>
      </c>
      <c r="Z145" s="238">
        <f t="shared" si="423"/>
        <v>0</v>
      </c>
      <c r="AA145" s="127"/>
      <c r="AB145" s="239"/>
      <c r="AC145" s="239"/>
      <c r="AD145" s="239"/>
      <c r="AE145" s="239"/>
      <c r="AF145" s="239"/>
      <c r="AG145" s="239"/>
    </row>
    <row r="146" spans="1:33" ht="21.5" customHeight="1" thickBot="1" x14ac:dyDescent="0.4">
      <c r="A146" s="117" t="s">
        <v>81</v>
      </c>
      <c r="B146" s="204" t="s">
        <v>401</v>
      </c>
      <c r="C146" s="360" t="s">
        <v>360</v>
      </c>
      <c r="D146" s="232" t="s">
        <v>120</v>
      </c>
      <c r="E146" s="233">
        <v>7</v>
      </c>
      <c r="F146" s="234">
        <v>110</v>
      </c>
      <c r="G146" s="359">
        <f t="shared" si="452"/>
        <v>770</v>
      </c>
      <c r="H146" s="233">
        <f t="shared" si="453"/>
        <v>7</v>
      </c>
      <c r="I146" s="234">
        <f t="shared" si="454"/>
        <v>110</v>
      </c>
      <c r="J146" s="235">
        <f t="shared" si="455"/>
        <v>770</v>
      </c>
      <c r="K146" s="233"/>
      <c r="L146" s="234"/>
      <c r="M146" s="235">
        <f t="shared" si="446"/>
        <v>0</v>
      </c>
      <c r="N146" s="233"/>
      <c r="O146" s="234"/>
      <c r="P146" s="235">
        <f t="shared" si="447"/>
        <v>0</v>
      </c>
      <c r="Q146" s="233"/>
      <c r="R146" s="234"/>
      <c r="S146" s="235">
        <f t="shared" si="448"/>
        <v>0</v>
      </c>
      <c r="T146" s="233"/>
      <c r="U146" s="234"/>
      <c r="V146" s="123">
        <f t="shared" si="449"/>
        <v>0</v>
      </c>
      <c r="W146" s="236">
        <f t="shared" si="450"/>
        <v>770</v>
      </c>
      <c r="X146" s="237">
        <f t="shared" si="451"/>
        <v>770</v>
      </c>
      <c r="Y146" s="237">
        <f t="shared" si="422"/>
        <v>0</v>
      </c>
      <c r="Z146" s="238">
        <f t="shared" si="423"/>
        <v>0</v>
      </c>
      <c r="AA146" s="127"/>
      <c r="AB146" s="239"/>
      <c r="AC146" s="239"/>
      <c r="AD146" s="239"/>
      <c r="AE146" s="239"/>
      <c r="AF146" s="239"/>
      <c r="AG146" s="239"/>
    </row>
    <row r="147" spans="1:33" ht="19.5" customHeight="1" thickBot="1" x14ac:dyDescent="0.4">
      <c r="A147" s="117" t="s">
        <v>81</v>
      </c>
      <c r="B147" s="204" t="s">
        <v>402</v>
      </c>
      <c r="C147" s="361" t="s">
        <v>361</v>
      </c>
      <c r="D147" s="232" t="s">
        <v>120</v>
      </c>
      <c r="E147" s="233">
        <v>14</v>
      </c>
      <c r="F147" s="234">
        <v>390</v>
      </c>
      <c r="G147" s="359">
        <f t="shared" si="452"/>
        <v>5460</v>
      </c>
      <c r="H147" s="233">
        <f t="shared" si="453"/>
        <v>14</v>
      </c>
      <c r="I147" s="234">
        <f t="shared" si="454"/>
        <v>390</v>
      </c>
      <c r="J147" s="235">
        <f t="shared" si="455"/>
        <v>5460</v>
      </c>
      <c r="K147" s="233"/>
      <c r="L147" s="234"/>
      <c r="M147" s="235">
        <f t="shared" si="446"/>
        <v>0</v>
      </c>
      <c r="N147" s="233"/>
      <c r="O147" s="234"/>
      <c r="P147" s="235">
        <f t="shared" si="447"/>
        <v>0</v>
      </c>
      <c r="Q147" s="233"/>
      <c r="R147" s="234"/>
      <c r="S147" s="235">
        <f t="shared" si="448"/>
        <v>0</v>
      </c>
      <c r="T147" s="233"/>
      <c r="U147" s="234"/>
      <c r="V147" s="123">
        <f t="shared" si="449"/>
        <v>0</v>
      </c>
      <c r="W147" s="236">
        <f t="shared" si="450"/>
        <v>5460</v>
      </c>
      <c r="X147" s="237">
        <f t="shared" si="451"/>
        <v>5460</v>
      </c>
      <c r="Y147" s="237">
        <f t="shared" si="422"/>
        <v>0</v>
      </c>
      <c r="Z147" s="238">
        <f t="shared" si="423"/>
        <v>0</v>
      </c>
      <c r="AA147" s="127"/>
      <c r="AB147" s="239"/>
      <c r="AC147" s="239"/>
      <c r="AD147" s="239"/>
      <c r="AE147" s="239"/>
      <c r="AF147" s="239"/>
      <c r="AG147" s="239"/>
    </row>
    <row r="148" spans="1:33" ht="19.5" customHeight="1" thickBot="1" x14ac:dyDescent="0.4">
      <c r="A148" s="117" t="s">
        <v>81</v>
      </c>
      <c r="B148" s="204" t="s">
        <v>403</v>
      </c>
      <c r="C148" s="361" t="s">
        <v>362</v>
      </c>
      <c r="D148" s="232" t="s">
        <v>120</v>
      </c>
      <c r="E148" s="233">
        <v>7</v>
      </c>
      <c r="F148" s="234">
        <v>35</v>
      </c>
      <c r="G148" s="359">
        <f t="shared" si="452"/>
        <v>245</v>
      </c>
      <c r="H148" s="233">
        <f t="shared" si="453"/>
        <v>7</v>
      </c>
      <c r="I148" s="234">
        <f t="shared" si="454"/>
        <v>35</v>
      </c>
      <c r="J148" s="235">
        <f t="shared" si="455"/>
        <v>245</v>
      </c>
      <c r="K148" s="233"/>
      <c r="L148" s="234"/>
      <c r="M148" s="235">
        <f t="shared" si="446"/>
        <v>0</v>
      </c>
      <c r="N148" s="233"/>
      <c r="O148" s="234"/>
      <c r="P148" s="235">
        <f t="shared" si="447"/>
        <v>0</v>
      </c>
      <c r="Q148" s="233"/>
      <c r="R148" s="234"/>
      <c r="S148" s="235">
        <f t="shared" si="448"/>
        <v>0</v>
      </c>
      <c r="T148" s="233"/>
      <c r="U148" s="234"/>
      <c r="V148" s="123">
        <f t="shared" si="449"/>
        <v>0</v>
      </c>
      <c r="W148" s="236">
        <f t="shared" si="450"/>
        <v>245</v>
      </c>
      <c r="X148" s="237">
        <f t="shared" si="451"/>
        <v>245</v>
      </c>
      <c r="Y148" s="237">
        <f t="shared" si="422"/>
        <v>0</v>
      </c>
      <c r="Z148" s="238">
        <f t="shared" si="423"/>
        <v>0</v>
      </c>
      <c r="AA148" s="127"/>
      <c r="AB148" s="239"/>
      <c r="AC148" s="239"/>
      <c r="AD148" s="239"/>
      <c r="AE148" s="239"/>
      <c r="AF148" s="239"/>
      <c r="AG148" s="239"/>
    </row>
    <row r="149" spans="1:33" ht="19.5" customHeight="1" thickBot="1" x14ac:dyDescent="0.4">
      <c r="A149" s="117" t="s">
        <v>81</v>
      </c>
      <c r="B149" s="204" t="s">
        <v>404</v>
      </c>
      <c r="C149" s="361" t="s">
        <v>363</v>
      </c>
      <c r="D149" s="232" t="s">
        <v>120</v>
      </c>
      <c r="E149" s="233">
        <v>7</v>
      </c>
      <c r="F149" s="234">
        <v>20</v>
      </c>
      <c r="G149" s="359">
        <f t="shared" si="452"/>
        <v>140</v>
      </c>
      <c r="H149" s="233">
        <f t="shared" si="453"/>
        <v>7</v>
      </c>
      <c r="I149" s="234">
        <f t="shared" si="454"/>
        <v>20</v>
      </c>
      <c r="J149" s="235">
        <f t="shared" si="455"/>
        <v>140</v>
      </c>
      <c r="K149" s="233"/>
      <c r="L149" s="234"/>
      <c r="M149" s="235">
        <f t="shared" si="446"/>
        <v>0</v>
      </c>
      <c r="N149" s="233"/>
      <c r="O149" s="234"/>
      <c r="P149" s="235">
        <f t="shared" si="447"/>
        <v>0</v>
      </c>
      <c r="Q149" s="233"/>
      <c r="R149" s="234"/>
      <c r="S149" s="235">
        <f t="shared" si="448"/>
        <v>0</v>
      </c>
      <c r="T149" s="233"/>
      <c r="U149" s="234"/>
      <c r="V149" s="123">
        <f t="shared" si="449"/>
        <v>0</v>
      </c>
      <c r="W149" s="236">
        <f t="shared" si="450"/>
        <v>140</v>
      </c>
      <c r="X149" s="237">
        <f t="shared" si="451"/>
        <v>140</v>
      </c>
      <c r="Y149" s="237">
        <f t="shared" si="422"/>
        <v>0</v>
      </c>
      <c r="Z149" s="238">
        <f t="shared" si="423"/>
        <v>0</v>
      </c>
      <c r="AA149" s="127"/>
      <c r="AB149" s="239"/>
      <c r="AC149" s="239"/>
      <c r="AD149" s="239"/>
      <c r="AE149" s="239"/>
      <c r="AF149" s="239"/>
      <c r="AG149" s="239"/>
    </row>
    <row r="150" spans="1:33" ht="22.5" customHeight="1" thickBot="1" x14ac:dyDescent="0.4">
      <c r="A150" s="117" t="s">
        <v>81</v>
      </c>
      <c r="B150" s="204" t="s">
        <v>405</v>
      </c>
      <c r="C150" s="361" t="s">
        <v>364</v>
      </c>
      <c r="D150" s="232" t="s">
        <v>120</v>
      </c>
      <c r="E150" s="233">
        <v>3</v>
      </c>
      <c r="F150" s="234">
        <v>45</v>
      </c>
      <c r="G150" s="359">
        <f t="shared" si="452"/>
        <v>135</v>
      </c>
      <c r="H150" s="233">
        <f t="shared" si="453"/>
        <v>3</v>
      </c>
      <c r="I150" s="234">
        <f t="shared" si="454"/>
        <v>45</v>
      </c>
      <c r="J150" s="235">
        <f t="shared" si="455"/>
        <v>135</v>
      </c>
      <c r="K150" s="233"/>
      <c r="L150" s="234"/>
      <c r="M150" s="235">
        <f t="shared" si="446"/>
        <v>0</v>
      </c>
      <c r="N150" s="233"/>
      <c r="O150" s="234"/>
      <c r="P150" s="235">
        <f t="shared" si="447"/>
        <v>0</v>
      </c>
      <c r="Q150" s="233"/>
      <c r="R150" s="234"/>
      <c r="S150" s="235">
        <f t="shared" si="448"/>
        <v>0</v>
      </c>
      <c r="T150" s="233"/>
      <c r="U150" s="234"/>
      <c r="V150" s="123">
        <f t="shared" si="449"/>
        <v>0</v>
      </c>
      <c r="W150" s="236">
        <f t="shared" si="450"/>
        <v>135</v>
      </c>
      <c r="X150" s="237">
        <f t="shared" si="451"/>
        <v>135</v>
      </c>
      <c r="Y150" s="237">
        <f t="shared" si="422"/>
        <v>0</v>
      </c>
      <c r="Z150" s="238">
        <f t="shared" si="423"/>
        <v>0</v>
      </c>
      <c r="AA150" s="127"/>
      <c r="AB150" s="239"/>
      <c r="AC150" s="239"/>
      <c r="AD150" s="239"/>
      <c r="AE150" s="239"/>
      <c r="AF150" s="239"/>
      <c r="AG150" s="239"/>
    </row>
    <row r="151" spans="1:33" ht="19.5" customHeight="1" thickBot="1" x14ac:dyDescent="0.4">
      <c r="A151" s="117" t="s">
        <v>81</v>
      </c>
      <c r="B151" s="204" t="s">
        <v>406</v>
      </c>
      <c r="C151" s="361" t="s">
        <v>365</v>
      </c>
      <c r="D151" s="232" t="s">
        <v>120</v>
      </c>
      <c r="E151" s="233">
        <v>50</v>
      </c>
      <c r="F151" s="234">
        <v>1.7</v>
      </c>
      <c r="G151" s="359">
        <f t="shared" si="452"/>
        <v>85</v>
      </c>
      <c r="H151" s="233">
        <f t="shared" si="453"/>
        <v>50</v>
      </c>
      <c r="I151" s="234">
        <f t="shared" si="454"/>
        <v>1.7</v>
      </c>
      <c r="J151" s="235">
        <f t="shared" si="455"/>
        <v>85</v>
      </c>
      <c r="K151" s="233"/>
      <c r="L151" s="234"/>
      <c r="M151" s="235">
        <f t="shared" si="446"/>
        <v>0</v>
      </c>
      <c r="N151" s="233"/>
      <c r="O151" s="234"/>
      <c r="P151" s="235">
        <f t="shared" si="447"/>
        <v>0</v>
      </c>
      <c r="Q151" s="233"/>
      <c r="R151" s="234"/>
      <c r="S151" s="235">
        <f t="shared" si="448"/>
        <v>0</v>
      </c>
      <c r="T151" s="233"/>
      <c r="U151" s="234"/>
      <c r="V151" s="123">
        <f t="shared" si="449"/>
        <v>0</v>
      </c>
      <c r="W151" s="236">
        <f t="shared" si="450"/>
        <v>85</v>
      </c>
      <c r="X151" s="237">
        <f t="shared" si="451"/>
        <v>85</v>
      </c>
      <c r="Y151" s="237">
        <f t="shared" si="422"/>
        <v>0</v>
      </c>
      <c r="Z151" s="238">
        <f t="shared" si="423"/>
        <v>0</v>
      </c>
      <c r="AA151" s="127"/>
      <c r="AB151" s="239"/>
      <c r="AC151" s="239"/>
      <c r="AD151" s="239"/>
      <c r="AE151" s="239"/>
      <c r="AF151" s="239"/>
      <c r="AG151" s="239"/>
    </row>
    <row r="152" spans="1:33" ht="21.5" customHeight="1" thickBot="1" x14ac:dyDescent="0.4">
      <c r="A152" s="117" t="s">
        <v>81</v>
      </c>
      <c r="B152" s="204" t="s">
        <v>407</v>
      </c>
      <c r="C152" s="361" t="s">
        <v>366</v>
      </c>
      <c r="D152" s="232" t="s">
        <v>120</v>
      </c>
      <c r="E152" s="233">
        <v>15</v>
      </c>
      <c r="F152" s="234">
        <v>10</v>
      </c>
      <c r="G152" s="359">
        <f t="shared" si="452"/>
        <v>150</v>
      </c>
      <c r="H152" s="233">
        <f t="shared" si="453"/>
        <v>15</v>
      </c>
      <c r="I152" s="234">
        <f t="shared" si="454"/>
        <v>10</v>
      </c>
      <c r="J152" s="235">
        <f t="shared" si="455"/>
        <v>150</v>
      </c>
      <c r="K152" s="233"/>
      <c r="L152" s="234"/>
      <c r="M152" s="235">
        <f t="shared" si="446"/>
        <v>0</v>
      </c>
      <c r="N152" s="233"/>
      <c r="O152" s="234"/>
      <c r="P152" s="235">
        <f t="shared" si="447"/>
        <v>0</v>
      </c>
      <c r="Q152" s="233"/>
      <c r="R152" s="234"/>
      <c r="S152" s="235">
        <f t="shared" si="448"/>
        <v>0</v>
      </c>
      <c r="T152" s="233"/>
      <c r="U152" s="234"/>
      <c r="V152" s="123">
        <f t="shared" si="449"/>
        <v>0</v>
      </c>
      <c r="W152" s="236">
        <f t="shared" si="450"/>
        <v>150</v>
      </c>
      <c r="X152" s="237">
        <f t="shared" si="451"/>
        <v>150</v>
      </c>
      <c r="Y152" s="237">
        <f t="shared" si="422"/>
        <v>0</v>
      </c>
      <c r="Z152" s="238">
        <f t="shared" si="423"/>
        <v>0</v>
      </c>
      <c r="AA152" s="127"/>
      <c r="AB152" s="239"/>
      <c r="AC152" s="239"/>
      <c r="AD152" s="239"/>
      <c r="AE152" s="239"/>
      <c r="AF152" s="239"/>
      <c r="AG152" s="239"/>
    </row>
    <row r="153" spans="1:33" ht="33" customHeight="1" thickBot="1" x14ac:dyDescent="0.4">
      <c r="A153" s="117" t="s">
        <v>81</v>
      </c>
      <c r="B153" s="204" t="s">
        <v>408</v>
      </c>
      <c r="C153" s="361" t="s">
        <v>367</v>
      </c>
      <c r="D153" s="232" t="s">
        <v>120</v>
      </c>
      <c r="E153" s="233">
        <v>25</v>
      </c>
      <c r="F153" s="234">
        <v>8</v>
      </c>
      <c r="G153" s="359">
        <f t="shared" si="452"/>
        <v>200</v>
      </c>
      <c r="H153" s="233">
        <f t="shared" si="453"/>
        <v>25</v>
      </c>
      <c r="I153" s="234">
        <f t="shared" si="454"/>
        <v>8</v>
      </c>
      <c r="J153" s="235">
        <f t="shared" si="455"/>
        <v>200</v>
      </c>
      <c r="K153" s="233"/>
      <c r="L153" s="234"/>
      <c r="M153" s="235">
        <f t="shared" si="446"/>
        <v>0</v>
      </c>
      <c r="N153" s="233"/>
      <c r="O153" s="234"/>
      <c r="P153" s="235">
        <f t="shared" si="447"/>
        <v>0</v>
      </c>
      <c r="Q153" s="233"/>
      <c r="R153" s="234"/>
      <c r="S153" s="235">
        <f t="shared" si="448"/>
        <v>0</v>
      </c>
      <c r="T153" s="233"/>
      <c r="U153" s="234"/>
      <c r="V153" s="123">
        <f t="shared" si="449"/>
        <v>0</v>
      </c>
      <c r="W153" s="236">
        <f t="shared" si="450"/>
        <v>200</v>
      </c>
      <c r="X153" s="237">
        <f t="shared" si="451"/>
        <v>200</v>
      </c>
      <c r="Y153" s="237">
        <f t="shared" si="422"/>
        <v>0</v>
      </c>
      <c r="Z153" s="238">
        <f t="shared" si="423"/>
        <v>0</v>
      </c>
      <c r="AA153" s="127"/>
      <c r="AB153" s="239"/>
      <c r="AC153" s="239"/>
      <c r="AD153" s="239"/>
      <c r="AE153" s="239"/>
      <c r="AF153" s="239"/>
      <c r="AG153" s="239"/>
    </row>
    <row r="154" spans="1:33" ht="19.5" customHeight="1" thickBot="1" x14ac:dyDescent="0.4">
      <c r="A154" s="117" t="s">
        <v>81</v>
      </c>
      <c r="B154" s="204" t="s">
        <v>409</v>
      </c>
      <c r="C154" s="361" t="s">
        <v>368</v>
      </c>
      <c r="D154" s="232" t="s">
        <v>120</v>
      </c>
      <c r="E154" s="233">
        <v>10</v>
      </c>
      <c r="F154" s="234">
        <v>16</v>
      </c>
      <c r="G154" s="359">
        <f t="shared" si="452"/>
        <v>160</v>
      </c>
      <c r="H154" s="233">
        <f t="shared" si="453"/>
        <v>10</v>
      </c>
      <c r="I154" s="234">
        <f t="shared" si="454"/>
        <v>16</v>
      </c>
      <c r="J154" s="235">
        <f t="shared" si="455"/>
        <v>160</v>
      </c>
      <c r="K154" s="233"/>
      <c r="L154" s="234"/>
      <c r="M154" s="235">
        <f t="shared" si="446"/>
        <v>0</v>
      </c>
      <c r="N154" s="233"/>
      <c r="O154" s="234"/>
      <c r="P154" s="235">
        <f t="shared" si="447"/>
        <v>0</v>
      </c>
      <c r="Q154" s="233"/>
      <c r="R154" s="234"/>
      <c r="S154" s="235">
        <f t="shared" si="448"/>
        <v>0</v>
      </c>
      <c r="T154" s="233"/>
      <c r="U154" s="234"/>
      <c r="V154" s="123">
        <f t="shared" si="449"/>
        <v>0</v>
      </c>
      <c r="W154" s="236">
        <f t="shared" si="450"/>
        <v>160</v>
      </c>
      <c r="X154" s="237">
        <f t="shared" si="451"/>
        <v>160</v>
      </c>
      <c r="Y154" s="237">
        <f t="shared" si="422"/>
        <v>0</v>
      </c>
      <c r="Z154" s="238">
        <f t="shared" si="423"/>
        <v>0</v>
      </c>
      <c r="AA154" s="127"/>
      <c r="AB154" s="239"/>
      <c r="AC154" s="239"/>
      <c r="AD154" s="239"/>
      <c r="AE154" s="239"/>
      <c r="AF154" s="239"/>
      <c r="AG154" s="239"/>
    </row>
    <row r="155" spans="1:33" ht="20.5" customHeight="1" thickBot="1" x14ac:dyDescent="0.4">
      <c r="A155" s="117" t="s">
        <v>81</v>
      </c>
      <c r="B155" s="204" t="s">
        <v>410</v>
      </c>
      <c r="C155" s="360" t="s">
        <v>369</v>
      </c>
      <c r="D155" s="232" t="s">
        <v>120</v>
      </c>
      <c r="E155" s="233">
        <v>1</v>
      </c>
      <c r="F155" s="234">
        <v>200</v>
      </c>
      <c r="G155" s="359">
        <f t="shared" si="452"/>
        <v>200</v>
      </c>
      <c r="H155" s="233">
        <f t="shared" si="453"/>
        <v>1</v>
      </c>
      <c r="I155" s="234">
        <f t="shared" si="454"/>
        <v>200</v>
      </c>
      <c r="J155" s="235">
        <f t="shared" si="455"/>
        <v>200</v>
      </c>
      <c r="K155" s="233"/>
      <c r="L155" s="234"/>
      <c r="M155" s="235">
        <f t="shared" si="446"/>
        <v>0</v>
      </c>
      <c r="N155" s="233"/>
      <c r="O155" s="234"/>
      <c r="P155" s="235">
        <f t="shared" si="447"/>
        <v>0</v>
      </c>
      <c r="Q155" s="233"/>
      <c r="R155" s="234"/>
      <c r="S155" s="235">
        <f t="shared" si="448"/>
        <v>0</v>
      </c>
      <c r="T155" s="233"/>
      <c r="U155" s="234"/>
      <c r="V155" s="123">
        <f t="shared" si="449"/>
        <v>0</v>
      </c>
      <c r="W155" s="236">
        <f t="shared" si="450"/>
        <v>200</v>
      </c>
      <c r="X155" s="237">
        <f t="shared" si="451"/>
        <v>200</v>
      </c>
      <c r="Y155" s="237">
        <f t="shared" si="422"/>
        <v>0</v>
      </c>
      <c r="Z155" s="238">
        <f t="shared" si="423"/>
        <v>0</v>
      </c>
      <c r="AA155" s="127"/>
      <c r="AB155" s="239"/>
      <c r="AC155" s="239"/>
      <c r="AD155" s="239"/>
      <c r="AE155" s="239"/>
      <c r="AF155" s="239"/>
      <c r="AG155" s="239"/>
    </row>
    <row r="156" spans="1:33" ht="41.25" customHeight="1" thickBot="1" x14ac:dyDescent="0.4">
      <c r="A156" s="117" t="s">
        <v>81</v>
      </c>
      <c r="B156" s="204" t="s">
        <v>411</v>
      </c>
      <c r="C156" s="361" t="s">
        <v>370</v>
      </c>
      <c r="D156" s="232" t="s">
        <v>120</v>
      </c>
      <c r="E156" s="233">
        <v>2</v>
      </c>
      <c r="F156" s="234">
        <v>280</v>
      </c>
      <c r="G156" s="359">
        <f t="shared" si="452"/>
        <v>560</v>
      </c>
      <c r="H156" s="233">
        <f t="shared" si="453"/>
        <v>2</v>
      </c>
      <c r="I156" s="234">
        <f t="shared" si="454"/>
        <v>280</v>
      </c>
      <c r="J156" s="235">
        <f t="shared" si="455"/>
        <v>560</v>
      </c>
      <c r="K156" s="233"/>
      <c r="L156" s="234"/>
      <c r="M156" s="235">
        <f t="shared" si="446"/>
        <v>0</v>
      </c>
      <c r="N156" s="233"/>
      <c r="O156" s="234"/>
      <c r="P156" s="235">
        <f t="shared" si="447"/>
        <v>0</v>
      </c>
      <c r="Q156" s="233"/>
      <c r="R156" s="234"/>
      <c r="S156" s="235">
        <f t="shared" si="448"/>
        <v>0</v>
      </c>
      <c r="T156" s="233"/>
      <c r="U156" s="234"/>
      <c r="V156" s="123">
        <f t="shared" si="449"/>
        <v>0</v>
      </c>
      <c r="W156" s="236">
        <f t="shared" si="450"/>
        <v>560</v>
      </c>
      <c r="X156" s="237">
        <f t="shared" si="451"/>
        <v>560</v>
      </c>
      <c r="Y156" s="237">
        <f t="shared" si="422"/>
        <v>0</v>
      </c>
      <c r="Z156" s="238">
        <f t="shared" si="423"/>
        <v>0</v>
      </c>
      <c r="AA156" s="127"/>
      <c r="AB156" s="239"/>
      <c r="AC156" s="239"/>
      <c r="AD156" s="239"/>
      <c r="AE156" s="239"/>
      <c r="AF156" s="239"/>
      <c r="AG156" s="239"/>
    </row>
    <row r="157" spans="1:33" ht="41.25" customHeight="1" thickBot="1" x14ac:dyDescent="0.4">
      <c r="A157" s="117" t="s">
        <v>81</v>
      </c>
      <c r="B157" s="204" t="s">
        <v>412</v>
      </c>
      <c r="C157" s="361" t="s">
        <v>371</v>
      </c>
      <c r="D157" s="232" t="s">
        <v>120</v>
      </c>
      <c r="E157" s="233">
        <v>2</v>
      </c>
      <c r="F157" s="234">
        <v>720</v>
      </c>
      <c r="G157" s="359">
        <f t="shared" si="452"/>
        <v>1440</v>
      </c>
      <c r="H157" s="233">
        <f t="shared" si="453"/>
        <v>2</v>
      </c>
      <c r="I157" s="234">
        <f t="shared" si="454"/>
        <v>720</v>
      </c>
      <c r="J157" s="235">
        <f t="shared" si="455"/>
        <v>1440</v>
      </c>
      <c r="K157" s="233"/>
      <c r="L157" s="234"/>
      <c r="M157" s="235">
        <f t="shared" si="446"/>
        <v>0</v>
      </c>
      <c r="N157" s="233"/>
      <c r="O157" s="234"/>
      <c r="P157" s="235">
        <f t="shared" si="447"/>
        <v>0</v>
      </c>
      <c r="Q157" s="233"/>
      <c r="R157" s="234"/>
      <c r="S157" s="235">
        <f t="shared" si="448"/>
        <v>0</v>
      </c>
      <c r="T157" s="233"/>
      <c r="U157" s="234"/>
      <c r="V157" s="123">
        <f t="shared" si="449"/>
        <v>0</v>
      </c>
      <c r="W157" s="236">
        <f t="shared" si="450"/>
        <v>1440</v>
      </c>
      <c r="X157" s="237">
        <f t="shared" si="451"/>
        <v>1440</v>
      </c>
      <c r="Y157" s="237">
        <f t="shared" si="422"/>
        <v>0</v>
      </c>
      <c r="Z157" s="238">
        <f t="shared" si="423"/>
        <v>0</v>
      </c>
      <c r="AA157" s="127"/>
      <c r="AB157" s="239"/>
      <c r="AC157" s="239"/>
      <c r="AD157" s="239"/>
      <c r="AE157" s="239"/>
      <c r="AF157" s="239"/>
      <c r="AG157" s="239"/>
    </row>
    <row r="158" spans="1:33" ht="41.25" customHeight="1" thickBot="1" x14ac:dyDescent="0.4">
      <c r="A158" s="117" t="s">
        <v>81</v>
      </c>
      <c r="B158" s="204" t="s">
        <v>413</v>
      </c>
      <c r="C158" s="361" t="s">
        <v>372</v>
      </c>
      <c r="D158" s="232" t="s">
        <v>120</v>
      </c>
      <c r="E158" s="233">
        <v>2</v>
      </c>
      <c r="F158" s="234">
        <v>370</v>
      </c>
      <c r="G158" s="359">
        <f t="shared" si="452"/>
        <v>740</v>
      </c>
      <c r="H158" s="233">
        <f t="shared" si="453"/>
        <v>2</v>
      </c>
      <c r="I158" s="234">
        <f t="shared" si="454"/>
        <v>370</v>
      </c>
      <c r="J158" s="235">
        <f t="shared" si="455"/>
        <v>740</v>
      </c>
      <c r="K158" s="233"/>
      <c r="L158" s="234"/>
      <c r="M158" s="235">
        <f t="shared" si="446"/>
        <v>0</v>
      </c>
      <c r="N158" s="233"/>
      <c r="O158" s="234"/>
      <c r="P158" s="235">
        <f t="shared" si="447"/>
        <v>0</v>
      </c>
      <c r="Q158" s="233"/>
      <c r="R158" s="234"/>
      <c r="S158" s="235">
        <f t="shared" si="448"/>
        <v>0</v>
      </c>
      <c r="T158" s="233"/>
      <c r="U158" s="234"/>
      <c r="V158" s="123">
        <f t="shared" si="449"/>
        <v>0</v>
      </c>
      <c r="W158" s="236">
        <f t="shared" si="450"/>
        <v>740</v>
      </c>
      <c r="X158" s="237">
        <f t="shared" si="451"/>
        <v>740</v>
      </c>
      <c r="Y158" s="237">
        <f t="shared" si="422"/>
        <v>0</v>
      </c>
      <c r="Z158" s="238">
        <f t="shared" si="423"/>
        <v>0</v>
      </c>
      <c r="AA158" s="127"/>
      <c r="AB158" s="239"/>
      <c r="AC158" s="239"/>
      <c r="AD158" s="239"/>
      <c r="AE158" s="239"/>
      <c r="AF158" s="239"/>
      <c r="AG158" s="239"/>
    </row>
    <row r="159" spans="1:33" ht="20.5" customHeight="1" thickBot="1" x14ac:dyDescent="0.4">
      <c r="A159" s="117" t="s">
        <v>81</v>
      </c>
      <c r="B159" s="204" t="s">
        <v>414</v>
      </c>
      <c r="C159" s="361" t="s">
        <v>373</v>
      </c>
      <c r="D159" s="232" t="s">
        <v>120</v>
      </c>
      <c r="E159" s="233">
        <v>5</v>
      </c>
      <c r="F159" s="234">
        <v>35</v>
      </c>
      <c r="G159" s="359">
        <f t="shared" si="452"/>
        <v>175</v>
      </c>
      <c r="H159" s="233">
        <f t="shared" si="453"/>
        <v>5</v>
      </c>
      <c r="I159" s="234">
        <f t="shared" si="454"/>
        <v>35</v>
      </c>
      <c r="J159" s="235">
        <f t="shared" si="455"/>
        <v>175</v>
      </c>
      <c r="K159" s="233"/>
      <c r="L159" s="234"/>
      <c r="M159" s="235">
        <f t="shared" si="446"/>
        <v>0</v>
      </c>
      <c r="N159" s="233"/>
      <c r="O159" s="234"/>
      <c r="P159" s="235">
        <f t="shared" si="447"/>
        <v>0</v>
      </c>
      <c r="Q159" s="233"/>
      <c r="R159" s="234"/>
      <c r="S159" s="235">
        <f t="shared" si="448"/>
        <v>0</v>
      </c>
      <c r="T159" s="233"/>
      <c r="U159" s="234"/>
      <c r="V159" s="123">
        <f t="shared" si="449"/>
        <v>0</v>
      </c>
      <c r="W159" s="236">
        <f t="shared" si="450"/>
        <v>175</v>
      </c>
      <c r="X159" s="237">
        <f t="shared" si="451"/>
        <v>175</v>
      </c>
      <c r="Y159" s="237">
        <f t="shared" si="422"/>
        <v>0</v>
      </c>
      <c r="Z159" s="238">
        <f t="shared" si="423"/>
        <v>0</v>
      </c>
      <c r="AA159" s="127"/>
      <c r="AB159" s="239"/>
      <c r="AC159" s="239"/>
      <c r="AD159" s="239"/>
      <c r="AE159" s="239"/>
      <c r="AF159" s="239"/>
      <c r="AG159" s="239"/>
    </row>
    <row r="160" spans="1:33" ht="41.25" customHeight="1" thickBot="1" x14ac:dyDescent="0.4">
      <c r="A160" s="117" t="s">
        <v>81</v>
      </c>
      <c r="B160" s="204" t="s">
        <v>415</v>
      </c>
      <c r="C160" s="361" t="s">
        <v>374</v>
      </c>
      <c r="D160" s="232" t="s">
        <v>120</v>
      </c>
      <c r="E160" s="233">
        <v>5</v>
      </c>
      <c r="F160" s="234">
        <v>60</v>
      </c>
      <c r="G160" s="359">
        <f t="shared" si="452"/>
        <v>300</v>
      </c>
      <c r="H160" s="233">
        <f t="shared" si="453"/>
        <v>5</v>
      </c>
      <c r="I160" s="234">
        <f t="shared" si="454"/>
        <v>60</v>
      </c>
      <c r="J160" s="235">
        <f t="shared" si="455"/>
        <v>300</v>
      </c>
      <c r="K160" s="233"/>
      <c r="L160" s="234"/>
      <c r="M160" s="235">
        <f t="shared" si="446"/>
        <v>0</v>
      </c>
      <c r="N160" s="233"/>
      <c r="O160" s="234"/>
      <c r="P160" s="235">
        <f t="shared" si="447"/>
        <v>0</v>
      </c>
      <c r="Q160" s="233"/>
      <c r="R160" s="234"/>
      <c r="S160" s="235">
        <f t="shared" si="448"/>
        <v>0</v>
      </c>
      <c r="T160" s="233"/>
      <c r="U160" s="234"/>
      <c r="V160" s="123">
        <f t="shared" si="449"/>
        <v>0</v>
      </c>
      <c r="W160" s="236">
        <f t="shared" si="450"/>
        <v>300</v>
      </c>
      <c r="X160" s="237">
        <f t="shared" si="451"/>
        <v>300</v>
      </c>
      <c r="Y160" s="237">
        <f t="shared" si="422"/>
        <v>0</v>
      </c>
      <c r="Z160" s="238">
        <f t="shared" si="423"/>
        <v>0</v>
      </c>
      <c r="AA160" s="127"/>
      <c r="AB160" s="239"/>
      <c r="AC160" s="239"/>
      <c r="AD160" s="239"/>
      <c r="AE160" s="239"/>
      <c r="AF160" s="239"/>
      <c r="AG160" s="239"/>
    </row>
    <row r="161" spans="1:33" ht="20.5" customHeight="1" thickBot="1" x14ac:dyDescent="0.4">
      <c r="A161" s="117" t="s">
        <v>81</v>
      </c>
      <c r="B161" s="204" t="s">
        <v>416</v>
      </c>
      <c r="C161" s="361" t="s">
        <v>375</v>
      </c>
      <c r="D161" s="232" t="s">
        <v>120</v>
      </c>
      <c r="E161" s="233">
        <v>10</v>
      </c>
      <c r="F161" s="234">
        <v>65</v>
      </c>
      <c r="G161" s="359">
        <f t="shared" si="452"/>
        <v>650</v>
      </c>
      <c r="H161" s="233">
        <f t="shared" si="453"/>
        <v>10</v>
      </c>
      <c r="I161" s="234">
        <f t="shared" si="454"/>
        <v>65</v>
      </c>
      <c r="J161" s="235">
        <f t="shared" si="455"/>
        <v>650</v>
      </c>
      <c r="K161" s="233"/>
      <c r="L161" s="234"/>
      <c r="M161" s="235">
        <f t="shared" si="446"/>
        <v>0</v>
      </c>
      <c r="N161" s="233"/>
      <c r="O161" s="234"/>
      <c r="P161" s="235">
        <f t="shared" si="447"/>
        <v>0</v>
      </c>
      <c r="Q161" s="233"/>
      <c r="R161" s="234"/>
      <c r="S161" s="235">
        <f t="shared" si="448"/>
        <v>0</v>
      </c>
      <c r="T161" s="233"/>
      <c r="U161" s="234"/>
      <c r="V161" s="123">
        <f t="shared" si="449"/>
        <v>0</v>
      </c>
      <c r="W161" s="236">
        <f t="shared" si="450"/>
        <v>650</v>
      </c>
      <c r="X161" s="237">
        <f t="shared" si="451"/>
        <v>650</v>
      </c>
      <c r="Y161" s="237">
        <f t="shared" si="422"/>
        <v>0</v>
      </c>
      <c r="Z161" s="238">
        <f t="shared" si="423"/>
        <v>0</v>
      </c>
      <c r="AA161" s="127"/>
      <c r="AB161" s="239"/>
      <c r="AC161" s="239"/>
      <c r="AD161" s="239"/>
      <c r="AE161" s="239"/>
      <c r="AF161" s="239"/>
      <c r="AG161" s="239"/>
    </row>
    <row r="162" spans="1:33" ht="19.5" customHeight="1" thickBot="1" x14ac:dyDescent="0.4">
      <c r="A162" s="117" t="s">
        <v>81</v>
      </c>
      <c r="B162" s="204" t="s">
        <v>417</v>
      </c>
      <c r="C162" s="361" t="s">
        <v>376</v>
      </c>
      <c r="D162" s="232" t="s">
        <v>120</v>
      </c>
      <c r="E162" s="233">
        <v>5</v>
      </c>
      <c r="F162" s="234">
        <v>40</v>
      </c>
      <c r="G162" s="359">
        <f t="shared" si="452"/>
        <v>200</v>
      </c>
      <c r="H162" s="233">
        <f t="shared" si="453"/>
        <v>5</v>
      </c>
      <c r="I162" s="234">
        <f t="shared" si="454"/>
        <v>40</v>
      </c>
      <c r="J162" s="235">
        <f t="shared" si="455"/>
        <v>200</v>
      </c>
      <c r="K162" s="233"/>
      <c r="L162" s="234"/>
      <c r="M162" s="235">
        <f t="shared" si="446"/>
        <v>0</v>
      </c>
      <c r="N162" s="233"/>
      <c r="O162" s="234"/>
      <c r="P162" s="235">
        <f t="shared" si="447"/>
        <v>0</v>
      </c>
      <c r="Q162" s="233"/>
      <c r="R162" s="234"/>
      <c r="S162" s="235">
        <f t="shared" si="448"/>
        <v>0</v>
      </c>
      <c r="T162" s="233"/>
      <c r="U162" s="234"/>
      <c r="V162" s="123">
        <f t="shared" si="449"/>
        <v>0</v>
      </c>
      <c r="W162" s="236">
        <f t="shared" si="450"/>
        <v>200</v>
      </c>
      <c r="X162" s="237">
        <f t="shared" si="451"/>
        <v>200</v>
      </c>
      <c r="Y162" s="237">
        <f t="shared" si="422"/>
        <v>0</v>
      </c>
      <c r="Z162" s="238">
        <f t="shared" si="423"/>
        <v>0</v>
      </c>
      <c r="AA162" s="127"/>
      <c r="AB162" s="239"/>
      <c r="AC162" s="239"/>
      <c r="AD162" s="239"/>
      <c r="AE162" s="239"/>
      <c r="AF162" s="239"/>
      <c r="AG162" s="239"/>
    </row>
    <row r="163" spans="1:33" ht="41.25" customHeight="1" thickBot="1" x14ac:dyDescent="0.4">
      <c r="A163" s="117" t="s">
        <v>81</v>
      </c>
      <c r="B163" s="204" t="s">
        <v>418</v>
      </c>
      <c r="C163" s="361" t="s">
        <v>377</v>
      </c>
      <c r="D163" s="232" t="s">
        <v>120</v>
      </c>
      <c r="E163" s="233">
        <v>2</v>
      </c>
      <c r="F163" s="234">
        <v>780</v>
      </c>
      <c r="G163" s="359">
        <f t="shared" si="452"/>
        <v>1560</v>
      </c>
      <c r="H163" s="233">
        <f t="shared" si="453"/>
        <v>2</v>
      </c>
      <c r="I163" s="234">
        <f t="shared" si="454"/>
        <v>780</v>
      </c>
      <c r="J163" s="235">
        <f t="shared" si="455"/>
        <v>1560</v>
      </c>
      <c r="K163" s="233"/>
      <c r="L163" s="234"/>
      <c r="M163" s="235">
        <f t="shared" si="446"/>
        <v>0</v>
      </c>
      <c r="N163" s="233"/>
      <c r="O163" s="234"/>
      <c r="P163" s="235">
        <f t="shared" si="447"/>
        <v>0</v>
      </c>
      <c r="Q163" s="233"/>
      <c r="R163" s="234"/>
      <c r="S163" s="235">
        <f t="shared" si="448"/>
        <v>0</v>
      </c>
      <c r="T163" s="233"/>
      <c r="U163" s="234"/>
      <c r="V163" s="123">
        <f t="shared" si="449"/>
        <v>0</v>
      </c>
      <c r="W163" s="236">
        <f t="shared" si="450"/>
        <v>1560</v>
      </c>
      <c r="X163" s="237">
        <f t="shared" si="451"/>
        <v>1560</v>
      </c>
      <c r="Y163" s="237">
        <f t="shared" si="422"/>
        <v>0</v>
      </c>
      <c r="Z163" s="238">
        <f t="shared" si="423"/>
        <v>0</v>
      </c>
      <c r="AA163" s="127"/>
      <c r="AB163" s="239"/>
      <c r="AC163" s="239"/>
      <c r="AD163" s="239"/>
      <c r="AE163" s="239"/>
      <c r="AF163" s="239"/>
      <c r="AG163" s="239"/>
    </row>
    <row r="164" spans="1:33" ht="19.5" customHeight="1" thickBot="1" x14ac:dyDescent="0.4">
      <c r="A164" s="117" t="s">
        <v>81</v>
      </c>
      <c r="B164" s="204" t="s">
        <v>419</v>
      </c>
      <c r="C164" s="361" t="s">
        <v>378</v>
      </c>
      <c r="D164" s="232" t="s">
        <v>120</v>
      </c>
      <c r="E164" s="233">
        <v>2</v>
      </c>
      <c r="F164" s="234">
        <v>1900</v>
      </c>
      <c r="G164" s="359">
        <f t="shared" si="452"/>
        <v>3800</v>
      </c>
      <c r="H164" s="233">
        <f t="shared" si="453"/>
        <v>2</v>
      </c>
      <c r="I164" s="234">
        <f t="shared" si="454"/>
        <v>1900</v>
      </c>
      <c r="J164" s="235">
        <f t="shared" si="455"/>
        <v>3800</v>
      </c>
      <c r="K164" s="233"/>
      <c r="L164" s="234"/>
      <c r="M164" s="235">
        <f t="shared" si="446"/>
        <v>0</v>
      </c>
      <c r="N164" s="233"/>
      <c r="O164" s="234"/>
      <c r="P164" s="235">
        <f t="shared" si="447"/>
        <v>0</v>
      </c>
      <c r="Q164" s="233"/>
      <c r="R164" s="234"/>
      <c r="S164" s="235">
        <f t="shared" si="448"/>
        <v>0</v>
      </c>
      <c r="T164" s="233"/>
      <c r="U164" s="234"/>
      <c r="V164" s="123">
        <f t="shared" si="449"/>
        <v>0</v>
      </c>
      <c r="W164" s="236">
        <f t="shared" si="450"/>
        <v>3800</v>
      </c>
      <c r="X164" s="237">
        <f t="shared" si="451"/>
        <v>3800</v>
      </c>
      <c r="Y164" s="237">
        <f t="shared" si="422"/>
        <v>0</v>
      </c>
      <c r="Z164" s="238">
        <f t="shared" si="423"/>
        <v>0</v>
      </c>
      <c r="AA164" s="127"/>
      <c r="AB164" s="239"/>
      <c r="AC164" s="239"/>
      <c r="AD164" s="239"/>
      <c r="AE164" s="239"/>
      <c r="AF164" s="239"/>
      <c r="AG164" s="239"/>
    </row>
    <row r="165" spans="1:33" ht="34.5" customHeight="1" thickBot="1" x14ac:dyDescent="0.4">
      <c r="A165" s="117" t="s">
        <v>81</v>
      </c>
      <c r="B165" s="204" t="s">
        <v>420</v>
      </c>
      <c r="C165" s="361" t="s">
        <v>379</v>
      </c>
      <c r="D165" s="232" t="s">
        <v>120</v>
      </c>
      <c r="E165" s="233">
        <v>1</v>
      </c>
      <c r="F165" s="234">
        <v>2700</v>
      </c>
      <c r="G165" s="359">
        <f t="shared" si="452"/>
        <v>2700</v>
      </c>
      <c r="H165" s="233">
        <f t="shared" si="453"/>
        <v>1</v>
      </c>
      <c r="I165" s="234">
        <f t="shared" si="454"/>
        <v>2700</v>
      </c>
      <c r="J165" s="235">
        <f t="shared" si="455"/>
        <v>2700</v>
      </c>
      <c r="K165" s="233"/>
      <c r="L165" s="234"/>
      <c r="M165" s="235">
        <f t="shared" si="446"/>
        <v>0</v>
      </c>
      <c r="N165" s="233"/>
      <c r="O165" s="234"/>
      <c r="P165" s="235">
        <f t="shared" si="447"/>
        <v>0</v>
      </c>
      <c r="Q165" s="233"/>
      <c r="R165" s="234"/>
      <c r="S165" s="235">
        <f t="shared" si="448"/>
        <v>0</v>
      </c>
      <c r="T165" s="233"/>
      <c r="U165" s="234"/>
      <c r="V165" s="123">
        <f t="shared" si="449"/>
        <v>0</v>
      </c>
      <c r="W165" s="236">
        <f t="shared" si="450"/>
        <v>2700</v>
      </c>
      <c r="X165" s="237">
        <f t="shared" si="451"/>
        <v>2700</v>
      </c>
      <c r="Y165" s="237">
        <f t="shared" si="422"/>
        <v>0</v>
      </c>
      <c r="Z165" s="238">
        <f t="shared" si="423"/>
        <v>0</v>
      </c>
      <c r="AA165" s="127"/>
      <c r="AB165" s="239"/>
      <c r="AC165" s="239"/>
      <c r="AD165" s="239"/>
      <c r="AE165" s="239"/>
      <c r="AF165" s="239"/>
      <c r="AG165" s="239"/>
    </row>
    <row r="166" spans="1:33" ht="41.25" customHeight="1" thickBot="1" x14ac:dyDescent="0.4">
      <c r="A166" s="117" t="s">
        <v>81</v>
      </c>
      <c r="B166" s="204" t="s">
        <v>421</v>
      </c>
      <c r="C166" s="361" t="s">
        <v>380</v>
      </c>
      <c r="D166" s="232" t="s">
        <v>120</v>
      </c>
      <c r="E166" s="233">
        <v>1</v>
      </c>
      <c r="F166" s="234">
        <v>200</v>
      </c>
      <c r="G166" s="359">
        <f t="shared" si="452"/>
        <v>200</v>
      </c>
      <c r="H166" s="233">
        <f t="shared" si="453"/>
        <v>1</v>
      </c>
      <c r="I166" s="234">
        <f t="shared" si="454"/>
        <v>200</v>
      </c>
      <c r="J166" s="235">
        <f t="shared" si="455"/>
        <v>200</v>
      </c>
      <c r="K166" s="233"/>
      <c r="L166" s="234"/>
      <c r="M166" s="235">
        <f t="shared" si="446"/>
        <v>0</v>
      </c>
      <c r="N166" s="233"/>
      <c r="O166" s="234"/>
      <c r="P166" s="235">
        <f t="shared" si="447"/>
        <v>0</v>
      </c>
      <c r="Q166" s="233"/>
      <c r="R166" s="234"/>
      <c r="S166" s="235">
        <f t="shared" si="448"/>
        <v>0</v>
      </c>
      <c r="T166" s="233"/>
      <c r="U166" s="234"/>
      <c r="V166" s="123">
        <f t="shared" si="449"/>
        <v>0</v>
      </c>
      <c r="W166" s="236">
        <f t="shared" si="450"/>
        <v>200</v>
      </c>
      <c r="X166" s="237">
        <f t="shared" si="451"/>
        <v>200</v>
      </c>
      <c r="Y166" s="237">
        <f t="shared" si="422"/>
        <v>0</v>
      </c>
      <c r="Z166" s="238">
        <f t="shared" si="423"/>
        <v>0</v>
      </c>
      <c r="AA166" s="127"/>
      <c r="AB166" s="239"/>
      <c r="AC166" s="239"/>
      <c r="AD166" s="239"/>
      <c r="AE166" s="239"/>
      <c r="AF166" s="239"/>
      <c r="AG166" s="239"/>
    </row>
    <row r="167" spans="1:33" ht="35.5" customHeight="1" thickBot="1" x14ac:dyDescent="0.4">
      <c r="A167" s="117" t="s">
        <v>81</v>
      </c>
      <c r="B167" s="204" t="s">
        <v>422</v>
      </c>
      <c r="C167" s="361" t="s">
        <v>381</v>
      </c>
      <c r="D167" s="232" t="s">
        <v>120</v>
      </c>
      <c r="E167" s="233">
        <v>6</v>
      </c>
      <c r="F167" s="234">
        <v>600</v>
      </c>
      <c r="G167" s="359">
        <f t="shared" si="452"/>
        <v>3600</v>
      </c>
      <c r="H167" s="233">
        <f t="shared" si="453"/>
        <v>6</v>
      </c>
      <c r="I167" s="234">
        <f t="shared" si="454"/>
        <v>600</v>
      </c>
      <c r="J167" s="235">
        <f t="shared" si="455"/>
        <v>3600</v>
      </c>
      <c r="K167" s="233"/>
      <c r="L167" s="234"/>
      <c r="M167" s="235">
        <f t="shared" si="446"/>
        <v>0</v>
      </c>
      <c r="N167" s="233"/>
      <c r="O167" s="234"/>
      <c r="P167" s="235">
        <f t="shared" si="447"/>
        <v>0</v>
      </c>
      <c r="Q167" s="233"/>
      <c r="R167" s="234"/>
      <c r="S167" s="235">
        <f t="shared" si="448"/>
        <v>0</v>
      </c>
      <c r="T167" s="233"/>
      <c r="U167" s="234"/>
      <c r="V167" s="123">
        <f t="shared" si="449"/>
        <v>0</v>
      </c>
      <c r="W167" s="236">
        <f t="shared" si="450"/>
        <v>3600</v>
      </c>
      <c r="X167" s="237">
        <f t="shared" si="451"/>
        <v>3600</v>
      </c>
      <c r="Y167" s="237">
        <f t="shared" si="422"/>
        <v>0</v>
      </c>
      <c r="Z167" s="238">
        <f t="shared" si="423"/>
        <v>0</v>
      </c>
      <c r="AA167" s="127"/>
      <c r="AB167" s="239"/>
      <c r="AC167" s="239"/>
      <c r="AD167" s="239"/>
      <c r="AE167" s="239"/>
      <c r="AF167" s="239"/>
      <c r="AG167" s="239"/>
    </row>
    <row r="168" spans="1:33" ht="34.5" customHeight="1" x14ac:dyDescent="0.35">
      <c r="A168" s="117" t="s">
        <v>81</v>
      </c>
      <c r="B168" s="204" t="s">
        <v>423</v>
      </c>
      <c r="C168" s="370" t="s">
        <v>382</v>
      </c>
      <c r="D168" s="232" t="s">
        <v>120</v>
      </c>
      <c r="E168" s="233">
        <v>3</v>
      </c>
      <c r="F168" s="234">
        <v>700</v>
      </c>
      <c r="G168" s="359">
        <f t="shared" si="452"/>
        <v>2100</v>
      </c>
      <c r="H168" s="233">
        <f t="shared" si="453"/>
        <v>3</v>
      </c>
      <c r="I168" s="234">
        <f t="shared" si="454"/>
        <v>700</v>
      </c>
      <c r="J168" s="235">
        <f t="shared" si="455"/>
        <v>2100</v>
      </c>
      <c r="K168" s="233"/>
      <c r="L168" s="234"/>
      <c r="M168" s="235">
        <f t="shared" si="446"/>
        <v>0</v>
      </c>
      <c r="N168" s="233"/>
      <c r="O168" s="234"/>
      <c r="P168" s="235">
        <f t="shared" si="447"/>
        <v>0</v>
      </c>
      <c r="Q168" s="233"/>
      <c r="R168" s="234"/>
      <c r="S168" s="235">
        <f t="shared" si="448"/>
        <v>0</v>
      </c>
      <c r="T168" s="233"/>
      <c r="U168" s="234"/>
      <c r="V168" s="123">
        <f t="shared" si="449"/>
        <v>0</v>
      </c>
      <c r="W168" s="236">
        <f t="shared" si="450"/>
        <v>2100</v>
      </c>
      <c r="X168" s="237">
        <f t="shared" si="451"/>
        <v>2100</v>
      </c>
      <c r="Y168" s="237">
        <f t="shared" si="422"/>
        <v>0</v>
      </c>
      <c r="Z168" s="238">
        <f t="shared" si="423"/>
        <v>0</v>
      </c>
      <c r="AA168" s="127"/>
      <c r="AB168" s="239"/>
      <c r="AC168" s="239"/>
      <c r="AD168" s="239"/>
      <c r="AE168" s="239"/>
      <c r="AF168" s="239"/>
      <c r="AG168" s="239"/>
    </row>
    <row r="169" spans="1:33" ht="20.5" customHeight="1" x14ac:dyDescent="0.35">
      <c r="A169" s="117" t="s">
        <v>81</v>
      </c>
      <c r="B169" s="204" t="s">
        <v>424</v>
      </c>
      <c r="C169" s="371" t="s">
        <v>383</v>
      </c>
      <c r="D169" s="232" t="s">
        <v>120</v>
      </c>
      <c r="E169" s="233">
        <v>8</v>
      </c>
      <c r="F169" s="234">
        <v>500</v>
      </c>
      <c r="G169" s="359">
        <f t="shared" si="452"/>
        <v>4000</v>
      </c>
      <c r="H169" s="233">
        <f t="shared" si="453"/>
        <v>8</v>
      </c>
      <c r="I169" s="234">
        <f t="shared" si="454"/>
        <v>500</v>
      </c>
      <c r="J169" s="235">
        <f t="shared" si="455"/>
        <v>4000</v>
      </c>
      <c r="K169" s="233"/>
      <c r="L169" s="234"/>
      <c r="M169" s="235">
        <f t="shared" si="446"/>
        <v>0</v>
      </c>
      <c r="N169" s="233"/>
      <c r="O169" s="234"/>
      <c r="P169" s="235">
        <f t="shared" si="447"/>
        <v>0</v>
      </c>
      <c r="Q169" s="233"/>
      <c r="R169" s="234"/>
      <c r="S169" s="235">
        <f t="shared" si="448"/>
        <v>0</v>
      </c>
      <c r="T169" s="233"/>
      <c r="U169" s="234"/>
      <c r="V169" s="123">
        <f t="shared" si="449"/>
        <v>0</v>
      </c>
      <c r="W169" s="236">
        <f t="shared" si="450"/>
        <v>4000</v>
      </c>
      <c r="X169" s="237">
        <f t="shared" si="451"/>
        <v>4000</v>
      </c>
      <c r="Y169" s="237">
        <f t="shared" si="422"/>
        <v>0</v>
      </c>
      <c r="Z169" s="238">
        <f t="shared" si="423"/>
        <v>0</v>
      </c>
      <c r="AA169" s="127"/>
      <c r="AB169" s="239"/>
      <c r="AC169" s="239"/>
      <c r="AD169" s="239"/>
      <c r="AE169" s="239"/>
      <c r="AF169" s="239"/>
      <c r="AG169" s="239"/>
    </row>
    <row r="170" spans="1:33" ht="68" customHeight="1" thickBot="1" x14ac:dyDescent="0.4">
      <c r="A170" s="117" t="s">
        <v>81</v>
      </c>
      <c r="B170" s="204" t="s">
        <v>425</v>
      </c>
      <c r="C170" s="362" t="s">
        <v>384</v>
      </c>
      <c r="D170" s="232" t="s">
        <v>120</v>
      </c>
      <c r="E170" s="233">
        <v>19</v>
      </c>
      <c r="F170" s="234">
        <v>820</v>
      </c>
      <c r="G170" s="359">
        <f t="shared" si="452"/>
        <v>15580</v>
      </c>
      <c r="H170" s="233">
        <f t="shared" si="453"/>
        <v>19</v>
      </c>
      <c r="I170" s="234">
        <v>901.9</v>
      </c>
      <c r="J170" s="235">
        <f t="shared" si="455"/>
        <v>17136.099999999999</v>
      </c>
      <c r="K170" s="233"/>
      <c r="L170" s="234"/>
      <c r="M170" s="235">
        <f t="shared" si="446"/>
        <v>0</v>
      </c>
      <c r="N170" s="233"/>
      <c r="O170" s="234"/>
      <c r="P170" s="235">
        <f t="shared" si="447"/>
        <v>0</v>
      </c>
      <c r="Q170" s="233"/>
      <c r="R170" s="234"/>
      <c r="S170" s="235">
        <f t="shared" si="448"/>
        <v>0</v>
      </c>
      <c r="T170" s="233"/>
      <c r="U170" s="234"/>
      <c r="V170" s="123">
        <f t="shared" si="449"/>
        <v>0</v>
      </c>
      <c r="W170" s="236">
        <f t="shared" si="450"/>
        <v>15580</v>
      </c>
      <c r="X170" s="237">
        <f t="shared" si="451"/>
        <v>17136.099999999999</v>
      </c>
      <c r="Y170" s="237">
        <f t="shared" si="422"/>
        <v>-1556.0999999999985</v>
      </c>
      <c r="Z170" s="238">
        <f t="shared" si="423"/>
        <v>-9.9878048780487713E-2</v>
      </c>
      <c r="AA170" s="127" t="s">
        <v>457</v>
      </c>
      <c r="AB170" s="239"/>
      <c r="AC170" s="239"/>
      <c r="AD170" s="239"/>
      <c r="AE170" s="239"/>
      <c r="AF170" s="239"/>
      <c r="AG170" s="239"/>
    </row>
    <row r="171" spans="1:33" ht="30" customHeight="1" thickBot="1" x14ac:dyDescent="0.4">
      <c r="A171" s="164" t="s">
        <v>228</v>
      </c>
      <c r="B171" s="165"/>
      <c r="C171" s="213"/>
      <c r="D171" s="167"/>
      <c r="E171" s="171">
        <f>E125+E121+E117</f>
        <v>328</v>
      </c>
      <c r="F171" s="187"/>
      <c r="G171" s="170">
        <f>G125+G121+G117</f>
        <v>60224</v>
      </c>
      <c r="H171" s="171">
        <f>H125+H121+H117</f>
        <v>327</v>
      </c>
      <c r="I171" s="187"/>
      <c r="J171" s="170">
        <f>J125+J121+J117</f>
        <v>57480.1</v>
      </c>
      <c r="K171" s="188">
        <f>K125+K121+K117</f>
        <v>0</v>
      </c>
      <c r="L171" s="187"/>
      <c r="M171" s="170">
        <f>M125+M121+M117</f>
        <v>0</v>
      </c>
      <c r="N171" s="188">
        <f>N125+N121+N117</f>
        <v>0</v>
      </c>
      <c r="O171" s="187"/>
      <c r="P171" s="170">
        <f>P125+P121+P117</f>
        <v>0</v>
      </c>
      <c r="Q171" s="188">
        <f>Q125+Q121+Q117</f>
        <v>0</v>
      </c>
      <c r="R171" s="187"/>
      <c r="S171" s="170">
        <f>S125+S121+S117</f>
        <v>0</v>
      </c>
      <c r="T171" s="188">
        <f>T125+T121+T117</f>
        <v>0</v>
      </c>
      <c r="U171" s="187"/>
      <c r="V171" s="172">
        <f>V125+V121+V117</f>
        <v>0</v>
      </c>
      <c r="W171" s="240">
        <f>W125+W121+W117</f>
        <v>60224</v>
      </c>
      <c r="X171" s="241">
        <f>X125+X121+X117</f>
        <v>57480.1</v>
      </c>
      <c r="Y171" s="241">
        <f t="shared" si="422"/>
        <v>2743.9000000000015</v>
      </c>
      <c r="Z171" s="241">
        <f t="shared" si="423"/>
        <v>4.5561570138150931E-2</v>
      </c>
      <c r="AA171" s="242"/>
      <c r="AB171" s="8"/>
      <c r="AC171" s="8"/>
      <c r="AD171" s="8"/>
      <c r="AE171" s="8"/>
      <c r="AF171" s="8"/>
      <c r="AG171" s="8"/>
    </row>
    <row r="172" spans="1:33" ht="30" customHeight="1" thickBot="1" x14ac:dyDescent="0.4">
      <c r="A172" s="176" t="s">
        <v>76</v>
      </c>
      <c r="B172" s="217">
        <v>7</v>
      </c>
      <c r="C172" s="178" t="s">
        <v>229</v>
      </c>
      <c r="D172" s="179"/>
      <c r="E172" s="103"/>
      <c r="F172" s="103"/>
      <c r="G172" s="103"/>
      <c r="H172" s="103"/>
      <c r="I172" s="103"/>
      <c r="J172" s="103"/>
      <c r="K172" s="103"/>
      <c r="L172" s="103"/>
      <c r="M172" s="103"/>
      <c r="N172" s="103"/>
      <c r="O172" s="103"/>
      <c r="P172" s="103"/>
      <c r="Q172" s="103"/>
      <c r="R172" s="103"/>
      <c r="S172" s="103"/>
      <c r="T172" s="103"/>
      <c r="U172" s="103"/>
      <c r="V172" s="103"/>
      <c r="W172" s="243"/>
      <c r="X172" s="243"/>
      <c r="Y172" s="180"/>
      <c r="Z172" s="243"/>
      <c r="AA172" s="244"/>
      <c r="AB172" s="8"/>
      <c r="AC172" s="8"/>
      <c r="AD172" s="8"/>
      <c r="AE172" s="8"/>
      <c r="AF172" s="8"/>
      <c r="AG172" s="8"/>
    </row>
    <row r="173" spans="1:33" ht="56.5" customHeight="1" x14ac:dyDescent="0.35">
      <c r="A173" s="117" t="s">
        <v>81</v>
      </c>
      <c r="B173" s="118" t="s">
        <v>230</v>
      </c>
      <c r="C173" s="185" t="s">
        <v>232</v>
      </c>
      <c r="D173" s="120" t="s">
        <v>120</v>
      </c>
      <c r="E173" s="121">
        <v>1</v>
      </c>
      <c r="F173" s="122">
        <v>25000</v>
      </c>
      <c r="G173" s="123">
        <f t="shared" ref="G173:G183" si="456">E173*F173</f>
        <v>25000</v>
      </c>
      <c r="H173" s="121">
        <v>1</v>
      </c>
      <c r="I173" s="122">
        <v>27470</v>
      </c>
      <c r="J173" s="123">
        <f t="shared" ref="J173:J183" si="457">H173*I173</f>
        <v>27470</v>
      </c>
      <c r="K173" s="121"/>
      <c r="L173" s="122"/>
      <c r="M173" s="123">
        <f t="shared" ref="M173:M183" si="458">K173*L173</f>
        <v>0</v>
      </c>
      <c r="N173" s="121"/>
      <c r="O173" s="122"/>
      <c r="P173" s="123">
        <f t="shared" ref="P173:P183" si="459">N173*O173</f>
        <v>0</v>
      </c>
      <c r="Q173" s="121"/>
      <c r="R173" s="122"/>
      <c r="S173" s="123">
        <f t="shared" ref="S173:S183" si="460">Q173*R173</f>
        <v>0</v>
      </c>
      <c r="T173" s="121"/>
      <c r="U173" s="122"/>
      <c r="V173" s="245">
        <f t="shared" ref="V173:V183" si="461">T173*U173</f>
        <v>0</v>
      </c>
      <c r="W173" s="246">
        <f t="shared" ref="W173:W183" si="462">G173+M173+S173</f>
        <v>25000</v>
      </c>
      <c r="X173" s="247">
        <f t="shared" ref="X173:X183" si="463">J173+P173+V173</f>
        <v>27470</v>
      </c>
      <c r="Y173" s="247">
        <f t="shared" ref="Y173:Y184" si="464">W173-X173</f>
        <v>-2470</v>
      </c>
      <c r="Z173" s="248">
        <f t="shared" ref="Z173:Z184" si="465">Y173/W173</f>
        <v>-9.8799999999999999E-2</v>
      </c>
      <c r="AA173" s="249" t="s">
        <v>458</v>
      </c>
      <c r="AB173" s="129"/>
      <c r="AC173" s="129"/>
      <c r="AD173" s="129"/>
      <c r="AE173" s="129"/>
      <c r="AF173" s="129"/>
      <c r="AG173" s="129"/>
    </row>
    <row r="174" spans="1:33" ht="30" customHeight="1" x14ac:dyDescent="0.35">
      <c r="A174" s="117" t="s">
        <v>81</v>
      </c>
      <c r="B174" s="118" t="s">
        <v>231</v>
      </c>
      <c r="C174" s="372" t="s">
        <v>247</v>
      </c>
      <c r="D174" s="120" t="s">
        <v>120</v>
      </c>
      <c r="E174" s="121"/>
      <c r="F174" s="122"/>
      <c r="G174" s="123">
        <f t="shared" si="456"/>
        <v>0</v>
      </c>
      <c r="H174" s="121"/>
      <c r="I174" s="122"/>
      <c r="J174" s="123">
        <f t="shared" si="457"/>
        <v>0</v>
      </c>
      <c r="K174" s="121"/>
      <c r="L174" s="122"/>
      <c r="M174" s="123">
        <f t="shared" si="458"/>
        <v>0</v>
      </c>
      <c r="N174" s="121"/>
      <c r="O174" s="122"/>
      <c r="P174" s="123">
        <f t="shared" si="459"/>
        <v>0</v>
      </c>
      <c r="Q174" s="121"/>
      <c r="R174" s="122"/>
      <c r="S174" s="123">
        <f t="shared" si="460"/>
        <v>0</v>
      </c>
      <c r="T174" s="121"/>
      <c r="U174" s="122"/>
      <c r="V174" s="245">
        <f t="shared" si="461"/>
        <v>0</v>
      </c>
      <c r="W174" s="250">
        <f t="shared" si="462"/>
        <v>0</v>
      </c>
      <c r="X174" s="125">
        <f t="shared" si="463"/>
        <v>0</v>
      </c>
      <c r="Y174" s="125">
        <f t="shared" si="464"/>
        <v>0</v>
      </c>
      <c r="Z174" s="126" t="e">
        <f t="shared" si="465"/>
        <v>#DIV/0!</v>
      </c>
      <c r="AA174" s="127"/>
      <c r="AB174" s="129"/>
      <c r="AC174" s="129"/>
      <c r="AD174" s="129"/>
      <c r="AE174" s="129"/>
      <c r="AF174" s="129"/>
      <c r="AG174" s="129"/>
    </row>
    <row r="175" spans="1:33" ht="30" hidden="1" customHeight="1" x14ac:dyDescent="0.35">
      <c r="A175" s="117" t="s">
        <v>81</v>
      </c>
      <c r="B175" s="118" t="s">
        <v>233</v>
      </c>
      <c r="C175" s="185" t="s">
        <v>234</v>
      </c>
      <c r="D175" s="120" t="s">
        <v>120</v>
      </c>
      <c r="E175" s="121"/>
      <c r="F175" s="122"/>
      <c r="G175" s="123">
        <f t="shared" si="456"/>
        <v>0</v>
      </c>
      <c r="H175" s="121"/>
      <c r="I175" s="122"/>
      <c r="J175" s="123">
        <f t="shared" si="457"/>
        <v>0</v>
      </c>
      <c r="K175" s="121"/>
      <c r="L175" s="122"/>
      <c r="M175" s="123">
        <f t="shared" si="458"/>
        <v>0</v>
      </c>
      <c r="N175" s="121"/>
      <c r="O175" s="122"/>
      <c r="P175" s="123">
        <f t="shared" si="459"/>
        <v>0</v>
      </c>
      <c r="Q175" s="121"/>
      <c r="R175" s="122"/>
      <c r="S175" s="123">
        <f t="shared" si="460"/>
        <v>0</v>
      </c>
      <c r="T175" s="121"/>
      <c r="U175" s="122"/>
      <c r="V175" s="245">
        <f t="shared" si="461"/>
        <v>0</v>
      </c>
      <c r="W175" s="250">
        <f t="shared" si="462"/>
        <v>0</v>
      </c>
      <c r="X175" s="125">
        <f t="shared" si="463"/>
        <v>0</v>
      </c>
      <c r="Y175" s="125">
        <f t="shared" si="464"/>
        <v>0</v>
      </c>
      <c r="Z175" s="126" t="e">
        <f t="shared" si="465"/>
        <v>#DIV/0!</v>
      </c>
      <c r="AA175" s="127"/>
      <c r="AB175" s="129"/>
      <c r="AC175" s="129"/>
      <c r="AD175" s="129"/>
      <c r="AE175" s="129"/>
      <c r="AF175" s="129"/>
      <c r="AG175" s="129"/>
    </row>
    <row r="176" spans="1:33" ht="30" hidden="1" customHeight="1" x14ac:dyDescent="0.35">
      <c r="A176" s="117" t="s">
        <v>81</v>
      </c>
      <c r="B176" s="118" t="s">
        <v>235</v>
      </c>
      <c r="C176" s="185" t="s">
        <v>236</v>
      </c>
      <c r="D176" s="120" t="s">
        <v>120</v>
      </c>
      <c r="E176" s="121"/>
      <c r="F176" s="122"/>
      <c r="G176" s="123">
        <f t="shared" si="456"/>
        <v>0</v>
      </c>
      <c r="H176" s="121"/>
      <c r="I176" s="122"/>
      <c r="J176" s="123">
        <f t="shared" si="457"/>
        <v>0</v>
      </c>
      <c r="K176" s="121"/>
      <c r="L176" s="122"/>
      <c r="M176" s="123">
        <f t="shared" si="458"/>
        <v>0</v>
      </c>
      <c r="N176" s="121"/>
      <c r="O176" s="122"/>
      <c r="P176" s="123">
        <f t="shared" si="459"/>
        <v>0</v>
      </c>
      <c r="Q176" s="121"/>
      <c r="R176" s="122"/>
      <c r="S176" s="123">
        <f t="shared" si="460"/>
        <v>0</v>
      </c>
      <c r="T176" s="121"/>
      <c r="U176" s="122"/>
      <c r="V176" s="245">
        <f t="shared" si="461"/>
        <v>0</v>
      </c>
      <c r="W176" s="250">
        <f t="shared" si="462"/>
        <v>0</v>
      </c>
      <c r="X176" s="125">
        <f t="shared" si="463"/>
        <v>0</v>
      </c>
      <c r="Y176" s="125">
        <f t="shared" si="464"/>
        <v>0</v>
      </c>
      <c r="Z176" s="126" t="e">
        <f t="shared" si="465"/>
        <v>#DIV/0!</v>
      </c>
      <c r="AA176" s="127"/>
      <c r="AB176" s="129"/>
      <c r="AC176" s="129"/>
      <c r="AD176" s="129"/>
      <c r="AE176" s="129"/>
      <c r="AF176" s="129"/>
      <c r="AG176" s="129"/>
    </row>
    <row r="177" spans="1:33" ht="30" hidden="1" customHeight="1" x14ac:dyDescent="0.35">
      <c r="A177" s="117" t="s">
        <v>81</v>
      </c>
      <c r="B177" s="118" t="s">
        <v>237</v>
      </c>
      <c r="C177" s="185" t="s">
        <v>238</v>
      </c>
      <c r="D177" s="120" t="s">
        <v>120</v>
      </c>
      <c r="E177" s="121"/>
      <c r="F177" s="122"/>
      <c r="G177" s="123">
        <f t="shared" si="456"/>
        <v>0</v>
      </c>
      <c r="H177" s="121"/>
      <c r="I177" s="122"/>
      <c r="J177" s="123">
        <f t="shared" si="457"/>
        <v>0</v>
      </c>
      <c r="K177" s="121"/>
      <c r="L177" s="122"/>
      <c r="M177" s="123">
        <f t="shared" si="458"/>
        <v>0</v>
      </c>
      <c r="N177" s="121"/>
      <c r="O177" s="122"/>
      <c r="P177" s="123">
        <f t="shared" si="459"/>
        <v>0</v>
      </c>
      <c r="Q177" s="121"/>
      <c r="R177" s="122"/>
      <c r="S177" s="123">
        <f t="shared" si="460"/>
        <v>0</v>
      </c>
      <c r="T177" s="121"/>
      <c r="U177" s="122"/>
      <c r="V177" s="245">
        <f t="shared" si="461"/>
        <v>0</v>
      </c>
      <c r="W177" s="250">
        <f t="shared" si="462"/>
        <v>0</v>
      </c>
      <c r="X177" s="125">
        <f t="shared" si="463"/>
        <v>0</v>
      </c>
      <c r="Y177" s="125">
        <f t="shared" si="464"/>
        <v>0</v>
      </c>
      <c r="Z177" s="126" t="e">
        <f t="shared" si="465"/>
        <v>#DIV/0!</v>
      </c>
      <c r="AA177" s="127"/>
      <c r="AB177" s="129"/>
      <c r="AC177" s="129"/>
      <c r="AD177" s="129"/>
      <c r="AE177" s="129"/>
      <c r="AF177" s="129"/>
      <c r="AG177" s="129"/>
    </row>
    <row r="178" spans="1:33" ht="30" hidden="1" customHeight="1" x14ac:dyDescent="0.35">
      <c r="A178" s="117" t="s">
        <v>81</v>
      </c>
      <c r="B178" s="118" t="s">
        <v>239</v>
      </c>
      <c r="C178" s="185" t="s">
        <v>240</v>
      </c>
      <c r="D178" s="120" t="s">
        <v>120</v>
      </c>
      <c r="E178" s="121"/>
      <c r="F178" s="122"/>
      <c r="G178" s="123">
        <f t="shared" si="456"/>
        <v>0</v>
      </c>
      <c r="H178" s="121"/>
      <c r="I178" s="122"/>
      <c r="J178" s="123">
        <f t="shared" si="457"/>
        <v>0</v>
      </c>
      <c r="K178" s="121"/>
      <c r="L178" s="122"/>
      <c r="M178" s="123">
        <f t="shared" si="458"/>
        <v>0</v>
      </c>
      <c r="N178" s="121"/>
      <c r="O178" s="122"/>
      <c r="P178" s="123">
        <f t="shared" si="459"/>
        <v>0</v>
      </c>
      <c r="Q178" s="121"/>
      <c r="R178" s="122"/>
      <c r="S178" s="123">
        <f t="shared" si="460"/>
        <v>0</v>
      </c>
      <c r="T178" s="121"/>
      <c r="U178" s="122"/>
      <c r="V178" s="245">
        <f t="shared" si="461"/>
        <v>0</v>
      </c>
      <c r="W178" s="250">
        <f t="shared" si="462"/>
        <v>0</v>
      </c>
      <c r="X178" s="125">
        <f t="shared" si="463"/>
        <v>0</v>
      </c>
      <c r="Y178" s="125">
        <f t="shared" si="464"/>
        <v>0</v>
      </c>
      <c r="Z178" s="126" t="e">
        <f t="shared" si="465"/>
        <v>#DIV/0!</v>
      </c>
      <c r="AA178" s="127"/>
      <c r="AB178" s="129"/>
      <c r="AC178" s="129"/>
      <c r="AD178" s="129"/>
      <c r="AE178" s="129"/>
      <c r="AF178" s="129"/>
      <c r="AG178" s="129"/>
    </row>
    <row r="179" spans="1:33" ht="30" hidden="1" customHeight="1" x14ac:dyDescent="0.35">
      <c r="A179" s="117" t="s">
        <v>81</v>
      </c>
      <c r="B179" s="118" t="s">
        <v>241</v>
      </c>
      <c r="C179" s="185" t="s">
        <v>242</v>
      </c>
      <c r="D179" s="120" t="s">
        <v>120</v>
      </c>
      <c r="E179" s="121"/>
      <c r="F179" s="122"/>
      <c r="G179" s="123">
        <f t="shared" si="456"/>
        <v>0</v>
      </c>
      <c r="H179" s="121"/>
      <c r="I179" s="122"/>
      <c r="J179" s="123">
        <f t="shared" si="457"/>
        <v>0</v>
      </c>
      <c r="K179" s="121"/>
      <c r="L179" s="122"/>
      <c r="M179" s="123">
        <f t="shared" si="458"/>
        <v>0</v>
      </c>
      <c r="N179" s="121"/>
      <c r="O179" s="122"/>
      <c r="P179" s="123">
        <f t="shared" si="459"/>
        <v>0</v>
      </c>
      <c r="Q179" s="121"/>
      <c r="R179" s="122"/>
      <c r="S179" s="123">
        <f t="shared" si="460"/>
        <v>0</v>
      </c>
      <c r="T179" s="121"/>
      <c r="U179" s="122"/>
      <c r="V179" s="245">
        <f t="shared" si="461"/>
        <v>0</v>
      </c>
      <c r="W179" s="250">
        <f t="shared" si="462"/>
        <v>0</v>
      </c>
      <c r="X179" s="125">
        <f t="shared" si="463"/>
        <v>0</v>
      </c>
      <c r="Y179" s="125">
        <f t="shared" si="464"/>
        <v>0</v>
      </c>
      <c r="Z179" s="126" t="e">
        <f t="shared" si="465"/>
        <v>#DIV/0!</v>
      </c>
      <c r="AA179" s="127"/>
      <c r="AB179" s="129"/>
      <c r="AC179" s="129"/>
      <c r="AD179" s="129"/>
      <c r="AE179" s="129"/>
      <c r="AF179" s="129"/>
      <c r="AG179" s="129"/>
    </row>
    <row r="180" spans="1:33" ht="30" hidden="1" customHeight="1" x14ac:dyDescent="0.35">
      <c r="A180" s="117" t="s">
        <v>81</v>
      </c>
      <c r="B180" s="118" t="s">
        <v>243</v>
      </c>
      <c r="C180" s="185" t="s">
        <v>244</v>
      </c>
      <c r="D180" s="120" t="s">
        <v>120</v>
      </c>
      <c r="E180" s="121"/>
      <c r="F180" s="122"/>
      <c r="G180" s="123">
        <f t="shared" si="456"/>
        <v>0</v>
      </c>
      <c r="H180" s="121"/>
      <c r="I180" s="122"/>
      <c r="J180" s="123">
        <f t="shared" si="457"/>
        <v>0</v>
      </c>
      <c r="K180" s="121"/>
      <c r="L180" s="122"/>
      <c r="M180" s="123">
        <f t="shared" si="458"/>
        <v>0</v>
      </c>
      <c r="N180" s="121"/>
      <c r="O180" s="122"/>
      <c r="P180" s="123">
        <f t="shared" si="459"/>
        <v>0</v>
      </c>
      <c r="Q180" s="121"/>
      <c r="R180" s="122"/>
      <c r="S180" s="123">
        <f t="shared" si="460"/>
        <v>0</v>
      </c>
      <c r="T180" s="121"/>
      <c r="U180" s="122"/>
      <c r="V180" s="245">
        <f t="shared" si="461"/>
        <v>0</v>
      </c>
      <c r="W180" s="250">
        <f t="shared" si="462"/>
        <v>0</v>
      </c>
      <c r="X180" s="125">
        <f t="shared" si="463"/>
        <v>0</v>
      </c>
      <c r="Y180" s="125">
        <f t="shared" si="464"/>
        <v>0</v>
      </c>
      <c r="Z180" s="126" t="e">
        <f t="shared" si="465"/>
        <v>#DIV/0!</v>
      </c>
      <c r="AA180" s="127"/>
      <c r="AB180" s="129"/>
      <c r="AC180" s="129"/>
      <c r="AD180" s="129"/>
      <c r="AE180" s="129"/>
      <c r="AF180" s="129"/>
      <c r="AG180" s="129"/>
    </row>
    <row r="181" spans="1:33" ht="30" hidden="1" customHeight="1" x14ac:dyDescent="0.35">
      <c r="A181" s="130" t="s">
        <v>81</v>
      </c>
      <c r="B181" s="118" t="s">
        <v>245</v>
      </c>
      <c r="C181" s="161" t="s">
        <v>232</v>
      </c>
      <c r="D181" s="120" t="s">
        <v>120</v>
      </c>
      <c r="E181" s="133"/>
      <c r="F181" s="134"/>
      <c r="G181" s="123">
        <f t="shared" si="456"/>
        <v>0</v>
      </c>
      <c r="H181" s="133"/>
      <c r="I181" s="134"/>
      <c r="J181" s="123">
        <f t="shared" si="457"/>
        <v>0</v>
      </c>
      <c r="K181" s="121"/>
      <c r="L181" s="122"/>
      <c r="M181" s="123">
        <f t="shared" si="458"/>
        <v>0</v>
      </c>
      <c r="N181" s="121"/>
      <c r="O181" s="122"/>
      <c r="P181" s="123">
        <f t="shared" si="459"/>
        <v>0</v>
      </c>
      <c r="Q181" s="121"/>
      <c r="R181" s="122"/>
      <c r="S181" s="123">
        <f t="shared" si="460"/>
        <v>0</v>
      </c>
      <c r="T181" s="121"/>
      <c r="U181" s="122"/>
      <c r="V181" s="245">
        <f t="shared" si="461"/>
        <v>0</v>
      </c>
      <c r="W181" s="250">
        <f t="shared" si="462"/>
        <v>0</v>
      </c>
      <c r="X181" s="125">
        <f t="shared" si="463"/>
        <v>0</v>
      </c>
      <c r="Y181" s="125">
        <f t="shared" si="464"/>
        <v>0</v>
      </c>
      <c r="Z181" s="126" t="e">
        <f t="shared" si="465"/>
        <v>#DIV/0!</v>
      </c>
      <c r="AA181" s="137"/>
      <c r="AB181" s="129"/>
      <c r="AC181" s="129"/>
      <c r="AD181" s="129"/>
      <c r="AE181" s="129"/>
      <c r="AF181" s="129"/>
      <c r="AG181" s="129"/>
    </row>
    <row r="182" spans="1:33" ht="30" hidden="1" customHeight="1" x14ac:dyDescent="0.35">
      <c r="A182" s="130" t="s">
        <v>81</v>
      </c>
      <c r="B182" s="118" t="s">
        <v>246</v>
      </c>
      <c r="C182" s="161" t="s">
        <v>247</v>
      </c>
      <c r="D182" s="132" t="s">
        <v>120</v>
      </c>
      <c r="E182" s="121"/>
      <c r="F182" s="122"/>
      <c r="G182" s="123">
        <f t="shared" si="456"/>
        <v>0</v>
      </c>
      <c r="H182" s="121"/>
      <c r="I182" s="122"/>
      <c r="J182" s="123">
        <f t="shared" si="457"/>
        <v>0</v>
      </c>
      <c r="K182" s="121"/>
      <c r="L182" s="122"/>
      <c r="M182" s="123">
        <f t="shared" si="458"/>
        <v>0</v>
      </c>
      <c r="N182" s="121"/>
      <c r="O182" s="122"/>
      <c r="P182" s="123">
        <f t="shared" si="459"/>
        <v>0</v>
      </c>
      <c r="Q182" s="121"/>
      <c r="R182" s="122"/>
      <c r="S182" s="123">
        <f t="shared" si="460"/>
        <v>0</v>
      </c>
      <c r="T182" s="121"/>
      <c r="U182" s="122"/>
      <c r="V182" s="245">
        <f t="shared" si="461"/>
        <v>0</v>
      </c>
      <c r="W182" s="250">
        <f t="shared" si="462"/>
        <v>0</v>
      </c>
      <c r="X182" s="125">
        <f t="shared" si="463"/>
        <v>0</v>
      </c>
      <c r="Y182" s="125">
        <f t="shared" si="464"/>
        <v>0</v>
      </c>
      <c r="Z182" s="126" t="e">
        <f t="shared" si="465"/>
        <v>#DIV/0!</v>
      </c>
      <c r="AA182" s="127"/>
      <c r="AB182" s="129"/>
      <c r="AC182" s="129"/>
      <c r="AD182" s="129"/>
      <c r="AE182" s="129"/>
      <c r="AF182" s="129"/>
      <c r="AG182" s="129"/>
    </row>
    <row r="183" spans="1:33" ht="30" customHeight="1" thickBot="1" x14ac:dyDescent="0.4">
      <c r="A183" s="130" t="s">
        <v>81</v>
      </c>
      <c r="B183" s="118" t="s">
        <v>233</v>
      </c>
      <c r="C183" s="251" t="s">
        <v>248</v>
      </c>
      <c r="D183" s="132"/>
      <c r="E183" s="133"/>
      <c r="F183" s="134">
        <v>0.22</v>
      </c>
      <c r="G183" s="135">
        <f t="shared" si="456"/>
        <v>0</v>
      </c>
      <c r="H183" s="133"/>
      <c r="I183" s="134">
        <v>0.22</v>
      </c>
      <c r="J183" s="135">
        <f t="shared" si="457"/>
        <v>0</v>
      </c>
      <c r="K183" s="133"/>
      <c r="L183" s="134">
        <v>0.22</v>
      </c>
      <c r="M183" s="135">
        <f t="shared" si="458"/>
        <v>0</v>
      </c>
      <c r="N183" s="133"/>
      <c r="O183" s="134">
        <v>0.22</v>
      </c>
      <c r="P183" s="135">
        <f t="shared" si="459"/>
        <v>0</v>
      </c>
      <c r="Q183" s="133"/>
      <c r="R183" s="134">
        <v>0.22</v>
      </c>
      <c r="S183" s="135">
        <f t="shared" si="460"/>
        <v>0</v>
      </c>
      <c r="T183" s="133"/>
      <c r="U183" s="134">
        <v>0.22</v>
      </c>
      <c r="V183" s="252">
        <f t="shared" si="461"/>
        <v>0</v>
      </c>
      <c r="W183" s="253">
        <f t="shared" si="462"/>
        <v>0</v>
      </c>
      <c r="X183" s="254">
        <f t="shared" si="463"/>
        <v>0</v>
      </c>
      <c r="Y183" s="254">
        <f t="shared" si="464"/>
        <v>0</v>
      </c>
      <c r="Z183" s="255" t="e">
        <f t="shared" si="465"/>
        <v>#DIV/0!</v>
      </c>
      <c r="AA183" s="150"/>
      <c r="AB183" s="8"/>
      <c r="AC183" s="8"/>
      <c r="AD183" s="8"/>
      <c r="AE183" s="8"/>
      <c r="AF183" s="8"/>
      <c r="AG183" s="8"/>
    </row>
    <row r="184" spans="1:33" ht="30" customHeight="1" thickBot="1" x14ac:dyDescent="0.4">
      <c r="A184" s="164" t="s">
        <v>249</v>
      </c>
      <c r="B184" s="256"/>
      <c r="C184" s="166"/>
      <c r="D184" s="167"/>
      <c r="E184" s="171">
        <f>SUM(E173:E182)</f>
        <v>1</v>
      </c>
      <c r="F184" s="187"/>
      <c r="G184" s="170">
        <f>SUM(G173:G183)</f>
        <v>25000</v>
      </c>
      <c r="H184" s="171">
        <f>SUM(H173:H182)</f>
        <v>1</v>
      </c>
      <c r="I184" s="187"/>
      <c r="J184" s="170">
        <f>SUM(J173:J183)</f>
        <v>27470</v>
      </c>
      <c r="K184" s="188">
        <f>SUM(K173:K182)</f>
        <v>0</v>
      </c>
      <c r="L184" s="187"/>
      <c r="M184" s="170">
        <f>SUM(M173:M183)</f>
        <v>0</v>
      </c>
      <c r="N184" s="188">
        <f>SUM(N173:N182)</f>
        <v>0</v>
      </c>
      <c r="O184" s="187"/>
      <c r="P184" s="170">
        <f>SUM(P173:P183)</f>
        <v>0</v>
      </c>
      <c r="Q184" s="188">
        <f>SUM(Q173:Q182)</f>
        <v>0</v>
      </c>
      <c r="R184" s="187"/>
      <c r="S184" s="170">
        <f>SUM(S173:S183)</f>
        <v>0</v>
      </c>
      <c r="T184" s="188">
        <f>SUM(T173:T182)</f>
        <v>0</v>
      </c>
      <c r="U184" s="187"/>
      <c r="V184" s="172">
        <f t="shared" ref="V184:X184" si="466">SUM(V173:V183)</f>
        <v>0</v>
      </c>
      <c r="W184" s="240">
        <f t="shared" si="466"/>
        <v>25000</v>
      </c>
      <c r="X184" s="241">
        <f t="shared" si="466"/>
        <v>27470</v>
      </c>
      <c r="Y184" s="241">
        <f t="shared" si="464"/>
        <v>-2470</v>
      </c>
      <c r="Z184" s="241">
        <f t="shared" si="465"/>
        <v>-9.8799999999999999E-2</v>
      </c>
      <c r="AA184" s="242"/>
      <c r="AB184" s="8"/>
      <c r="AC184" s="8"/>
      <c r="AD184" s="8"/>
      <c r="AE184" s="8"/>
      <c r="AF184" s="8"/>
      <c r="AG184" s="8"/>
    </row>
    <row r="185" spans="1:33" ht="30" customHeight="1" x14ac:dyDescent="0.35">
      <c r="A185" s="176" t="s">
        <v>76</v>
      </c>
      <c r="B185" s="217">
        <v>8</v>
      </c>
      <c r="C185" s="257" t="s">
        <v>250</v>
      </c>
      <c r="D185" s="179"/>
      <c r="E185" s="103"/>
      <c r="F185" s="103"/>
      <c r="G185" s="103"/>
      <c r="H185" s="103"/>
      <c r="I185" s="103"/>
      <c r="J185" s="103"/>
      <c r="K185" s="103"/>
      <c r="L185" s="103"/>
      <c r="M185" s="103"/>
      <c r="N185" s="103"/>
      <c r="O185" s="103"/>
      <c r="P185" s="103"/>
      <c r="Q185" s="103"/>
      <c r="R185" s="103"/>
      <c r="S185" s="103"/>
      <c r="T185" s="103"/>
      <c r="U185" s="103"/>
      <c r="V185" s="103"/>
      <c r="W185" s="243"/>
      <c r="X185" s="243"/>
      <c r="Y185" s="180"/>
      <c r="Z185" s="243"/>
      <c r="AA185" s="244"/>
      <c r="AB185" s="116"/>
      <c r="AC185" s="116"/>
      <c r="AD185" s="116"/>
      <c r="AE185" s="116"/>
      <c r="AF185" s="116"/>
      <c r="AG185" s="116"/>
    </row>
    <row r="186" spans="1:33" ht="30" customHeight="1" x14ac:dyDescent="0.35">
      <c r="A186" s="117" t="s">
        <v>81</v>
      </c>
      <c r="B186" s="118" t="s">
        <v>251</v>
      </c>
      <c r="C186" s="185" t="s">
        <v>252</v>
      </c>
      <c r="D186" s="120" t="s">
        <v>253</v>
      </c>
      <c r="E186" s="121"/>
      <c r="F186" s="122"/>
      <c r="G186" s="123">
        <f t="shared" ref="G186:G191" si="467">E186*F186</f>
        <v>0</v>
      </c>
      <c r="H186" s="121"/>
      <c r="I186" s="122"/>
      <c r="J186" s="123">
        <f t="shared" ref="J186:J191" si="468">H186*I186</f>
        <v>0</v>
      </c>
      <c r="K186" s="121"/>
      <c r="L186" s="122"/>
      <c r="M186" s="123">
        <f t="shared" ref="M186:M191" si="469">K186*L186</f>
        <v>0</v>
      </c>
      <c r="N186" s="121"/>
      <c r="O186" s="122"/>
      <c r="P186" s="123">
        <f t="shared" ref="P186:P191" si="470">N186*O186</f>
        <v>0</v>
      </c>
      <c r="Q186" s="121"/>
      <c r="R186" s="122"/>
      <c r="S186" s="123">
        <f t="shared" ref="S186:S191" si="471">Q186*R186</f>
        <v>0</v>
      </c>
      <c r="T186" s="121"/>
      <c r="U186" s="122"/>
      <c r="V186" s="245">
        <f t="shared" ref="V186:V191" si="472">T186*U186</f>
        <v>0</v>
      </c>
      <c r="W186" s="246">
        <f t="shared" ref="W186:W191" si="473">G186+M186+S186</f>
        <v>0</v>
      </c>
      <c r="X186" s="247">
        <f t="shared" ref="X186:X191" si="474">J186+P186+V186</f>
        <v>0</v>
      </c>
      <c r="Y186" s="247">
        <f t="shared" ref="Y186:Y192" si="475">W186-X186</f>
        <v>0</v>
      </c>
      <c r="Z186" s="248" t="e">
        <f t="shared" ref="Z186:Z192" si="476">Y186/W186</f>
        <v>#DIV/0!</v>
      </c>
      <c r="AA186" s="249"/>
      <c r="AB186" s="129"/>
      <c r="AC186" s="129"/>
      <c r="AD186" s="129"/>
      <c r="AE186" s="129"/>
      <c r="AF186" s="129"/>
      <c r="AG186" s="129"/>
    </row>
    <row r="187" spans="1:33" ht="30" customHeight="1" x14ac:dyDescent="0.35">
      <c r="A187" s="117" t="s">
        <v>81</v>
      </c>
      <c r="B187" s="118" t="s">
        <v>254</v>
      </c>
      <c r="C187" s="185" t="s">
        <v>255</v>
      </c>
      <c r="D187" s="120" t="s">
        <v>253</v>
      </c>
      <c r="E187" s="121"/>
      <c r="F187" s="122"/>
      <c r="G187" s="123">
        <f t="shared" si="467"/>
        <v>0</v>
      </c>
      <c r="H187" s="121"/>
      <c r="I187" s="122"/>
      <c r="J187" s="123">
        <f t="shared" si="468"/>
        <v>0</v>
      </c>
      <c r="K187" s="121"/>
      <c r="L187" s="122"/>
      <c r="M187" s="123">
        <f t="shared" si="469"/>
        <v>0</v>
      </c>
      <c r="N187" s="121"/>
      <c r="O187" s="122"/>
      <c r="P187" s="123">
        <f t="shared" si="470"/>
        <v>0</v>
      </c>
      <c r="Q187" s="121"/>
      <c r="R187" s="122"/>
      <c r="S187" s="123">
        <f t="shared" si="471"/>
        <v>0</v>
      </c>
      <c r="T187" s="121"/>
      <c r="U187" s="122"/>
      <c r="V187" s="245">
        <f t="shared" si="472"/>
        <v>0</v>
      </c>
      <c r="W187" s="250">
        <f t="shared" si="473"/>
        <v>0</v>
      </c>
      <c r="X187" s="125">
        <f t="shared" si="474"/>
        <v>0</v>
      </c>
      <c r="Y187" s="125">
        <f t="shared" si="475"/>
        <v>0</v>
      </c>
      <c r="Z187" s="126" t="e">
        <f t="shared" si="476"/>
        <v>#DIV/0!</v>
      </c>
      <c r="AA187" s="127"/>
      <c r="AB187" s="129"/>
      <c r="AC187" s="129"/>
      <c r="AD187" s="129"/>
      <c r="AE187" s="129"/>
      <c r="AF187" s="129"/>
      <c r="AG187" s="129"/>
    </row>
    <row r="188" spans="1:33" ht="30" customHeight="1" x14ac:dyDescent="0.35">
      <c r="A188" s="117" t="s">
        <v>81</v>
      </c>
      <c r="B188" s="118" t="s">
        <v>256</v>
      </c>
      <c r="C188" s="185" t="s">
        <v>257</v>
      </c>
      <c r="D188" s="120" t="s">
        <v>258</v>
      </c>
      <c r="E188" s="258"/>
      <c r="F188" s="259"/>
      <c r="G188" s="123">
        <f t="shared" si="467"/>
        <v>0</v>
      </c>
      <c r="H188" s="258"/>
      <c r="I188" s="259"/>
      <c r="J188" s="123">
        <f t="shared" si="468"/>
        <v>0</v>
      </c>
      <c r="K188" s="121"/>
      <c r="L188" s="122"/>
      <c r="M188" s="123">
        <f t="shared" si="469"/>
        <v>0</v>
      </c>
      <c r="N188" s="121"/>
      <c r="O188" s="122"/>
      <c r="P188" s="123">
        <f t="shared" si="470"/>
        <v>0</v>
      </c>
      <c r="Q188" s="121"/>
      <c r="R188" s="122"/>
      <c r="S188" s="123">
        <f t="shared" si="471"/>
        <v>0</v>
      </c>
      <c r="T188" s="121"/>
      <c r="U188" s="122"/>
      <c r="V188" s="245">
        <f t="shared" si="472"/>
        <v>0</v>
      </c>
      <c r="W188" s="260">
        <f t="shared" si="473"/>
        <v>0</v>
      </c>
      <c r="X188" s="125">
        <f t="shared" si="474"/>
        <v>0</v>
      </c>
      <c r="Y188" s="125">
        <f t="shared" si="475"/>
        <v>0</v>
      </c>
      <c r="Z188" s="126" t="e">
        <f t="shared" si="476"/>
        <v>#DIV/0!</v>
      </c>
      <c r="AA188" s="127"/>
      <c r="AB188" s="129"/>
      <c r="AC188" s="129"/>
      <c r="AD188" s="129"/>
      <c r="AE188" s="129"/>
      <c r="AF188" s="129"/>
      <c r="AG188" s="129"/>
    </row>
    <row r="189" spans="1:33" ht="30" customHeight="1" x14ac:dyDescent="0.35">
      <c r="A189" s="117" t="s">
        <v>81</v>
      </c>
      <c r="B189" s="118" t="s">
        <v>259</v>
      </c>
      <c r="C189" s="185" t="s">
        <v>260</v>
      </c>
      <c r="D189" s="120" t="s">
        <v>258</v>
      </c>
      <c r="E189" s="121"/>
      <c r="F189" s="122"/>
      <c r="G189" s="123">
        <f t="shared" si="467"/>
        <v>0</v>
      </c>
      <c r="H189" s="121"/>
      <c r="I189" s="122"/>
      <c r="J189" s="123">
        <f t="shared" si="468"/>
        <v>0</v>
      </c>
      <c r="K189" s="258"/>
      <c r="L189" s="259"/>
      <c r="M189" s="123">
        <f t="shared" si="469"/>
        <v>0</v>
      </c>
      <c r="N189" s="258"/>
      <c r="O189" s="259"/>
      <c r="P189" s="123">
        <f t="shared" si="470"/>
        <v>0</v>
      </c>
      <c r="Q189" s="258"/>
      <c r="R189" s="259"/>
      <c r="S189" s="123">
        <f t="shared" si="471"/>
        <v>0</v>
      </c>
      <c r="T189" s="258"/>
      <c r="U189" s="259"/>
      <c r="V189" s="245">
        <f t="shared" si="472"/>
        <v>0</v>
      </c>
      <c r="W189" s="260">
        <f t="shared" si="473"/>
        <v>0</v>
      </c>
      <c r="X189" s="125">
        <f t="shared" si="474"/>
        <v>0</v>
      </c>
      <c r="Y189" s="125">
        <f t="shared" si="475"/>
        <v>0</v>
      </c>
      <c r="Z189" s="126" t="e">
        <f t="shared" si="476"/>
        <v>#DIV/0!</v>
      </c>
      <c r="AA189" s="127"/>
      <c r="AB189" s="129"/>
      <c r="AC189" s="129"/>
      <c r="AD189" s="129"/>
      <c r="AE189" s="129"/>
      <c r="AF189" s="129"/>
      <c r="AG189" s="129"/>
    </row>
    <row r="190" spans="1:33" ht="30" customHeight="1" x14ac:dyDescent="0.35">
      <c r="A190" s="117" t="s">
        <v>81</v>
      </c>
      <c r="B190" s="118" t="s">
        <v>261</v>
      </c>
      <c r="C190" s="185" t="s">
        <v>262</v>
      </c>
      <c r="D190" s="120" t="s">
        <v>258</v>
      </c>
      <c r="E190" s="121"/>
      <c r="F190" s="122"/>
      <c r="G190" s="123">
        <f t="shared" si="467"/>
        <v>0</v>
      </c>
      <c r="H190" s="121"/>
      <c r="I190" s="122"/>
      <c r="J190" s="123">
        <f t="shared" si="468"/>
        <v>0</v>
      </c>
      <c r="K190" s="121"/>
      <c r="L190" s="122"/>
      <c r="M190" s="123">
        <f t="shared" si="469"/>
        <v>0</v>
      </c>
      <c r="N190" s="121"/>
      <c r="O190" s="122"/>
      <c r="P190" s="123">
        <f t="shared" si="470"/>
        <v>0</v>
      </c>
      <c r="Q190" s="121"/>
      <c r="R190" s="122"/>
      <c r="S190" s="123">
        <f t="shared" si="471"/>
        <v>0</v>
      </c>
      <c r="T190" s="121"/>
      <c r="U190" s="122"/>
      <c r="V190" s="245">
        <f t="shared" si="472"/>
        <v>0</v>
      </c>
      <c r="W190" s="250">
        <f t="shared" si="473"/>
        <v>0</v>
      </c>
      <c r="X190" s="125">
        <f t="shared" si="474"/>
        <v>0</v>
      </c>
      <c r="Y190" s="125">
        <f t="shared" si="475"/>
        <v>0</v>
      </c>
      <c r="Z190" s="126" t="e">
        <f t="shared" si="476"/>
        <v>#DIV/0!</v>
      </c>
      <c r="AA190" s="127"/>
      <c r="AB190" s="129"/>
      <c r="AC190" s="129"/>
      <c r="AD190" s="129"/>
      <c r="AE190" s="129"/>
      <c r="AF190" s="129"/>
      <c r="AG190" s="129"/>
    </row>
    <row r="191" spans="1:33" ht="30" customHeight="1" x14ac:dyDescent="0.35">
      <c r="A191" s="130" t="s">
        <v>81</v>
      </c>
      <c r="B191" s="152" t="s">
        <v>263</v>
      </c>
      <c r="C191" s="162" t="s">
        <v>264</v>
      </c>
      <c r="D191" s="132"/>
      <c r="E191" s="133"/>
      <c r="F191" s="134">
        <v>0.22</v>
      </c>
      <c r="G191" s="135">
        <f t="shared" si="467"/>
        <v>0</v>
      </c>
      <c r="H191" s="133"/>
      <c r="I191" s="134">
        <v>0.22</v>
      </c>
      <c r="J191" s="135">
        <f t="shared" si="468"/>
        <v>0</v>
      </c>
      <c r="K191" s="133"/>
      <c r="L191" s="134">
        <v>0.22</v>
      </c>
      <c r="M191" s="135">
        <f t="shared" si="469"/>
        <v>0</v>
      </c>
      <c r="N191" s="133"/>
      <c r="O191" s="134">
        <v>0.22</v>
      </c>
      <c r="P191" s="135">
        <f t="shared" si="470"/>
        <v>0</v>
      </c>
      <c r="Q191" s="133"/>
      <c r="R191" s="134">
        <v>0.22</v>
      </c>
      <c r="S191" s="135">
        <f t="shared" si="471"/>
        <v>0</v>
      </c>
      <c r="T191" s="133"/>
      <c r="U191" s="134">
        <v>0.22</v>
      </c>
      <c r="V191" s="252">
        <f t="shared" si="472"/>
        <v>0</v>
      </c>
      <c r="W191" s="253">
        <f t="shared" si="473"/>
        <v>0</v>
      </c>
      <c r="X191" s="254">
        <f t="shared" si="474"/>
        <v>0</v>
      </c>
      <c r="Y191" s="254">
        <f t="shared" si="475"/>
        <v>0</v>
      </c>
      <c r="Z191" s="255" t="e">
        <f t="shared" si="476"/>
        <v>#DIV/0!</v>
      </c>
      <c r="AA191" s="150"/>
      <c r="AB191" s="8"/>
      <c r="AC191" s="8"/>
      <c r="AD191" s="8"/>
      <c r="AE191" s="8"/>
      <c r="AF191" s="8"/>
      <c r="AG191" s="8"/>
    </row>
    <row r="192" spans="1:33" ht="30" customHeight="1" x14ac:dyDescent="0.35">
      <c r="A192" s="164" t="s">
        <v>265</v>
      </c>
      <c r="B192" s="261"/>
      <c r="C192" s="166"/>
      <c r="D192" s="167"/>
      <c r="E192" s="171">
        <f>SUM(E186:E190)</f>
        <v>0</v>
      </c>
      <c r="F192" s="187"/>
      <c r="G192" s="171">
        <f>SUM(G186:G191)</f>
        <v>0</v>
      </c>
      <c r="H192" s="171">
        <f>SUM(H186:H190)</f>
        <v>0</v>
      </c>
      <c r="I192" s="187"/>
      <c r="J192" s="171">
        <f>SUM(J186:J191)</f>
        <v>0</v>
      </c>
      <c r="K192" s="171">
        <f>SUM(K186:K190)</f>
        <v>0</v>
      </c>
      <c r="L192" s="187"/>
      <c r="M192" s="171">
        <f>SUM(M186:M191)</f>
        <v>0</v>
      </c>
      <c r="N192" s="171">
        <f>SUM(N186:N190)</f>
        <v>0</v>
      </c>
      <c r="O192" s="187"/>
      <c r="P192" s="171">
        <f>SUM(P186:P191)</f>
        <v>0</v>
      </c>
      <c r="Q192" s="171">
        <f>SUM(Q186:Q190)</f>
        <v>0</v>
      </c>
      <c r="R192" s="187"/>
      <c r="S192" s="171">
        <f>SUM(S186:S191)</f>
        <v>0</v>
      </c>
      <c r="T192" s="171">
        <f>SUM(T186:T190)</f>
        <v>0</v>
      </c>
      <c r="U192" s="187"/>
      <c r="V192" s="262">
        <f t="shared" ref="V192:X192" si="477">SUM(V186:V191)</f>
        <v>0</v>
      </c>
      <c r="W192" s="240">
        <f t="shared" si="477"/>
        <v>0</v>
      </c>
      <c r="X192" s="241">
        <f t="shared" si="477"/>
        <v>0</v>
      </c>
      <c r="Y192" s="241">
        <f t="shared" si="475"/>
        <v>0</v>
      </c>
      <c r="Z192" s="241" t="e">
        <f t="shared" si="476"/>
        <v>#DIV/0!</v>
      </c>
      <c r="AA192" s="242"/>
      <c r="AB192" s="8"/>
      <c r="AC192" s="8"/>
      <c r="AD192" s="8"/>
      <c r="AE192" s="8"/>
      <c r="AF192" s="8"/>
      <c r="AG192" s="8"/>
    </row>
    <row r="193" spans="1:33" ht="30" customHeight="1" x14ac:dyDescent="0.35">
      <c r="A193" s="176" t="s">
        <v>76</v>
      </c>
      <c r="B193" s="177">
        <v>9</v>
      </c>
      <c r="C193" s="178" t="s">
        <v>266</v>
      </c>
      <c r="D193" s="179"/>
      <c r="E193" s="103"/>
      <c r="F193" s="103"/>
      <c r="G193" s="103"/>
      <c r="H193" s="103"/>
      <c r="I193" s="103"/>
      <c r="J193" s="103"/>
      <c r="K193" s="103"/>
      <c r="L193" s="103"/>
      <c r="M193" s="103"/>
      <c r="N193" s="103"/>
      <c r="O193" s="103"/>
      <c r="P193" s="103"/>
      <c r="Q193" s="103"/>
      <c r="R193" s="103"/>
      <c r="S193" s="103"/>
      <c r="T193" s="103"/>
      <c r="U193" s="103"/>
      <c r="V193" s="103"/>
      <c r="W193" s="263"/>
      <c r="X193" s="263"/>
      <c r="Y193" s="219"/>
      <c r="Z193" s="263"/>
      <c r="AA193" s="264"/>
      <c r="AB193" s="8"/>
      <c r="AC193" s="8"/>
      <c r="AD193" s="8"/>
      <c r="AE193" s="8"/>
      <c r="AF193" s="8"/>
      <c r="AG193" s="8"/>
    </row>
    <row r="194" spans="1:33" ht="81.5" customHeight="1" x14ac:dyDescent="0.35">
      <c r="A194" s="265" t="s">
        <v>81</v>
      </c>
      <c r="B194" s="266">
        <v>43839</v>
      </c>
      <c r="C194" s="267" t="s">
        <v>267</v>
      </c>
      <c r="D194" s="268" t="s">
        <v>426</v>
      </c>
      <c r="E194" s="269">
        <v>30</v>
      </c>
      <c r="F194" s="270">
        <v>1350</v>
      </c>
      <c r="G194" s="271">
        <f t="shared" ref="G194:G198" si="478">E194*F194</f>
        <v>40500</v>
      </c>
      <c r="H194" s="269">
        <v>45</v>
      </c>
      <c r="I194" s="270">
        <v>1350</v>
      </c>
      <c r="J194" s="271">
        <f>H194*I194</f>
        <v>60750</v>
      </c>
      <c r="K194" s="272"/>
      <c r="L194" s="270"/>
      <c r="M194" s="271">
        <f t="shared" ref="M194:M198" si="479">K194*L194</f>
        <v>0</v>
      </c>
      <c r="N194" s="272"/>
      <c r="O194" s="270"/>
      <c r="P194" s="271">
        <f t="shared" ref="P194:P198" si="480">N194*O194</f>
        <v>0</v>
      </c>
      <c r="Q194" s="272"/>
      <c r="R194" s="270"/>
      <c r="S194" s="271">
        <f t="shared" ref="S194:S198" si="481">Q194*R194</f>
        <v>0</v>
      </c>
      <c r="T194" s="272"/>
      <c r="U194" s="270"/>
      <c r="V194" s="271">
        <f t="shared" ref="V194:V198" si="482">T194*U194</f>
        <v>0</v>
      </c>
      <c r="W194" s="247">
        <f t="shared" ref="W194:W198" si="483">G194+M194+S194</f>
        <v>40500</v>
      </c>
      <c r="X194" s="125">
        <f t="shared" ref="X194:X198" si="484">J194+P194+V194</f>
        <v>60750</v>
      </c>
      <c r="Y194" s="125">
        <f>W194-X194</f>
        <v>-20250</v>
      </c>
      <c r="Z194" s="126">
        <f t="shared" ref="Z194:Z199" si="485">Y194/W194</f>
        <v>-0.5</v>
      </c>
      <c r="AA194" s="249" t="s">
        <v>459</v>
      </c>
      <c r="AB194" s="128"/>
      <c r="AC194" s="129"/>
      <c r="AD194" s="129"/>
      <c r="AE194" s="129"/>
      <c r="AF194" s="129"/>
      <c r="AG194" s="129"/>
    </row>
    <row r="195" spans="1:33" ht="14.5" x14ac:dyDescent="0.35">
      <c r="A195" s="117" t="s">
        <v>81</v>
      </c>
      <c r="B195" s="273">
        <v>43870</v>
      </c>
      <c r="C195" s="185" t="s">
        <v>427</v>
      </c>
      <c r="D195" s="274" t="s">
        <v>151</v>
      </c>
      <c r="E195" s="275">
        <v>1</v>
      </c>
      <c r="F195" s="122">
        <v>31500</v>
      </c>
      <c r="G195" s="123">
        <f t="shared" si="478"/>
        <v>31500</v>
      </c>
      <c r="H195" s="275">
        <v>1</v>
      </c>
      <c r="I195" s="122">
        <f>F195</f>
        <v>31500</v>
      </c>
      <c r="J195" s="123">
        <f t="shared" ref="J195:J198" si="486">H195*I195</f>
        <v>31500</v>
      </c>
      <c r="K195" s="121"/>
      <c r="L195" s="122"/>
      <c r="M195" s="123">
        <f t="shared" si="479"/>
        <v>0</v>
      </c>
      <c r="N195" s="121"/>
      <c r="O195" s="122"/>
      <c r="P195" s="123">
        <f t="shared" si="480"/>
        <v>0</v>
      </c>
      <c r="Q195" s="121"/>
      <c r="R195" s="122"/>
      <c r="S195" s="123">
        <f t="shared" si="481"/>
        <v>0</v>
      </c>
      <c r="T195" s="121"/>
      <c r="U195" s="122"/>
      <c r="V195" s="123">
        <f t="shared" si="482"/>
        <v>0</v>
      </c>
      <c r="W195" s="124">
        <f t="shared" si="483"/>
        <v>31500</v>
      </c>
      <c r="X195" s="125">
        <f t="shared" si="484"/>
        <v>31500</v>
      </c>
      <c r="Y195" s="125">
        <f>W195-X195</f>
        <v>0</v>
      </c>
      <c r="Z195" s="126">
        <f t="shared" si="485"/>
        <v>0</v>
      </c>
      <c r="AA195" s="127"/>
      <c r="AB195" s="129"/>
      <c r="AC195" s="129"/>
      <c r="AD195" s="129"/>
      <c r="AE195" s="129"/>
      <c r="AF195" s="129"/>
      <c r="AG195" s="129"/>
    </row>
    <row r="196" spans="1:33" ht="69" customHeight="1" x14ac:dyDescent="0.35">
      <c r="A196" s="117" t="s">
        <v>81</v>
      </c>
      <c r="B196" s="273">
        <v>43899</v>
      </c>
      <c r="C196" s="185" t="s">
        <v>268</v>
      </c>
      <c r="D196" s="274" t="s">
        <v>84</v>
      </c>
      <c r="E196" s="275">
        <v>3.5</v>
      </c>
      <c r="F196" s="122">
        <f>G196/E196</f>
        <v>9142.8571428571431</v>
      </c>
      <c r="G196" s="123">
        <v>32000</v>
      </c>
      <c r="H196" s="275">
        <v>3.33</v>
      </c>
      <c r="I196" s="122">
        <f>J196/H196</f>
        <v>11306.306306306305</v>
      </c>
      <c r="J196" s="123">
        <v>37650</v>
      </c>
      <c r="K196" s="121"/>
      <c r="L196" s="122"/>
      <c r="M196" s="123">
        <f t="shared" si="479"/>
        <v>0</v>
      </c>
      <c r="N196" s="121"/>
      <c r="O196" s="122"/>
      <c r="P196" s="123">
        <f t="shared" si="480"/>
        <v>0</v>
      </c>
      <c r="Q196" s="121"/>
      <c r="R196" s="122"/>
      <c r="S196" s="123">
        <f t="shared" si="481"/>
        <v>0</v>
      </c>
      <c r="T196" s="121"/>
      <c r="U196" s="122"/>
      <c r="V196" s="123">
        <f t="shared" si="482"/>
        <v>0</v>
      </c>
      <c r="W196" s="124">
        <f t="shared" si="483"/>
        <v>32000</v>
      </c>
      <c r="X196" s="125">
        <f t="shared" si="484"/>
        <v>37650</v>
      </c>
      <c r="Y196" s="125">
        <f t="shared" ref="Y196:Y199" si="487">W196-X196</f>
        <v>-5650</v>
      </c>
      <c r="Z196" s="126">
        <f t="shared" si="485"/>
        <v>-0.17656250000000001</v>
      </c>
      <c r="AA196" s="127" t="s">
        <v>460</v>
      </c>
      <c r="AB196" s="129"/>
      <c r="AC196" s="129"/>
      <c r="AD196" s="129"/>
      <c r="AE196" s="129"/>
      <c r="AF196" s="129"/>
      <c r="AG196" s="129"/>
    </row>
    <row r="197" spans="1:33" ht="77.5" customHeight="1" x14ac:dyDescent="0.35">
      <c r="A197" s="117" t="s">
        <v>81</v>
      </c>
      <c r="B197" s="273">
        <v>45025</v>
      </c>
      <c r="C197" s="161" t="s">
        <v>428</v>
      </c>
      <c r="D197" s="132" t="s">
        <v>151</v>
      </c>
      <c r="E197" s="283">
        <v>1</v>
      </c>
      <c r="F197" s="358">
        <v>25000</v>
      </c>
      <c r="G197" s="123">
        <f>E197*F197</f>
        <v>25000</v>
      </c>
      <c r="H197" s="283">
        <v>1</v>
      </c>
      <c r="I197" s="358">
        <v>27490</v>
      </c>
      <c r="J197" s="123">
        <f t="shared" si="486"/>
        <v>27490</v>
      </c>
      <c r="K197" s="357"/>
      <c r="L197" s="358"/>
      <c r="M197" s="123">
        <f t="shared" si="479"/>
        <v>0</v>
      </c>
      <c r="N197" s="357"/>
      <c r="O197" s="358"/>
      <c r="P197" s="123">
        <f t="shared" si="480"/>
        <v>0</v>
      </c>
      <c r="Q197" s="357"/>
      <c r="R197" s="358"/>
      <c r="S197" s="123">
        <f t="shared" si="481"/>
        <v>0</v>
      </c>
      <c r="T197" s="357"/>
      <c r="U197" s="358"/>
      <c r="V197" s="123">
        <f t="shared" si="482"/>
        <v>0</v>
      </c>
      <c r="W197" s="124">
        <f t="shared" si="483"/>
        <v>25000</v>
      </c>
      <c r="X197" s="125">
        <f t="shared" si="484"/>
        <v>27490</v>
      </c>
      <c r="Y197" s="125">
        <f t="shared" si="487"/>
        <v>-2490</v>
      </c>
      <c r="Z197" s="126">
        <f t="shared" si="485"/>
        <v>-9.9599999999999994E-2</v>
      </c>
      <c r="AA197" s="127" t="s">
        <v>461</v>
      </c>
      <c r="AB197" s="129"/>
      <c r="AC197" s="129"/>
      <c r="AD197" s="129"/>
      <c r="AE197" s="129"/>
      <c r="AF197" s="129"/>
      <c r="AG197" s="129"/>
    </row>
    <row r="198" spans="1:33" ht="30" customHeight="1" thickBot="1" x14ac:dyDescent="0.4">
      <c r="A198" s="117" t="s">
        <v>81</v>
      </c>
      <c r="B198" s="273">
        <v>45421</v>
      </c>
      <c r="C198" s="251" t="s">
        <v>269</v>
      </c>
      <c r="D198" s="146"/>
      <c r="E198" s="133"/>
      <c r="F198" s="134">
        <v>0.22</v>
      </c>
      <c r="G198" s="135">
        <f t="shared" si="478"/>
        <v>0</v>
      </c>
      <c r="H198" s="133"/>
      <c r="I198" s="134">
        <v>0.22</v>
      </c>
      <c r="J198" s="135">
        <f t="shared" si="486"/>
        <v>0</v>
      </c>
      <c r="K198" s="133"/>
      <c r="L198" s="134">
        <v>0.22</v>
      </c>
      <c r="M198" s="135">
        <f t="shared" si="479"/>
        <v>0</v>
      </c>
      <c r="N198" s="133"/>
      <c r="O198" s="134">
        <v>0.22</v>
      </c>
      <c r="P198" s="135">
        <f t="shared" si="480"/>
        <v>0</v>
      </c>
      <c r="Q198" s="133"/>
      <c r="R198" s="134">
        <v>0.22</v>
      </c>
      <c r="S198" s="135">
        <f t="shared" si="481"/>
        <v>0</v>
      </c>
      <c r="T198" s="133"/>
      <c r="U198" s="134">
        <v>0.22</v>
      </c>
      <c r="V198" s="135">
        <f t="shared" si="482"/>
        <v>0</v>
      </c>
      <c r="W198" s="136">
        <f t="shared" si="483"/>
        <v>0</v>
      </c>
      <c r="X198" s="163">
        <f t="shared" si="484"/>
        <v>0</v>
      </c>
      <c r="Y198" s="163">
        <f t="shared" si="487"/>
        <v>0</v>
      </c>
      <c r="Z198" s="276" t="e">
        <f t="shared" si="485"/>
        <v>#DIV/0!</v>
      </c>
      <c r="AA198" s="127"/>
      <c r="AB198" s="8"/>
      <c r="AC198" s="8"/>
      <c r="AD198" s="8"/>
      <c r="AE198" s="8"/>
      <c r="AF198" s="8"/>
      <c r="AG198" s="8"/>
    </row>
    <row r="199" spans="1:33" ht="30" customHeight="1" x14ac:dyDescent="0.35">
      <c r="A199" s="164" t="s">
        <v>270</v>
      </c>
      <c r="B199" s="165"/>
      <c r="C199" s="166"/>
      <c r="D199" s="167"/>
      <c r="E199" s="171">
        <f>SUM(E194:E197)</f>
        <v>35.5</v>
      </c>
      <c r="F199" s="187"/>
      <c r="G199" s="170">
        <f>SUM(G194:G198)</f>
        <v>129000</v>
      </c>
      <c r="H199" s="171">
        <f>SUM(H194:H196)</f>
        <v>49.33</v>
      </c>
      <c r="I199" s="187"/>
      <c r="J199" s="170">
        <f>SUM(J194:J198)</f>
        <v>157390</v>
      </c>
      <c r="K199" s="188">
        <f>SUM(K194:K196)</f>
        <v>0</v>
      </c>
      <c r="L199" s="187"/>
      <c r="M199" s="170">
        <f>SUM(M194:M198)</f>
        <v>0</v>
      </c>
      <c r="N199" s="188">
        <f>SUM(N194:N196)</f>
        <v>0</v>
      </c>
      <c r="O199" s="187"/>
      <c r="P199" s="170">
        <f>SUM(P194:P198)</f>
        <v>0</v>
      </c>
      <c r="Q199" s="188">
        <f>SUM(Q194:Q196)</f>
        <v>0</v>
      </c>
      <c r="R199" s="187"/>
      <c r="S199" s="170">
        <f>SUM(S194:S198)</f>
        <v>0</v>
      </c>
      <c r="T199" s="188">
        <f>SUM(T194:T196)</f>
        <v>0</v>
      </c>
      <c r="U199" s="187"/>
      <c r="V199" s="172">
        <f t="shared" ref="V199:X199" si="488">SUM(V194:V198)</f>
        <v>0</v>
      </c>
      <c r="W199" s="240">
        <f t="shared" si="488"/>
        <v>129000</v>
      </c>
      <c r="X199" s="241">
        <f t="shared" si="488"/>
        <v>157390</v>
      </c>
      <c r="Y199" s="241">
        <f t="shared" si="487"/>
        <v>-28390</v>
      </c>
      <c r="Z199" s="241">
        <f t="shared" si="485"/>
        <v>-0.22007751937984496</v>
      </c>
      <c r="AA199" s="242"/>
      <c r="AB199" s="8"/>
      <c r="AC199" s="8"/>
      <c r="AD199" s="8"/>
      <c r="AE199" s="8"/>
      <c r="AF199" s="8"/>
      <c r="AG199" s="8"/>
    </row>
    <row r="200" spans="1:33" ht="30" customHeight="1" x14ac:dyDescent="0.35">
      <c r="A200" s="176" t="s">
        <v>76</v>
      </c>
      <c r="B200" s="217">
        <v>10</v>
      </c>
      <c r="C200" s="257" t="s">
        <v>271</v>
      </c>
      <c r="D200" s="179"/>
      <c r="E200" s="103"/>
      <c r="F200" s="103"/>
      <c r="G200" s="103"/>
      <c r="H200" s="103"/>
      <c r="I200" s="103"/>
      <c r="J200" s="103"/>
      <c r="K200" s="103"/>
      <c r="L200" s="103"/>
      <c r="M200" s="103"/>
      <c r="N200" s="103"/>
      <c r="O200" s="103"/>
      <c r="P200" s="103"/>
      <c r="Q200" s="103"/>
      <c r="R200" s="103"/>
      <c r="S200" s="103"/>
      <c r="T200" s="103"/>
      <c r="U200" s="103"/>
      <c r="V200" s="103"/>
      <c r="W200" s="243"/>
      <c r="X200" s="243"/>
      <c r="Y200" s="180"/>
      <c r="Z200" s="243"/>
      <c r="AA200" s="244"/>
      <c r="AB200" s="8"/>
      <c r="AC200" s="8"/>
      <c r="AD200" s="8"/>
      <c r="AE200" s="8"/>
      <c r="AF200" s="8"/>
      <c r="AG200" s="8"/>
    </row>
    <row r="201" spans="1:33" ht="151.5" customHeight="1" x14ac:dyDescent="0.35">
      <c r="A201" s="117" t="s">
        <v>81</v>
      </c>
      <c r="B201" s="273">
        <v>43840</v>
      </c>
      <c r="C201" s="277" t="s">
        <v>429</v>
      </c>
      <c r="D201" s="268" t="s">
        <v>151</v>
      </c>
      <c r="E201" s="278">
        <v>1</v>
      </c>
      <c r="F201" s="158">
        <v>20000</v>
      </c>
      <c r="G201" s="159">
        <f t="shared" ref="G201:G205" si="489">E201*F201</f>
        <v>20000</v>
      </c>
      <c r="H201" s="278">
        <v>0</v>
      </c>
      <c r="I201" s="158">
        <v>0</v>
      </c>
      <c r="J201" s="159">
        <f t="shared" ref="J201:J205" si="490">H201*I201</f>
        <v>0</v>
      </c>
      <c r="K201" s="157"/>
      <c r="L201" s="158"/>
      <c r="M201" s="159">
        <f t="shared" ref="M201:M205" si="491">K201*L201</f>
        <v>0</v>
      </c>
      <c r="N201" s="157"/>
      <c r="O201" s="158"/>
      <c r="P201" s="159">
        <f t="shared" ref="P201:P205" si="492">N201*O201</f>
        <v>0</v>
      </c>
      <c r="Q201" s="157"/>
      <c r="R201" s="158"/>
      <c r="S201" s="159">
        <f t="shared" ref="S201:S205" si="493">Q201*R201</f>
        <v>0</v>
      </c>
      <c r="T201" s="157"/>
      <c r="U201" s="158"/>
      <c r="V201" s="279">
        <f t="shared" ref="V201:V205" si="494">T201*U201</f>
        <v>0</v>
      </c>
      <c r="W201" s="280">
        <f t="shared" ref="W201:W205" si="495">G201+M201+S201</f>
        <v>20000</v>
      </c>
      <c r="X201" s="247">
        <f t="shared" ref="X201:X205" si="496">J201+P201+V201</f>
        <v>0</v>
      </c>
      <c r="Y201" s="247">
        <f t="shared" ref="Y201:Y206" si="497">W201-X201</f>
        <v>20000</v>
      </c>
      <c r="Z201" s="248">
        <f t="shared" ref="Z201:Z206" si="498">Y201/W201</f>
        <v>1</v>
      </c>
      <c r="AA201" s="205" t="s">
        <v>430</v>
      </c>
      <c r="AB201" s="129"/>
      <c r="AC201" s="129"/>
      <c r="AD201" s="129"/>
      <c r="AE201" s="129"/>
      <c r="AF201" s="129"/>
      <c r="AG201" s="129"/>
    </row>
    <row r="202" spans="1:33" ht="30" customHeight="1" x14ac:dyDescent="0.35">
      <c r="A202" s="117" t="s">
        <v>81</v>
      </c>
      <c r="B202" s="273">
        <v>43871</v>
      </c>
      <c r="C202" s="277" t="s">
        <v>272</v>
      </c>
      <c r="D202" s="274"/>
      <c r="E202" s="275"/>
      <c r="F202" s="122"/>
      <c r="G202" s="123">
        <f t="shared" si="489"/>
        <v>0</v>
      </c>
      <c r="H202" s="275"/>
      <c r="I202" s="122"/>
      <c r="J202" s="123">
        <f t="shared" si="490"/>
        <v>0</v>
      </c>
      <c r="K202" s="121"/>
      <c r="L202" s="122"/>
      <c r="M202" s="123">
        <f t="shared" si="491"/>
        <v>0</v>
      </c>
      <c r="N202" s="121"/>
      <c r="O202" s="122"/>
      <c r="P202" s="123">
        <f t="shared" si="492"/>
        <v>0</v>
      </c>
      <c r="Q202" s="121"/>
      <c r="R202" s="122"/>
      <c r="S202" s="123">
        <f t="shared" si="493"/>
        <v>0</v>
      </c>
      <c r="T202" s="121"/>
      <c r="U202" s="122"/>
      <c r="V202" s="245">
        <f t="shared" si="494"/>
        <v>0</v>
      </c>
      <c r="W202" s="250">
        <f t="shared" si="495"/>
        <v>0</v>
      </c>
      <c r="X202" s="125">
        <f t="shared" si="496"/>
        <v>0</v>
      </c>
      <c r="Y202" s="125">
        <f t="shared" si="497"/>
        <v>0</v>
      </c>
      <c r="Z202" s="126" t="e">
        <f t="shared" si="498"/>
        <v>#DIV/0!</v>
      </c>
      <c r="AA202" s="127"/>
      <c r="AB202" s="129"/>
      <c r="AC202" s="129"/>
      <c r="AD202" s="129"/>
      <c r="AE202" s="129"/>
      <c r="AF202" s="129"/>
      <c r="AG202" s="129"/>
    </row>
    <row r="203" spans="1:33" ht="30" customHeight="1" x14ac:dyDescent="0.35">
      <c r="A203" s="117" t="s">
        <v>81</v>
      </c>
      <c r="B203" s="273">
        <v>43900</v>
      </c>
      <c r="C203" s="277" t="s">
        <v>272</v>
      </c>
      <c r="D203" s="274"/>
      <c r="E203" s="275"/>
      <c r="F203" s="122"/>
      <c r="G203" s="123">
        <f t="shared" si="489"/>
        <v>0</v>
      </c>
      <c r="H203" s="275"/>
      <c r="I203" s="122"/>
      <c r="J203" s="123">
        <f t="shared" si="490"/>
        <v>0</v>
      </c>
      <c r="K203" s="121"/>
      <c r="L203" s="122"/>
      <c r="M203" s="123">
        <f t="shared" si="491"/>
        <v>0</v>
      </c>
      <c r="N203" s="121"/>
      <c r="O203" s="122"/>
      <c r="P203" s="123">
        <f t="shared" si="492"/>
        <v>0</v>
      </c>
      <c r="Q203" s="121"/>
      <c r="R203" s="122"/>
      <c r="S203" s="123">
        <f t="shared" si="493"/>
        <v>0</v>
      </c>
      <c r="T203" s="121"/>
      <c r="U203" s="122"/>
      <c r="V203" s="245">
        <f t="shared" si="494"/>
        <v>0</v>
      </c>
      <c r="W203" s="250">
        <f t="shared" si="495"/>
        <v>0</v>
      </c>
      <c r="X203" s="125">
        <f t="shared" si="496"/>
        <v>0</v>
      </c>
      <c r="Y203" s="125">
        <f t="shared" si="497"/>
        <v>0</v>
      </c>
      <c r="Z203" s="126" t="e">
        <f t="shared" si="498"/>
        <v>#DIV/0!</v>
      </c>
      <c r="AA203" s="127"/>
      <c r="AB203" s="129"/>
      <c r="AC203" s="129"/>
      <c r="AD203" s="129"/>
      <c r="AE203" s="129"/>
      <c r="AF203" s="129"/>
      <c r="AG203" s="129"/>
    </row>
    <row r="204" spans="1:33" ht="30" customHeight="1" x14ac:dyDescent="0.35">
      <c r="A204" s="130" t="s">
        <v>81</v>
      </c>
      <c r="B204" s="281">
        <v>43931</v>
      </c>
      <c r="C204" s="161" t="s">
        <v>273</v>
      </c>
      <c r="D204" s="282" t="s">
        <v>84</v>
      </c>
      <c r="E204" s="283"/>
      <c r="F204" s="134"/>
      <c r="G204" s="123">
        <f t="shared" si="489"/>
        <v>0</v>
      </c>
      <c r="H204" s="283"/>
      <c r="I204" s="134"/>
      <c r="J204" s="123">
        <f t="shared" si="490"/>
        <v>0</v>
      </c>
      <c r="K204" s="133"/>
      <c r="L204" s="134"/>
      <c r="M204" s="135">
        <f t="shared" si="491"/>
        <v>0</v>
      </c>
      <c r="N204" s="133"/>
      <c r="O204" s="134"/>
      <c r="P204" s="135">
        <f t="shared" si="492"/>
        <v>0</v>
      </c>
      <c r="Q204" s="133"/>
      <c r="R204" s="134"/>
      <c r="S204" s="135">
        <f t="shared" si="493"/>
        <v>0</v>
      </c>
      <c r="T204" s="133"/>
      <c r="U204" s="134"/>
      <c r="V204" s="252">
        <f t="shared" si="494"/>
        <v>0</v>
      </c>
      <c r="W204" s="284">
        <f t="shared" si="495"/>
        <v>0</v>
      </c>
      <c r="X204" s="125">
        <f t="shared" si="496"/>
        <v>0</v>
      </c>
      <c r="Y204" s="125">
        <f t="shared" si="497"/>
        <v>0</v>
      </c>
      <c r="Z204" s="126" t="e">
        <f t="shared" si="498"/>
        <v>#DIV/0!</v>
      </c>
      <c r="AA204" s="227"/>
      <c r="AB204" s="129"/>
      <c r="AC204" s="129"/>
      <c r="AD204" s="129"/>
      <c r="AE204" s="129"/>
      <c r="AF204" s="129"/>
      <c r="AG204" s="129"/>
    </row>
    <row r="205" spans="1:33" ht="30" customHeight="1" x14ac:dyDescent="0.35">
      <c r="A205" s="130" t="s">
        <v>81</v>
      </c>
      <c r="B205" s="285">
        <v>43961</v>
      </c>
      <c r="C205" s="251" t="s">
        <v>274</v>
      </c>
      <c r="D205" s="286"/>
      <c r="E205" s="133"/>
      <c r="F205" s="134">
        <v>0.22</v>
      </c>
      <c r="G205" s="135">
        <f t="shared" si="489"/>
        <v>0</v>
      </c>
      <c r="H205" s="133"/>
      <c r="I205" s="134">
        <v>0.22</v>
      </c>
      <c r="J205" s="135">
        <f t="shared" si="490"/>
        <v>0</v>
      </c>
      <c r="K205" s="133"/>
      <c r="L205" s="134">
        <v>0.22</v>
      </c>
      <c r="M205" s="135">
        <f t="shared" si="491"/>
        <v>0</v>
      </c>
      <c r="N205" s="133"/>
      <c r="O205" s="134">
        <v>0.22</v>
      </c>
      <c r="P205" s="135">
        <f t="shared" si="492"/>
        <v>0</v>
      </c>
      <c r="Q205" s="133"/>
      <c r="R205" s="134">
        <v>0.22</v>
      </c>
      <c r="S205" s="135">
        <f t="shared" si="493"/>
        <v>0</v>
      </c>
      <c r="T205" s="133"/>
      <c r="U205" s="134">
        <v>0.22</v>
      </c>
      <c r="V205" s="252">
        <f t="shared" si="494"/>
        <v>0</v>
      </c>
      <c r="W205" s="253">
        <f t="shared" si="495"/>
        <v>0</v>
      </c>
      <c r="X205" s="254">
        <f t="shared" si="496"/>
        <v>0</v>
      </c>
      <c r="Y205" s="254">
        <f t="shared" si="497"/>
        <v>0</v>
      </c>
      <c r="Z205" s="255" t="e">
        <f t="shared" si="498"/>
        <v>#DIV/0!</v>
      </c>
      <c r="AA205" s="208"/>
      <c r="AB205" s="8"/>
      <c r="AC205" s="8"/>
      <c r="AD205" s="8"/>
      <c r="AE205" s="8"/>
      <c r="AF205" s="8"/>
      <c r="AG205" s="8"/>
    </row>
    <row r="206" spans="1:33" ht="30" customHeight="1" x14ac:dyDescent="0.35">
      <c r="A206" s="164" t="s">
        <v>275</v>
      </c>
      <c r="B206" s="165"/>
      <c r="C206" s="166"/>
      <c r="D206" s="167"/>
      <c r="E206" s="171">
        <f>SUM(E201:E204)</f>
        <v>1</v>
      </c>
      <c r="F206" s="187"/>
      <c r="G206" s="170">
        <f>SUM(G201:G205)</f>
        <v>20000</v>
      </c>
      <c r="H206" s="171">
        <f>SUM(H201:H204)</f>
        <v>0</v>
      </c>
      <c r="I206" s="187"/>
      <c r="J206" s="170">
        <f>SUM(J201:J205)</f>
        <v>0</v>
      </c>
      <c r="K206" s="188">
        <f>SUM(K201:K204)</f>
        <v>0</v>
      </c>
      <c r="L206" s="187"/>
      <c r="M206" s="170">
        <f>SUM(M201:M205)</f>
        <v>0</v>
      </c>
      <c r="N206" s="188">
        <f>SUM(N201:N204)</f>
        <v>0</v>
      </c>
      <c r="O206" s="187"/>
      <c r="P206" s="170">
        <f>SUM(P201:P205)</f>
        <v>0</v>
      </c>
      <c r="Q206" s="188">
        <f>SUM(Q201:Q204)</f>
        <v>0</v>
      </c>
      <c r="R206" s="187"/>
      <c r="S206" s="170">
        <f>SUM(S201:S205)</f>
        <v>0</v>
      </c>
      <c r="T206" s="188">
        <f>SUM(T201:T204)</f>
        <v>0</v>
      </c>
      <c r="U206" s="187"/>
      <c r="V206" s="172">
        <f t="shared" ref="V206:X206" si="499">SUM(V201:V205)</f>
        <v>0</v>
      </c>
      <c r="W206" s="240">
        <f t="shared" si="499"/>
        <v>20000</v>
      </c>
      <c r="X206" s="241">
        <f t="shared" si="499"/>
        <v>0</v>
      </c>
      <c r="Y206" s="241">
        <f t="shared" si="497"/>
        <v>20000</v>
      </c>
      <c r="Z206" s="241">
        <f t="shared" si="498"/>
        <v>1</v>
      </c>
      <c r="AA206" s="242"/>
      <c r="AB206" s="8"/>
      <c r="AC206" s="8"/>
      <c r="AD206" s="8"/>
      <c r="AE206" s="8"/>
      <c r="AF206" s="8"/>
      <c r="AG206" s="8"/>
    </row>
    <row r="207" spans="1:33" ht="30" customHeight="1" x14ac:dyDescent="0.35">
      <c r="A207" s="176" t="s">
        <v>76</v>
      </c>
      <c r="B207" s="217">
        <v>11</v>
      </c>
      <c r="C207" s="178" t="s">
        <v>276</v>
      </c>
      <c r="D207" s="179"/>
      <c r="E207" s="103"/>
      <c r="F207" s="103"/>
      <c r="G207" s="103"/>
      <c r="H207" s="103"/>
      <c r="I207" s="103"/>
      <c r="J207" s="103"/>
      <c r="K207" s="103"/>
      <c r="L207" s="103"/>
      <c r="M207" s="103"/>
      <c r="N207" s="103"/>
      <c r="O207" s="103"/>
      <c r="P207" s="103"/>
      <c r="Q207" s="103"/>
      <c r="R207" s="103"/>
      <c r="S207" s="103"/>
      <c r="T207" s="103"/>
      <c r="U207" s="103"/>
      <c r="V207" s="103"/>
      <c r="W207" s="243"/>
      <c r="X207" s="243"/>
      <c r="Y207" s="180"/>
      <c r="Z207" s="243"/>
      <c r="AA207" s="244"/>
      <c r="AB207" s="8"/>
      <c r="AC207" s="8"/>
      <c r="AD207" s="8"/>
      <c r="AE207" s="8"/>
      <c r="AF207" s="8"/>
      <c r="AG207" s="8"/>
    </row>
    <row r="208" spans="1:33" ht="30" customHeight="1" x14ac:dyDescent="0.35">
      <c r="A208" s="287" t="s">
        <v>81</v>
      </c>
      <c r="B208" s="273">
        <v>43841</v>
      </c>
      <c r="C208" s="277" t="s">
        <v>277</v>
      </c>
      <c r="D208" s="156" t="s">
        <v>120</v>
      </c>
      <c r="E208" s="157"/>
      <c r="F208" s="158"/>
      <c r="G208" s="159">
        <f t="shared" ref="G208:G209" si="500">E208*F208</f>
        <v>0</v>
      </c>
      <c r="H208" s="157"/>
      <c r="I208" s="158"/>
      <c r="J208" s="159">
        <f t="shared" ref="J208:J209" si="501">H208*I208</f>
        <v>0</v>
      </c>
      <c r="K208" s="157"/>
      <c r="L208" s="158"/>
      <c r="M208" s="159">
        <f t="shared" ref="M208:M209" si="502">K208*L208</f>
        <v>0</v>
      </c>
      <c r="N208" s="157"/>
      <c r="O208" s="158"/>
      <c r="P208" s="159">
        <f t="shared" ref="P208:P209" si="503">N208*O208</f>
        <v>0</v>
      </c>
      <c r="Q208" s="157"/>
      <c r="R208" s="158"/>
      <c r="S208" s="159">
        <f t="shared" ref="S208:S209" si="504">Q208*R208</f>
        <v>0</v>
      </c>
      <c r="T208" s="157"/>
      <c r="U208" s="158"/>
      <c r="V208" s="279">
        <f t="shared" ref="V208:V209" si="505">T208*U208</f>
        <v>0</v>
      </c>
      <c r="W208" s="280">
        <f t="shared" ref="W208:W209" si="506">G208+M208+S208</f>
        <v>0</v>
      </c>
      <c r="X208" s="247">
        <f t="shared" ref="X208:X209" si="507">J208+P208+V208</f>
        <v>0</v>
      </c>
      <c r="Y208" s="247">
        <f t="shared" ref="Y208:Y210" si="508">W208-X208</f>
        <v>0</v>
      </c>
      <c r="Z208" s="248" t="e">
        <f t="shared" ref="Z208:Z210" si="509">Y208/W208</f>
        <v>#DIV/0!</v>
      </c>
      <c r="AA208" s="205"/>
      <c r="AB208" s="129"/>
      <c r="AC208" s="129"/>
      <c r="AD208" s="129"/>
      <c r="AE208" s="129"/>
      <c r="AF208" s="129"/>
      <c r="AG208" s="129"/>
    </row>
    <row r="209" spans="1:33" ht="30" customHeight="1" x14ac:dyDescent="0.35">
      <c r="A209" s="288" t="s">
        <v>81</v>
      </c>
      <c r="B209" s="273">
        <v>43872</v>
      </c>
      <c r="C209" s="161" t="s">
        <v>277</v>
      </c>
      <c r="D209" s="132" t="s">
        <v>120</v>
      </c>
      <c r="E209" s="133"/>
      <c r="F209" s="134"/>
      <c r="G209" s="123">
        <f t="shared" si="500"/>
        <v>0</v>
      </c>
      <c r="H209" s="133"/>
      <c r="I209" s="134"/>
      <c r="J209" s="123">
        <f t="shared" si="501"/>
        <v>0</v>
      </c>
      <c r="K209" s="133"/>
      <c r="L209" s="134"/>
      <c r="M209" s="135">
        <f t="shared" si="502"/>
        <v>0</v>
      </c>
      <c r="N209" s="133"/>
      <c r="O209" s="134"/>
      <c r="P209" s="135">
        <f t="shared" si="503"/>
        <v>0</v>
      </c>
      <c r="Q209" s="133"/>
      <c r="R209" s="134"/>
      <c r="S209" s="135">
        <f t="shared" si="504"/>
        <v>0</v>
      </c>
      <c r="T209" s="133"/>
      <c r="U209" s="134"/>
      <c r="V209" s="252">
        <f t="shared" si="505"/>
        <v>0</v>
      </c>
      <c r="W209" s="289">
        <f t="shared" si="506"/>
        <v>0</v>
      </c>
      <c r="X209" s="254">
        <f t="shared" si="507"/>
        <v>0</v>
      </c>
      <c r="Y209" s="254">
        <f t="shared" si="508"/>
        <v>0</v>
      </c>
      <c r="Z209" s="255" t="e">
        <f t="shared" si="509"/>
        <v>#DIV/0!</v>
      </c>
      <c r="AA209" s="208"/>
      <c r="AB209" s="128"/>
      <c r="AC209" s="129"/>
      <c r="AD209" s="129"/>
      <c r="AE209" s="129"/>
      <c r="AF209" s="129"/>
      <c r="AG209" s="129"/>
    </row>
    <row r="210" spans="1:33" ht="30" customHeight="1" x14ac:dyDescent="0.35">
      <c r="A210" s="411" t="s">
        <v>278</v>
      </c>
      <c r="B210" s="412"/>
      <c r="C210" s="412"/>
      <c r="D210" s="413"/>
      <c r="E210" s="171">
        <f>SUM(E208:E209)</f>
        <v>0</v>
      </c>
      <c r="F210" s="187"/>
      <c r="G210" s="170">
        <f t="shared" ref="G210:H210" si="510">SUM(G208:G209)</f>
        <v>0</v>
      </c>
      <c r="H210" s="171">
        <f t="shared" si="510"/>
        <v>0</v>
      </c>
      <c r="I210" s="187"/>
      <c r="J210" s="170">
        <f t="shared" ref="J210:K210" si="511">SUM(J208:J209)</f>
        <v>0</v>
      </c>
      <c r="K210" s="188">
        <f t="shared" si="511"/>
        <v>0</v>
      </c>
      <c r="L210" s="187"/>
      <c r="M210" s="170">
        <f t="shared" ref="M210:N210" si="512">SUM(M208:M209)</f>
        <v>0</v>
      </c>
      <c r="N210" s="188">
        <f t="shared" si="512"/>
        <v>0</v>
      </c>
      <c r="O210" s="187"/>
      <c r="P210" s="170">
        <f t="shared" ref="P210:Q210" si="513">SUM(P208:P209)</f>
        <v>0</v>
      </c>
      <c r="Q210" s="188">
        <f t="shared" si="513"/>
        <v>0</v>
      </c>
      <c r="R210" s="187"/>
      <c r="S210" s="170">
        <f t="shared" ref="S210:T210" si="514">SUM(S208:S209)</f>
        <v>0</v>
      </c>
      <c r="T210" s="188">
        <f t="shared" si="514"/>
        <v>0</v>
      </c>
      <c r="U210" s="187"/>
      <c r="V210" s="172">
        <f t="shared" ref="V210:X210" si="515">SUM(V208:V209)</f>
        <v>0</v>
      </c>
      <c r="W210" s="240">
        <f t="shared" si="515"/>
        <v>0</v>
      </c>
      <c r="X210" s="241">
        <f t="shared" si="515"/>
        <v>0</v>
      </c>
      <c r="Y210" s="241">
        <f t="shared" si="508"/>
        <v>0</v>
      </c>
      <c r="Z210" s="241" t="e">
        <f t="shared" si="509"/>
        <v>#DIV/0!</v>
      </c>
      <c r="AA210" s="242"/>
      <c r="AB210" s="8"/>
      <c r="AC210" s="8"/>
      <c r="AD210" s="8"/>
      <c r="AE210" s="8"/>
      <c r="AF210" s="8"/>
      <c r="AG210" s="8"/>
    </row>
    <row r="211" spans="1:33" ht="30" customHeight="1" x14ac:dyDescent="0.35">
      <c r="A211" s="216" t="s">
        <v>76</v>
      </c>
      <c r="B211" s="217">
        <v>12</v>
      </c>
      <c r="C211" s="218" t="s">
        <v>279</v>
      </c>
      <c r="D211" s="290"/>
      <c r="E211" s="103"/>
      <c r="F211" s="103"/>
      <c r="G211" s="103"/>
      <c r="H211" s="103"/>
      <c r="I211" s="103"/>
      <c r="J211" s="103"/>
      <c r="K211" s="103"/>
      <c r="L211" s="103"/>
      <c r="M211" s="103"/>
      <c r="N211" s="103"/>
      <c r="O211" s="103"/>
      <c r="P211" s="103"/>
      <c r="Q211" s="103"/>
      <c r="R211" s="103"/>
      <c r="S211" s="103"/>
      <c r="T211" s="103"/>
      <c r="U211" s="103"/>
      <c r="V211" s="103"/>
      <c r="W211" s="243"/>
      <c r="X211" s="243"/>
      <c r="Y211" s="180"/>
      <c r="Z211" s="243"/>
      <c r="AA211" s="244"/>
      <c r="AB211" s="8"/>
      <c r="AC211" s="8"/>
      <c r="AD211" s="8"/>
      <c r="AE211" s="8"/>
      <c r="AF211" s="8"/>
      <c r="AG211" s="8"/>
    </row>
    <row r="212" spans="1:33" ht="30" customHeight="1" x14ac:dyDescent="0.35">
      <c r="A212" s="154" t="s">
        <v>81</v>
      </c>
      <c r="B212" s="291">
        <v>43842</v>
      </c>
      <c r="C212" s="292" t="s">
        <v>280</v>
      </c>
      <c r="D212" s="268" t="s">
        <v>281</v>
      </c>
      <c r="E212" s="278"/>
      <c r="F212" s="158"/>
      <c r="G212" s="159">
        <f t="shared" ref="G212:G215" si="516">E212*F212</f>
        <v>0</v>
      </c>
      <c r="H212" s="278"/>
      <c r="I212" s="158"/>
      <c r="J212" s="159">
        <f t="shared" ref="J212:J215" si="517">H212*I212</f>
        <v>0</v>
      </c>
      <c r="K212" s="157"/>
      <c r="L212" s="158"/>
      <c r="M212" s="159">
        <f t="shared" ref="M212:M215" si="518">K212*L212</f>
        <v>0</v>
      </c>
      <c r="N212" s="157"/>
      <c r="O212" s="158"/>
      <c r="P212" s="159">
        <f t="shared" ref="P212:P215" si="519">N212*O212</f>
        <v>0</v>
      </c>
      <c r="Q212" s="157"/>
      <c r="R212" s="158"/>
      <c r="S212" s="159">
        <f t="shared" ref="S212:S215" si="520">Q212*R212</f>
        <v>0</v>
      </c>
      <c r="T212" s="157"/>
      <c r="U212" s="158"/>
      <c r="V212" s="279">
        <f t="shared" ref="V212:V215" si="521">T212*U212</f>
        <v>0</v>
      </c>
      <c r="W212" s="280">
        <f t="shared" ref="W212:W215" si="522">G212+M212+S212</f>
        <v>0</v>
      </c>
      <c r="X212" s="247">
        <f t="shared" ref="X212:X215" si="523">J212+P212+V212</f>
        <v>0</v>
      </c>
      <c r="Y212" s="247">
        <f t="shared" ref="Y212:Y216" si="524">W212-X212</f>
        <v>0</v>
      </c>
      <c r="Z212" s="248" t="e">
        <f t="shared" ref="Z212:Z216" si="525">Y212/W212</f>
        <v>#DIV/0!</v>
      </c>
      <c r="AA212" s="293"/>
      <c r="AB212" s="128"/>
      <c r="AC212" s="129"/>
      <c r="AD212" s="129"/>
      <c r="AE212" s="129"/>
      <c r="AF212" s="129"/>
      <c r="AG212" s="129"/>
    </row>
    <row r="213" spans="1:33" ht="30" customHeight="1" x14ac:dyDescent="0.35">
      <c r="A213" s="117" t="s">
        <v>81</v>
      </c>
      <c r="B213" s="273">
        <v>43873</v>
      </c>
      <c r="C213" s="185" t="s">
        <v>282</v>
      </c>
      <c r="D213" s="274" t="s">
        <v>253</v>
      </c>
      <c r="E213" s="275"/>
      <c r="F213" s="122"/>
      <c r="G213" s="123">
        <f t="shared" si="516"/>
        <v>0</v>
      </c>
      <c r="H213" s="275"/>
      <c r="I213" s="122"/>
      <c r="J213" s="123">
        <f t="shared" si="517"/>
        <v>0</v>
      </c>
      <c r="K213" s="121"/>
      <c r="L213" s="122"/>
      <c r="M213" s="123">
        <f t="shared" si="518"/>
        <v>0</v>
      </c>
      <c r="N213" s="121"/>
      <c r="O213" s="122"/>
      <c r="P213" s="123">
        <f t="shared" si="519"/>
        <v>0</v>
      </c>
      <c r="Q213" s="121"/>
      <c r="R213" s="122"/>
      <c r="S213" s="123">
        <f t="shared" si="520"/>
        <v>0</v>
      </c>
      <c r="T213" s="121"/>
      <c r="U213" s="122"/>
      <c r="V213" s="245">
        <f t="shared" si="521"/>
        <v>0</v>
      </c>
      <c r="W213" s="294">
        <f t="shared" si="522"/>
        <v>0</v>
      </c>
      <c r="X213" s="125">
        <f t="shared" si="523"/>
        <v>0</v>
      </c>
      <c r="Y213" s="125">
        <f t="shared" si="524"/>
        <v>0</v>
      </c>
      <c r="Z213" s="126" t="e">
        <f t="shared" si="525"/>
        <v>#DIV/0!</v>
      </c>
      <c r="AA213" s="295"/>
      <c r="AB213" s="129"/>
      <c r="AC213" s="129"/>
      <c r="AD213" s="129"/>
      <c r="AE213" s="129"/>
      <c r="AF213" s="129"/>
      <c r="AG213" s="129"/>
    </row>
    <row r="214" spans="1:33" ht="30" customHeight="1" x14ac:dyDescent="0.35">
      <c r="A214" s="130" t="s">
        <v>81</v>
      </c>
      <c r="B214" s="281">
        <v>43902</v>
      </c>
      <c r="C214" s="161" t="s">
        <v>283</v>
      </c>
      <c r="D214" s="282" t="s">
        <v>253</v>
      </c>
      <c r="E214" s="283"/>
      <c r="F214" s="134"/>
      <c r="G214" s="135">
        <f t="shared" si="516"/>
        <v>0</v>
      </c>
      <c r="H214" s="283"/>
      <c r="I214" s="134"/>
      <c r="J214" s="135">
        <f t="shared" si="517"/>
        <v>0</v>
      </c>
      <c r="K214" s="133"/>
      <c r="L214" s="134"/>
      <c r="M214" s="135">
        <f t="shared" si="518"/>
        <v>0</v>
      </c>
      <c r="N214" s="133"/>
      <c r="O214" s="134"/>
      <c r="P214" s="135">
        <f t="shared" si="519"/>
        <v>0</v>
      </c>
      <c r="Q214" s="133"/>
      <c r="R214" s="134"/>
      <c r="S214" s="135">
        <f t="shared" si="520"/>
        <v>0</v>
      </c>
      <c r="T214" s="133"/>
      <c r="U214" s="134"/>
      <c r="V214" s="252">
        <f t="shared" si="521"/>
        <v>0</v>
      </c>
      <c r="W214" s="284">
        <f t="shared" si="522"/>
        <v>0</v>
      </c>
      <c r="X214" s="125">
        <f t="shared" si="523"/>
        <v>0</v>
      </c>
      <c r="Y214" s="125">
        <f t="shared" si="524"/>
        <v>0</v>
      </c>
      <c r="Z214" s="126" t="e">
        <f t="shared" si="525"/>
        <v>#DIV/0!</v>
      </c>
      <c r="AA214" s="296"/>
      <c r="AB214" s="129"/>
      <c r="AC214" s="129"/>
      <c r="AD214" s="129"/>
      <c r="AE214" s="129"/>
      <c r="AF214" s="129"/>
      <c r="AG214" s="129"/>
    </row>
    <row r="215" spans="1:33" ht="30" customHeight="1" x14ac:dyDescent="0.35">
      <c r="A215" s="130" t="s">
        <v>81</v>
      </c>
      <c r="B215" s="281">
        <v>43933</v>
      </c>
      <c r="C215" s="251" t="s">
        <v>284</v>
      </c>
      <c r="D215" s="286"/>
      <c r="E215" s="283"/>
      <c r="F215" s="134">
        <v>0.22</v>
      </c>
      <c r="G215" s="135">
        <f t="shared" si="516"/>
        <v>0</v>
      </c>
      <c r="H215" s="283"/>
      <c r="I215" s="134">
        <v>0.22</v>
      </c>
      <c r="J215" s="135">
        <f t="shared" si="517"/>
        <v>0</v>
      </c>
      <c r="K215" s="133"/>
      <c r="L215" s="134">
        <v>0.22</v>
      </c>
      <c r="M215" s="135">
        <f t="shared" si="518"/>
        <v>0</v>
      </c>
      <c r="N215" s="133"/>
      <c r="O215" s="134">
        <v>0.22</v>
      </c>
      <c r="P215" s="135">
        <f t="shared" si="519"/>
        <v>0</v>
      </c>
      <c r="Q215" s="133"/>
      <c r="R215" s="134">
        <v>0.22</v>
      </c>
      <c r="S215" s="135">
        <f t="shared" si="520"/>
        <v>0</v>
      </c>
      <c r="T215" s="133"/>
      <c r="U215" s="134">
        <v>0.22</v>
      </c>
      <c r="V215" s="252">
        <f t="shared" si="521"/>
        <v>0</v>
      </c>
      <c r="W215" s="253">
        <f t="shared" si="522"/>
        <v>0</v>
      </c>
      <c r="X215" s="254">
        <f t="shared" si="523"/>
        <v>0</v>
      </c>
      <c r="Y215" s="254">
        <f t="shared" si="524"/>
        <v>0</v>
      </c>
      <c r="Z215" s="255" t="e">
        <f t="shared" si="525"/>
        <v>#DIV/0!</v>
      </c>
      <c r="AA215" s="150"/>
      <c r="AB215" s="8"/>
      <c r="AC215" s="8"/>
      <c r="AD215" s="8"/>
      <c r="AE215" s="8"/>
      <c r="AF215" s="8"/>
      <c r="AG215" s="8"/>
    </row>
    <row r="216" spans="1:33" ht="30" customHeight="1" x14ac:dyDescent="0.35">
      <c r="A216" s="164" t="s">
        <v>285</v>
      </c>
      <c r="B216" s="165"/>
      <c r="C216" s="166"/>
      <c r="D216" s="297"/>
      <c r="E216" s="171">
        <f>SUM(E212:E214)</f>
        <v>0</v>
      </c>
      <c r="F216" s="187"/>
      <c r="G216" s="170">
        <f>SUM(G212:G215)</f>
        <v>0</v>
      </c>
      <c r="H216" s="171">
        <f>SUM(H212:H214)</f>
        <v>0</v>
      </c>
      <c r="I216" s="187"/>
      <c r="J216" s="170">
        <f>SUM(J212:J215)</f>
        <v>0</v>
      </c>
      <c r="K216" s="188">
        <f>SUM(K212:K214)</f>
        <v>0</v>
      </c>
      <c r="L216" s="187"/>
      <c r="M216" s="170">
        <f>SUM(M212:M215)</f>
        <v>0</v>
      </c>
      <c r="N216" s="188">
        <f>SUM(N212:N214)</f>
        <v>0</v>
      </c>
      <c r="O216" s="187"/>
      <c r="P216" s="170">
        <f>SUM(P212:P215)</f>
        <v>0</v>
      </c>
      <c r="Q216" s="188">
        <f>SUM(Q212:Q214)</f>
        <v>0</v>
      </c>
      <c r="R216" s="187"/>
      <c r="S216" s="170">
        <f>SUM(S212:S215)</f>
        <v>0</v>
      </c>
      <c r="T216" s="188">
        <f>SUM(T212:T214)</f>
        <v>0</v>
      </c>
      <c r="U216" s="187"/>
      <c r="V216" s="172">
        <f t="shared" ref="V216:X216" si="526">SUM(V212:V215)</f>
        <v>0</v>
      </c>
      <c r="W216" s="240">
        <f t="shared" si="526"/>
        <v>0</v>
      </c>
      <c r="X216" s="241">
        <f t="shared" si="526"/>
        <v>0</v>
      </c>
      <c r="Y216" s="241">
        <f t="shared" si="524"/>
        <v>0</v>
      </c>
      <c r="Z216" s="241" t="e">
        <f t="shared" si="525"/>
        <v>#DIV/0!</v>
      </c>
      <c r="AA216" s="242"/>
      <c r="AB216" s="8"/>
      <c r="AC216" s="8"/>
      <c r="AD216" s="8"/>
      <c r="AE216" s="8"/>
      <c r="AF216" s="8"/>
      <c r="AG216" s="8"/>
    </row>
    <row r="217" spans="1:33" ht="30" customHeight="1" x14ac:dyDescent="0.35">
      <c r="A217" s="216" t="s">
        <v>76</v>
      </c>
      <c r="B217" s="298">
        <v>13</v>
      </c>
      <c r="C217" s="218" t="s">
        <v>286</v>
      </c>
      <c r="D217" s="102"/>
      <c r="E217" s="103"/>
      <c r="F217" s="103"/>
      <c r="G217" s="103"/>
      <c r="H217" s="103"/>
      <c r="I217" s="103"/>
      <c r="J217" s="103"/>
      <c r="K217" s="103"/>
      <c r="L217" s="103"/>
      <c r="M217" s="103"/>
      <c r="N217" s="103"/>
      <c r="O217" s="103"/>
      <c r="P217" s="103"/>
      <c r="Q217" s="103"/>
      <c r="R217" s="103"/>
      <c r="S217" s="103"/>
      <c r="T217" s="103"/>
      <c r="U217" s="103"/>
      <c r="V217" s="103"/>
      <c r="W217" s="243"/>
      <c r="X217" s="243"/>
      <c r="Y217" s="180"/>
      <c r="Z217" s="243"/>
      <c r="AA217" s="244"/>
      <c r="AB217" s="7"/>
      <c r="AC217" s="8"/>
      <c r="AD217" s="8"/>
      <c r="AE217" s="8"/>
      <c r="AF217" s="8"/>
      <c r="AG217" s="8"/>
    </row>
    <row r="218" spans="1:33" ht="30" customHeight="1" x14ac:dyDescent="0.35">
      <c r="A218" s="106" t="s">
        <v>78</v>
      </c>
      <c r="B218" s="153" t="s">
        <v>287</v>
      </c>
      <c r="C218" s="299" t="s">
        <v>288</v>
      </c>
      <c r="D218" s="139"/>
      <c r="E218" s="140">
        <f>SUM(E219:E221)</f>
        <v>2</v>
      </c>
      <c r="F218" s="141"/>
      <c r="G218" s="142">
        <f>SUM(G219:G222)</f>
        <v>81000</v>
      </c>
      <c r="H218" s="140">
        <f>SUM(H219:H221)</f>
        <v>2</v>
      </c>
      <c r="I218" s="141"/>
      <c r="J218" s="142">
        <f>SUM(J219:J222)</f>
        <v>93694</v>
      </c>
      <c r="K218" s="140">
        <f>SUM(K219:K221)</f>
        <v>1</v>
      </c>
      <c r="L218" s="141"/>
      <c r="M218" s="142">
        <f>SUM(M219:M222)</f>
        <v>20000</v>
      </c>
      <c r="N218" s="140">
        <f>SUM(N219:N221)</f>
        <v>1</v>
      </c>
      <c r="O218" s="141"/>
      <c r="P218" s="142">
        <f>SUM(P219:P222)</f>
        <v>20000</v>
      </c>
      <c r="Q218" s="140">
        <f>SUM(Q219:Q221)</f>
        <v>0</v>
      </c>
      <c r="R218" s="141"/>
      <c r="S218" s="142">
        <f>SUM(S219:S222)</f>
        <v>0</v>
      </c>
      <c r="T218" s="140">
        <f>SUM(T219:T221)</f>
        <v>0</v>
      </c>
      <c r="U218" s="141"/>
      <c r="V218" s="300">
        <f t="shared" ref="V218:X218" si="527">SUM(V219:V222)</f>
        <v>0</v>
      </c>
      <c r="W218" s="301">
        <f t="shared" si="527"/>
        <v>101000</v>
      </c>
      <c r="X218" s="142">
        <f t="shared" si="527"/>
        <v>113694</v>
      </c>
      <c r="Y218" s="142">
        <f t="shared" ref="Y218:Y240" si="528">W218-X218</f>
        <v>-12694</v>
      </c>
      <c r="Z218" s="142">
        <f t="shared" ref="Z218:Z241" si="529">Y218/W218</f>
        <v>-0.12568316831683168</v>
      </c>
      <c r="AA218" s="144"/>
      <c r="AB218" s="116"/>
      <c r="AC218" s="116"/>
      <c r="AD218" s="116"/>
      <c r="AE218" s="116"/>
      <c r="AF218" s="116"/>
      <c r="AG218" s="116"/>
    </row>
    <row r="219" spans="1:33" ht="263" customHeight="1" x14ac:dyDescent="0.35">
      <c r="A219" s="117" t="s">
        <v>81</v>
      </c>
      <c r="B219" s="118" t="s">
        <v>289</v>
      </c>
      <c r="C219" s="302" t="s">
        <v>431</v>
      </c>
      <c r="D219" s="120" t="s">
        <v>151</v>
      </c>
      <c r="E219" s="121">
        <v>1</v>
      </c>
      <c r="F219" s="122">
        <v>45000</v>
      </c>
      <c r="G219" s="123">
        <f t="shared" ref="G219:G222" si="530">E219*F219</f>
        <v>45000</v>
      </c>
      <c r="H219" s="121">
        <v>1</v>
      </c>
      <c r="I219" s="122">
        <v>49475</v>
      </c>
      <c r="J219" s="123">
        <f t="shared" ref="J219:J222" si="531">H219*I219</f>
        <v>49475</v>
      </c>
      <c r="K219" s="121"/>
      <c r="L219" s="122"/>
      <c r="M219" s="123">
        <f t="shared" ref="M219:M222" si="532">K219*L219</f>
        <v>0</v>
      </c>
      <c r="N219" s="121"/>
      <c r="O219" s="122"/>
      <c r="P219" s="123">
        <f t="shared" ref="P219:P222" si="533">N219*O219</f>
        <v>0</v>
      </c>
      <c r="Q219" s="121"/>
      <c r="R219" s="122"/>
      <c r="S219" s="123">
        <f t="shared" ref="S219:S222" si="534">Q219*R219</f>
        <v>0</v>
      </c>
      <c r="T219" s="121"/>
      <c r="U219" s="122"/>
      <c r="V219" s="245">
        <f t="shared" ref="V219:V222" si="535">T219*U219</f>
        <v>0</v>
      </c>
      <c r="W219" s="250">
        <f t="shared" ref="W219:W222" si="536">G219+M219+S219</f>
        <v>45000</v>
      </c>
      <c r="X219" s="125">
        <f t="shared" ref="X219:X222" si="537">J219+P219+V219</f>
        <v>49475</v>
      </c>
      <c r="Y219" s="125">
        <f t="shared" si="528"/>
        <v>-4475</v>
      </c>
      <c r="Z219" s="126">
        <f t="shared" si="529"/>
        <v>-9.9444444444444446E-2</v>
      </c>
      <c r="AA219" s="127" t="s">
        <v>432</v>
      </c>
      <c r="AB219" s="129"/>
      <c r="AC219" s="129"/>
      <c r="AD219" s="129"/>
      <c r="AE219" s="129"/>
      <c r="AF219" s="129"/>
      <c r="AG219" s="129"/>
    </row>
    <row r="220" spans="1:33" ht="201.5" customHeight="1" x14ac:dyDescent="0.35">
      <c r="A220" s="117" t="s">
        <v>81</v>
      </c>
      <c r="B220" s="118" t="s">
        <v>290</v>
      </c>
      <c r="C220" s="303" t="s">
        <v>433</v>
      </c>
      <c r="D220" s="120" t="s">
        <v>151</v>
      </c>
      <c r="E220" s="121">
        <v>1</v>
      </c>
      <c r="F220" s="122">
        <v>36000</v>
      </c>
      <c r="G220" s="123">
        <f t="shared" si="530"/>
        <v>36000</v>
      </c>
      <c r="H220" s="121">
        <v>1</v>
      </c>
      <c r="I220" s="122">
        <v>44219</v>
      </c>
      <c r="J220" s="123">
        <f t="shared" si="531"/>
        <v>44219</v>
      </c>
      <c r="K220" s="121"/>
      <c r="L220" s="122"/>
      <c r="M220" s="123">
        <f t="shared" si="532"/>
        <v>0</v>
      </c>
      <c r="N220" s="121"/>
      <c r="O220" s="122"/>
      <c r="P220" s="123">
        <f t="shared" si="533"/>
        <v>0</v>
      </c>
      <c r="Q220" s="121"/>
      <c r="R220" s="122"/>
      <c r="S220" s="123">
        <f t="shared" si="534"/>
        <v>0</v>
      </c>
      <c r="T220" s="121"/>
      <c r="U220" s="122"/>
      <c r="V220" s="245">
        <f t="shared" si="535"/>
        <v>0</v>
      </c>
      <c r="W220" s="250">
        <f t="shared" si="536"/>
        <v>36000</v>
      </c>
      <c r="X220" s="125">
        <f t="shared" si="537"/>
        <v>44219</v>
      </c>
      <c r="Y220" s="125">
        <f t="shared" si="528"/>
        <v>-8219</v>
      </c>
      <c r="Z220" s="126">
        <f t="shared" si="529"/>
        <v>-0.22830555555555557</v>
      </c>
      <c r="AA220" s="127" t="s">
        <v>434</v>
      </c>
      <c r="AB220" s="129"/>
      <c r="AC220" s="129"/>
      <c r="AD220" s="129"/>
      <c r="AE220" s="129"/>
      <c r="AF220" s="129"/>
      <c r="AG220" s="129"/>
    </row>
    <row r="221" spans="1:33" ht="30" customHeight="1" x14ac:dyDescent="0.35">
      <c r="A221" s="117" t="s">
        <v>81</v>
      </c>
      <c r="B221" s="118" t="s">
        <v>291</v>
      </c>
      <c r="C221" s="303" t="s">
        <v>292</v>
      </c>
      <c r="D221" s="120" t="s">
        <v>151</v>
      </c>
      <c r="E221" s="121"/>
      <c r="F221" s="122">
        <v>0</v>
      </c>
      <c r="G221" s="123">
        <f t="shared" si="530"/>
        <v>0</v>
      </c>
      <c r="H221" s="121">
        <v>0</v>
      </c>
      <c r="I221" s="122">
        <v>0</v>
      </c>
      <c r="J221" s="123">
        <f t="shared" si="531"/>
        <v>0</v>
      </c>
      <c r="K221" s="121">
        <v>1</v>
      </c>
      <c r="L221" s="122">
        <v>20000</v>
      </c>
      <c r="M221" s="123">
        <f t="shared" si="532"/>
        <v>20000</v>
      </c>
      <c r="N221" s="121">
        <f>K221</f>
        <v>1</v>
      </c>
      <c r="O221" s="122">
        <f>L221</f>
        <v>20000</v>
      </c>
      <c r="P221" s="123">
        <f t="shared" si="533"/>
        <v>20000</v>
      </c>
      <c r="Q221" s="121"/>
      <c r="R221" s="122"/>
      <c r="S221" s="123">
        <f t="shared" si="534"/>
        <v>0</v>
      </c>
      <c r="T221" s="121"/>
      <c r="U221" s="122"/>
      <c r="V221" s="245">
        <f t="shared" si="535"/>
        <v>0</v>
      </c>
      <c r="W221" s="250">
        <f t="shared" si="536"/>
        <v>20000</v>
      </c>
      <c r="X221" s="125">
        <f t="shared" si="537"/>
        <v>20000</v>
      </c>
      <c r="Y221" s="125">
        <f t="shared" si="528"/>
        <v>0</v>
      </c>
      <c r="Z221" s="126">
        <f t="shared" si="529"/>
        <v>0</v>
      </c>
      <c r="AA221" s="127"/>
      <c r="AB221" s="129"/>
      <c r="AC221" s="129"/>
      <c r="AD221" s="129"/>
      <c r="AE221" s="129"/>
      <c r="AF221" s="129"/>
      <c r="AG221" s="129"/>
    </row>
    <row r="222" spans="1:33" ht="30" customHeight="1" x14ac:dyDescent="0.35">
      <c r="A222" s="145" t="s">
        <v>81</v>
      </c>
      <c r="B222" s="152" t="s">
        <v>293</v>
      </c>
      <c r="C222" s="303" t="s">
        <v>294</v>
      </c>
      <c r="D222" s="146"/>
      <c r="E222" s="147"/>
      <c r="F222" s="148">
        <v>0.22</v>
      </c>
      <c r="G222" s="149">
        <f t="shared" si="530"/>
        <v>0</v>
      </c>
      <c r="H222" s="147"/>
      <c r="I222" s="148">
        <v>0.22</v>
      </c>
      <c r="J222" s="149">
        <f t="shared" si="531"/>
        <v>0</v>
      </c>
      <c r="K222" s="147"/>
      <c r="L222" s="148">
        <v>0.22</v>
      </c>
      <c r="M222" s="149">
        <f t="shared" si="532"/>
        <v>0</v>
      </c>
      <c r="N222" s="147"/>
      <c r="O222" s="148">
        <v>0.22</v>
      </c>
      <c r="P222" s="149">
        <f t="shared" si="533"/>
        <v>0</v>
      </c>
      <c r="Q222" s="147"/>
      <c r="R222" s="148">
        <v>0.22</v>
      </c>
      <c r="S222" s="149">
        <f t="shared" si="534"/>
        <v>0</v>
      </c>
      <c r="T222" s="147"/>
      <c r="U222" s="148">
        <v>0.22</v>
      </c>
      <c r="V222" s="304">
        <f t="shared" si="535"/>
        <v>0</v>
      </c>
      <c r="W222" s="253">
        <f t="shared" si="536"/>
        <v>0</v>
      </c>
      <c r="X222" s="254">
        <f t="shared" si="537"/>
        <v>0</v>
      </c>
      <c r="Y222" s="254">
        <f t="shared" si="528"/>
        <v>0</v>
      </c>
      <c r="Z222" s="255" t="e">
        <f t="shared" si="529"/>
        <v>#DIV/0!</v>
      </c>
      <c r="AA222" s="150"/>
      <c r="AB222" s="129"/>
      <c r="AC222" s="129"/>
      <c r="AD222" s="129"/>
      <c r="AE222" s="129"/>
      <c r="AF222" s="129"/>
      <c r="AG222" s="129"/>
    </row>
    <row r="223" spans="1:33" ht="30" customHeight="1" x14ac:dyDescent="0.35">
      <c r="A223" s="305" t="s">
        <v>78</v>
      </c>
      <c r="B223" s="306" t="s">
        <v>295</v>
      </c>
      <c r="C223" s="307" t="s">
        <v>296</v>
      </c>
      <c r="D223" s="109"/>
      <c r="E223" s="110">
        <f>SUM(E224:E226)</f>
        <v>0</v>
      </c>
      <c r="F223" s="111"/>
      <c r="G223" s="112">
        <f>SUM(G224:G227)</f>
        <v>0</v>
      </c>
      <c r="H223" s="110">
        <f>SUM(H224:H226)</f>
        <v>0</v>
      </c>
      <c r="I223" s="111"/>
      <c r="J223" s="112">
        <f>SUM(J224:J227)</f>
        <v>0</v>
      </c>
      <c r="K223" s="110">
        <f>SUM(K224:K226)</f>
        <v>0</v>
      </c>
      <c r="L223" s="111"/>
      <c r="M223" s="112">
        <f>SUM(M224:M227)</f>
        <v>0</v>
      </c>
      <c r="N223" s="110">
        <f>SUM(N224:N226)</f>
        <v>0</v>
      </c>
      <c r="O223" s="111"/>
      <c r="P223" s="112">
        <f>SUM(P224:P227)</f>
        <v>0</v>
      </c>
      <c r="Q223" s="110">
        <f>SUM(Q224:Q226)</f>
        <v>0</v>
      </c>
      <c r="R223" s="111"/>
      <c r="S223" s="112">
        <f>SUM(S224:S227)</f>
        <v>0</v>
      </c>
      <c r="T223" s="110">
        <f>SUM(T224:T226)</f>
        <v>0</v>
      </c>
      <c r="U223" s="111"/>
      <c r="V223" s="112">
        <f t="shared" ref="V223:X223" si="538">SUM(V224:V227)</f>
        <v>0</v>
      </c>
      <c r="W223" s="112">
        <f t="shared" si="538"/>
        <v>0</v>
      </c>
      <c r="X223" s="112">
        <f t="shared" si="538"/>
        <v>0</v>
      </c>
      <c r="Y223" s="112">
        <f t="shared" si="528"/>
        <v>0</v>
      </c>
      <c r="Z223" s="112" t="e">
        <f t="shared" si="529"/>
        <v>#DIV/0!</v>
      </c>
      <c r="AA223" s="112"/>
      <c r="AB223" s="116"/>
      <c r="AC223" s="116"/>
      <c r="AD223" s="116"/>
      <c r="AE223" s="116"/>
      <c r="AF223" s="116"/>
      <c r="AG223" s="116"/>
    </row>
    <row r="224" spans="1:33" ht="30" customHeight="1" x14ac:dyDescent="0.35">
      <c r="A224" s="117" t="s">
        <v>81</v>
      </c>
      <c r="B224" s="118" t="s">
        <v>297</v>
      </c>
      <c r="C224" s="185" t="s">
        <v>298</v>
      </c>
      <c r="D224" s="120"/>
      <c r="E224" s="121"/>
      <c r="F224" s="122"/>
      <c r="G224" s="123">
        <f t="shared" ref="G224:G227" si="539">E224*F224</f>
        <v>0</v>
      </c>
      <c r="H224" s="121"/>
      <c r="I224" s="122"/>
      <c r="J224" s="123">
        <f t="shared" ref="J224:J227" si="540">H224*I224</f>
        <v>0</v>
      </c>
      <c r="K224" s="121"/>
      <c r="L224" s="122"/>
      <c r="M224" s="123">
        <f t="shared" ref="M224:M227" si="541">K224*L224</f>
        <v>0</v>
      </c>
      <c r="N224" s="121"/>
      <c r="O224" s="122"/>
      <c r="P224" s="123">
        <f t="shared" ref="P224:P227" si="542">N224*O224</f>
        <v>0</v>
      </c>
      <c r="Q224" s="121"/>
      <c r="R224" s="122"/>
      <c r="S224" s="123">
        <f t="shared" ref="S224:S227" si="543">Q224*R224</f>
        <v>0</v>
      </c>
      <c r="T224" s="121"/>
      <c r="U224" s="122"/>
      <c r="V224" s="123">
        <f t="shared" ref="V224:V227" si="544">T224*U224</f>
        <v>0</v>
      </c>
      <c r="W224" s="124">
        <f t="shared" ref="W224:W227" si="545">G224+M224+S224</f>
        <v>0</v>
      </c>
      <c r="X224" s="125">
        <f t="shared" ref="X224:X227" si="546">J224+P224+V224</f>
        <v>0</v>
      </c>
      <c r="Y224" s="125">
        <f t="shared" si="528"/>
        <v>0</v>
      </c>
      <c r="Z224" s="126" t="e">
        <f t="shared" si="529"/>
        <v>#DIV/0!</v>
      </c>
      <c r="AA224" s="127"/>
      <c r="AB224" s="129"/>
      <c r="AC224" s="129"/>
      <c r="AD224" s="129"/>
      <c r="AE224" s="129"/>
      <c r="AF224" s="129"/>
      <c r="AG224" s="129"/>
    </row>
    <row r="225" spans="1:33" ht="30" customHeight="1" x14ac:dyDescent="0.35">
      <c r="A225" s="117" t="s">
        <v>81</v>
      </c>
      <c r="B225" s="118" t="s">
        <v>299</v>
      </c>
      <c r="C225" s="185" t="s">
        <v>298</v>
      </c>
      <c r="D225" s="120"/>
      <c r="E225" s="121"/>
      <c r="F225" s="122"/>
      <c r="G225" s="123">
        <f t="shared" si="539"/>
        <v>0</v>
      </c>
      <c r="H225" s="121"/>
      <c r="I225" s="122"/>
      <c r="J225" s="123">
        <f t="shared" si="540"/>
        <v>0</v>
      </c>
      <c r="K225" s="121"/>
      <c r="L225" s="122"/>
      <c r="M225" s="123">
        <f t="shared" si="541"/>
        <v>0</v>
      </c>
      <c r="N225" s="121"/>
      <c r="O225" s="122"/>
      <c r="P225" s="123">
        <f t="shared" si="542"/>
        <v>0</v>
      </c>
      <c r="Q225" s="121"/>
      <c r="R225" s="122"/>
      <c r="S225" s="123">
        <f t="shared" si="543"/>
        <v>0</v>
      </c>
      <c r="T225" s="121"/>
      <c r="U225" s="122"/>
      <c r="V225" s="123">
        <f t="shared" si="544"/>
        <v>0</v>
      </c>
      <c r="W225" s="124">
        <f t="shared" si="545"/>
        <v>0</v>
      </c>
      <c r="X225" s="125">
        <f t="shared" si="546"/>
        <v>0</v>
      </c>
      <c r="Y225" s="125">
        <f t="shared" si="528"/>
        <v>0</v>
      </c>
      <c r="Z225" s="126" t="e">
        <f t="shared" si="529"/>
        <v>#DIV/0!</v>
      </c>
      <c r="AA225" s="127"/>
      <c r="AB225" s="129"/>
      <c r="AC225" s="129"/>
      <c r="AD225" s="129"/>
      <c r="AE225" s="129"/>
      <c r="AF225" s="129"/>
      <c r="AG225" s="129"/>
    </row>
    <row r="226" spans="1:33" ht="30" customHeight="1" x14ac:dyDescent="0.35">
      <c r="A226" s="130" t="s">
        <v>81</v>
      </c>
      <c r="B226" s="131" t="s">
        <v>300</v>
      </c>
      <c r="C226" s="185" t="s">
        <v>298</v>
      </c>
      <c r="D226" s="132"/>
      <c r="E226" s="133"/>
      <c r="F226" s="134"/>
      <c r="G226" s="135">
        <f t="shared" si="539"/>
        <v>0</v>
      </c>
      <c r="H226" s="133"/>
      <c r="I226" s="134"/>
      <c r="J226" s="135">
        <f t="shared" si="540"/>
        <v>0</v>
      </c>
      <c r="K226" s="133"/>
      <c r="L226" s="134"/>
      <c r="M226" s="135">
        <f t="shared" si="541"/>
        <v>0</v>
      </c>
      <c r="N226" s="133"/>
      <c r="O226" s="134"/>
      <c r="P226" s="135">
        <f t="shared" si="542"/>
        <v>0</v>
      </c>
      <c r="Q226" s="133"/>
      <c r="R226" s="134"/>
      <c r="S226" s="135">
        <f t="shared" si="543"/>
        <v>0</v>
      </c>
      <c r="T226" s="133"/>
      <c r="U226" s="134"/>
      <c r="V226" s="135">
        <f t="shared" si="544"/>
        <v>0</v>
      </c>
      <c r="W226" s="136">
        <f t="shared" si="545"/>
        <v>0</v>
      </c>
      <c r="X226" s="125">
        <f t="shared" si="546"/>
        <v>0</v>
      </c>
      <c r="Y226" s="125">
        <f t="shared" si="528"/>
        <v>0</v>
      </c>
      <c r="Z226" s="126" t="e">
        <f t="shared" si="529"/>
        <v>#DIV/0!</v>
      </c>
      <c r="AA226" s="137"/>
      <c r="AB226" s="129"/>
      <c r="AC226" s="129"/>
      <c r="AD226" s="129"/>
      <c r="AE226" s="129"/>
      <c r="AF226" s="129"/>
      <c r="AG226" s="129"/>
    </row>
    <row r="227" spans="1:33" ht="30" customHeight="1" x14ac:dyDescent="0.35">
      <c r="A227" s="130" t="s">
        <v>81</v>
      </c>
      <c r="B227" s="131" t="s">
        <v>301</v>
      </c>
      <c r="C227" s="186" t="s">
        <v>302</v>
      </c>
      <c r="D227" s="146"/>
      <c r="E227" s="133"/>
      <c r="F227" s="134">
        <v>0.22</v>
      </c>
      <c r="G227" s="135">
        <f t="shared" si="539"/>
        <v>0</v>
      </c>
      <c r="H227" s="133"/>
      <c r="I227" s="134">
        <v>0.22</v>
      </c>
      <c r="J227" s="135">
        <f t="shared" si="540"/>
        <v>0</v>
      </c>
      <c r="K227" s="133"/>
      <c r="L227" s="134">
        <v>0.22</v>
      </c>
      <c r="M227" s="135">
        <f t="shared" si="541"/>
        <v>0</v>
      </c>
      <c r="N227" s="133"/>
      <c r="O227" s="134">
        <v>0.22</v>
      </c>
      <c r="P227" s="135">
        <f t="shared" si="542"/>
        <v>0</v>
      </c>
      <c r="Q227" s="133"/>
      <c r="R227" s="134">
        <v>0.22</v>
      </c>
      <c r="S227" s="135">
        <f t="shared" si="543"/>
        <v>0</v>
      </c>
      <c r="T227" s="133"/>
      <c r="U227" s="134">
        <v>0.22</v>
      </c>
      <c r="V227" s="135">
        <f t="shared" si="544"/>
        <v>0</v>
      </c>
      <c r="W227" s="136">
        <f t="shared" si="545"/>
        <v>0</v>
      </c>
      <c r="X227" s="125">
        <f t="shared" si="546"/>
        <v>0</v>
      </c>
      <c r="Y227" s="125">
        <f t="shared" si="528"/>
        <v>0</v>
      </c>
      <c r="Z227" s="126" t="e">
        <f t="shared" si="529"/>
        <v>#DIV/0!</v>
      </c>
      <c r="AA227" s="150"/>
      <c r="AB227" s="129"/>
      <c r="AC227" s="129"/>
      <c r="AD227" s="129"/>
      <c r="AE227" s="129"/>
      <c r="AF227" s="129"/>
      <c r="AG227" s="129"/>
    </row>
    <row r="228" spans="1:33" ht="30" customHeight="1" x14ac:dyDescent="0.35">
      <c r="A228" s="106" t="s">
        <v>78</v>
      </c>
      <c r="B228" s="153" t="s">
        <v>303</v>
      </c>
      <c r="C228" s="307" t="s">
        <v>304</v>
      </c>
      <c r="D228" s="139"/>
      <c r="E228" s="140">
        <f>SUM(E229:E231)</f>
        <v>0</v>
      </c>
      <c r="F228" s="141"/>
      <c r="G228" s="142">
        <f t="shared" ref="G228:H228" si="547">SUM(G229:G231)</f>
        <v>0</v>
      </c>
      <c r="H228" s="140">
        <f t="shared" si="547"/>
        <v>0</v>
      </c>
      <c r="I228" s="141"/>
      <c r="J228" s="142">
        <f t="shared" ref="J228:K228" si="548">SUM(J229:J231)</f>
        <v>0</v>
      </c>
      <c r="K228" s="140">
        <f t="shared" si="548"/>
        <v>0</v>
      </c>
      <c r="L228" s="141"/>
      <c r="M228" s="142">
        <f t="shared" ref="M228:N228" si="549">SUM(M229:M231)</f>
        <v>0</v>
      </c>
      <c r="N228" s="140">
        <f t="shared" si="549"/>
        <v>0</v>
      </c>
      <c r="O228" s="141"/>
      <c r="P228" s="142">
        <f t="shared" ref="P228:Q228" si="550">SUM(P229:P231)</f>
        <v>0</v>
      </c>
      <c r="Q228" s="140">
        <f t="shared" si="550"/>
        <v>0</v>
      </c>
      <c r="R228" s="141"/>
      <c r="S228" s="142">
        <f t="shared" ref="S228:T228" si="551">SUM(S229:S231)</f>
        <v>0</v>
      </c>
      <c r="T228" s="140">
        <f t="shared" si="551"/>
        <v>0</v>
      </c>
      <c r="U228" s="141"/>
      <c r="V228" s="142">
        <f t="shared" ref="V228:X228" si="552">SUM(V229:V231)</f>
        <v>0</v>
      </c>
      <c r="W228" s="142">
        <f t="shared" si="552"/>
        <v>0</v>
      </c>
      <c r="X228" s="142">
        <f t="shared" si="552"/>
        <v>0</v>
      </c>
      <c r="Y228" s="142">
        <f t="shared" si="528"/>
        <v>0</v>
      </c>
      <c r="Z228" s="142" t="e">
        <f t="shared" si="529"/>
        <v>#DIV/0!</v>
      </c>
      <c r="AA228" s="308"/>
      <c r="AB228" s="116"/>
      <c r="AC228" s="116"/>
      <c r="AD228" s="116"/>
      <c r="AE228" s="116"/>
      <c r="AF228" s="116"/>
      <c r="AG228" s="116"/>
    </row>
    <row r="229" spans="1:33" ht="30" customHeight="1" x14ac:dyDescent="0.35">
      <c r="A229" s="117" t="s">
        <v>81</v>
      </c>
      <c r="B229" s="118" t="s">
        <v>305</v>
      </c>
      <c r="C229" s="185" t="s">
        <v>306</v>
      </c>
      <c r="D229" s="120"/>
      <c r="E229" s="121"/>
      <c r="F229" s="122"/>
      <c r="G229" s="123">
        <f t="shared" ref="G229:G231" si="553">E229*F229</f>
        <v>0</v>
      </c>
      <c r="H229" s="121"/>
      <c r="I229" s="122"/>
      <c r="J229" s="123">
        <f t="shared" ref="J229:J231" si="554">H229*I229</f>
        <v>0</v>
      </c>
      <c r="K229" s="121"/>
      <c r="L229" s="122"/>
      <c r="M229" s="123">
        <f t="shared" ref="M229:M231" si="555">K229*L229</f>
        <v>0</v>
      </c>
      <c r="N229" s="121"/>
      <c r="O229" s="122"/>
      <c r="P229" s="123">
        <f t="shared" ref="P229:P231" si="556">N229*O229</f>
        <v>0</v>
      </c>
      <c r="Q229" s="121"/>
      <c r="R229" s="122"/>
      <c r="S229" s="123">
        <f t="shared" ref="S229:S231" si="557">Q229*R229</f>
        <v>0</v>
      </c>
      <c r="T229" s="121"/>
      <c r="U229" s="122"/>
      <c r="V229" s="123">
        <f t="shared" ref="V229:V231" si="558">T229*U229</f>
        <v>0</v>
      </c>
      <c r="W229" s="124">
        <f t="shared" ref="W229:W231" si="559">G229+M229+S229</f>
        <v>0</v>
      </c>
      <c r="X229" s="125">
        <f t="shared" ref="X229:X231" si="560">J229+P229+V229</f>
        <v>0</v>
      </c>
      <c r="Y229" s="125">
        <f t="shared" si="528"/>
        <v>0</v>
      </c>
      <c r="Z229" s="126" t="e">
        <f t="shared" si="529"/>
        <v>#DIV/0!</v>
      </c>
      <c r="AA229" s="295"/>
      <c r="AB229" s="129"/>
      <c r="AC229" s="129"/>
      <c r="AD229" s="129"/>
      <c r="AE229" s="129"/>
      <c r="AF229" s="129"/>
      <c r="AG229" s="129"/>
    </row>
    <row r="230" spans="1:33" ht="30" customHeight="1" x14ac:dyDescent="0.35">
      <c r="A230" s="117" t="s">
        <v>81</v>
      </c>
      <c r="B230" s="118" t="s">
        <v>307</v>
      </c>
      <c r="C230" s="185" t="s">
        <v>306</v>
      </c>
      <c r="D230" s="120"/>
      <c r="E230" s="121"/>
      <c r="F230" s="122"/>
      <c r="G230" s="123">
        <f t="shared" si="553"/>
        <v>0</v>
      </c>
      <c r="H230" s="121"/>
      <c r="I230" s="122"/>
      <c r="J230" s="123">
        <f t="shared" si="554"/>
        <v>0</v>
      </c>
      <c r="K230" s="121"/>
      <c r="L230" s="122"/>
      <c r="M230" s="123">
        <f t="shared" si="555"/>
        <v>0</v>
      </c>
      <c r="N230" s="121"/>
      <c r="O230" s="122"/>
      <c r="P230" s="123">
        <f t="shared" si="556"/>
        <v>0</v>
      </c>
      <c r="Q230" s="121"/>
      <c r="R230" s="122"/>
      <c r="S230" s="123">
        <f t="shared" si="557"/>
        <v>0</v>
      </c>
      <c r="T230" s="121"/>
      <c r="U230" s="122"/>
      <c r="V230" s="123">
        <f t="shared" si="558"/>
        <v>0</v>
      </c>
      <c r="W230" s="124">
        <f t="shared" si="559"/>
        <v>0</v>
      </c>
      <c r="X230" s="125">
        <f t="shared" si="560"/>
        <v>0</v>
      </c>
      <c r="Y230" s="125">
        <f t="shared" si="528"/>
        <v>0</v>
      </c>
      <c r="Z230" s="126" t="e">
        <f t="shared" si="529"/>
        <v>#DIV/0!</v>
      </c>
      <c r="AA230" s="295"/>
      <c r="AB230" s="129"/>
      <c r="AC230" s="129"/>
      <c r="AD230" s="129"/>
      <c r="AE230" s="129"/>
      <c r="AF230" s="129"/>
      <c r="AG230" s="129"/>
    </row>
    <row r="231" spans="1:33" ht="30" customHeight="1" x14ac:dyDescent="0.35">
      <c r="A231" s="130" t="s">
        <v>81</v>
      </c>
      <c r="B231" s="131" t="s">
        <v>308</v>
      </c>
      <c r="C231" s="161" t="s">
        <v>306</v>
      </c>
      <c r="D231" s="132"/>
      <c r="E231" s="133"/>
      <c r="F231" s="134"/>
      <c r="G231" s="135">
        <f t="shared" si="553"/>
        <v>0</v>
      </c>
      <c r="H231" s="133"/>
      <c r="I231" s="134"/>
      <c r="J231" s="135">
        <f t="shared" si="554"/>
        <v>0</v>
      </c>
      <c r="K231" s="133"/>
      <c r="L231" s="134"/>
      <c r="M231" s="135">
        <f t="shared" si="555"/>
        <v>0</v>
      </c>
      <c r="N231" s="133"/>
      <c r="O231" s="134"/>
      <c r="P231" s="135">
        <f t="shared" si="556"/>
        <v>0</v>
      </c>
      <c r="Q231" s="133"/>
      <c r="R231" s="134"/>
      <c r="S231" s="135">
        <f t="shared" si="557"/>
        <v>0</v>
      </c>
      <c r="T231" s="133"/>
      <c r="U231" s="134"/>
      <c r="V231" s="135">
        <f t="shared" si="558"/>
        <v>0</v>
      </c>
      <c r="W231" s="136">
        <f t="shared" si="559"/>
        <v>0</v>
      </c>
      <c r="X231" s="125">
        <f t="shared" si="560"/>
        <v>0</v>
      </c>
      <c r="Y231" s="125">
        <f t="shared" si="528"/>
        <v>0</v>
      </c>
      <c r="Z231" s="126" t="e">
        <f t="shared" si="529"/>
        <v>#DIV/0!</v>
      </c>
      <c r="AA231" s="296"/>
      <c r="AB231" s="129"/>
      <c r="AC231" s="129"/>
      <c r="AD231" s="129"/>
      <c r="AE231" s="129"/>
      <c r="AF231" s="129"/>
      <c r="AG231" s="129"/>
    </row>
    <row r="232" spans="1:33" ht="30" customHeight="1" x14ac:dyDescent="0.35">
      <c r="A232" s="106" t="s">
        <v>78</v>
      </c>
      <c r="B232" s="153" t="s">
        <v>309</v>
      </c>
      <c r="C232" s="309" t="s">
        <v>286</v>
      </c>
      <c r="D232" s="139"/>
      <c r="E232" s="140">
        <f>SUM(E233:E238)</f>
        <v>10.5</v>
      </c>
      <c r="F232" s="141"/>
      <c r="G232" s="142">
        <f>SUM(G233:G239)</f>
        <v>186975</v>
      </c>
      <c r="H232" s="140">
        <f>SUM(H237:H238)</f>
        <v>4.5</v>
      </c>
      <c r="I232" s="141"/>
      <c r="J232" s="142">
        <f>SUM(J233:J239)</f>
        <v>207774.9</v>
      </c>
      <c r="K232" s="140">
        <f>SUM(K237:K238)</f>
        <v>0</v>
      </c>
      <c r="L232" s="141"/>
      <c r="M232" s="142">
        <f>SUM(M237:M239)</f>
        <v>0</v>
      </c>
      <c r="N232" s="140">
        <f>SUM(N237:N238)</f>
        <v>0</v>
      </c>
      <c r="O232" s="141"/>
      <c r="P232" s="142">
        <f>SUM(P237:P239)</f>
        <v>0</v>
      </c>
      <c r="Q232" s="140">
        <f>SUM(Q237:Q238)</f>
        <v>0</v>
      </c>
      <c r="R232" s="141"/>
      <c r="S232" s="142">
        <f>SUM(S237:S239)</f>
        <v>0</v>
      </c>
      <c r="T232" s="140">
        <f>SUM(T237:T238)</f>
        <v>0</v>
      </c>
      <c r="U232" s="141"/>
      <c r="V232" s="142">
        <f>SUM(V237:V239)</f>
        <v>0</v>
      </c>
      <c r="W232" s="142">
        <f>SUM(W233:W239)</f>
        <v>186975</v>
      </c>
      <c r="X232" s="142">
        <f>SUM(X233:X239)</f>
        <v>207774.9</v>
      </c>
      <c r="Y232" s="142">
        <f t="shared" si="528"/>
        <v>-20799.899999999994</v>
      </c>
      <c r="Z232" s="142">
        <f t="shared" si="529"/>
        <v>-0.11124428399518649</v>
      </c>
      <c r="AA232" s="308"/>
      <c r="AB232" s="116"/>
      <c r="AC232" s="116"/>
      <c r="AD232" s="116"/>
      <c r="AE232" s="116"/>
      <c r="AF232" s="116"/>
      <c r="AG232" s="116"/>
    </row>
    <row r="233" spans="1:33" ht="67" customHeight="1" x14ac:dyDescent="0.35">
      <c r="A233" s="117" t="s">
        <v>81</v>
      </c>
      <c r="B233" s="204" t="s">
        <v>310</v>
      </c>
      <c r="C233" s="350" t="s">
        <v>435</v>
      </c>
      <c r="D233" s="229" t="s">
        <v>151</v>
      </c>
      <c r="E233" s="121">
        <v>1</v>
      </c>
      <c r="F233" s="122">
        <v>45000</v>
      </c>
      <c r="G233" s="123">
        <f>E233*F233</f>
        <v>45000</v>
      </c>
      <c r="H233" s="121">
        <v>1</v>
      </c>
      <c r="I233" s="122">
        <v>49495</v>
      </c>
      <c r="J233" s="123">
        <f>H233*I233</f>
        <v>49495</v>
      </c>
      <c r="K233" s="121"/>
      <c r="L233" s="122"/>
      <c r="M233" s="123">
        <f t="shared" ref="M233" si="561">K233*L233</f>
        <v>0</v>
      </c>
      <c r="N233" s="121"/>
      <c r="O233" s="122"/>
      <c r="P233" s="123">
        <f t="shared" ref="P233" si="562">N233*O233</f>
        <v>0</v>
      </c>
      <c r="Q233" s="121"/>
      <c r="R233" s="122"/>
      <c r="S233" s="123">
        <f t="shared" ref="S233" si="563">Q233*R233</f>
        <v>0</v>
      </c>
      <c r="T233" s="121"/>
      <c r="U233" s="122"/>
      <c r="V233" s="123">
        <f t="shared" ref="V233" si="564">T233*U233</f>
        <v>0</v>
      </c>
      <c r="W233" s="124">
        <f t="shared" ref="W233" si="565">G233+M233+S233</f>
        <v>45000</v>
      </c>
      <c r="X233" s="125">
        <f t="shared" ref="X233" si="566">J233+P233+V233</f>
        <v>49495</v>
      </c>
      <c r="Y233" s="125">
        <f t="shared" ref="Y233" si="567">W233-X233</f>
        <v>-4495</v>
      </c>
      <c r="Z233" s="126">
        <f t="shared" ref="Z233" si="568">Y233/W233</f>
        <v>-9.9888888888888888E-2</v>
      </c>
      <c r="AA233" s="295" t="s">
        <v>463</v>
      </c>
      <c r="AB233" s="129"/>
      <c r="AC233" s="129"/>
      <c r="AD233" s="129"/>
      <c r="AE233" s="129"/>
      <c r="AF233" s="129"/>
      <c r="AG233" s="129"/>
    </row>
    <row r="234" spans="1:33" ht="30" customHeight="1" x14ac:dyDescent="0.35">
      <c r="A234" s="117" t="s">
        <v>81</v>
      </c>
      <c r="B234" s="204" t="s">
        <v>311</v>
      </c>
      <c r="C234" s="350" t="s">
        <v>329</v>
      </c>
      <c r="D234" s="229" t="s">
        <v>151</v>
      </c>
      <c r="E234" s="121">
        <v>1</v>
      </c>
      <c r="F234" s="122">
        <v>675</v>
      </c>
      <c r="G234" s="123">
        <f t="shared" ref="G234:G236" si="569">E234*F234</f>
        <v>675</v>
      </c>
      <c r="H234" s="121">
        <v>1</v>
      </c>
      <c r="I234" s="122">
        <v>396</v>
      </c>
      <c r="J234" s="123">
        <f>H234*I234</f>
        <v>396</v>
      </c>
      <c r="K234" s="121"/>
      <c r="L234" s="122"/>
      <c r="M234" s="123">
        <f t="shared" ref="M234" si="570">K234*L234</f>
        <v>0</v>
      </c>
      <c r="N234" s="121"/>
      <c r="O234" s="122"/>
      <c r="P234" s="123">
        <f t="shared" ref="P234" si="571">N234*O234</f>
        <v>0</v>
      </c>
      <c r="Q234" s="121"/>
      <c r="R234" s="122"/>
      <c r="S234" s="123">
        <f t="shared" ref="S234" si="572">Q234*R234</f>
        <v>0</v>
      </c>
      <c r="T234" s="121"/>
      <c r="U234" s="122"/>
      <c r="V234" s="123">
        <f t="shared" ref="V234" si="573">T234*U234</f>
        <v>0</v>
      </c>
      <c r="W234" s="124">
        <f t="shared" ref="W234" si="574">G234+M234+S234</f>
        <v>675</v>
      </c>
      <c r="X234" s="125">
        <f t="shared" ref="X234" si="575">J234+P234+V234</f>
        <v>396</v>
      </c>
      <c r="Y234" s="125">
        <f t="shared" si="528"/>
        <v>279</v>
      </c>
      <c r="Z234" s="126">
        <f t="shared" si="529"/>
        <v>0.41333333333333333</v>
      </c>
      <c r="AA234" s="295" t="s">
        <v>462</v>
      </c>
      <c r="AB234" s="129"/>
      <c r="AC234" s="129"/>
      <c r="AD234" s="129"/>
      <c r="AE234" s="129"/>
      <c r="AF234" s="129"/>
      <c r="AG234" s="129"/>
    </row>
    <row r="235" spans="1:33" ht="55.5" customHeight="1" x14ac:dyDescent="0.35">
      <c r="A235" s="117" t="s">
        <v>81</v>
      </c>
      <c r="B235" s="204" t="s">
        <v>312</v>
      </c>
      <c r="C235" s="350" t="s">
        <v>436</v>
      </c>
      <c r="D235" s="229" t="s">
        <v>464</v>
      </c>
      <c r="E235" s="121">
        <v>3</v>
      </c>
      <c r="F235" s="122">
        <v>8000</v>
      </c>
      <c r="G235" s="123">
        <f t="shared" si="569"/>
        <v>24000</v>
      </c>
      <c r="H235" s="121">
        <v>3</v>
      </c>
      <c r="I235" s="122">
        <f>J235/H235</f>
        <v>8792</v>
      </c>
      <c r="J235" s="123">
        <v>26376</v>
      </c>
      <c r="K235" s="121"/>
      <c r="L235" s="122"/>
      <c r="M235" s="123">
        <f t="shared" ref="M235" si="576">K235*L235</f>
        <v>0</v>
      </c>
      <c r="N235" s="121"/>
      <c r="O235" s="122"/>
      <c r="P235" s="123">
        <f t="shared" ref="P235" si="577">N235*O235</f>
        <v>0</v>
      </c>
      <c r="Q235" s="121"/>
      <c r="R235" s="122"/>
      <c r="S235" s="123">
        <f t="shared" ref="S235" si="578">Q235*R235</f>
        <v>0</v>
      </c>
      <c r="T235" s="121"/>
      <c r="U235" s="122"/>
      <c r="V235" s="123">
        <f t="shared" ref="V235" si="579">T235*U235</f>
        <v>0</v>
      </c>
      <c r="W235" s="124">
        <f t="shared" ref="W235" si="580">G235+M235+S235</f>
        <v>24000</v>
      </c>
      <c r="X235" s="125">
        <f t="shared" ref="X235" si="581">J235+P235+V235</f>
        <v>26376</v>
      </c>
      <c r="Y235" s="125">
        <f t="shared" ref="Y235" si="582">W235-X235</f>
        <v>-2376</v>
      </c>
      <c r="Z235" s="126">
        <f t="shared" ref="Z235" si="583">Y235/W235</f>
        <v>-9.9000000000000005E-2</v>
      </c>
      <c r="AA235" s="295" t="s">
        <v>437</v>
      </c>
      <c r="AB235" s="129"/>
      <c r="AC235" s="129"/>
      <c r="AD235" s="129"/>
      <c r="AE235" s="129"/>
      <c r="AF235" s="129"/>
      <c r="AG235" s="129"/>
    </row>
    <row r="236" spans="1:33" ht="59.5" customHeight="1" x14ac:dyDescent="0.35">
      <c r="A236" s="117" t="s">
        <v>81</v>
      </c>
      <c r="B236" s="204" t="s">
        <v>313</v>
      </c>
      <c r="C236" s="350" t="s">
        <v>438</v>
      </c>
      <c r="D236" s="229" t="s">
        <v>151</v>
      </c>
      <c r="E236" s="121">
        <v>1</v>
      </c>
      <c r="F236" s="122">
        <v>30000</v>
      </c>
      <c r="G236" s="123">
        <f t="shared" si="569"/>
        <v>30000</v>
      </c>
      <c r="H236" s="121">
        <v>1</v>
      </c>
      <c r="I236" s="122">
        <v>32900</v>
      </c>
      <c r="J236" s="123">
        <f>H236*I236</f>
        <v>32900</v>
      </c>
      <c r="K236" s="121"/>
      <c r="L236" s="122"/>
      <c r="M236" s="123">
        <f t="shared" ref="M236" si="584">K236*L236</f>
        <v>0</v>
      </c>
      <c r="N236" s="121"/>
      <c r="O236" s="122"/>
      <c r="P236" s="123">
        <f t="shared" ref="P236" si="585">N236*O236</f>
        <v>0</v>
      </c>
      <c r="Q236" s="121"/>
      <c r="R236" s="122"/>
      <c r="S236" s="123">
        <f t="shared" ref="S236" si="586">Q236*R236</f>
        <v>0</v>
      </c>
      <c r="T236" s="121"/>
      <c r="U236" s="122"/>
      <c r="V236" s="123">
        <f t="shared" ref="V236" si="587">T236*U236</f>
        <v>0</v>
      </c>
      <c r="W236" s="124">
        <f t="shared" ref="W236" si="588">G236+M236+S236</f>
        <v>30000</v>
      </c>
      <c r="X236" s="125">
        <f t="shared" ref="X236" si="589">J236+P236+V236</f>
        <v>32900</v>
      </c>
      <c r="Y236" s="125">
        <f t="shared" si="528"/>
        <v>-2900</v>
      </c>
      <c r="Z236" s="126">
        <f t="shared" si="529"/>
        <v>-9.6666666666666665E-2</v>
      </c>
      <c r="AA236" s="295" t="s">
        <v>465</v>
      </c>
      <c r="AB236" s="129"/>
      <c r="AC236" s="129"/>
      <c r="AD236" s="129"/>
      <c r="AE236" s="129"/>
      <c r="AF236" s="129"/>
      <c r="AG236" s="129"/>
    </row>
    <row r="237" spans="1:33" ht="14.5" x14ac:dyDescent="0.35">
      <c r="A237" s="117" t="s">
        <v>81</v>
      </c>
      <c r="B237" s="204" t="s">
        <v>314</v>
      </c>
      <c r="C237" s="349" t="s">
        <v>439</v>
      </c>
      <c r="D237" s="229" t="s">
        <v>151</v>
      </c>
      <c r="E237" s="121">
        <v>1</v>
      </c>
      <c r="F237" s="122">
        <v>40000</v>
      </c>
      <c r="G237" s="123">
        <f t="shared" ref="G237:G239" si="590">E237*F237</f>
        <v>40000</v>
      </c>
      <c r="H237" s="121">
        <v>1</v>
      </c>
      <c r="I237" s="122">
        <v>48617.9</v>
      </c>
      <c r="J237" s="123">
        <f t="shared" ref="J237:J239" si="591">H237*I237</f>
        <v>48617.9</v>
      </c>
      <c r="K237" s="121"/>
      <c r="L237" s="122"/>
      <c r="M237" s="123">
        <f t="shared" ref="M237:M239" si="592">K237*L237</f>
        <v>0</v>
      </c>
      <c r="N237" s="121"/>
      <c r="O237" s="122"/>
      <c r="P237" s="123">
        <f t="shared" ref="P237:P239" si="593">N237*O237</f>
        <v>0</v>
      </c>
      <c r="Q237" s="121"/>
      <c r="R237" s="122"/>
      <c r="S237" s="123">
        <f t="shared" ref="S237:S239" si="594">Q237*R237</f>
        <v>0</v>
      </c>
      <c r="T237" s="121"/>
      <c r="U237" s="122"/>
      <c r="V237" s="123">
        <f t="shared" ref="V237:V239" si="595">T237*U237</f>
        <v>0</v>
      </c>
      <c r="W237" s="124">
        <f t="shared" ref="W237:W239" si="596">G237+M237+S237</f>
        <v>40000</v>
      </c>
      <c r="X237" s="125">
        <f t="shared" ref="X237:X239" si="597">J237+P237+V237</f>
        <v>48617.9</v>
      </c>
      <c r="Y237" s="125">
        <f t="shared" si="528"/>
        <v>-8617.9000000000015</v>
      </c>
      <c r="Z237" s="126">
        <f t="shared" si="529"/>
        <v>-0.21544750000000004</v>
      </c>
      <c r="AA237" s="295" t="s">
        <v>466</v>
      </c>
      <c r="AB237" s="129"/>
      <c r="AC237" s="129"/>
      <c r="AD237" s="129"/>
      <c r="AE237" s="129"/>
      <c r="AF237" s="129"/>
      <c r="AG237" s="129"/>
    </row>
    <row r="238" spans="1:33" ht="30" customHeight="1" x14ac:dyDescent="0.35">
      <c r="A238" s="117" t="s">
        <v>81</v>
      </c>
      <c r="B238" s="204" t="s">
        <v>315</v>
      </c>
      <c r="C238" s="310" t="s">
        <v>440</v>
      </c>
      <c r="D238" s="229" t="s">
        <v>84</v>
      </c>
      <c r="E238" s="121">
        <v>3.5</v>
      </c>
      <c r="F238" s="122">
        <f>G238/E238</f>
        <v>13514.285714285714</v>
      </c>
      <c r="G238" s="123">
        <v>47300</v>
      </c>
      <c r="H238" s="121">
        <v>3.5</v>
      </c>
      <c r="I238" s="122">
        <f>J238/H238</f>
        <v>14282.857142857143</v>
      </c>
      <c r="J238" s="123">
        <v>49990</v>
      </c>
      <c r="K238" s="121"/>
      <c r="L238" s="122"/>
      <c r="M238" s="123">
        <f t="shared" si="592"/>
        <v>0</v>
      </c>
      <c r="N238" s="121"/>
      <c r="O238" s="122"/>
      <c r="P238" s="123">
        <f t="shared" si="593"/>
        <v>0</v>
      </c>
      <c r="Q238" s="121"/>
      <c r="R238" s="122"/>
      <c r="S238" s="123">
        <f t="shared" si="594"/>
        <v>0</v>
      </c>
      <c r="T238" s="121"/>
      <c r="U238" s="122"/>
      <c r="V238" s="123">
        <f t="shared" si="595"/>
        <v>0</v>
      </c>
      <c r="W238" s="136">
        <f t="shared" si="596"/>
        <v>47300</v>
      </c>
      <c r="X238" s="125">
        <f t="shared" si="597"/>
        <v>49990</v>
      </c>
      <c r="Y238" s="125">
        <f t="shared" si="528"/>
        <v>-2690</v>
      </c>
      <c r="Z238" s="126">
        <f t="shared" si="529"/>
        <v>-5.687103594080338E-2</v>
      </c>
      <c r="AA238" s="295" t="s">
        <v>467</v>
      </c>
      <c r="AB238" s="129"/>
      <c r="AC238" s="129"/>
      <c r="AD238" s="129"/>
      <c r="AE238" s="129"/>
      <c r="AF238" s="129"/>
      <c r="AG238" s="129"/>
    </row>
    <row r="239" spans="1:33" ht="30" customHeight="1" thickBot="1" x14ac:dyDescent="0.4">
      <c r="A239" s="130" t="s">
        <v>81</v>
      </c>
      <c r="B239" s="311" t="s">
        <v>330</v>
      </c>
      <c r="C239" s="312" t="s">
        <v>316</v>
      </c>
      <c r="D239" s="313"/>
      <c r="E239" s="133"/>
      <c r="F239" s="134">
        <v>0.22</v>
      </c>
      <c r="G239" s="135">
        <f t="shared" si="590"/>
        <v>0</v>
      </c>
      <c r="H239" s="133"/>
      <c r="I239" s="134">
        <v>0.22</v>
      </c>
      <c r="J239" s="135">
        <f t="shared" si="591"/>
        <v>0</v>
      </c>
      <c r="K239" s="133"/>
      <c r="L239" s="134">
        <v>0.22</v>
      </c>
      <c r="M239" s="135">
        <f t="shared" si="592"/>
        <v>0</v>
      </c>
      <c r="N239" s="133"/>
      <c r="O239" s="134">
        <v>0.22</v>
      </c>
      <c r="P239" s="135">
        <f t="shared" si="593"/>
        <v>0</v>
      </c>
      <c r="Q239" s="133"/>
      <c r="R239" s="134">
        <v>0.22</v>
      </c>
      <c r="S239" s="135">
        <f t="shared" si="594"/>
        <v>0</v>
      </c>
      <c r="T239" s="133"/>
      <c r="U239" s="134">
        <v>0.22</v>
      </c>
      <c r="V239" s="135">
        <f t="shared" si="595"/>
        <v>0</v>
      </c>
      <c r="W239" s="136">
        <f t="shared" si="596"/>
        <v>0</v>
      </c>
      <c r="X239" s="125">
        <f t="shared" si="597"/>
        <v>0</v>
      </c>
      <c r="Y239" s="125">
        <f t="shared" si="528"/>
        <v>0</v>
      </c>
      <c r="Z239" s="126" t="e">
        <f t="shared" si="529"/>
        <v>#DIV/0!</v>
      </c>
      <c r="AA239" s="150"/>
      <c r="AB239" s="8"/>
      <c r="AC239" s="8"/>
      <c r="AD239" s="8"/>
      <c r="AE239" s="8"/>
      <c r="AF239" s="8"/>
      <c r="AG239" s="8"/>
    </row>
    <row r="240" spans="1:33" ht="30" customHeight="1" x14ac:dyDescent="0.35">
      <c r="A240" s="314" t="s">
        <v>317</v>
      </c>
      <c r="B240" s="315"/>
      <c r="C240" s="316"/>
      <c r="D240" s="317"/>
      <c r="E240" s="171">
        <f>E232+E228+E223+E218</f>
        <v>12.5</v>
      </c>
      <c r="F240" s="187"/>
      <c r="G240" s="318">
        <f>G232+G228+G223+G218</f>
        <v>267975</v>
      </c>
      <c r="H240" s="171">
        <f t="shared" ref="H240" si="598">H232+H228+H223+H218</f>
        <v>6.5</v>
      </c>
      <c r="I240" s="187"/>
      <c r="J240" s="318">
        <f t="shared" ref="J240:K240" si="599">J232+J228+J223+J218</f>
        <v>301468.90000000002</v>
      </c>
      <c r="K240" s="171">
        <f t="shared" si="599"/>
        <v>1</v>
      </c>
      <c r="L240" s="187"/>
      <c r="M240" s="318">
        <f t="shared" ref="M240:N240" si="600">M232+M228+M223+M218</f>
        <v>20000</v>
      </c>
      <c r="N240" s="171">
        <f t="shared" si="600"/>
        <v>1</v>
      </c>
      <c r="O240" s="187"/>
      <c r="P240" s="318">
        <f t="shared" ref="P240:Q240" si="601">P232+P228+P223+P218</f>
        <v>20000</v>
      </c>
      <c r="Q240" s="171">
        <f t="shared" si="601"/>
        <v>0</v>
      </c>
      <c r="R240" s="187"/>
      <c r="S240" s="318">
        <f t="shared" ref="S240:T240" si="602">S232+S228+S223+S218</f>
        <v>0</v>
      </c>
      <c r="T240" s="171">
        <f t="shared" si="602"/>
        <v>0</v>
      </c>
      <c r="U240" s="187"/>
      <c r="V240" s="318">
        <f>V232+V228+V223+V218</f>
        <v>0</v>
      </c>
      <c r="W240" s="241">
        <f>W232+W218+W228+W223</f>
        <v>287975</v>
      </c>
      <c r="X240" s="241">
        <f t="shared" ref="X240" si="603">X232+X218+X228+X223</f>
        <v>321468.90000000002</v>
      </c>
      <c r="Y240" s="241">
        <f t="shared" si="528"/>
        <v>-33493.900000000023</v>
      </c>
      <c r="Z240" s="241">
        <f t="shared" si="529"/>
        <v>-0.11630836010070326</v>
      </c>
      <c r="AA240" s="242"/>
      <c r="AB240" s="8"/>
      <c r="AC240" s="8"/>
      <c r="AD240" s="8"/>
      <c r="AE240" s="8"/>
      <c r="AF240" s="8"/>
      <c r="AG240" s="8"/>
    </row>
    <row r="241" spans="1:33" ht="30" customHeight="1" x14ac:dyDescent="0.35">
      <c r="A241" s="319" t="s">
        <v>318</v>
      </c>
      <c r="B241" s="320"/>
      <c r="C241" s="321"/>
      <c r="D241" s="322"/>
      <c r="E241" s="323"/>
      <c r="F241" s="324"/>
      <c r="G241" s="325">
        <f>G42+G62+G73+G95+G115+G171+G184+G192+G199+G206+G210+G216+G240</f>
        <v>999899</v>
      </c>
      <c r="H241" s="323"/>
      <c r="I241" s="324"/>
      <c r="J241" s="325">
        <f>J42+J62+J73+J95+J115+J171+J184+J192+J199+J206+J210+J216+J240</f>
        <v>999899</v>
      </c>
      <c r="K241" s="323"/>
      <c r="L241" s="324"/>
      <c r="M241" s="325">
        <f>M42+M62+M73+M95+M115+M171+M184+M192+M199+M206+M210+M216+M240</f>
        <v>20000</v>
      </c>
      <c r="N241" s="323"/>
      <c r="O241" s="324"/>
      <c r="P241" s="325">
        <f>P42+P62+P73+P95+P115+P171+P184+P192+P199+P206+P210+P216+P240</f>
        <v>20000</v>
      </c>
      <c r="Q241" s="323"/>
      <c r="R241" s="324"/>
      <c r="S241" s="325">
        <f>S42+S62+S73+S95+S115+S171+S184+S192+S199+S206+S210+S216+S240</f>
        <v>0</v>
      </c>
      <c r="T241" s="323"/>
      <c r="U241" s="324"/>
      <c r="V241" s="325">
        <f>V42+V62+V73+V95+V115+V171+V184+V192+V199+V206+V210+V216+V240</f>
        <v>0</v>
      </c>
      <c r="W241" s="325">
        <f>W42+W62+W73+W95+W115+W171+W184+W192+W199+W206+W210+W216+W240</f>
        <v>1019899</v>
      </c>
      <c r="X241" s="325">
        <f>X42+X62+X73+X95+X115+X171+X184+X192+X199+X206+X210+X216+X240</f>
        <v>1019899</v>
      </c>
      <c r="Y241" s="325">
        <f>Y42+Y62+Y73+Y95+Y115+Y171+Y184+Y192+Y199+Y206+Y210+Y216+Y240</f>
        <v>0</v>
      </c>
      <c r="Z241" s="326">
        <f t="shared" si="529"/>
        <v>0</v>
      </c>
      <c r="AA241" s="327"/>
      <c r="AB241" s="8"/>
      <c r="AC241" s="8"/>
      <c r="AD241" s="8"/>
      <c r="AE241" s="8"/>
      <c r="AF241" s="8"/>
      <c r="AG241" s="8"/>
    </row>
    <row r="242" spans="1:33" ht="15" customHeight="1" x14ac:dyDescent="0.35">
      <c r="A242" s="414"/>
      <c r="B242" s="374"/>
      <c r="C242" s="374"/>
      <c r="D242" s="72"/>
      <c r="E242" s="78"/>
      <c r="F242" s="78"/>
      <c r="G242" s="78"/>
      <c r="H242" s="78"/>
      <c r="I242" s="78"/>
      <c r="J242" s="78"/>
      <c r="K242" s="78"/>
      <c r="L242" s="78"/>
      <c r="M242" s="78"/>
      <c r="N242" s="78"/>
      <c r="O242" s="78"/>
      <c r="P242" s="78"/>
      <c r="Q242" s="78"/>
      <c r="R242" s="78"/>
      <c r="S242" s="78"/>
      <c r="T242" s="78"/>
      <c r="U242" s="78"/>
      <c r="V242" s="78"/>
      <c r="W242" s="328"/>
      <c r="X242" s="328"/>
      <c r="Y242" s="328"/>
      <c r="Z242" s="328"/>
      <c r="AA242" s="81"/>
      <c r="AB242" s="8"/>
      <c r="AC242" s="8"/>
      <c r="AD242" s="8"/>
      <c r="AE242" s="8"/>
      <c r="AF242" s="8"/>
      <c r="AG242" s="8"/>
    </row>
    <row r="243" spans="1:33" ht="30" customHeight="1" x14ac:dyDescent="0.35">
      <c r="A243" s="415" t="s">
        <v>319</v>
      </c>
      <c r="B243" s="386"/>
      <c r="C243" s="416"/>
      <c r="D243" s="329"/>
      <c r="E243" s="323"/>
      <c r="F243" s="324"/>
      <c r="G243" s="330">
        <f>Фінансування!C27-'Кошторис  витрат'!G241</f>
        <v>0</v>
      </c>
      <c r="H243" s="323"/>
      <c r="I243" s="324"/>
      <c r="J243" s="330">
        <f>Фінансування!C28-'Кошторис  витрат'!J241</f>
        <v>0</v>
      </c>
      <c r="K243" s="323"/>
      <c r="L243" s="324"/>
      <c r="M243" s="330">
        <f>Фінансування!J27-'Кошторис  витрат'!M241</f>
        <v>0</v>
      </c>
      <c r="N243" s="323"/>
      <c r="O243" s="324"/>
      <c r="P243" s="330">
        <f>Фінансування!J28-'Кошторис  витрат'!P241</f>
        <v>0</v>
      </c>
      <c r="Q243" s="323"/>
      <c r="R243" s="324"/>
      <c r="S243" s="330">
        <f>Фінансування!L27-'Кошторис  витрат'!S241</f>
        <v>0</v>
      </c>
      <c r="T243" s="323"/>
      <c r="U243" s="324"/>
      <c r="V243" s="330">
        <f>Фінансування!L28-'Кошторис  витрат'!V241</f>
        <v>0</v>
      </c>
      <c r="W243" s="331">
        <f>Фінансування!N27-'Кошторис  витрат'!W241</f>
        <v>0</v>
      </c>
      <c r="X243" s="331">
        <f>Фінансування!N28-'Кошторис  витрат'!X241</f>
        <v>0</v>
      </c>
      <c r="Y243" s="331"/>
      <c r="Z243" s="331"/>
      <c r="AA243" s="332"/>
      <c r="AB243" s="8"/>
      <c r="AC243" s="8"/>
      <c r="AD243" s="8"/>
      <c r="AE243" s="8"/>
      <c r="AF243" s="8"/>
      <c r="AG243" s="8"/>
    </row>
    <row r="244" spans="1:33" ht="15.75" customHeight="1" x14ac:dyDescent="0.35">
      <c r="A244" s="1"/>
      <c r="B244" s="333"/>
      <c r="C244" s="2"/>
      <c r="D244" s="334"/>
      <c r="E244" s="69"/>
      <c r="F244" s="69"/>
      <c r="G244" s="69"/>
      <c r="H244" s="69"/>
      <c r="I244" s="69"/>
      <c r="J244" s="69"/>
      <c r="K244" s="69"/>
      <c r="L244" s="69"/>
      <c r="M244" s="69"/>
      <c r="N244" s="69"/>
      <c r="O244" s="69"/>
      <c r="P244" s="69"/>
      <c r="Q244" s="69"/>
      <c r="R244" s="69"/>
      <c r="S244" s="69"/>
      <c r="T244" s="69"/>
      <c r="U244" s="69"/>
      <c r="V244" s="69"/>
      <c r="W244" s="70"/>
      <c r="X244" s="70"/>
      <c r="Y244" s="70"/>
      <c r="Z244" s="70"/>
      <c r="AA244" s="2"/>
      <c r="AB244" s="1"/>
      <c r="AC244" s="1"/>
      <c r="AD244" s="1"/>
      <c r="AE244" s="1"/>
      <c r="AF244" s="1"/>
      <c r="AG244" s="1"/>
    </row>
    <row r="245" spans="1:33" ht="15.75" customHeight="1" x14ac:dyDescent="0.35">
      <c r="A245" s="1"/>
      <c r="B245" s="333"/>
      <c r="C245" s="2"/>
      <c r="D245" s="334"/>
      <c r="E245" s="69"/>
      <c r="F245" s="69"/>
      <c r="G245" s="69"/>
      <c r="H245" s="69"/>
      <c r="I245" s="69"/>
      <c r="J245" s="69"/>
      <c r="K245" s="69"/>
      <c r="L245" s="69"/>
      <c r="M245" s="69"/>
      <c r="N245" s="69"/>
      <c r="O245" s="69"/>
      <c r="P245" s="69"/>
      <c r="Q245" s="69"/>
      <c r="R245" s="69"/>
      <c r="S245" s="69"/>
      <c r="T245" s="69"/>
      <c r="U245" s="69"/>
      <c r="V245" s="69"/>
      <c r="W245" s="70"/>
      <c r="X245" s="70"/>
      <c r="Y245" s="70"/>
      <c r="Z245" s="70"/>
      <c r="AA245" s="2"/>
      <c r="AB245" s="1"/>
      <c r="AC245" s="1"/>
      <c r="AD245" s="1"/>
      <c r="AE245" s="1"/>
      <c r="AF245" s="1"/>
      <c r="AG245" s="1"/>
    </row>
    <row r="246" spans="1:33" ht="15.75" customHeight="1" x14ac:dyDescent="0.35">
      <c r="A246" s="1"/>
      <c r="B246" s="333"/>
      <c r="C246" s="2"/>
      <c r="D246" s="334"/>
      <c r="E246" s="69"/>
      <c r="F246" s="69"/>
      <c r="G246" s="69"/>
      <c r="H246" s="69"/>
      <c r="I246" s="69"/>
      <c r="J246" s="69"/>
      <c r="K246" s="69"/>
      <c r="L246" s="69"/>
      <c r="M246" s="69"/>
      <c r="N246" s="69"/>
      <c r="O246" s="69"/>
      <c r="P246" s="69"/>
      <c r="Q246" s="69"/>
      <c r="R246" s="69"/>
      <c r="S246" s="69"/>
      <c r="T246" s="69"/>
      <c r="U246" s="69"/>
      <c r="V246" s="69"/>
      <c r="W246" s="70"/>
      <c r="X246" s="70"/>
      <c r="Y246" s="70"/>
      <c r="Z246" s="70"/>
      <c r="AA246" s="2"/>
      <c r="AB246" s="1"/>
      <c r="AC246" s="1"/>
      <c r="AD246" s="1"/>
      <c r="AE246" s="1"/>
      <c r="AF246" s="1"/>
      <c r="AG246" s="1"/>
    </row>
    <row r="247" spans="1:33" ht="15.75" customHeight="1" x14ac:dyDescent="0.35">
      <c r="A247" s="401" t="str">
        <f>Фінансування!C32</f>
        <v>фізична особа-підприємець</v>
      </c>
      <c r="B247" s="401"/>
      <c r="C247" s="401"/>
      <c r="D247" s="334"/>
      <c r="E247" s="335"/>
      <c r="F247" s="335"/>
      <c r="G247" s="69"/>
      <c r="H247" s="400" t="str">
        <f>Фінансування!J32</f>
        <v>Верлінська Анастасія Олегівна</v>
      </c>
      <c r="I247" s="400"/>
      <c r="J247" s="400"/>
      <c r="K247" s="336"/>
      <c r="L247" s="2"/>
      <c r="M247" s="69"/>
      <c r="N247" s="336"/>
      <c r="O247" s="2"/>
      <c r="P247" s="69"/>
      <c r="Q247" s="69"/>
      <c r="R247" s="69"/>
      <c r="S247" s="69"/>
      <c r="T247" s="69"/>
      <c r="U247" s="69"/>
      <c r="V247" s="69"/>
      <c r="W247" s="70"/>
      <c r="X247" s="70"/>
      <c r="Y247" s="70"/>
      <c r="Z247" s="70"/>
      <c r="AA247" s="2"/>
      <c r="AB247" s="1"/>
      <c r="AC247" s="2"/>
      <c r="AD247" s="1"/>
      <c r="AE247" s="1"/>
      <c r="AF247" s="1"/>
      <c r="AG247" s="1"/>
    </row>
    <row r="248" spans="1:33" ht="15.75" customHeight="1" x14ac:dyDescent="0.35">
      <c r="A248" s="337"/>
      <c r="B248" s="338"/>
      <c r="C248" s="339" t="s">
        <v>320</v>
      </c>
      <c r="D248" s="340"/>
      <c r="E248" s="341" t="s">
        <v>321</v>
      </c>
      <c r="F248" s="341"/>
      <c r="G248" s="342"/>
      <c r="H248" s="343"/>
      <c r="I248" s="344" t="s">
        <v>322</v>
      </c>
      <c r="J248" s="342"/>
      <c r="K248" s="343"/>
      <c r="L248" s="344"/>
      <c r="M248" s="342"/>
      <c r="N248" s="343"/>
      <c r="O248" s="344"/>
      <c r="P248" s="342"/>
      <c r="Q248" s="342"/>
      <c r="R248" s="342"/>
      <c r="S248" s="342"/>
      <c r="T248" s="342"/>
      <c r="U248" s="342"/>
      <c r="V248" s="342"/>
      <c r="W248" s="345"/>
      <c r="X248" s="345"/>
      <c r="Y248" s="345"/>
      <c r="Z248" s="345"/>
      <c r="AA248" s="346"/>
      <c r="AB248" s="347"/>
      <c r="AC248" s="346"/>
      <c r="AD248" s="347"/>
      <c r="AE248" s="347"/>
      <c r="AF248" s="347"/>
      <c r="AG248" s="347"/>
    </row>
    <row r="249" spans="1:33" ht="15.75" customHeight="1" x14ac:dyDescent="0.35">
      <c r="A249" s="1"/>
      <c r="B249" s="333"/>
      <c r="C249" s="2"/>
      <c r="D249" s="334"/>
      <c r="E249" s="69"/>
      <c r="F249" s="69"/>
      <c r="G249" s="69"/>
      <c r="H249" s="69"/>
      <c r="I249" s="69"/>
      <c r="J249" s="69"/>
      <c r="K249" s="69"/>
      <c r="L249" s="69"/>
      <c r="M249" s="69"/>
      <c r="N249" s="69"/>
      <c r="O249" s="69"/>
      <c r="P249" s="69"/>
      <c r="Q249" s="69"/>
      <c r="R249" s="69"/>
      <c r="S249" s="69"/>
      <c r="T249" s="69"/>
      <c r="U249" s="69"/>
      <c r="V249" s="69"/>
      <c r="W249" s="70"/>
      <c r="X249" s="70"/>
      <c r="Y249" s="70"/>
      <c r="Z249" s="70"/>
      <c r="AA249" s="2"/>
      <c r="AB249" s="1"/>
      <c r="AC249" s="1"/>
      <c r="AD249" s="1"/>
      <c r="AE249" s="1"/>
      <c r="AF249" s="1"/>
      <c r="AG249" s="1"/>
    </row>
    <row r="250" spans="1:33" ht="15.75" customHeight="1" x14ac:dyDescent="0.35">
      <c r="A250" s="1"/>
      <c r="B250" s="333"/>
      <c r="C250" s="2"/>
      <c r="D250" s="334"/>
      <c r="E250" s="69"/>
      <c r="F250" s="69"/>
      <c r="G250" s="69"/>
      <c r="H250" s="69"/>
      <c r="I250" s="69"/>
      <c r="J250" s="69"/>
      <c r="K250" s="69"/>
      <c r="L250" s="69"/>
      <c r="M250" s="69"/>
      <c r="N250" s="69"/>
      <c r="O250" s="69"/>
      <c r="P250" s="69"/>
      <c r="Q250" s="69"/>
      <c r="R250" s="69"/>
      <c r="S250" s="69"/>
      <c r="T250" s="69"/>
      <c r="U250" s="69"/>
      <c r="V250" s="69"/>
      <c r="W250" s="70"/>
      <c r="X250" s="70"/>
      <c r="Y250" s="70"/>
      <c r="Z250" s="70"/>
      <c r="AA250" s="2"/>
      <c r="AB250" s="1"/>
      <c r="AC250" s="1"/>
      <c r="AD250" s="1"/>
      <c r="AE250" s="1"/>
      <c r="AF250" s="1"/>
      <c r="AG250" s="1"/>
    </row>
    <row r="251" spans="1:33" ht="15.75" customHeight="1" x14ac:dyDescent="0.35">
      <c r="A251" s="1"/>
      <c r="B251" s="333"/>
      <c r="C251" s="2"/>
      <c r="D251" s="334"/>
      <c r="E251" s="69"/>
      <c r="F251" s="69"/>
      <c r="G251" s="69"/>
      <c r="H251" s="69"/>
      <c r="I251" s="69"/>
      <c r="J251" s="69"/>
      <c r="K251" s="69"/>
      <c r="L251" s="69"/>
      <c r="M251" s="69"/>
      <c r="N251" s="69"/>
      <c r="O251" s="69"/>
      <c r="P251" s="69"/>
      <c r="Q251" s="69"/>
      <c r="R251" s="69"/>
      <c r="S251" s="69"/>
      <c r="T251" s="69"/>
      <c r="U251" s="69"/>
      <c r="V251" s="69"/>
      <c r="W251" s="70"/>
      <c r="X251" s="70"/>
      <c r="Y251" s="70"/>
      <c r="Z251" s="70"/>
      <c r="AA251" s="2"/>
      <c r="AB251" s="1"/>
      <c r="AC251" s="1"/>
      <c r="AD251" s="1"/>
      <c r="AE251" s="1"/>
      <c r="AF251" s="1"/>
      <c r="AG251" s="1"/>
    </row>
    <row r="252" spans="1:33" ht="15.75" customHeight="1" x14ac:dyDescent="0.35">
      <c r="A252" s="1"/>
      <c r="B252" s="333"/>
      <c r="C252" s="2"/>
      <c r="D252" s="334"/>
      <c r="E252" s="69"/>
      <c r="F252" s="69"/>
      <c r="G252" s="69"/>
      <c r="H252" s="69"/>
      <c r="I252" s="69"/>
      <c r="J252" s="69"/>
      <c r="K252" s="69"/>
      <c r="L252" s="69"/>
      <c r="M252" s="69"/>
      <c r="N252" s="69"/>
      <c r="O252" s="69"/>
      <c r="P252" s="69"/>
      <c r="Q252" s="69"/>
      <c r="R252" s="69"/>
      <c r="S252" s="69"/>
      <c r="T252" s="69"/>
      <c r="U252" s="69"/>
      <c r="V252" s="69"/>
      <c r="W252" s="348"/>
      <c r="X252" s="348"/>
      <c r="Y252" s="348"/>
      <c r="Z252" s="348"/>
      <c r="AA252" s="2"/>
      <c r="AB252" s="1"/>
      <c r="AC252" s="1"/>
      <c r="AD252" s="1"/>
      <c r="AE252" s="1"/>
      <c r="AF252" s="1"/>
      <c r="AG252" s="1"/>
    </row>
    <row r="253" spans="1:33" ht="15.75" customHeight="1" x14ac:dyDescent="0.35">
      <c r="A253" s="1"/>
      <c r="B253" s="333"/>
      <c r="C253" s="2"/>
      <c r="D253" s="334"/>
      <c r="E253" s="69"/>
      <c r="F253" s="69"/>
      <c r="G253" s="69"/>
      <c r="H253" s="69"/>
      <c r="I253" s="69"/>
      <c r="J253" s="69"/>
      <c r="K253" s="69"/>
      <c r="L253" s="69"/>
      <c r="M253" s="69"/>
      <c r="N253" s="69"/>
      <c r="O253" s="69"/>
      <c r="P253" s="69"/>
      <c r="Q253" s="69"/>
      <c r="R253" s="69"/>
      <c r="S253" s="69"/>
      <c r="T253" s="69"/>
      <c r="U253" s="69"/>
      <c r="V253" s="69"/>
      <c r="W253" s="348"/>
      <c r="X253" s="348"/>
      <c r="Y253" s="348"/>
      <c r="Z253" s="348"/>
      <c r="AA253" s="2"/>
      <c r="AB253" s="1"/>
      <c r="AC253" s="1"/>
      <c r="AD253" s="1"/>
      <c r="AE253" s="1"/>
      <c r="AF253" s="1"/>
      <c r="AG253" s="1"/>
    </row>
    <row r="254" spans="1:33" ht="15.75" customHeight="1" x14ac:dyDescent="0.35">
      <c r="A254" s="1"/>
      <c r="B254" s="333"/>
      <c r="C254" s="2"/>
      <c r="D254" s="334"/>
      <c r="E254" s="69"/>
      <c r="F254" s="69"/>
      <c r="G254" s="69"/>
      <c r="H254" s="69"/>
      <c r="I254" s="69"/>
      <c r="J254" s="69"/>
      <c r="K254" s="69"/>
      <c r="L254" s="69"/>
      <c r="M254" s="69"/>
      <c r="N254" s="69"/>
      <c r="O254" s="69"/>
      <c r="P254" s="69"/>
      <c r="Q254" s="69"/>
      <c r="R254" s="69"/>
      <c r="S254" s="69"/>
      <c r="T254" s="69"/>
      <c r="U254" s="69"/>
      <c r="V254" s="69"/>
      <c r="W254" s="348"/>
      <c r="X254" s="348"/>
      <c r="Y254" s="348"/>
      <c r="Z254" s="348"/>
      <c r="AA254" s="2"/>
      <c r="AB254" s="1"/>
      <c r="AC254" s="1"/>
      <c r="AD254" s="1"/>
      <c r="AE254" s="1"/>
      <c r="AF254" s="1"/>
      <c r="AG254" s="1"/>
    </row>
    <row r="255" spans="1:33" ht="15.75" customHeight="1" x14ac:dyDescent="0.35">
      <c r="A255" s="1"/>
      <c r="B255" s="333"/>
      <c r="C255" s="2"/>
      <c r="D255" s="334"/>
      <c r="E255" s="69"/>
      <c r="F255" s="69"/>
      <c r="G255" s="69"/>
      <c r="H255" s="69"/>
      <c r="I255" s="69"/>
      <c r="J255" s="69"/>
      <c r="K255" s="69"/>
      <c r="L255" s="69"/>
      <c r="M255" s="69"/>
      <c r="N255" s="69"/>
      <c r="O255" s="69"/>
      <c r="P255" s="69"/>
      <c r="Q255" s="69"/>
      <c r="R255" s="69"/>
      <c r="S255" s="69"/>
      <c r="T255" s="69"/>
      <c r="U255" s="69"/>
      <c r="V255" s="69"/>
      <c r="W255" s="348"/>
      <c r="X255" s="348"/>
      <c r="Y255" s="348"/>
      <c r="Z255" s="348"/>
      <c r="AA255" s="2"/>
      <c r="AB255" s="1"/>
      <c r="AC255" s="1"/>
      <c r="AD255" s="1"/>
      <c r="AE255" s="1"/>
      <c r="AF255" s="1"/>
      <c r="AG255" s="1"/>
    </row>
    <row r="256" spans="1:33" ht="15.75" customHeight="1" x14ac:dyDescent="0.35">
      <c r="A256" s="1"/>
      <c r="B256" s="333"/>
      <c r="C256" s="2"/>
      <c r="D256" s="334"/>
      <c r="E256" s="69"/>
      <c r="F256" s="69"/>
      <c r="G256" s="69"/>
      <c r="H256" s="69"/>
      <c r="I256" s="69"/>
      <c r="J256" s="69"/>
      <c r="K256" s="69"/>
      <c r="L256" s="69"/>
      <c r="M256" s="69"/>
      <c r="N256" s="69"/>
      <c r="O256" s="69"/>
      <c r="P256" s="69"/>
      <c r="Q256" s="69"/>
      <c r="R256" s="69"/>
      <c r="S256" s="69"/>
      <c r="T256" s="69"/>
      <c r="U256" s="69"/>
      <c r="V256" s="69"/>
      <c r="W256" s="348"/>
      <c r="X256" s="348"/>
      <c r="Y256" s="348"/>
      <c r="Z256" s="348"/>
      <c r="AA256" s="2"/>
      <c r="AB256" s="1"/>
      <c r="AC256" s="1"/>
      <c r="AD256" s="1"/>
      <c r="AE256" s="1"/>
      <c r="AF256" s="1"/>
      <c r="AG256" s="1"/>
    </row>
    <row r="257" spans="1:33" ht="15.75" customHeight="1" x14ac:dyDescent="0.35">
      <c r="A257" s="1"/>
      <c r="B257" s="333"/>
      <c r="C257" s="2"/>
      <c r="D257" s="334"/>
      <c r="E257" s="69"/>
      <c r="F257" s="69"/>
      <c r="G257" s="69"/>
      <c r="H257" s="69"/>
      <c r="I257" s="69"/>
      <c r="J257" s="69"/>
      <c r="K257" s="69"/>
      <c r="L257" s="69"/>
      <c r="M257" s="69"/>
      <c r="N257" s="69"/>
      <c r="O257" s="69"/>
      <c r="P257" s="69"/>
      <c r="Q257" s="69"/>
      <c r="R257" s="69"/>
      <c r="S257" s="69"/>
      <c r="T257" s="69"/>
      <c r="U257" s="69"/>
      <c r="V257" s="69"/>
      <c r="W257" s="348"/>
      <c r="X257" s="348"/>
      <c r="Y257" s="348"/>
      <c r="Z257" s="348"/>
      <c r="AA257" s="2"/>
      <c r="AB257" s="1"/>
      <c r="AC257" s="1"/>
      <c r="AD257" s="1"/>
      <c r="AE257" s="1"/>
      <c r="AF257" s="1"/>
      <c r="AG257" s="1"/>
    </row>
    <row r="258" spans="1:33" ht="15.75" customHeight="1" x14ac:dyDescent="0.35">
      <c r="A258" s="1"/>
      <c r="B258" s="333"/>
      <c r="C258" s="2"/>
      <c r="D258" s="334"/>
      <c r="E258" s="69"/>
      <c r="F258" s="69"/>
      <c r="G258" s="69"/>
      <c r="H258" s="69"/>
      <c r="I258" s="69"/>
      <c r="J258" s="69"/>
      <c r="K258" s="69"/>
      <c r="L258" s="69"/>
      <c r="M258" s="69"/>
      <c r="N258" s="69"/>
      <c r="O258" s="69"/>
      <c r="P258" s="69"/>
      <c r="Q258" s="69"/>
      <c r="R258" s="69"/>
      <c r="S258" s="69"/>
      <c r="T258" s="69"/>
      <c r="U258" s="69"/>
      <c r="V258" s="69"/>
      <c r="W258" s="348"/>
      <c r="X258" s="348"/>
      <c r="Y258" s="348"/>
      <c r="Z258" s="348"/>
      <c r="AA258" s="2"/>
      <c r="AB258" s="1"/>
      <c r="AC258" s="1"/>
      <c r="AD258" s="1"/>
      <c r="AE258" s="1"/>
      <c r="AF258" s="1"/>
      <c r="AG258" s="1"/>
    </row>
    <row r="259" spans="1:33" ht="15.75" customHeight="1" x14ac:dyDescent="0.35">
      <c r="A259" s="1"/>
      <c r="B259" s="333"/>
      <c r="C259" s="2"/>
      <c r="D259" s="334"/>
      <c r="E259" s="69"/>
      <c r="F259" s="69"/>
      <c r="G259" s="69"/>
      <c r="H259" s="69"/>
      <c r="I259" s="69"/>
      <c r="J259" s="69"/>
      <c r="K259" s="69"/>
      <c r="L259" s="69"/>
      <c r="M259" s="69"/>
      <c r="N259" s="69"/>
      <c r="O259" s="69"/>
      <c r="P259" s="69"/>
      <c r="Q259" s="69"/>
      <c r="R259" s="69"/>
      <c r="S259" s="69"/>
      <c r="T259" s="69"/>
      <c r="U259" s="69"/>
      <c r="V259" s="69"/>
      <c r="W259" s="348"/>
      <c r="X259" s="348"/>
      <c r="Y259" s="348"/>
      <c r="Z259" s="348"/>
      <c r="AA259" s="2"/>
      <c r="AB259" s="1"/>
      <c r="AC259" s="1"/>
      <c r="AD259" s="1"/>
      <c r="AE259" s="1"/>
      <c r="AF259" s="1"/>
      <c r="AG259" s="1"/>
    </row>
    <row r="260" spans="1:33" ht="15.75" customHeight="1" x14ac:dyDescent="0.35">
      <c r="A260" s="1"/>
      <c r="B260" s="333"/>
      <c r="C260" s="2"/>
      <c r="D260" s="334"/>
      <c r="E260" s="69"/>
      <c r="F260" s="69"/>
      <c r="G260" s="69"/>
      <c r="H260" s="69"/>
      <c r="I260" s="69"/>
      <c r="J260" s="69"/>
      <c r="K260" s="69"/>
      <c r="L260" s="69"/>
      <c r="M260" s="69"/>
      <c r="N260" s="69"/>
      <c r="O260" s="69"/>
      <c r="P260" s="69"/>
      <c r="Q260" s="69"/>
      <c r="R260" s="69"/>
      <c r="S260" s="69"/>
      <c r="T260" s="69"/>
      <c r="U260" s="69"/>
      <c r="V260" s="69"/>
      <c r="W260" s="348"/>
      <c r="X260" s="348"/>
      <c r="Y260" s="348"/>
      <c r="Z260" s="348"/>
      <c r="AA260" s="2"/>
      <c r="AB260" s="1"/>
      <c r="AC260" s="1"/>
      <c r="AD260" s="1"/>
      <c r="AE260" s="1"/>
      <c r="AF260" s="1"/>
      <c r="AG260" s="1"/>
    </row>
    <row r="261" spans="1:33" ht="15.75" customHeight="1" x14ac:dyDescent="0.35">
      <c r="A261" s="1"/>
      <c r="B261" s="333"/>
      <c r="C261" s="2"/>
      <c r="D261" s="334"/>
      <c r="E261" s="69"/>
      <c r="F261" s="69"/>
      <c r="G261" s="69"/>
      <c r="H261" s="69"/>
      <c r="I261" s="69"/>
      <c r="J261" s="69"/>
      <c r="K261" s="69"/>
      <c r="L261" s="69"/>
      <c r="M261" s="69"/>
      <c r="N261" s="69"/>
      <c r="O261" s="69"/>
      <c r="P261" s="69"/>
      <c r="Q261" s="69"/>
      <c r="R261" s="69"/>
      <c r="S261" s="69"/>
      <c r="T261" s="69"/>
      <c r="U261" s="69"/>
      <c r="V261" s="69"/>
      <c r="W261" s="348"/>
      <c r="X261" s="348"/>
      <c r="Y261" s="348"/>
      <c r="Z261" s="348"/>
      <c r="AA261" s="2"/>
      <c r="AB261" s="1"/>
      <c r="AC261" s="1"/>
      <c r="AD261" s="1"/>
      <c r="AE261" s="1"/>
      <c r="AF261" s="1"/>
      <c r="AG261" s="1"/>
    </row>
    <row r="262" spans="1:33" ht="15.75" customHeight="1" x14ac:dyDescent="0.35">
      <c r="A262" s="1"/>
      <c r="B262" s="333"/>
      <c r="C262" s="2"/>
      <c r="D262" s="334"/>
      <c r="E262" s="69"/>
      <c r="F262" s="69"/>
      <c r="G262" s="69"/>
      <c r="H262" s="69"/>
      <c r="I262" s="69"/>
      <c r="J262" s="69"/>
      <c r="K262" s="69"/>
      <c r="L262" s="69"/>
      <c r="M262" s="69"/>
      <c r="N262" s="69"/>
      <c r="O262" s="69"/>
      <c r="P262" s="69"/>
      <c r="Q262" s="69"/>
      <c r="R262" s="69"/>
      <c r="S262" s="69"/>
      <c r="T262" s="69"/>
      <c r="U262" s="69"/>
      <c r="V262" s="69"/>
      <c r="W262" s="348"/>
      <c r="X262" s="348"/>
      <c r="Y262" s="348"/>
      <c r="Z262" s="348"/>
      <c r="AA262" s="2"/>
      <c r="AB262" s="1"/>
      <c r="AC262" s="1"/>
      <c r="AD262" s="1"/>
      <c r="AE262" s="1"/>
      <c r="AF262" s="1"/>
      <c r="AG262" s="1"/>
    </row>
    <row r="263" spans="1:33" ht="15.75" customHeight="1" x14ac:dyDescent="0.35">
      <c r="A263" s="1"/>
      <c r="B263" s="333"/>
      <c r="C263" s="2"/>
      <c r="D263" s="334"/>
      <c r="E263" s="69"/>
      <c r="F263" s="69"/>
      <c r="G263" s="69"/>
      <c r="H263" s="69"/>
      <c r="I263" s="69"/>
      <c r="J263" s="69"/>
      <c r="K263" s="69"/>
      <c r="L263" s="69"/>
      <c r="M263" s="69"/>
      <c r="N263" s="69"/>
      <c r="O263" s="69"/>
      <c r="P263" s="69"/>
      <c r="Q263" s="69"/>
      <c r="R263" s="69"/>
      <c r="S263" s="69"/>
      <c r="T263" s="69"/>
      <c r="U263" s="69"/>
      <c r="V263" s="69"/>
      <c r="W263" s="348"/>
      <c r="X263" s="348"/>
      <c r="Y263" s="348"/>
      <c r="Z263" s="348"/>
      <c r="AA263" s="2"/>
      <c r="AB263" s="1"/>
      <c r="AC263" s="1"/>
      <c r="AD263" s="1"/>
      <c r="AE263" s="1"/>
      <c r="AF263" s="1"/>
      <c r="AG263" s="1"/>
    </row>
    <row r="264" spans="1:33" ht="15.75" customHeight="1" x14ac:dyDescent="0.35">
      <c r="A264" s="1"/>
      <c r="B264" s="333"/>
      <c r="C264" s="2"/>
      <c r="D264" s="334"/>
      <c r="E264" s="69"/>
      <c r="F264" s="69"/>
      <c r="G264" s="69"/>
      <c r="H264" s="69"/>
      <c r="I264" s="69"/>
      <c r="J264" s="69"/>
      <c r="K264" s="69"/>
      <c r="L264" s="69"/>
      <c r="M264" s="69"/>
      <c r="N264" s="69"/>
      <c r="O264" s="69"/>
      <c r="P264" s="69"/>
      <c r="Q264" s="69"/>
      <c r="R264" s="69"/>
      <c r="S264" s="69"/>
      <c r="T264" s="69"/>
      <c r="U264" s="69"/>
      <c r="V264" s="69"/>
      <c r="W264" s="348"/>
      <c r="X264" s="348"/>
      <c r="Y264" s="348"/>
      <c r="Z264" s="348"/>
      <c r="AA264" s="2"/>
      <c r="AB264" s="1"/>
      <c r="AC264" s="1"/>
      <c r="AD264" s="1"/>
      <c r="AE264" s="1"/>
      <c r="AF264" s="1"/>
      <c r="AG264" s="1"/>
    </row>
    <row r="265" spans="1:33" ht="15.75" customHeight="1" x14ac:dyDescent="0.35">
      <c r="A265" s="1"/>
      <c r="B265" s="333"/>
      <c r="C265" s="2"/>
      <c r="D265" s="334"/>
      <c r="E265" s="69"/>
      <c r="F265" s="69"/>
      <c r="G265" s="69"/>
      <c r="H265" s="69"/>
      <c r="I265" s="69"/>
      <c r="J265" s="69"/>
      <c r="K265" s="69"/>
      <c r="L265" s="69"/>
      <c r="M265" s="69"/>
      <c r="N265" s="69"/>
      <c r="O265" s="69"/>
      <c r="P265" s="69"/>
      <c r="Q265" s="69"/>
      <c r="R265" s="69"/>
      <c r="S265" s="69"/>
      <c r="T265" s="69"/>
      <c r="U265" s="69"/>
      <c r="V265" s="69"/>
      <c r="W265" s="348"/>
      <c r="X265" s="348"/>
      <c r="Y265" s="348"/>
      <c r="Z265" s="348"/>
      <c r="AA265" s="2"/>
      <c r="AB265" s="1"/>
      <c r="AC265" s="1"/>
      <c r="AD265" s="1"/>
      <c r="AE265" s="1"/>
      <c r="AF265" s="1"/>
      <c r="AG265" s="1"/>
    </row>
    <row r="266" spans="1:33" ht="15.75" customHeight="1" x14ac:dyDescent="0.35">
      <c r="A266" s="1"/>
      <c r="B266" s="333"/>
      <c r="C266" s="2"/>
      <c r="D266" s="334"/>
      <c r="E266" s="69"/>
      <c r="F266" s="69"/>
      <c r="G266" s="69"/>
      <c r="H266" s="69"/>
      <c r="I266" s="69"/>
      <c r="J266" s="69"/>
      <c r="K266" s="69"/>
      <c r="L266" s="69"/>
      <c r="M266" s="69"/>
      <c r="N266" s="69"/>
      <c r="O266" s="69"/>
      <c r="P266" s="69"/>
      <c r="Q266" s="69"/>
      <c r="R266" s="69"/>
      <c r="S266" s="69"/>
      <c r="T266" s="69"/>
      <c r="U266" s="69"/>
      <c r="V266" s="69"/>
      <c r="W266" s="348"/>
      <c r="X266" s="348"/>
      <c r="Y266" s="348"/>
      <c r="Z266" s="348"/>
      <c r="AA266" s="2"/>
      <c r="AB266" s="1"/>
      <c r="AC266" s="1"/>
      <c r="AD266" s="1"/>
      <c r="AE266" s="1"/>
      <c r="AF266" s="1"/>
      <c r="AG266" s="1"/>
    </row>
    <row r="267" spans="1:33" ht="15.75" customHeight="1" x14ac:dyDescent="0.35">
      <c r="A267" s="1"/>
      <c r="B267" s="333"/>
      <c r="C267" s="2"/>
      <c r="D267" s="334"/>
      <c r="E267" s="69"/>
      <c r="F267" s="69"/>
      <c r="G267" s="69"/>
      <c r="H267" s="69"/>
      <c r="I267" s="69"/>
      <c r="J267" s="69"/>
      <c r="K267" s="69"/>
      <c r="L267" s="69"/>
      <c r="M267" s="69"/>
      <c r="N267" s="69"/>
      <c r="O267" s="69"/>
      <c r="P267" s="69"/>
      <c r="Q267" s="69"/>
      <c r="R267" s="69"/>
      <c r="S267" s="69"/>
      <c r="T267" s="69"/>
      <c r="U267" s="69"/>
      <c r="V267" s="69"/>
      <c r="W267" s="348"/>
      <c r="X267" s="348"/>
      <c r="Y267" s="348"/>
      <c r="Z267" s="348"/>
      <c r="AA267" s="2"/>
      <c r="AB267" s="1"/>
      <c r="AC267" s="1"/>
      <c r="AD267" s="1"/>
      <c r="AE267" s="1"/>
      <c r="AF267" s="1"/>
      <c r="AG267" s="1"/>
    </row>
    <row r="268" spans="1:33" ht="15.75" customHeight="1" x14ac:dyDescent="0.35">
      <c r="A268" s="1"/>
      <c r="B268" s="333"/>
      <c r="C268" s="2"/>
      <c r="D268" s="334"/>
      <c r="E268" s="69"/>
      <c r="F268" s="69"/>
      <c r="G268" s="69"/>
      <c r="H268" s="69"/>
      <c r="I268" s="69"/>
      <c r="J268" s="69"/>
      <c r="K268" s="69"/>
      <c r="L268" s="69"/>
      <c r="M268" s="69"/>
      <c r="N268" s="69"/>
      <c r="O268" s="69"/>
      <c r="P268" s="69"/>
      <c r="Q268" s="69"/>
      <c r="R268" s="69"/>
      <c r="S268" s="69"/>
      <c r="T268" s="69"/>
      <c r="U268" s="69"/>
      <c r="V268" s="69"/>
      <c r="W268" s="348"/>
      <c r="X268" s="348"/>
      <c r="Y268" s="348"/>
      <c r="Z268" s="348"/>
      <c r="AA268" s="2"/>
      <c r="AB268" s="1"/>
      <c r="AC268" s="1"/>
      <c r="AD268" s="1"/>
      <c r="AE268" s="1"/>
      <c r="AF268" s="1"/>
      <c r="AG268" s="1"/>
    </row>
    <row r="269" spans="1:33" ht="15.75" customHeight="1" x14ac:dyDescent="0.35">
      <c r="A269" s="1"/>
      <c r="B269" s="333"/>
      <c r="C269" s="2"/>
      <c r="D269" s="334"/>
      <c r="E269" s="69"/>
      <c r="F269" s="69"/>
      <c r="G269" s="69"/>
      <c r="H269" s="69"/>
      <c r="I269" s="69"/>
      <c r="J269" s="69"/>
      <c r="K269" s="69"/>
      <c r="L269" s="69"/>
      <c r="M269" s="69"/>
      <c r="N269" s="69"/>
      <c r="O269" s="69"/>
      <c r="P269" s="69"/>
      <c r="Q269" s="69"/>
      <c r="R269" s="69"/>
      <c r="S269" s="69"/>
      <c r="T269" s="69"/>
      <c r="U269" s="69"/>
      <c r="V269" s="69"/>
      <c r="W269" s="348"/>
      <c r="X269" s="348"/>
      <c r="Y269" s="348"/>
      <c r="Z269" s="348"/>
      <c r="AA269" s="2"/>
      <c r="AB269" s="1"/>
      <c r="AC269" s="1"/>
      <c r="AD269" s="1"/>
      <c r="AE269" s="1"/>
      <c r="AF269" s="1"/>
      <c r="AG269" s="1"/>
    </row>
    <row r="270" spans="1:33" ht="15.75" customHeight="1" x14ac:dyDescent="0.35">
      <c r="A270" s="1"/>
      <c r="B270" s="333"/>
      <c r="C270" s="2"/>
      <c r="D270" s="334"/>
      <c r="E270" s="69"/>
      <c r="F270" s="69"/>
      <c r="G270" s="69"/>
      <c r="H270" s="69"/>
      <c r="I270" s="69"/>
      <c r="J270" s="69"/>
      <c r="K270" s="69"/>
      <c r="L270" s="69"/>
      <c r="M270" s="69"/>
      <c r="N270" s="69"/>
      <c r="O270" s="69"/>
      <c r="P270" s="69"/>
      <c r="Q270" s="69"/>
      <c r="R270" s="69"/>
      <c r="S270" s="69"/>
      <c r="T270" s="69"/>
      <c r="U270" s="69"/>
      <c r="V270" s="69"/>
      <c r="W270" s="348"/>
      <c r="X270" s="348"/>
      <c r="Y270" s="348"/>
      <c r="Z270" s="348"/>
      <c r="AA270" s="2"/>
      <c r="AB270" s="1"/>
      <c r="AC270" s="1"/>
      <c r="AD270" s="1"/>
      <c r="AE270" s="1"/>
      <c r="AF270" s="1"/>
      <c r="AG270" s="1"/>
    </row>
    <row r="271" spans="1:33" ht="15.75" customHeight="1" x14ac:dyDescent="0.35">
      <c r="A271" s="1"/>
      <c r="B271" s="333"/>
      <c r="C271" s="2"/>
      <c r="D271" s="334"/>
      <c r="E271" s="69"/>
      <c r="F271" s="69"/>
      <c r="G271" s="69"/>
      <c r="H271" s="69"/>
      <c r="I271" s="69"/>
      <c r="J271" s="69"/>
      <c r="K271" s="69"/>
      <c r="L271" s="69"/>
      <c r="M271" s="69"/>
      <c r="N271" s="69"/>
      <c r="O271" s="69"/>
      <c r="P271" s="69"/>
      <c r="Q271" s="69"/>
      <c r="R271" s="69"/>
      <c r="S271" s="69"/>
      <c r="T271" s="69"/>
      <c r="U271" s="69"/>
      <c r="V271" s="69"/>
      <c r="W271" s="348"/>
      <c r="X271" s="348"/>
      <c r="Y271" s="348"/>
      <c r="Z271" s="348"/>
      <c r="AA271" s="2"/>
      <c r="AB271" s="1"/>
      <c r="AC271" s="1"/>
      <c r="AD271" s="1"/>
      <c r="AE271" s="1"/>
      <c r="AF271" s="1"/>
      <c r="AG271" s="1"/>
    </row>
    <row r="272" spans="1:33" ht="15.75" customHeight="1" x14ac:dyDescent="0.35">
      <c r="A272" s="1"/>
      <c r="B272" s="333"/>
      <c r="C272" s="2"/>
      <c r="D272" s="334"/>
      <c r="E272" s="69"/>
      <c r="F272" s="69"/>
      <c r="G272" s="69"/>
      <c r="H272" s="69"/>
      <c r="I272" s="69"/>
      <c r="J272" s="69"/>
      <c r="K272" s="69"/>
      <c r="L272" s="69"/>
      <c r="M272" s="69"/>
      <c r="N272" s="69"/>
      <c r="O272" s="69"/>
      <c r="P272" s="69"/>
      <c r="Q272" s="69"/>
      <c r="R272" s="69"/>
      <c r="S272" s="69"/>
      <c r="T272" s="69"/>
      <c r="U272" s="69"/>
      <c r="V272" s="69"/>
      <c r="W272" s="348"/>
      <c r="X272" s="348"/>
      <c r="Y272" s="348"/>
      <c r="Z272" s="348"/>
      <c r="AA272" s="2"/>
      <c r="AB272" s="1"/>
      <c r="AC272" s="1"/>
      <c r="AD272" s="1"/>
      <c r="AE272" s="1"/>
      <c r="AF272" s="1"/>
      <c r="AG272" s="1"/>
    </row>
    <row r="273" spans="1:33" ht="15.75" customHeight="1" x14ac:dyDescent="0.35">
      <c r="A273" s="1"/>
      <c r="B273" s="333"/>
      <c r="C273" s="2"/>
      <c r="D273" s="334"/>
      <c r="E273" s="69"/>
      <c r="F273" s="69"/>
      <c r="G273" s="69"/>
      <c r="H273" s="69"/>
      <c r="I273" s="69"/>
      <c r="J273" s="69"/>
      <c r="K273" s="69"/>
      <c r="L273" s="69"/>
      <c r="M273" s="69"/>
      <c r="N273" s="69"/>
      <c r="O273" s="69"/>
      <c r="P273" s="69"/>
      <c r="Q273" s="69"/>
      <c r="R273" s="69"/>
      <c r="S273" s="69"/>
      <c r="T273" s="69"/>
      <c r="U273" s="69"/>
      <c r="V273" s="69"/>
      <c r="W273" s="348"/>
      <c r="X273" s="348"/>
      <c r="Y273" s="348"/>
      <c r="Z273" s="348"/>
      <c r="AA273" s="2"/>
      <c r="AB273" s="1"/>
      <c r="AC273" s="1"/>
      <c r="AD273" s="1"/>
      <c r="AE273" s="1"/>
      <c r="AF273" s="1"/>
      <c r="AG273" s="1"/>
    </row>
    <row r="274" spans="1:33" ht="15.75" customHeight="1" x14ac:dyDescent="0.35">
      <c r="A274" s="1"/>
      <c r="B274" s="333"/>
      <c r="C274" s="2"/>
      <c r="D274" s="334"/>
      <c r="E274" s="69"/>
      <c r="F274" s="69"/>
      <c r="G274" s="69"/>
      <c r="H274" s="69"/>
      <c r="I274" s="69"/>
      <c r="J274" s="69"/>
      <c r="K274" s="69"/>
      <c r="L274" s="69"/>
      <c r="M274" s="69"/>
      <c r="N274" s="69"/>
      <c r="O274" s="69"/>
      <c r="P274" s="69"/>
      <c r="Q274" s="69"/>
      <c r="R274" s="69"/>
      <c r="S274" s="69"/>
      <c r="T274" s="69"/>
      <c r="U274" s="69"/>
      <c r="V274" s="69"/>
      <c r="W274" s="348"/>
      <c r="X274" s="348"/>
      <c r="Y274" s="348"/>
      <c r="Z274" s="348"/>
      <c r="AA274" s="2"/>
      <c r="AB274" s="1"/>
      <c r="AC274" s="1"/>
      <c r="AD274" s="1"/>
      <c r="AE274" s="1"/>
      <c r="AF274" s="1"/>
      <c r="AG274" s="1"/>
    </row>
    <row r="275" spans="1:33" ht="15.75" customHeight="1" x14ac:dyDescent="0.35">
      <c r="A275" s="1"/>
      <c r="B275" s="333"/>
      <c r="C275" s="2"/>
      <c r="D275" s="334"/>
      <c r="E275" s="69"/>
      <c r="F275" s="69"/>
      <c r="G275" s="69"/>
      <c r="H275" s="69"/>
      <c r="I275" s="69"/>
      <c r="J275" s="69"/>
      <c r="K275" s="69"/>
      <c r="L275" s="69"/>
      <c r="M275" s="69"/>
      <c r="N275" s="69"/>
      <c r="O275" s="69"/>
      <c r="P275" s="69"/>
      <c r="Q275" s="69"/>
      <c r="R275" s="69"/>
      <c r="S275" s="69"/>
      <c r="T275" s="69"/>
      <c r="U275" s="69"/>
      <c r="V275" s="69"/>
      <c r="W275" s="348"/>
      <c r="X275" s="348"/>
      <c r="Y275" s="348"/>
      <c r="Z275" s="348"/>
      <c r="AA275" s="2"/>
      <c r="AB275" s="1"/>
      <c r="AC275" s="1"/>
      <c r="AD275" s="1"/>
      <c r="AE275" s="1"/>
      <c r="AF275" s="1"/>
      <c r="AG275" s="1"/>
    </row>
    <row r="276" spans="1:33" ht="15.75" customHeight="1" x14ac:dyDescent="0.35">
      <c r="A276" s="1"/>
      <c r="B276" s="333"/>
      <c r="C276" s="2"/>
      <c r="D276" s="334"/>
      <c r="E276" s="69"/>
      <c r="F276" s="69"/>
      <c r="G276" s="69"/>
      <c r="H276" s="69"/>
      <c r="I276" s="69"/>
      <c r="J276" s="69"/>
      <c r="K276" s="69"/>
      <c r="L276" s="69"/>
      <c r="M276" s="69"/>
      <c r="N276" s="69"/>
      <c r="O276" s="69"/>
      <c r="P276" s="69"/>
      <c r="Q276" s="69"/>
      <c r="R276" s="69"/>
      <c r="S276" s="69"/>
      <c r="T276" s="69"/>
      <c r="U276" s="69"/>
      <c r="V276" s="69"/>
      <c r="W276" s="348"/>
      <c r="X276" s="348"/>
      <c r="Y276" s="348"/>
      <c r="Z276" s="348"/>
      <c r="AA276" s="2"/>
      <c r="AB276" s="1"/>
      <c r="AC276" s="1"/>
      <c r="AD276" s="1"/>
      <c r="AE276" s="1"/>
      <c r="AF276" s="1"/>
      <c r="AG276" s="1"/>
    </row>
    <row r="277" spans="1:33" ht="15.75" customHeight="1" x14ac:dyDescent="0.35">
      <c r="A277" s="1"/>
      <c r="B277" s="333"/>
      <c r="C277" s="2"/>
      <c r="D277" s="334"/>
      <c r="E277" s="69"/>
      <c r="F277" s="69"/>
      <c r="G277" s="69"/>
      <c r="H277" s="69"/>
      <c r="I277" s="69"/>
      <c r="J277" s="69"/>
      <c r="K277" s="69"/>
      <c r="L277" s="69"/>
      <c r="M277" s="69"/>
      <c r="N277" s="69"/>
      <c r="O277" s="69"/>
      <c r="P277" s="69"/>
      <c r="Q277" s="69"/>
      <c r="R277" s="69"/>
      <c r="S277" s="69"/>
      <c r="T277" s="69"/>
      <c r="U277" s="69"/>
      <c r="V277" s="69"/>
      <c r="W277" s="348"/>
      <c r="X277" s="348"/>
      <c r="Y277" s="348"/>
      <c r="Z277" s="348"/>
      <c r="AA277" s="2"/>
      <c r="AB277" s="1"/>
      <c r="AC277" s="1"/>
      <c r="AD277" s="1"/>
      <c r="AE277" s="1"/>
      <c r="AF277" s="1"/>
      <c r="AG277" s="1"/>
    </row>
    <row r="278" spans="1:33" ht="15.75" customHeight="1" x14ac:dyDescent="0.35">
      <c r="A278" s="1"/>
      <c r="B278" s="333"/>
      <c r="C278" s="2"/>
      <c r="D278" s="334"/>
      <c r="E278" s="69"/>
      <c r="F278" s="69"/>
      <c r="G278" s="69"/>
      <c r="H278" s="69"/>
      <c r="I278" s="69"/>
      <c r="J278" s="69"/>
      <c r="K278" s="69"/>
      <c r="L278" s="69"/>
      <c r="M278" s="69"/>
      <c r="N278" s="69"/>
      <c r="O278" s="69"/>
      <c r="P278" s="69"/>
      <c r="Q278" s="69"/>
      <c r="R278" s="69"/>
      <c r="S278" s="69"/>
      <c r="T278" s="69"/>
      <c r="U278" s="69"/>
      <c r="V278" s="69"/>
      <c r="W278" s="348"/>
      <c r="X278" s="348"/>
      <c r="Y278" s="348"/>
      <c r="Z278" s="348"/>
      <c r="AA278" s="2"/>
      <c r="AB278" s="1"/>
      <c r="AC278" s="1"/>
      <c r="AD278" s="1"/>
      <c r="AE278" s="1"/>
      <c r="AF278" s="1"/>
      <c r="AG278" s="1"/>
    </row>
    <row r="279" spans="1:33" ht="15.75" customHeight="1" x14ac:dyDescent="0.35">
      <c r="A279" s="1"/>
      <c r="B279" s="333"/>
      <c r="C279" s="2"/>
      <c r="D279" s="334"/>
      <c r="E279" s="69"/>
      <c r="F279" s="69"/>
      <c r="G279" s="69"/>
      <c r="H279" s="69"/>
      <c r="I279" s="69"/>
      <c r="J279" s="69"/>
      <c r="K279" s="69"/>
      <c r="L279" s="69"/>
      <c r="M279" s="69"/>
      <c r="N279" s="69"/>
      <c r="O279" s="69"/>
      <c r="P279" s="69"/>
      <c r="Q279" s="69"/>
      <c r="R279" s="69"/>
      <c r="S279" s="69"/>
      <c r="T279" s="69"/>
      <c r="U279" s="69"/>
      <c r="V279" s="69"/>
      <c r="W279" s="348"/>
      <c r="X279" s="348"/>
      <c r="Y279" s="348"/>
      <c r="Z279" s="348"/>
      <c r="AA279" s="2"/>
      <c r="AB279" s="1"/>
      <c r="AC279" s="1"/>
      <c r="AD279" s="1"/>
      <c r="AE279" s="1"/>
      <c r="AF279" s="1"/>
      <c r="AG279" s="1"/>
    </row>
    <row r="280" spans="1:33" ht="15.75" customHeight="1" x14ac:dyDescent="0.35">
      <c r="A280" s="1"/>
      <c r="B280" s="333"/>
      <c r="C280" s="2"/>
      <c r="D280" s="334"/>
      <c r="E280" s="69"/>
      <c r="F280" s="69"/>
      <c r="G280" s="69"/>
      <c r="H280" s="69"/>
      <c r="I280" s="69"/>
      <c r="J280" s="69"/>
      <c r="K280" s="69"/>
      <c r="L280" s="69"/>
      <c r="M280" s="69"/>
      <c r="N280" s="69"/>
      <c r="O280" s="69"/>
      <c r="P280" s="69"/>
      <c r="Q280" s="69"/>
      <c r="R280" s="69"/>
      <c r="S280" s="69"/>
      <c r="T280" s="69"/>
      <c r="U280" s="69"/>
      <c r="V280" s="69"/>
      <c r="W280" s="348"/>
      <c r="X280" s="348"/>
      <c r="Y280" s="348"/>
      <c r="Z280" s="348"/>
      <c r="AA280" s="2"/>
      <c r="AB280" s="1"/>
      <c r="AC280" s="1"/>
      <c r="AD280" s="1"/>
      <c r="AE280" s="1"/>
      <c r="AF280" s="1"/>
      <c r="AG280" s="1"/>
    </row>
    <row r="281" spans="1:33" ht="15.75" customHeight="1" x14ac:dyDescent="0.35">
      <c r="A281" s="1"/>
      <c r="B281" s="333"/>
      <c r="C281" s="2"/>
      <c r="D281" s="334"/>
      <c r="E281" s="69"/>
      <c r="F281" s="69"/>
      <c r="G281" s="69"/>
      <c r="H281" s="69"/>
      <c r="I281" s="69"/>
      <c r="J281" s="69"/>
      <c r="K281" s="69"/>
      <c r="L281" s="69"/>
      <c r="M281" s="69"/>
      <c r="N281" s="69"/>
      <c r="O281" s="69"/>
      <c r="P281" s="69"/>
      <c r="Q281" s="69"/>
      <c r="R281" s="69"/>
      <c r="S281" s="69"/>
      <c r="T281" s="69"/>
      <c r="U281" s="69"/>
      <c r="V281" s="69"/>
      <c r="W281" s="348"/>
      <c r="X281" s="348"/>
      <c r="Y281" s="348"/>
      <c r="Z281" s="348"/>
      <c r="AA281" s="2"/>
      <c r="AB281" s="1"/>
      <c r="AC281" s="1"/>
      <c r="AD281" s="1"/>
      <c r="AE281" s="1"/>
      <c r="AF281" s="1"/>
      <c r="AG281" s="1"/>
    </row>
    <row r="282" spans="1:33" ht="15.75" customHeight="1" x14ac:dyDescent="0.35">
      <c r="A282" s="1"/>
      <c r="B282" s="333"/>
      <c r="C282" s="2"/>
      <c r="D282" s="334"/>
      <c r="E282" s="69"/>
      <c r="F282" s="69"/>
      <c r="G282" s="69"/>
      <c r="H282" s="69"/>
      <c r="I282" s="69"/>
      <c r="J282" s="69"/>
      <c r="K282" s="69"/>
      <c r="L282" s="69"/>
      <c r="M282" s="69"/>
      <c r="N282" s="69"/>
      <c r="O282" s="69"/>
      <c r="P282" s="69"/>
      <c r="Q282" s="69"/>
      <c r="R282" s="69"/>
      <c r="S282" s="69"/>
      <c r="T282" s="69"/>
      <c r="U282" s="69"/>
      <c r="V282" s="69"/>
      <c r="W282" s="348"/>
      <c r="X282" s="348"/>
      <c r="Y282" s="348"/>
      <c r="Z282" s="348"/>
      <c r="AA282" s="2"/>
      <c r="AB282" s="1"/>
      <c r="AC282" s="1"/>
      <c r="AD282" s="1"/>
      <c r="AE282" s="1"/>
      <c r="AF282" s="1"/>
      <c r="AG282" s="1"/>
    </row>
    <row r="283" spans="1:33" ht="15.75" customHeight="1" x14ac:dyDescent="0.35">
      <c r="A283" s="1"/>
      <c r="B283" s="333"/>
      <c r="C283" s="2"/>
      <c r="D283" s="334"/>
      <c r="E283" s="69"/>
      <c r="F283" s="69"/>
      <c r="G283" s="69"/>
      <c r="H283" s="69"/>
      <c r="I283" s="69"/>
      <c r="J283" s="69"/>
      <c r="K283" s="69"/>
      <c r="L283" s="69"/>
      <c r="M283" s="69"/>
      <c r="N283" s="69"/>
      <c r="O283" s="69"/>
      <c r="P283" s="69"/>
      <c r="Q283" s="69"/>
      <c r="R283" s="69"/>
      <c r="S283" s="69"/>
      <c r="T283" s="69"/>
      <c r="U283" s="69"/>
      <c r="V283" s="69"/>
      <c r="W283" s="348"/>
      <c r="X283" s="348"/>
      <c r="Y283" s="348"/>
      <c r="Z283" s="348"/>
      <c r="AA283" s="2"/>
      <c r="AB283" s="1"/>
      <c r="AC283" s="1"/>
      <c r="AD283" s="1"/>
      <c r="AE283" s="1"/>
      <c r="AF283" s="1"/>
      <c r="AG283" s="1"/>
    </row>
    <row r="284" spans="1:33" ht="15.75" customHeight="1" x14ac:dyDescent="0.35">
      <c r="A284" s="1"/>
      <c r="B284" s="333"/>
      <c r="C284" s="2"/>
      <c r="D284" s="334"/>
      <c r="E284" s="69"/>
      <c r="F284" s="69"/>
      <c r="G284" s="69"/>
      <c r="H284" s="69"/>
      <c r="I284" s="69"/>
      <c r="J284" s="69"/>
      <c r="K284" s="69"/>
      <c r="L284" s="69"/>
      <c r="M284" s="69"/>
      <c r="N284" s="69"/>
      <c r="O284" s="69"/>
      <c r="P284" s="69"/>
      <c r="Q284" s="69"/>
      <c r="R284" s="69"/>
      <c r="S284" s="69"/>
      <c r="T284" s="69"/>
      <c r="U284" s="69"/>
      <c r="V284" s="69"/>
      <c r="W284" s="348"/>
      <c r="X284" s="348"/>
      <c r="Y284" s="348"/>
      <c r="Z284" s="348"/>
      <c r="AA284" s="2"/>
      <c r="AB284" s="1"/>
      <c r="AC284" s="1"/>
      <c r="AD284" s="1"/>
      <c r="AE284" s="1"/>
      <c r="AF284" s="1"/>
      <c r="AG284" s="1"/>
    </row>
    <row r="285" spans="1:33" ht="15.75" customHeight="1" x14ac:dyDescent="0.35">
      <c r="A285" s="1"/>
      <c r="B285" s="333"/>
      <c r="C285" s="2"/>
      <c r="D285" s="334"/>
      <c r="E285" s="69"/>
      <c r="F285" s="69"/>
      <c r="G285" s="69"/>
      <c r="H285" s="69"/>
      <c r="I285" s="69"/>
      <c r="J285" s="69"/>
      <c r="K285" s="69"/>
      <c r="L285" s="69"/>
      <c r="M285" s="69"/>
      <c r="N285" s="69"/>
      <c r="O285" s="69"/>
      <c r="P285" s="69"/>
      <c r="Q285" s="69"/>
      <c r="R285" s="69"/>
      <c r="S285" s="69"/>
      <c r="T285" s="69"/>
      <c r="U285" s="69"/>
      <c r="V285" s="69"/>
      <c r="W285" s="348"/>
      <c r="X285" s="348"/>
      <c r="Y285" s="348"/>
      <c r="Z285" s="348"/>
      <c r="AA285" s="2"/>
      <c r="AB285" s="1"/>
      <c r="AC285" s="1"/>
      <c r="AD285" s="1"/>
      <c r="AE285" s="1"/>
      <c r="AF285" s="1"/>
      <c r="AG285" s="1"/>
    </row>
    <row r="286" spans="1:33" ht="15.75" customHeight="1" x14ac:dyDescent="0.35">
      <c r="A286" s="1"/>
      <c r="B286" s="333"/>
      <c r="C286" s="2"/>
      <c r="D286" s="334"/>
      <c r="E286" s="69"/>
      <c r="F286" s="69"/>
      <c r="G286" s="69"/>
      <c r="H286" s="69"/>
      <c r="I286" s="69"/>
      <c r="J286" s="69"/>
      <c r="K286" s="69"/>
      <c r="L286" s="69"/>
      <c r="M286" s="69"/>
      <c r="N286" s="69"/>
      <c r="O286" s="69"/>
      <c r="P286" s="69"/>
      <c r="Q286" s="69"/>
      <c r="R286" s="69"/>
      <c r="S286" s="69"/>
      <c r="T286" s="69"/>
      <c r="U286" s="69"/>
      <c r="V286" s="69"/>
      <c r="W286" s="348"/>
      <c r="X286" s="348"/>
      <c r="Y286" s="348"/>
      <c r="Z286" s="348"/>
      <c r="AA286" s="2"/>
      <c r="AB286" s="1"/>
      <c r="AC286" s="1"/>
      <c r="AD286" s="1"/>
      <c r="AE286" s="1"/>
      <c r="AF286" s="1"/>
      <c r="AG286" s="1"/>
    </row>
    <row r="287" spans="1:33" ht="15.75" customHeight="1" x14ac:dyDescent="0.35">
      <c r="A287" s="1"/>
      <c r="B287" s="333"/>
      <c r="C287" s="2"/>
      <c r="D287" s="334"/>
      <c r="E287" s="69"/>
      <c r="F287" s="69"/>
      <c r="G287" s="69"/>
      <c r="H287" s="69"/>
      <c r="I287" s="69"/>
      <c r="J287" s="69"/>
      <c r="K287" s="69"/>
      <c r="L287" s="69"/>
      <c r="M287" s="69"/>
      <c r="N287" s="69"/>
      <c r="O287" s="69"/>
      <c r="P287" s="69"/>
      <c r="Q287" s="69"/>
      <c r="R287" s="69"/>
      <c r="S287" s="69"/>
      <c r="T287" s="69"/>
      <c r="U287" s="69"/>
      <c r="V287" s="69"/>
      <c r="W287" s="348"/>
      <c r="X287" s="348"/>
      <c r="Y287" s="348"/>
      <c r="Z287" s="348"/>
      <c r="AA287" s="2"/>
      <c r="AB287" s="1"/>
      <c r="AC287" s="1"/>
      <c r="AD287" s="1"/>
      <c r="AE287" s="1"/>
      <c r="AF287" s="1"/>
      <c r="AG287" s="1"/>
    </row>
    <row r="288" spans="1:33" ht="15.75" customHeight="1" x14ac:dyDescent="0.35">
      <c r="A288" s="1"/>
      <c r="B288" s="333"/>
      <c r="C288" s="2"/>
      <c r="D288" s="334"/>
      <c r="E288" s="69"/>
      <c r="F288" s="69"/>
      <c r="G288" s="69"/>
      <c r="H288" s="69"/>
      <c r="I288" s="69"/>
      <c r="J288" s="69"/>
      <c r="K288" s="69"/>
      <c r="L288" s="69"/>
      <c r="M288" s="69"/>
      <c r="N288" s="69"/>
      <c r="O288" s="69"/>
      <c r="P288" s="69"/>
      <c r="Q288" s="69"/>
      <c r="R288" s="69"/>
      <c r="S288" s="69"/>
      <c r="T288" s="69"/>
      <c r="U288" s="69"/>
      <c r="V288" s="69"/>
      <c r="W288" s="348"/>
      <c r="X288" s="348"/>
      <c r="Y288" s="348"/>
      <c r="Z288" s="348"/>
      <c r="AA288" s="2"/>
      <c r="AB288" s="1"/>
      <c r="AC288" s="1"/>
      <c r="AD288" s="1"/>
      <c r="AE288" s="1"/>
      <c r="AF288" s="1"/>
      <c r="AG288" s="1"/>
    </row>
    <row r="289" spans="1:33" ht="15.75" customHeight="1" x14ac:dyDescent="0.35">
      <c r="A289" s="1"/>
      <c r="B289" s="333"/>
      <c r="C289" s="2"/>
      <c r="D289" s="334"/>
      <c r="E289" s="69"/>
      <c r="F289" s="69"/>
      <c r="G289" s="69"/>
      <c r="H289" s="69"/>
      <c r="I289" s="69"/>
      <c r="J289" s="69"/>
      <c r="K289" s="69"/>
      <c r="L289" s="69"/>
      <c r="M289" s="69"/>
      <c r="N289" s="69"/>
      <c r="O289" s="69"/>
      <c r="P289" s="69"/>
      <c r="Q289" s="69"/>
      <c r="R289" s="69"/>
      <c r="S289" s="69"/>
      <c r="T289" s="69"/>
      <c r="U289" s="69"/>
      <c r="V289" s="69"/>
      <c r="W289" s="348"/>
      <c r="X289" s="348"/>
      <c r="Y289" s="348"/>
      <c r="Z289" s="348"/>
      <c r="AA289" s="2"/>
      <c r="AB289" s="1"/>
      <c r="AC289" s="1"/>
      <c r="AD289" s="1"/>
      <c r="AE289" s="1"/>
      <c r="AF289" s="1"/>
      <c r="AG289" s="1"/>
    </row>
    <row r="290" spans="1:33" ht="15.75" customHeight="1" x14ac:dyDescent="0.35">
      <c r="A290" s="1"/>
      <c r="B290" s="333"/>
      <c r="C290" s="2"/>
      <c r="D290" s="334"/>
      <c r="E290" s="69"/>
      <c r="F290" s="69"/>
      <c r="G290" s="69"/>
      <c r="H290" s="69"/>
      <c r="I290" s="69"/>
      <c r="J290" s="69"/>
      <c r="K290" s="69"/>
      <c r="L290" s="69"/>
      <c r="M290" s="69"/>
      <c r="N290" s="69"/>
      <c r="O290" s="69"/>
      <c r="P290" s="69"/>
      <c r="Q290" s="69"/>
      <c r="R290" s="69"/>
      <c r="S290" s="69"/>
      <c r="T290" s="69"/>
      <c r="U290" s="69"/>
      <c r="V290" s="69"/>
      <c r="W290" s="348"/>
      <c r="X290" s="348"/>
      <c r="Y290" s="348"/>
      <c r="Z290" s="348"/>
      <c r="AA290" s="2"/>
      <c r="AB290" s="1"/>
      <c r="AC290" s="1"/>
      <c r="AD290" s="1"/>
      <c r="AE290" s="1"/>
      <c r="AF290" s="1"/>
      <c r="AG290" s="1"/>
    </row>
    <row r="291" spans="1:33" ht="15.75" customHeight="1" x14ac:dyDescent="0.35">
      <c r="A291" s="1"/>
      <c r="B291" s="333"/>
      <c r="C291" s="2"/>
      <c r="D291" s="334"/>
      <c r="E291" s="69"/>
      <c r="F291" s="69"/>
      <c r="G291" s="69"/>
      <c r="H291" s="69"/>
      <c r="I291" s="69"/>
      <c r="J291" s="69"/>
      <c r="K291" s="69"/>
      <c r="L291" s="69"/>
      <c r="M291" s="69"/>
      <c r="N291" s="69"/>
      <c r="O291" s="69"/>
      <c r="P291" s="69"/>
      <c r="Q291" s="69"/>
      <c r="R291" s="69"/>
      <c r="S291" s="69"/>
      <c r="T291" s="69"/>
      <c r="U291" s="69"/>
      <c r="V291" s="69"/>
      <c r="W291" s="348"/>
      <c r="X291" s="348"/>
      <c r="Y291" s="348"/>
      <c r="Z291" s="348"/>
      <c r="AA291" s="2"/>
      <c r="AB291" s="1"/>
      <c r="AC291" s="1"/>
      <c r="AD291" s="1"/>
      <c r="AE291" s="1"/>
      <c r="AF291" s="1"/>
      <c r="AG291" s="1"/>
    </row>
    <row r="292" spans="1:33" ht="15.75" customHeight="1" x14ac:dyDescent="0.35">
      <c r="A292" s="1"/>
      <c r="B292" s="333"/>
      <c r="C292" s="2"/>
      <c r="D292" s="334"/>
      <c r="E292" s="69"/>
      <c r="F292" s="69"/>
      <c r="G292" s="69"/>
      <c r="H292" s="69"/>
      <c r="I292" s="69"/>
      <c r="J292" s="69"/>
      <c r="K292" s="69"/>
      <c r="L292" s="69"/>
      <c r="M292" s="69"/>
      <c r="N292" s="69"/>
      <c r="O292" s="69"/>
      <c r="P292" s="69"/>
      <c r="Q292" s="69"/>
      <c r="R292" s="69"/>
      <c r="S292" s="69"/>
      <c r="T292" s="69"/>
      <c r="U292" s="69"/>
      <c r="V292" s="69"/>
      <c r="W292" s="348"/>
      <c r="X292" s="348"/>
      <c r="Y292" s="348"/>
      <c r="Z292" s="348"/>
      <c r="AA292" s="2"/>
      <c r="AB292" s="1"/>
      <c r="AC292" s="1"/>
      <c r="AD292" s="1"/>
      <c r="AE292" s="1"/>
      <c r="AF292" s="1"/>
      <c r="AG292" s="1"/>
    </row>
    <row r="293" spans="1:33" ht="15.75" customHeight="1" x14ac:dyDescent="0.35">
      <c r="A293" s="1"/>
      <c r="B293" s="333"/>
      <c r="C293" s="2"/>
      <c r="D293" s="334"/>
      <c r="E293" s="69"/>
      <c r="F293" s="69"/>
      <c r="G293" s="69"/>
      <c r="H293" s="69"/>
      <c r="I293" s="69"/>
      <c r="J293" s="69"/>
      <c r="K293" s="69"/>
      <c r="L293" s="69"/>
      <c r="M293" s="69"/>
      <c r="N293" s="69"/>
      <c r="O293" s="69"/>
      <c r="P293" s="69"/>
      <c r="Q293" s="69"/>
      <c r="R293" s="69"/>
      <c r="S293" s="69"/>
      <c r="T293" s="69"/>
      <c r="U293" s="69"/>
      <c r="V293" s="69"/>
      <c r="W293" s="348"/>
      <c r="X293" s="348"/>
      <c r="Y293" s="348"/>
      <c r="Z293" s="348"/>
      <c r="AA293" s="2"/>
      <c r="AB293" s="1"/>
      <c r="AC293" s="1"/>
      <c r="AD293" s="1"/>
      <c r="AE293" s="1"/>
      <c r="AF293" s="1"/>
      <c r="AG293" s="1"/>
    </row>
    <row r="294" spans="1:33" ht="15.75" customHeight="1" x14ac:dyDescent="0.35">
      <c r="A294" s="1"/>
      <c r="B294" s="333"/>
      <c r="C294" s="2"/>
      <c r="D294" s="334"/>
      <c r="E294" s="69"/>
      <c r="F294" s="69"/>
      <c r="G294" s="69"/>
      <c r="H294" s="69"/>
      <c r="I294" s="69"/>
      <c r="J294" s="69"/>
      <c r="K294" s="69"/>
      <c r="L294" s="69"/>
      <c r="M294" s="69"/>
      <c r="N294" s="69"/>
      <c r="O294" s="69"/>
      <c r="P294" s="69"/>
      <c r="Q294" s="69"/>
      <c r="R294" s="69"/>
      <c r="S294" s="69"/>
      <c r="T294" s="69"/>
      <c r="U294" s="69"/>
      <c r="V294" s="69"/>
      <c r="W294" s="348"/>
      <c r="X294" s="348"/>
      <c r="Y294" s="348"/>
      <c r="Z294" s="348"/>
      <c r="AA294" s="2"/>
      <c r="AB294" s="1"/>
      <c r="AC294" s="1"/>
      <c r="AD294" s="1"/>
      <c r="AE294" s="1"/>
      <c r="AF294" s="1"/>
      <c r="AG294" s="1"/>
    </row>
    <row r="295" spans="1:33" ht="15.75" customHeight="1" x14ac:dyDescent="0.35">
      <c r="A295" s="1"/>
      <c r="B295" s="333"/>
      <c r="C295" s="2"/>
      <c r="D295" s="334"/>
      <c r="E295" s="69"/>
      <c r="F295" s="69"/>
      <c r="G295" s="69"/>
      <c r="H295" s="69"/>
      <c r="I295" s="69"/>
      <c r="J295" s="69"/>
      <c r="K295" s="69"/>
      <c r="L295" s="69"/>
      <c r="M295" s="69"/>
      <c r="N295" s="69"/>
      <c r="O295" s="69"/>
      <c r="P295" s="69"/>
      <c r="Q295" s="69"/>
      <c r="R295" s="69"/>
      <c r="S295" s="69"/>
      <c r="T295" s="69"/>
      <c r="U295" s="69"/>
      <c r="V295" s="69"/>
      <c r="W295" s="348"/>
      <c r="X295" s="348"/>
      <c r="Y295" s="348"/>
      <c r="Z295" s="348"/>
      <c r="AA295" s="2"/>
      <c r="AB295" s="1"/>
      <c r="AC295" s="1"/>
      <c r="AD295" s="1"/>
      <c r="AE295" s="1"/>
      <c r="AF295" s="1"/>
      <c r="AG295" s="1"/>
    </row>
    <row r="296" spans="1:33" ht="15.75" customHeight="1" x14ac:dyDescent="0.35">
      <c r="A296" s="1"/>
      <c r="B296" s="333"/>
      <c r="C296" s="2"/>
      <c r="D296" s="334"/>
      <c r="E296" s="69"/>
      <c r="F296" s="69"/>
      <c r="G296" s="69"/>
      <c r="H296" s="69"/>
      <c r="I296" s="69"/>
      <c r="J296" s="69"/>
      <c r="K296" s="69"/>
      <c r="L296" s="69"/>
      <c r="M296" s="69"/>
      <c r="N296" s="69"/>
      <c r="O296" s="69"/>
      <c r="P296" s="69"/>
      <c r="Q296" s="69"/>
      <c r="R296" s="69"/>
      <c r="S296" s="69"/>
      <c r="T296" s="69"/>
      <c r="U296" s="69"/>
      <c r="V296" s="69"/>
      <c r="W296" s="348"/>
      <c r="X296" s="348"/>
      <c r="Y296" s="348"/>
      <c r="Z296" s="348"/>
      <c r="AA296" s="2"/>
      <c r="AB296" s="1"/>
      <c r="AC296" s="1"/>
      <c r="AD296" s="1"/>
      <c r="AE296" s="1"/>
      <c r="AF296" s="1"/>
      <c r="AG296" s="1"/>
    </row>
    <row r="297" spans="1:33" ht="15.75" customHeight="1" x14ac:dyDescent="0.35">
      <c r="A297" s="1"/>
      <c r="B297" s="333"/>
      <c r="C297" s="2"/>
      <c r="D297" s="334"/>
      <c r="E297" s="69"/>
      <c r="F297" s="69"/>
      <c r="G297" s="69"/>
      <c r="H297" s="69"/>
      <c r="I297" s="69"/>
      <c r="J297" s="69"/>
      <c r="K297" s="69"/>
      <c r="L297" s="69"/>
      <c r="M297" s="69"/>
      <c r="N297" s="69"/>
      <c r="O297" s="69"/>
      <c r="P297" s="69"/>
      <c r="Q297" s="69"/>
      <c r="R297" s="69"/>
      <c r="S297" s="69"/>
      <c r="T297" s="69"/>
      <c r="U297" s="69"/>
      <c r="V297" s="69"/>
      <c r="W297" s="348"/>
      <c r="X297" s="348"/>
      <c r="Y297" s="348"/>
      <c r="Z297" s="348"/>
      <c r="AA297" s="2"/>
      <c r="AB297" s="1"/>
      <c r="AC297" s="1"/>
      <c r="AD297" s="1"/>
      <c r="AE297" s="1"/>
      <c r="AF297" s="1"/>
      <c r="AG297" s="1"/>
    </row>
    <row r="298" spans="1:33" ht="15.75" customHeight="1" x14ac:dyDescent="0.35">
      <c r="A298" s="1"/>
      <c r="B298" s="333"/>
      <c r="C298" s="2"/>
      <c r="D298" s="334"/>
      <c r="E298" s="69"/>
      <c r="F298" s="69"/>
      <c r="G298" s="69"/>
      <c r="H298" s="69"/>
      <c r="I298" s="69"/>
      <c r="J298" s="69"/>
      <c r="K298" s="69"/>
      <c r="L298" s="69"/>
      <c r="M298" s="69"/>
      <c r="N298" s="69"/>
      <c r="O298" s="69"/>
      <c r="P298" s="69"/>
      <c r="Q298" s="69"/>
      <c r="R298" s="69"/>
      <c r="S298" s="69"/>
      <c r="T298" s="69"/>
      <c r="U298" s="69"/>
      <c r="V298" s="69"/>
      <c r="W298" s="348"/>
      <c r="X298" s="348"/>
      <c r="Y298" s="348"/>
      <c r="Z298" s="348"/>
      <c r="AA298" s="2"/>
      <c r="AB298" s="1"/>
      <c r="AC298" s="1"/>
      <c r="AD298" s="1"/>
      <c r="AE298" s="1"/>
      <c r="AF298" s="1"/>
      <c r="AG298" s="1"/>
    </row>
    <row r="299" spans="1:33" ht="15.75" customHeight="1" x14ac:dyDescent="0.35">
      <c r="A299" s="1"/>
      <c r="B299" s="333"/>
      <c r="C299" s="2"/>
      <c r="D299" s="334"/>
      <c r="E299" s="69"/>
      <c r="F299" s="69"/>
      <c r="G299" s="69"/>
      <c r="H299" s="69"/>
      <c r="I299" s="69"/>
      <c r="J299" s="69"/>
      <c r="K299" s="69"/>
      <c r="L299" s="69"/>
      <c r="M299" s="69"/>
      <c r="N299" s="69"/>
      <c r="O299" s="69"/>
      <c r="P299" s="69"/>
      <c r="Q299" s="69"/>
      <c r="R299" s="69"/>
      <c r="S299" s="69"/>
      <c r="T299" s="69"/>
      <c r="U299" s="69"/>
      <c r="V299" s="69"/>
      <c r="W299" s="348"/>
      <c r="X299" s="348"/>
      <c r="Y299" s="348"/>
      <c r="Z299" s="348"/>
      <c r="AA299" s="2"/>
      <c r="AB299" s="1"/>
      <c r="AC299" s="1"/>
      <c r="AD299" s="1"/>
      <c r="AE299" s="1"/>
      <c r="AF299" s="1"/>
      <c r="AG299" s="1"/>
    </row>
    <row r="300" spans="1:33" ht="15.75" customHeight="1" x14ac:dyDescent="0.35">
      <c r="A300" s="1"/>
      <c r="B300" s="333"/>
      <c r="C300" s="2"/>
      <c r="D300" s="334"/>
      <c r="E300" s="69"/>
      <c r="F300" s="69"/>
      <c r="G300" s="69"/>
      <c r="H300" s="69"/>
      <c r="I300" s="69"/>
      <c r="J300" s="69"/>
      <c r="K300" s="69"/>
      <c r="L300" s="69"/>
      <c r="M300" s="69"/>
      <c r="N300" s="69"/>
      <c r="O300" s="69"/>
      <c r="P300" s="69"/>
      <c r="Q300" s="69"/>
      <c r="R300" s="69"/>
      <c r="S300" s="69"/>
      <c r="T300" s="69"/>
      <c r="U300" s="69"/>
      <c r="V300" s="69"/>
      <c r="W300" s="348"/>
      <c r="X300" s="348"/>
      <c r="Y300" s="348"/>
      <c r="Z300" s="348"/>
      <c r="AA300" s="2"/>
      <c r="AB300" s="1"/>
      <c r="AC300" s="1"/>
      <c r="AD300" s="1"/>
      <c r="AE300" s="1"/>
      <c r="AF300" s="1"/>
      <c r="AG300" s="1"/>
    </row>
    <row r="301" spans="1:33" ht="15.75" customHeight="1" x14ac:dyDescent="0.35">
      <c r="A301" s="1"/>
      <c r="B301" s="333"/>
      <c r="C301" s="2"/>
      <c r="D301" s="334"/>
      <c r="E301" s="69"/>
      <c r="F301" s="69"/>
      <c r="G301" s="69"/>
      <c r="H301" s="69"/>
      <c r="I301" s="69"/>
      <c r="J301" s="69"/>
      <c r="K301" s="69"/>
      <c r="L301" s="69"/>
      <c r="M301" s="69"/>
      <c r="N301" s="69"/>
      <c r="O301" s="69"/>
      <c r="P301" s="69"/>
      <c r="Q301" s="69"/>
      <c r="R301" s="69"/>
      <c r="S301" s="69"/>
      <c r="T301" s="69"/>
      <c r="U301" s="69"/>
      <c r="V301" s="69"/>
      <c r="W301" s="348"/>
      <c r="X301" s="348"/>
      <c r="Y301" s="348"/>
      <c r="Z301" s="348"/>
      <c r="AA301" s="2"/>
      <c r="AB301" s="1"/>
      <c r="AC301" s="1"/>
      <c r="AD301" s="1"/>
      <c r="AE301" s="1"/>
      <c r="AF301" s="1"/>
      <c r="AG301" s="1"/>
    </row>
    <row r="302" spans="1:33" ht="15.75" customHeight="1" x14ac:dyDescent="0.35">
      <c r="A302" s="1"/>
      <c r="B302" s="333"/>
      <c r="C302" s="2"/>
      <c r="D302" s="334"/>
      <c r="E302" s="69"/>
      <c r="F302" s="69"/>
      <c r="G302" s="69"/>
      <c r="H302" s="69"/>
      <c r="I302" s="69"/>
      <c r="J302" s="69"/>
      <c r="K302" s="69"/>
      <c r="L302" s="69"/>
      <c r="M302" s="69"/>
      <c r="N302" s="69"/>
      <c r="O302" s="69"/>
      <c r="P302" s="69"/>
      <c r="Q302" s="69"/>
      <c r="R302" s="69"/>
      <c r="S302" s="69"/>
      <c r="T302" s="69"/>
      <c r="U302" s="69"/>
      <c r="V302" s="69"/>
      <c r="W302" s="348"/>
      <c r="X302" s="348"/>
      <c r="Y302" s="348"/>
      <c r="Z302" s="348"/>
      <c r="AA302" s="2"/>
      <c r="AB302" s="1"/>
      <c r="AC302" s="1"/>
      <c r="AD302" s="1"/>
      <c r="AE302" s="1"/>
      <c r="AF302" s="1"/>
      <c r="AG302" s="1"/>
    </row>
    <row r="303" spans="1:33" ht="15.75" customHeight="1" x14ac:dyDescent="0.35">
      <c r="A303" s="1"/>
      <c r="B303" s="333"/>
      <c r="C303" s="2"/>
      <c r="D303" s="334"/>
      <c r="E303" s="69"/>
      <c r="F303" s="69"/>
      <c r="G303" s="69"/>
      <c r="H303" s="69"/>
      <c r="I303" s="69"/>
      <c r="J303" s="69"/>
      <c r="K303" s="69"/>
      <c r="L303" s="69"/>
      <c r="M303" s="69"/>
      <c r="N303" s="69"/>
      <c r="O303" s="69"/>
      <c r="P303" s="69"/>
      <c r="Q303" s="69"/>
      <c r="R303" s="69"/>
      <c r="S303" s="69"/>
      <c r="T303" s="69"/>
      <c r="U303" s="69"/>
      <c r="V303" s="69"/>
      <c r="W303" s="348"/>
      <c r="X303" s="348"/>
      <c r="Y303" s="348"/>
      <c r="Z303" s="348"/>
      <c r="AA303" s="2"/>
      <c r="AB303" s="1"/>
      <c r="AC303" s="1"/>
      <c r="AD303" s="1"/>
      <c r="AE303" s="1"/>
      <c r="AF303" s="1"/>
      <c r="AG303" s="1"/>
    </row>
    <row r="304" spans="1:33" ht="15.75" customHeight="1" x14ac:dyDescent="0.35">
      <c r="A304" s="1"/>
      <c r="B304" s="333"/>
      <c r="C304" s="2"/>
      <c r="D304" s="334"/>
      <c r="E304" s="69"/>
      <c r="F304" s="69"/>
      <c r="G304" s="69"/>
      <c r="H304" s="69"/>
      <c r="I304" s="69"/>
      <c r="J304" s="69"/>
      <c r="K304" s="69"/>
      <c r="L304" s="69"/>
      <c r="M304" s="69"/>
      <c r="N304" s="69"/>
      <c r="O304" s="69"/>
      <c r="P304" s="69"/>
      <c r="Q304" s="69"/>
      <c r="R304" s="69"/>
      <c r="S304" s="69"/>
      <c r="T304" s="69"/>
      <c r="U304" s="69"/>
      <c r="V304" s="69"/>
      <c r="W304" s="348"/>
      <c r="X304" s="348"/>
      <c r="Y304" s="348"/>
      <c r="Z304" s="348"/>
      <c r="AA304" s="2"/>
      <c r="AB304" s="1"/>
      <c r="AC304" s="1"/>
      <c r="AD304" s="1"/>
      <c r="AE304" s="1"/>
      <c r="AF304" s="1"/>
      <c r="AG304" s="1"/>
    </row>
    <row r="305" spans="1:33" ht="15.75" customHeight="1" x14ac:dyDescent="0.35">
      <c r="A305" s="1"/>
      <c r="B305" s="333"/>
      <c r="C305" s="2"/>
      <c r="D305" s="334"/>
      <c r="E305" s="69"/>
      <c r="F305" s="69"/>
      <c r="G305" s="69"/>
      <c r="H305" s="69"/>
      <c r="I305" s="69"/>
      <c r="J305" s="69"/>
      <c r="K305" s="69"/>
      <c r="L305" s="69"/>
      <c r="M305" s="69"/>
      <c r="N305" s="69"/>
      <c r="O305" s="69"/>
      <c r="P305" s="69"/>
      <c r="Q305" s="69"/>
      <c r="R305" s="69"/>
      <c r="S305" s="69"/>
      <c r="T305" s="69"/>
      <c r="U305" s="69"/>
      <c r="V305" s="69"/>
      <c r="W305" s="348"/>
      <c r="X305" s="348"/>
      <c r="Y305" s="348"/>
      <c r="Z305" s="348"/>
      <c r="AA305" s="2"/>
      <c r="AB305" s="1"/>
      <c r="AC305" s="1"/>
      <c r="AD305" s="1"/>
      <c r="AE305" s="1"/>
      <c r="AF305" s="1"/>
      <c r="AG305" s="1"/>
    </row>
    <row r="306" spans="1:33" ht="15.75" customHeight="1" x14ac:dyDescent="0.35">
      <c r="A306" s="1"/>
      <c r="B306" s="333"/>
      <c r="C306" s="2"/>
      <c r="D306" s="334"/>
      <c r="E306" s="69"/>
      <c r="F306" s="69"/>
      <c r="G306" s="69"/>
      <c r="H306" s="69"/>
      <c r="I306" s="69"/>
      <c r="J306" s="69"/>
      <c r="K306" s="69"/>
      <c r="L306" s="69"/>
      <c r="M306" s="69"/>
      <c r="N306" s="69"/>
      <c r="O306" s="69"/>
      <c r="P306" s="69"/>
      <c r="Q306" s="69"/>
      <c r="R306" s="69"/>
      <c r="S306" s="69"/>
      <c r="T306" s="69"/>
      <c r="U306" s="69"/>
      <c r="V306" s="69"/>
      <c r="W306" s="348"/>
      <c r="X306" s="348"/>
      <c r="Y306" s="348"/>
      <c r="Z306" s="348"/>
      <c r="AA306" s="2"/>
      <c r="AB306" s="1"/>
      <c r="AC306" s="1"/>
      <c r="AD306" s="1"/>
      <c r="AE306" s="1"/>
      <c r="AF306" s="1"/>
      <c r="AG306" s="1"/>
    </row>
    <row r="307" spans="1:33" ht="15.75" customHeight="1" x14ac:dyDescent="0.35">
      <c r="A307" s="1"/>
      <c r="B307" s="333"/>
      <c r="C307" s="2"/>
      <c r="D307" s="334"/>
      <c r="E307" s="69"/>
      <c r="F307" s="69"/>
      <c r="G307" s="69"/>
      <c r="H307" s="69"/>
      <c r="I307" s="69"/>
      <c r="J307" s="69"/>
      <c r="K307" s="69"/>
      <c r="L307" s="69"/>
      <c r="M307" s="69"/>
      <c r="N307" s="69"/>
      <c r="O307" s="69"/>
      <c r="P307" s="69"/>
      <c r="Q307" s="69"/>
      <c r="R307" s="69"/>
      <c r="S307" s="69"/>
      <c r="T307" s="69"/>
      <c r="U307" s="69"/>
      <c r="V307" s="69"/>
      <c r="W307" s="348"/>
      <c r="X307" s="348"/>
      <c r="Y307" s="348"/>
      <c r="Z307" s="348"/>
      <c r="AA307" s="2"/>
      <c r="AB307" s="1"/>
      <c r="AC307" s="1"/>
      <c r="AD307" s="1"/>
      <c r="AE307" s="1"/>
      <c r="AF307" s="1"/>
      <c r="AG307" s="1"/>
    </row>
    <row r="308" spans="1:33" ht="15.75" customHeight="1" x14ac:dyDescent="0.35">
      <c r="A308" s="1"/>
      <c r="B308" s="333"/>
      <c r="C308" s="2"/>
      <c r="D308" s="334"/>
      <c r="E308" s="69"/>
      <c r="F308" s="69"/>
      <c r="G308" s="69"/>
      <c r="H308" s="69"/>
      <c r="I308" s="69"/>
      <c r="J308" s="69"/>
      <c r="K308" s="69"/>
      <c r="L308" s="69"/>
      <c r="M308" s="69"/>
      <c r="N308" s="69"/>
      <c r="O308" s="69"/>
      <c r="P308" s="69"/>
      <c r="Q308" s="69"/>
      <c r="R308" s="69"/>
      <c r="S308" s="69"/>
      <c r="T308" s="69"/>
      <c r="U308" s="69"/>
      <c r="V308" s="69"/>
      <c r="W308" s="348"/>
      <c r="X308" s="348"/>
      <c r="Y308" s="348"/>
      <c r="Z308" s="348"/>
      <c r="AA308" s="2"/>
      <c r="AB308" s="1"/>
      <c r="AC308" s="1"/>
      <c r="AD308" s="1"/>
      <c r="AE308" s="1"/>
      <c r="AF308" s="1"/>
      <c r="AG308" s="1"/>
    </row>
    <row r="309" spans="1:33" ht="15.75" customHeight="1" x14ac:dyDescent="0.35">
      <c r="A309" s="1"/>
      <c r="B309" s="333"/>
      <c r="C309" s="2"/>
      <c r="D309" s="334"/>
      <c r="E309" s="69"/>
      <c r="F309" s="69"/>
      <c r="G309" s="69"/>
      <c r="H309" s="69"/>
      <c r="I309" s="69"/>
      <c r="J309" s="69"/>
      <c r="K309" s="69"/>
      <c r="L309" s="69"/>
      <c r="M309" s="69"/>
      <c r="N309" s="69"/>
      <c r="O309" s="69"/>
      <c r="P309" s="69"/>
      <c r="Q309" s="69"/>
      <c r="R309" s="69"/>
      <c r="S309" s="69"/>
      <c r="T309" s="69"/>
      <c r="U309" s="69"/>
      <c r="V309" s="69"/>
      <c r="W309" s="348"/>
      <c r="X309" s="348"/>
      <c r="Y309" s="348"/>
      <c r="Z309" s="348"/>
      <c r="AA309" s="2"/>
      <c r="AB309" s="1"/>
      <c r="AC309" s="1"/>
      <c r="AD309" s="1"/>
      <c r="AE309" s="1"/>
      <c r="AF309" s="1"/>
      <c r="AG309" s="1"/>
    </row>
    <row r="310" spans="1:33" ht="15.75" customHeight="1" x14ac:dyDescent="0.35">
      <c r="A310" s="1"/>
      <c r="B310" s="333"/>
      <c r="C310" s="2"/>
      <c r="D310" s="334"/>
      <c r="E310" s="69"/>
      <c r="F310" s="69"/>
      <c r="G310" s="69"/>
      <c r="H310" s="69"/>
      <c r="I310" s="69"/>
      <c r="J310" s="69"/>
      <c r="K310" s="69"/>
      <c r="L310" s="69"/>
      <c r="M310" s="69"/>
      <c r="N310" s="69"/>
      <c r="O310" s="69"/>
      <c r="P310" s="69"/>
      <c r="Q310" s="69"/>
      <c r="R310" s="69"/>
      <c r="S310" s="69"/>
      <c r="T310" s="69"/>
      <c r="U310" s="69"/>
      <c r="V310" s="69"/>
      <c r="W310" s="348"/>
      <c r="X310" s="348"/>
      <c r="Y310" s="348"/>
      <c r="Z310" s="348"/>
      <c r="AA310" s="2"/>
      <c r="AB310" s="1"/>
      <c r="AC310" s="1"/>
      <c r="AD310" s="1"/>
      <c r="AE310" s="1"/>
      <c r="AF310" s="1"/>
      <c r="AG310" s="1"/>
    </row>
    <row r="311" spans="1:33" ht="15.75" customHeight="1" x14ac:dyDescent="0.35">
      <c r="A311" s="1"/>
      <c r="B311" s="333"/>
      <c r="C311" s="2"/>
      <c r="D311" s="334"/>
      <c r="E311" s="69"/>
      <c r="F311" s="69"/>
      <c r="G311" s="69"/>
      <c r="H311" s="69"/>
      <c r="I311" s="69"/>
      <c r="J311" s="69"/>
      <c r="K311" s="69"/>
      <c r="L311" s="69"/>
      <c r="M311" s="69"/>
      <c r="N311" s="69"/>
      <c r="O311" s="69"/>
      <c r="P311" s="69"/>
      <c r="Q311" s="69"/>
      <c r="R311" s="69"/>
      <c r="S311" s="69"/>
      <c r="T311" s="69"/>
      <c r="U311" s="69"/>
      <c r="V311" s="69"/>
      <c r="W311" s="348"/>
      <c r="X311" s="348"/>
      <c r="Y311" s="348"/>
      <c r="Z311" s="348"/>
      <c r="AA311" s="2"/>
      <c r="AB311" s="1"/>
      <c r="AC311" s="1"/>
      <c r="AD311" s="1"/>
      <c r="AE311" s="1"/>
      <c r="AF311" s="1"/>
      <c r="AG311" s="1"/>
    </row>
    <row r="312" spans="1:33" ht="15.75" customHeight="1" x14ac:dyDescent="0.35">
      <c r="A312" s="1"/>
      <c r="B312" s="333"/>
      <c r="C312" s="2"/>
      <c r="D312" s="334"/>
      <c r="E312" s="69"/>
      <c r="F312" s="69"/>
      <c r="G312" s="69"/>
      <c r="H312" s="69"/>
      <c r="I312" s="69"/>
      <c r="J312" s="69"/>
      <c r="K312" s="69"/>
      <c r="L312" s="69"/>
      <c r="M312" s="69"/>
      <c r="N312" s="69"/>
      <c r="O312" s="69"/>
      <c r="P312" s="69"/>
      <c r="Q312" s="69"/>
      <c r="R312" s="69"/>
      <c r="S312" s="69"/>
      <c r="T312" s="69"/>
      <c r="U312" s="69"/>
      <c r="V312" s="69"/>
      <c r="W312" s="348"/>
      <c r="X312" s="348"/>
      <c r="Y312" s="348"/>
      <c r="Z312" s="348"/>
      <c r="AA312" s="2"/>
      <c r="AB312" s="1"/>
      <c r="AC312" s="1"/>
      <c r="AD312" s="1"/>
      <c r="AE312" s="1"/>
      <c r="AF312" s="1"/>
      <c r="AG312" s="1"/>
    </row>
    <row r="313" spans="1:33" ht="15.75" customHeight="1" x14ac:dyDescent="0.35">
      <c r="A313" s="1"/>
      <c r="B313" s="333"/>
      <c r="C313" s="2"/>
      <c r="D313" s="334"/>
      <c r="E313" s="69"/>
      <c r="F313" s="69"/>
      <c r="G313" s="69"/>
      <c r="H313" s="69"/>
      <c r="I313" s="69"/>
      <c r="J313" s="69"/>
      <c r="K313" s="69"/>
      <c r="L313" s="69"/>
      <c r="M313" s="69"/>
      <c r="N313" s="69"/>
      <c r="O313" s="69"/>
      <c r="P313" s="69"/>
      <c r="Q313" s="69"/>
      <c r="R313" s="69"/>
      <c r="S313" s="69"/>
      <c r="T313" s="69"/>
      <c r="U313" s="69"/>
      <c r="V313" s="69"/>
      <c r="W313" s="348"/>
      <c r="X313" s="348"/>
      <c r="Y313" s="348"/>
      <c r="Z313" s="348"/>
      <c r="AA313" s="2"/>
      <c r="AB313" s="1"/>
      <c r="AC313" s="1"/>
      <c r="AD313" s="1"/>
      <c r="AE313" s="1"/>
      <c r="AF313" s="1"/>
      <c r="AG313" s="1"/>
    </row>
    <row r="314" spans="1:33" ht="15.75" customHeight="1" x14ac:dyDescent="0.35">
      <c r="A314" s="1"/>
      <c r="B314" s="333"/>
      <c r="C314" s="2"/>
      <c r="D314" s="334"/>
      <c r="E314" s="69"/>
      <c r="F314" s="69"/>
      <c r="G314" s="69"/>
      <c r="H314" s="69"/>
      <c r="I314" s="69"/>
      <c r="J314" s="69"/>
      <c r="K314" s="69"/>
      <c r="L314" s="69"/>
      <c r="M314" s="69"/>
      <c r="N314" s="69"/>
      <c r="O314" s="69"/>
      <c r="P314" s="69"/>
      <c r="Q314" s="69"/>
      <c r="R314" s="69"/>
      <c r="S314" s="69"/>
      <c r="T314" s="69"/>
      <c r="U314" s="69"/>
      <c r="V314" s="69"/>
      <c r="W314" s="348"/>
      <c r="X314" s="348"/>
      <c r="Y314" s="348"/>
      <c r="Z314" s="348"/>
      <c r="AA314" s="2"/>
      <c r="AB314" s="1"/>
      <c r="AC314" s="1"/>
      <c r="AD314" s="1"/>
      <c r="AE314" s="1"/>
      <c r="AF314" s="1"/>
      <c r="AG314" s="1"/>
    </row>
    <row r="315" spans="1:33" ht="15.75" customHeight="1" x14ac:dyDescent="0.35">
      <c r="A315" s="1"/>
      <c r="B315" s="333"/>
      <c r="C315" s="2"/>
      <c r="D315" s="334"/>
      <c r="E315" s="69"/>
      <c r="F315" s="69"/>
      <c r="G315" s="69"/>
      <c r="H315" s="69"/>
      <c r="I315" s="69"/>
      <c r="J315" s="69"/>
      <c r="K315" s="69"/>
      <c r="L315" s="69"/>
      <c r="M315" s="69"/>
      <c r="N315" s="69"/>
      <c r="O315" s="69"/>
      <c r="P315" s="69"/>
      <c r="Q315" s="69"/>
      <c r="R315" s="69"/>
      <c r="S315" s="69"/>
      <c r="T315" s="69"/>
      <c r="U315" s="69"/>
      <c r="V315" s="69"/>
      <c r="W315" s="348"/>
      <c r="X315" s="348"/>
      <c r="Y315" s="348"/>
      <c r="Z315" s="348"/>
      <c r="AA315" s="2"/>
      <c r="AB315" s="1"/>
      <c r="AC315" s="1"/>
      <c r="AD315" s="1"/>
      <c r="AE315" s="1"/>
      <c r="AF315" s="1"/>
      <c r="AG315" s="1"/>
    </row>
    <row r="316" spans="1:33" ht="15.75" customHeight="1" x14ac:dyDescent="0.35">
      <c r="A316" s="1"/>
      <c r="B316" s="333"/>
      <c r="C316" s="2"/>
      <c r="D316" s="334"/>
      <c r="E316" s="69"/>
      <c r="F316" s="69"/>
      <c r="G316" s="69"/>
      <c r="H316" s="69"/>
      <c r="I316" s="69"/>
      <c r="J316" s="69"/>
      <c r="K316" s="69"/>
      <c r="L316" s="69"/>
      <c r="M316" s="69"/>
      <c r="N316" s="69"/>
      <c r="O316" s="69"/>
      <c r="P316" s="69"/>
      <c r="Q316" s="69"/>
      <c r="R316" s="69"/>
      <c r="S316" s="69"/>
      <c r="T316" s="69"/>
      <c r="U316" s="69"/>
      <c r="V316" s="69"/>
      <c r="W316" s="348"/>
      <c r="X316" s="348"/>
      <c r="Y316" s="348"/>
      <c r="Z316" s="348"/>
      <c r="AA316" s="2"/>
      <c r="AB316" s="1"/>
      <c r="AC316" s="1"/>
      <c r="AD316" s="1"/>
      <c r="AE316" s="1"/>
      <c r="AF316" s="1"/>
      <c r="AG316" s="1"/>
    </row>
    <row r="317" spans="1:33" ht="15.75" customHeight="1" x14ac:dyDescent="0.35">
      <c r="A317" s="1"/>
      <c r="B317" s="333"/>
      <c r="C317" s="2"/>
      <c r="D317" s="334"/>
      <c r="E317" s="69"/>
      <c r="F317" s="69"/>
      <c r="G317" s="69"/>
      <c r="H317" s="69"/>
      <c r="I317" s="69"/>
      <c r="J317" s="69"/>
      <c r="K317" s="69"/>
      <c r="L317" s="69"/>
      <c r="M317" s="69"/>
      <c r="N317" s="69"/>
      <c r="O317" s="69"/>
      <c r="P317" s="69"/>
      <c r="Q317" s="69"/>
      <c r="R317" s="69"/>
      <c r="S317" s="69"/>
      <c r="T317" s="69"/>
      <c r="U317" s="69"/>
      <c r="V317" s="69"/>
      <c r="W317" s="348"/>
      <c r="X317" s="348"/>
      <c r="Y317" s="348"/>
      <c r="Z317" s="348"/>
      <c r="AA317" s="2"/>
      <c r="AB317" s="1"/>
      <c r="AC317" s="1"/>
      <c r="AD317" s="1"/>
      <c r="AE317" s="1"/>
      <c r="AF317" s="1"/>
      <c r="AG317" s="1"/>
    </row>
    <row r="318" spans="1:33" ht="15.75" customHeight="1" x14ac:dyDescent="0.35">
      <c r="A318" s="1"/>
      <c r="B318" s="333"/>
      <c r="C318" s="2"/>
      <c r="D318" s="334"/>
      <c r="E318" s="69"/>
      <c r="F318" s="69"/>
      <c r="G318" s="69"/>
      <c r="H318" s="69"/>
      <c r="I318" s="69"/>
      <c r="J318" s="69"/>
      <c r="K318" s="69"/>
      <c r="L318" s="69"/>
      <c r="M318" s="69"/>
      <c r="N318" s="69"/>
      <c r="O318" s="69"/>
      <c r="P318" s="69"/>
      <c r="Q318" s="69"/>
      <c r="R318" s="69"/>
      <c r="S318" s="69"/>
      <c r="T318" s="69"/>
      <c r="U318" s="69"/>
      <c r="V318" s="69"/>
      <c r="W318" s="348"/>
      <c r="X318" s="348"/>
      <c r="Y318" s="348"/>
      <c r="Z318" s="348"/>
      <c r="AA318" s="2"/>
      <c r="AB318" s="1"/>
      <c r="AC318" s="1"/>
      <c r="AD318" s="1"/>
      <c r="AE318" s="1"/>
      <c r="AF318" s="1"/>
      <c r="AG318" s="1"/>
    </row>
    <row r="319" spans="1:33" ht="15.75" customHeight="1" x14ac:dyDescent="0.35">
      <c r="A319" s="1"/>
      <c r="B319" s="333"/>
      <c r="C319" s="2"/>
      <c r="D319" s="334"/>
      <c r="E319" s="69"/>
      <c r="F319" s="69"/>
      <c r="G319" s="69"/>
      <c r="H319" s="69"/>
      <c r="I319" s="69"/>
      <c r="J319" s="69"/>
      <c r="K319" s="69"/>
      <c r="L319" s="69"/>
      <c r="M319" s="69"/>
      <c r="N319" s="69"/>
      <c r="O319" s="69"/>
      <c r="P319" s="69"/>
      <c r="Q319" s="69"/>
      <c r="R319" s="69"/>
      <c r="S319" s="69"/>
      <c r="T319" s="69"/>
      <c r="U319" s="69"/>
      <c r="V319" s="69"/>
      <c r="W319" s="348"/>
      <c r="X319" s="348"/>
      <c r="Y319" s="348"/>
      <c r="Z319" s="348"/>
      <c r="AA319" s="2"/>
      <c r="AB319" s="1"/>
      <c r="AC319" s="1"/>
      <c r="AD319" s="1"/>
      <c r="AE319" s="1"/>
      <c r="AF319" s="1"/>
      <c r="AG319" s="1"/>
    </row>
    <row r="320" spans="1:33" ht="15.75" customHeight="1" x14ac:dyDescent="0.35">
      <c r="A320" s="1"/>
      <c r="B320" s="333"/>
      <c r="C320" s="2"/>
      <c r="D320" s="334"/>
      <c r="E320" s="69"/>
      <c r="F320" s="69"/>
      <c r="G320" s="69"/>
      <c r="H320" s="69"/>
      <c r="I320" s="69"/>
      <c r="J320" s="69"/>
      <c r="K320" s="69"/>
      <c r="L320" s="69"/>
      <c r="M320" s="69"/>
      <c r="N320" s="69"/>
      <c r="O320" s="69"/>
      <c r="P320" s="69"/>
      <c r="Q320" s="69"/>
      <c r="R320" s="69"/>
      <c r="S320" s="69"/>
      <c r="T320" s="69"/>
      <c r="U320" s="69"/>
      <c r="V320" s="69"/>
      <c r="W320" s="348"/>
      <c r="X320" s="348"/>
      <c r="Y320" s="348"/>
      <c r="Z320" s="348"/>
      <c r="AA320" s="2"/>
      <c r="AB320" s="1"/>
      <c r="AC320" s="1"/>
      <c r="AD320" s="1"/>
      <c r="AE320" s="1"/>
      <c r="AF320" s="1"/>
      <c r="AG320" s="1"/>
    </row>
    <row r="321" spans="1:33" ht="15.75" customHeight="1" x14ac:dyDescent="0.35">
      <c r="A321" s="1"/>
      <c r="B321" s="333"/>
      <c r="C321" s="2"/>
      <c r="D321" s="334"/>
      <c r="E321" s="69"/>
      <c r="F321" s="69"/>
      <c r="G321" s="69"/>
      <c r="H321" s="69"/>
      <c r="I321" s="69"/>
      <c r="J321" s="69"/>
      <c r="K321" s="69"/>
      <c r="L321" s="69"/>
      <c r="M321" s="69"/>
      <c r="N321" s="69"/>
      <c r="O321" s="69"/>
      <c r="P321" s="69"/>
      <c r="Q321" s="69"/>
      <c r="R321" s="69"/>
      <c r="S321" s="69"/>
      <c r="T321" s="69"/>
      <c r="U321" s="69"/>
      <c r="V321" s="69"/>
      <c r="W321" s="348"/>
      <c r="X321" s="348"/>
      <c r="Y321" s="348"/>
      <c r="Z321" s="348"/>
      <c r="AA321" s="2"/>
      <c r="AB321" s="1"/>
      <c r="AC321" s="1"/>
      <c r="AD321" s="1"/>
      <c r="AE321" s="1"/>
      <c r="AF321" s="1"/>
      <c r="AG321" s="1"/>
    </row>
    <row r="322" spans="1:33" ht="15.75" customHeight="1" x14ac:dyDescent="0.35">
      <c r="A322" s="1"/>
      <c r="B322" s="333"/>
      <c r="C322" s="2"/>
      <c r="D322" s="334"/>
      <c r="E322" s="69"/>
      <c r="F322" s="69"/>
      <c r="G322" s="69"/>
      <c r="H322" s="69"/>
      <c r="I322" s="69"/>
      <c r="J322" s="69"/>
      <c r="K322" s="69"/>
      <c r="L322" s="69"/>
      <c r="M322" s="69"/>
      <c r="N322" s="69"/>
      <c r="O322" s="69"/>
      <c r="P322" s="69"/>
      <c r="Q322" s="69"/>
      <c r="R322" s="69"/>
      <c r="S322" s="69"/>
      <c r="T322" s="69"/>
      <c r="U322" s="69"/>
      <c r="V322" s="69"/>
      <c r="W322" s="348"/>
      <c r="X322" s="348"/>
      <c r="Y322" s="348"/>
      <c r="Z322" s="348"/>
      <c r="AA322" s="2"/>
      <c r="AB322" s="1"/>
      <c r="AC322" s="1"/>
      <c r="AD322" s="1"/>
      <c r="AE322" s="1"/>
      <c r="AF322" s="1"/>
      <c r="AG322" s="1"/>
    </row>
    <row r="323" spans="1:33" ht="15.75" customHeight="1" x14ac:dyDescent="0.35">
      <c r="A323" s="1"/>
      <c r="B323" s="333"/>
      <c r="C323" s="2"/>
      <c r="D323" s="334"/>
      <c r="E323" s="69"/>
      <c r="F323" s="69"/>
      <c r="G323" s="69"/>
      <c r="H323" s="69"/>
      <c r="I323" s="69"/>
      <c r="J323" s="69"/>
      <c r="K323" s="69"/>
      <c r="L323" s="69"/>
      <c r="M323" s="69"/>
      <c r="N323" s="69"/>
      <c r="O323" s="69"/>
      <c r="P323" s="69"/>
      <c r="Q323" s="69"/>
      <c r="R323" s="69"/>
      <c r="S323" s="69"/>
      <c r="T323" s="69"/>
      <c r="U323" s="69"/>
      <c r="V323" s="69"/>
      <c r="W323" s="348"/>
      <c r="X323" s="348"/>
      <c r="Y323" s="348"/>
      <c r="Z323" s="348"/>
      <c r="AA323" s="2"/>
      <c r="AB323" s="1"/>
      <c r="AC323" s="1"/>
      <c r="AD323" s="1"/>
      <c r="AE323" s="1"/>
      <c r="AF323" s="1"/>
      <c r="AG323" s="1"/>
    </row>
    <row r="324" spans="1:33" ht="15.75" customHeight="1" x14ac:dyDescent="0.35">
      <c r="A324" s="1"/>
      <c r="B324" s="333"/>
      <c r="C324" s="2"/>
      <c r="D324" s="334"/>
      <c r="E324" s="69"/>
      <c r="F324" s="69"/>
      <c r="G324" s="69"/>
      <c r="H324" s="69"/>
      <c r="I324" s="69"/>
      <c r="J324" s="69"/>
      <c r="K324" s="69"/>
      <c r="L324" s="69"/>
      <c r="M324" s="69"/>
      <c r="N324" s="69"/>
      <c r="O324" s="69"/>
      <c r="P324" s="69"/>
      <c r="Q324" s="69"/>
      <c r="R324" s="69"/>
      <c r="S324" s="69"/>
      <c r="T324" s="69"/>
      <c r="U324" s="69"/>
      <c r="V324" s="69"/>
      <c r="W324" s="348"/>
      <c r="X324" s="348"/>
      <c r="Y324" s="348"/>
      <c r="Z324" s="348"/>
      <c r="AA324" s="2"/>
      <c r="AB324" s="1"/>
      <c r="AC324" s="1"/>
      <c r="AD324" s="1"/>
      <c r="AE324" s="1"/>
      <c r="AF324" s="1"/>
      <c r="AG324" s="1"/>
    </row>
    <row r="325" spans="1:33" ht="15.75" customHeight="1" x14ac:dyDescent="0.35">
      <c r="A325" s="1"/>
      <c r="B325" s="333"/>
      <c r="C325" s="2"/>
      <c r="D325" s="334"/>
      <c r="E325" s="69"/>
      <c r="F325" s="69"/>
      <c r="G325" s="69"/>
      <c r="H325" s="69"/>
      <c r="I325" s="69"/>
      <c r="J325" s="69"/>
      <c r="K325" s="69"/>
      <c r="L325" s="69"/>
      <c r="M325" s="69"/>
      <c r="N325" s="69"/>
      <c r="O325" s="69"/>
      <c r="P325" s="69"/>
      <c r="Q325" s="69"/>
      <c r="R325" s="69"/>
      <c r="S325" s="69"/>
      <c r="T325" s="69"/>
      <c r="U325" s="69"/>
      <c r="V325" s="69"/>
      <c r="W325" s="348"/>
      <c r="X325" s="348"/>
      <c r="Y325" s="348"/>
      <c r="Z325" s="348"/>
      <c r="AA325" s="2"/>
      <c r="AB325" s="1"/>
      <c r="AC325" s="1"/>
      <c r="AD325" s="1"/>
      <c r="AE325" s="1"/>
      <c r="AF325" s="1"/>
      <c r="AG325" s="1"/>
    </row>
    <row r="326" spans="1:33" ht="15.75" customHeight="1" x14ac:dyDescent="0.35">
      <c r="A326" s="1"/>
      <c r="B326" s="333"/>
      <c r="C326" s="2"/>
      <c r="D326" s="334"/>
      <c r="E326" s="69"/>
      <c r="F326" s="69"/>
      <c r="G326" s="69"/>
      <c r="H326" s="69"/>
      <c r="I326" s="69"/>
      <c r="J326" s="69"/>
      <c r="K326" s="69"/>
      <c r="L326" s="69"/>
      <c r="M326" s="69"/>
      <c r="N326" s="69"/>
      <c r="O326" s="69"/>
      <c r="P326" s="69"/>
      <c r="Q326" s="69"/>
      <c r="R326" s="69"/>
      <c r="S326" s="69"/>
      <c r="T326" s="69"/>
      <c r="U326" s="69"/>
      <c r="V326" s="69"/>
      <c r="W326" s="348"/>
      <c r="X326" s="348"/>
      <c r="Y326" s="348"/>
      <c r="Z326" s="348"/>
      <c r="AA326" s="2"/>
      <c r="AB326" s="1"/>
      <c r="AC326" s="1"/>
      <c r="AD326" s="1"/>
      <c r="AE326" s="1"/>
      <c r="AF326" s="1"/>
      <c r="AG326" s="1"/>
    </row>
    <row r="327" spans="1:33" ht="15.75" customHeight="1" x14ac:dyDescent="0.35">
      <c r="A327" s="1"/>
      <c r="B327" s="333"/>
      <c r="C327" s="2"/>
      <c r="D327" s="334"/>
      <c r="E327" s="69"/>
      <c r="F327" s="69"/>
      <c r="G327" s="69"/>
      <c r="H327" s="69"/>
      <c r="I327" s="69"/>
      <c r="J327" s="69"/>
      <c r="K327" s="69"/>
      <c r="L327" s="69"/>
      <c r="M327" s="69"/>
      <c r="N327" s="69"/>
      <c r="O327" s="69"/>
      <c r="P327" s="69"/>
      <c r="Q327" s="69"/>
      <c r="R327" s="69"/>
      <c r="S327" s="69"/>
      <c r="T327" s="69"/>
      <c r="U327" s="69"/>
      <c r="V327" s="69"/>
      <c r="W327" s="348"/>
      <c r="X327" s="348"/>
      <c r="Y327" s="348"/>
      <c r="Z327" s="348"/>
      <c r="AA327" s="2"/>
      <c r="AB327" s="1"/>
      <c r="AC327" s="1"/>
      <c r="AD327" s="1"/>
      <c r="AE327" s="1"/>
      <c r="AF327" s="1"/>
      <c r="AG327" s="1"/>
    </row>
    <row r="328" spans="1:33" ht="15.75" customHeight="1" x14ac:dyDescent="0.35">
      <c r="A328" s="1"/>
      <c r="B328" s="333"/>
      <c r="C328" s="2"/>
      <c r="D328" s="334"/>
      <c r="E328" s="69"/>
      <c r="F328" s="69"/>
      <c r="G328" s="69"/>
      <c r="H328" s="69"/>
      <c r="I328" s="69"/>
      <c r="J328" s="69"/>
      <c r="K328" s="69"/>
      <c r="L328" s="69"/>
      <c r="M328" s="69"/>
      <c r="N328" s="69"/>
      <c r="O328" s="69"/>
      <c r="P328" s="69"/>
      <c r="Q328" s="69"/>
      <c r="R328" s="69"/>
      <c r="S328" s="69"/>
      <c r="T328" s="69"/>
      <c r="U328" s="69"/>
      <c r="V328" s="69"/>
      <c r="W328" s="348"/>
      <c r="X328" s="348"/>
      <c r="Y328" s="348"/>
      <c r="Z328" s="348"/>
      <c r="AA328" s="2"/>
      <c r="AB328" s="1"/>
      <c r="AC328" s="1"/>
      <c r="AD328" s="1"/>
      <c r="AE328" s="1"/>
      <c r="AF328" s="1"/>
      <c r="AG328" s="1"/>
    </row>
    <row r="329" spans="1:33" ht="15.75" customHeight="1" x14ac:dyDescent="0.35">
      <c r="A329" s="1"/>
      <c r="B329" s="333"/>
      <c r="C329" s="2"/>
      <c r="D329" s="334"/>
      <c r="E329" s="69"/>
      <c r="F329" s="69"/>
      <c r="G329" s="69"/>
      <c r="H329" s="69"/>
      <c r="I329" s="69"/>
      <c r="J329" s="69"/>
      <c r="K329" s="69"/>
      <c r="L329" s="69"/>
      <c r="M329" s="69"/>
      <c r="N329" s="69"/>
      <c r="O329" s="69"/>
      <c r="P329" s="69"/>
      <c r="Q329" s="69"/>
      <c r="R329" s="69"/>
      <c r="S329" s="69"/>
      <c r="T329" s="69"/>
      <c r="U329" s="69"/>
      <c r="V329" s="69"/>
      <c r="W329" s="348"/>
      <c r="X329" s="348"/>
      <c r="Y329" s="348"/>
      <c r="Z329" s="348"/>
      <c r="AA329" s="2"/>
      <c r="AB329" s="1"/>
      <c r="AC329" s="1"/>
      <c r="AD329" s="1"/>
      <c r="AE329" s="1"/>
      <c r="AF329" s="1"/>
      <c r="AG329" s="1"/>
    </row>
    <row r="330" spans="1:33" ht="15.75" customHeight="1" x14ac:dyDescent="0.35">
      <c r="A330" s="1"/>
      <c r="B330" s="333"/>
      <c r="C330" s="2"/>
      <c r="D330" s="334"/>
      <c r="E330" s="69"/>
      <c r="F330" s="69"/>
      <c r="G330" s="69"/>
      <c r="H330" s="69"/>
      <c r="I330" s="69"/>
      <c r="J330" s="69"/>
      <c r="K330" s="69"/>
      <c r="L330" s="69"/>
      <c r="M330" s="69"/>
      <c r="N330" s="69"/>
      <c r="O330" s="69"/>
      <c r="P330" s="69"/>
      <c r="Q330" s="69"/>
      <c r="R330" s="69"/>
      <c r="S330" s="69"/>
      <c r="T330" s="69"/>
      <c r="U330" s="69"/>
      <c r="V330" s="69"/>
      <c r="W330" s="348"/>
      <c r="X330" s="348"/>
      <c r="Y330" s="348"/>
      <c r="Z330" s="348"/>
      <c r="AA330" s="2"/>
      <c r="AB330" s="1"/>
      <c r="AC330" s="1"/>
      <c r="AD330" s="1"/>
      <c r="AE330" s="1"/>
      <c r="AF330" s="1"/>
      <c r="AG330" s="1"/>
    </row>
    <row r="331" spans="1:33" ht="15.75" customHeight="1" x14ac:dyDescent="0.35">
      <c r="A331" s="1"/>
      <c r="B331" s="333"/>
      <c r="C331" s="2"/>
      <c r="D331" s="334"/>
      <c r="E331" s="69"/>
      <c r="F331" s="69"/>
      <c r="G331" s="69"/>
      <c r="H331" s="69"/>
      <c r="I331" s="69"/>
      <c r="J331" s="69"/>
      <c r="K331" s="69"/>
      <c r="L331" s="69"/>
      <c r="M331" s="69"/>
      <c r="N331" s="69"/>
      <c r="O331" s="69"/>
      <c r="P331" s="69"/>
      <c r="Q331" s="69"/>
      <c r="R331" s="69"/>
      <c r="S331" s="69"/>
      <c r="T331" s="69"/>
      <c r="U331" s="69"/>
      <c r="V331" s="69"/>
      <c r="W331" s="348"/>
      <c r="X331" s="348"/>
      <c r="Y331" s="348"/>
      <c r="Z331" s="348"/>
      <c r="AA331" s="2"/>
      <c r="AB331" s="1"/>
      <c r="AC331" s="1"/>
      <c r="AD331" s="1"/>
      <c r="AE331" s="1"/>
      <c r="AF331" s="1"/>
      <c r="AG331" s="1"/>
    </row>
    <row r="332" spans="1:33" ht="15.75" customHeight="1" x14ac:dyDescent="0.35">
      <c r="A332" s="1"/>
      <c r="B332" s="333"/>
      <c r="C332" s="2"/>
      <c r="D332" s="334"/>
      <c r="E332" s="69"/>
      <c r="F332" s="69"/>
      <c r="G332" s="69"/>
      <c r="H332" s="69"/>
      <c r="I332" s="69"/>
      <c r="J332" s="69"/>
      <c r="K332" s="69"/>
      <c r="L332" s="69"/>
      <c r="M332" s="69"/>
      <c r="N332" s="69"/>
      <c r="O332" s="69"/>
      <c r="P332" s="69"/>
      <c r="Q332" s="69"/>
      <c r="R332" s="69"/>
      <c r="S332" s="69"/>
      <c r="T332" s="69"/>
      <c r="U332" s="69"/>
      <c r="V332" s="69"/>
      <c r="W332" s="348"/>
      <c r="X332" s="348"/>
      <c r="Y332" s="348"/>
      <c r="Z332" s="348"/>
      <c r="AA332" s="2"/>
      <c r="AB332" s="1"/>
      <c r="AC332" s="1"/>
      <c r="AD332" s="1"/>
      <c r="AE332" s="1"/>
      <c r="AF332" s="1"/>
      <c r="AG332" s="1"/>
    </row>
    <row r="333" spans="1:33" ht="15.75" customHeight="1" x14ac:dyDescent="0.35">
      <c r="A333" s="1"/>
      <c r="B333" s="333"/>
      <c r="C333" s="2"/>
      <c r="D333" s="334"/>
      <c r="E333" s="69"/>
      <c r="F333" s="69"/>
      <c r="G333" s="69"/>
      <c r="H333" s="69"/>
      <c r="I333" s="69"/>
      <c r="J333" s="69"/>
      <c r="K333" s="69"/>
      <c r="L333" s="69"/>
      <c r="M333" s="69"/>
      <c r="N333" s="69"/>
      <c r="O333" s="69"/>
      <c r="P333" s="69"/>
      <c r="Q333" s="69"/>
      <c r="R333" s="69"/>
      <c r="S333" s="69"/>
      <c r="T333" s="69"/>
      <c r="U333" s="69"/>
      <c r="V333" s="69"/>
      <c r="W333" s="348"/>
      <c r="X333" s="348"/>
      <c r="Y333" s="348"/>
      <c r="Z333" s="348"/>
      <c r="AA333" s="2"/>
      <c r="AB333" s="1"/>
      <c r="AC333" s="1"/>
      <c r="AD333" s="1"/>
      <c r="AE333" s="1"/>
      <c r="AF333" s="1"/>
      <c r="AG333" s="1"/>
    </row>
    <row r="334" spans="1:33" ht="15.75" customHeight="1" x14ac:dyDescent="0.35">
      <c r="A334" s="1"/>
      <c r="B334" s="333"/>
      <c r="C334" s="2"/>
      <c r="D334" s="334"/>
      <c r="E334" s="69"/>
      <c r="F334" s="69"/>
      <c r="G334" s="69"/>
      <c r="H334" s="69"/>
      <c r="I334" s="69"/>
      <c r="J334" s="69"/>
      <c r="K334" s="69"/>
      <c r="L334" s="69"/>
      <c r="M334" s="69"/>
      <c r="N334" s="69"/>
      <c r="O334" s="69"/>
      <c r="P334" s="69"/>
      <c r="Q334" s="69"/>
      <c r="R334" s="69"/>
      <c r="S334" s="69"/>
      <c r="T334" s="69"/>
      <c r="U334" s="69"/>
      <c r="V334" s="69"/>
      <c r="W334" s="348"/>
      <c r="X334" s="348"/>
      <c r="Y334" s="348"/>
      <c r="Z334" s="348"/>
      <c r="AA334" s="2"/>
      <c r="AB334" s="1"/>
      <c r="AC334" s="1"/>
      <c r="AD334" s="1"/>
      <c r="AE334" s="1"/>
      <c r="AF334" s="1"/>
      <c r="AG334" s="1"/>
    </row>
    <row r="335" spans="1:33" ht="15.75" customHeight="1" x14ac:dyDescent="0.35">
      <c r="A335" s="1"/>
      <c r="B335" s="333"/>
      <c r="C335" s="2"/>
      <c r="D335" s="334"/>
      <c r="E335" s="69"/>
      <c r="F335" s="69"/>
      <c r="G335" s="69"/>
      <c r="H335" s="69"/>
      <c r="I335" s="69"/>
      <c r="J335" s="69"/>
      <c r="K335" s="69"/>
      <c r="L335" s="69"/>
      <c r="M335" s="69"/>
      <c r="N335" s="69"/>
      <c r="O335" s="69"/>
      <c r="P335" s="69"/>
      <c r="Q335" s="69"/>
      <c r="R335" s="69"/>
      <c r="S335" s="69"/>
      <c r="T335" s="69"/>
      <c r="U335" s="69"/>
      <c r="V335" s="69"/>
      <c r="W335" s="348"/>
      <c r="X335" s="348"/>
      <c r="Y335" s="348"/>
      <c r="Z335" s="348"/>
      <c r="AA335" s="2"/>
      <c r="AB335" s="1"/>
      <c r="AC335" s="1"/>
      <c r="AD335" s="1"/>
      <c r="AE335" s="1"/>
      <c r="AF335" s="1"/>
      <c r="AG335" s="1"/>
    </row>
    <row r="336" spans="1:33" ht="15.75" customHeight="1" x14ac:dyDescent="0.35">
      <c r="A336" s="1"/>
      <c r="B336" s="333"/>
      <c r="C336" s="2"/>
      <c r="D336" s="334"/>
      <c r="E336" s="69"/>
      <c r="F336" s="69"/>
      <c r="G336" s="69"/>
      <c r="H336" s="69"/>
      <c r="I336" s="69"/>
      <c r="J336" s="69"/>
      <c r="K336" s="69"/>
      <c r="L336" s="69"/>
      <c r="M336" s="69"/>
      <c r="N336" s="69"/>
      <c r="O336" s="69"/>
      <c r="P336" s="69"/>
      <c r="Q336" s="69"/>
      <c r="R336" s="69"/>
      <c r="S336" s="69"/>
      <c r="T336" s="69"/>
      <c r="U336" s="69"/>
      <c r="V336" s="69"/>
      <c r="W336" s="348"/>
      <c r="X336" s="348"/>
      <c r="Y336" s="348"/>
      <c r="Z336" s="348"/>
      <c r="AA336" s="2"/>
      <c r="AB336" s="1"/>
      <c r="AC336" s="1"/>
      <c r="AD336" s="1"/>
      <c r="AE336" s="1"/>
      <c r="AF336" s="1"/>
      <c r="AG336" s="1"/>
    </row>
    <row r="337" spans="1:33" ht="15.75" customHeight="1" x14ac:dyDescent="0.35">
      <c r="A337" s="1"/>
      <c r="B337" s="333"/>
      <c r="C337" s="2"/>
      <c r="D337" s="334"/>
      <c r="E337" s="69"/>
      <c r="F337" s="69"/>
      <c r="G337" s="69"/>
      <c r="H337" s="69"/>
      <c r="I337" s="69"/>
      <c r="J337" s="69"/>
      <c r="K337" s="69"/>
      <c r="L337" s="69"/>
      <c r="M337" s="69"/>
      <c r="N337" s="69"/>
      <c r="O337" s="69"/>
      <c r="P337" s="69"/>
      <c r="Q337" s="69"/>
      <c r="R337" s="69"/>
      <c r="S337" s="69"/>
      <c r="T337" s="69"/>
      <c r="U337" s="69"/>
      <c r="V337" s="69"/>
      <c r="W337" s="348"/>
      <c r="X337" s="348"/>
      <c r="Y337" s="348"/>
      <c r="Z337" s="348"/>
      <c r="AA337" s="2"/>
      <c r="AB337" s="1"/>
      <c r="AC337" s="1"/>
      <c r="AD337" s="1"/>
      <c r="AE337" s="1"/>
      <c r="AF337" s="1"/>
      <c r="AG337" s="1"/>
    </row>
    <row r="338" spans="1:33" ht="15.75" customHeight="1" x14ac:dyDescent="0.35">
      <c r="A338" s="1"/>
      <c r="B338" s="333"/>
      <c r="C338" s="2"/>
      <c r="D338" s="334"/>
      <c r="E338" s="69"/>
      <c r="F338" s="69"/>
      <c r="G338" s="69"/>
      <c r="H338" s="69"/>
      <c r="I338" s="69"/>
      <c r="J338" s="69"/>
      <c r="K338" s="69"/>
      <c r="L338" s="69"/>
      <c r="M338" s="69"/>
      <c r="N338" s="69"/>
      <c r="O338" s="69"/>
      <c r="P338" s="69"/>
      <c r="Q338" s="69"/>
      <c r="R338" s="69"/>
      <c r="S338" s="69"/>
      <c r="T338" s="69"/>
      <c r="U338" s="69"/>
      <c r="V338" s="69"/>
      <c r="W338" s="348"/>
      <c r="X338" s="348"/>
      <c r="Y338" s="348"/>
      <c r="Z338" s="348"/>
      <c r="AA338" s="2"/>
      <c r="AB338" s="1"/>
      <c r="AC338" s="1"/>
      <c r="AD338" s="1"/>
      <c r="AE338" s="1"/>
      <c r="AF338" s="1"/>
      <c r="AG338" s="1"/>
    </row>
    <row r="339" spans="1:33" ht="15.75" customHeight="1" x14ac:dyDescent="0.35">
      <c r="A339" s="1"/>
      <c r="B339" s="333"/>
      <c r="C339" s="2"/>
      <c r="D339" s="334"/>
      <c r="E339" s="69"/>
      <c r="F339" s="69"/>
      <c r="G339" s="69"/>
      <c r="H339" s="69"/>
      <c r="I339" s="69"/>
      <c r="J339" s="69"/>
      <c r="K339" s="69"/>
      <c r="L339" s="69"/>
      <c r="M339" s="69"/>
      <c r="N339" s="69"/>
      <c r="O339" s="69"/>
      <c r="P339" s="69"/>
      <c r="Q339" s="69"/>
      <c r="R339" s="69"/>
      <c r="S339" s="69"/>
      <c r="T339" s="69"/>
      <c r="U339" s="69"/>
      <c r="V339" s="69"/>
      <c r="W339" s="348"/>
      <c r="X339" s="348"/>
      <c r="Y339" s="348"/>
      <c r="Z339" s="348"/>
      <c r="AA339" s="2"/>
      <c r="AB339" s="1"/>
      <c r="AC339" s="1"/>
      <c r="AD339" s="1"/>
      <c r="AE339" s="1"/>
      <c r="AF339" s="1"/>
      <c r="AG339" s="1"/>
    </row>
    <row r="340" spans="1:33" ht="15.75" customHeight="1" x14ac:dyDescent="0.35">
      <c r="A340" s="1"/>
      <c r="B340" s="333"/>
      <c r="C340" s="2"/>
      <c r="D340" s="334"/>
      <c r="E340" s="69"/>
      <c r="F340" s="69"/>
      <c r="G340" s="69"/>
      <c r="H340" s="69"/>
      <c r="I340" s="69"/>
      <c r="J340" s="69"/>
      <c r="K340" s="69"/>
      <c r="L340" s="69"/>
      <c r="M340" s="69"/>
      <c r="N340" s="69"/>
      <c r="O340" s="69"/>
      <c r="P340" s="69"/>
      <c r="Q340" s="69"/>
      <c r="R340" s="69"/>
      <c r="S340" s="69"/>
      <c r="T340" s="69"/>
      <c r="U340" s="69"/>
      <c r="V340" s="69"/>
      <c r="W340" s="348"/>
      <c r="X340" s="348"/>
      <c r="Y340" s="348"/>
      <c r="Z340" s="348"/>
      <c r="AA340" s="2"/>
      <c r="AB340" s="1"/>
      <c r="AC340" s="1"/>
      <c r="AD340" s="1"/>
      <c r="AE340" s="1"/>
      <c r="AF340" s="1"/>
      <c r="AG340" s="1"/>
    </row>
    <row r="341" spans="1:33" ht="15.75" customHeight="1" x14ac:dyDescent="0.35">
      <c r="A341" s="1"/>
      <c r="B341" s="333"/>
      <c r="C341" s="2"/>
      <c r="D341" s="334"/>
      <c r="E341" s="69"/>
      <c r="F341" s="69"/>
      <c r="G341" s="69"/>
      <c r="H341" s="69"/>
      <c r="I341" s="69"/>
      <c r="J341" s="69"/>
      <c r="K341" s="69"/>
      <c r="L341" s="69"/>
      <c r="M341" s="69"/>
      <c r="N341" s="69"/>
      <c r="O341" s="69"/>
      <c r="P341" s="69"/>
      <c r="Q341" s="69"/>
      <c r="R341" s="69"/>
      <c r="S341" s="69"/>
      <c r="T341" s="69"/>
      <c r="U341" s="69"/>
      <c r="V341" s="69"/>
      <c r="W341" s="348"/>
      <c r="X341" s="348"/>
      <c r="Y341" s="348"/>
      <c r="Z341" s="348"/>
      <c r="AA341" s="2"/>
      <c r="AB341" s="1"/>
      <c r="AC341" s="1"/>
      <c r="AD341" s="1"/>
      <c r="AE341" s="1"/>
      <c r="AF341" s="1"/>
      <c r="AG341" s="1"/>
    </row>
    <row r="342" spans="1:33" ht="15.75" customHeight="1" x14ac:dyDescent="0.35">
      <c r="A342" s="1"/>
      <c r="B342" s="333"/>
      <c r="C342" s="2"/>
      <c r="D342" s="334"/>
      <c r="E342" s="69"/>
      <c r="F342" s="69"/>
      <c r="G342" s="69"/>
      <c r="H342" s="69"/>
      <c r="I342" s="69"/>
      <c r="J342" s="69"/>
      <c r="K342" s="69"/>
      <c r="L342" s="69"/>
      <c r="M342" s="69"/>
      <c r="N342" s="69"/>
      <c r="O342" s="69"/>
      <c r="P342" s="69"/>
      <c r="Q342" s="69"/>
      <c r="R342" s="69"/>
      <c r="S342" s="69"/>
      <c r="T342" s="69"/>
      <c r="U342" s="69"/>
      <c r="V342" s="69"/>
      <c r="W342" s="348"/>
      <c r="X342" s="348"/>
      <c r="Y342" s="348"/>
      <c r="Z342" s="348"/>
      <c r="AA342" s="2"/>
      <c r="AB342" s="1"/>
      <c r="AC342" s="1"/>
      <c r="AD342" s="1"/>
      <c r="AE342" s="1"/>
      <c r="AF342" s="1"/>
      <c r="AG342" s="1"/>
    </row>
    <row r="343" spans="1:33" ht="15.75" customHeight="1" x14ac:dyDescent="0.35">
      <c r="A343" s="1"/>
      <c r="B343" s="333"/>
      <c r="C343" s="2"/>
      <c r="D343" s="334"/>
      <c r="E343" s="69"/>
      <c r="F343" s="69"/>
      <c r="G343" s="69"/>
      <c r="H343" s="69"/>
      <c r="I343" s="69"/>
      <c r="J343" s="69"/>
      <c r="K343" s="69"/>
      <c r="L343" s="69"/>
      <c r="M343" s="69"/>
      <c r="N343" s="69"/>
      <c r="O343" s="69"/>
      <c r="P343" s="69"/>
      <c r="Q343" s="69"/>
      <c r="R343" s="69"/>
      <c r="S343" s="69"/>
      <c r="T343" s="69"/>
      <c r="U343" s="69"/>
      <c r="V343" s="69"/>
      <c r="W343" s="348"/>
      <c r="X343" s="348"/>
      <c r="Y343" s="348"/>
      <c r="Z343" s="348"/>
      <c r="AA343" s="2"/>
      <c r="AB343" s="1"/>
      <c r="AC343" s="1"/>
      <c r="AD343" s="1"/>
      <c r="AE343" s="1"/>
      <c r="AF343" s="1"/>
      <c r="AG343" s="1"/>
    </row>
    <row r="344" spans="1:33" ht="15.75" customHeight="1" x14ac:dyDescent="0.35">
      <c r="A344" s="1"/>
      <c r="B344" s="333"/>
      <c r="C344" s="2"/>
      <c r="D344" s="334"/>
      <c r="E344" s="69"/>
      <c r="F344" s="69"/>
      <c r="G344" s="69"/>
      <c r="H344" s="69"/>
      <c r="I344" s="69"/>
      <c r="J344" s="69"/>
      <c r="K344" s="69"/>
      <c r="L344" s="69"/>
      <c r="M344" s="69"/>
      <c r="N344" s="69"/>
      <c r="O344" s="69"/>
      <c r="P344" s="69"/>
      <c r="Q344" s="69"/>
      <c r="R344" s="69"/>
      <c r="S344" s="69"/>
      <c r="T344" s="69"/>
      <c r="U344" s="69"/>
      <c r="V344" s="69"/>
      <c r="W344" s="348"/>
      <c r="X344" s="348"/>
      <c r="Y344" s="348"/>
      <c r="Z344" s="348"/>
      <c r="AA344" s="2"/>
      <c r="AB344" s="1"/>
      <c r="AC344" s="1"/>
      <c r="AD344" s="1"/>
      <c r="AE344" s="1"/>
      <c r="AF344" s="1"/>
      <c r="AG344" s="1"/>
    </row>
    <row r="345" spans="1:33" ht="15.75" customHeight="1" x14ac:dyDescent="0.35">
      <c r="A345" s="1"/>
      <c r="B345" s="333"/>
      <c r="C345" s="2"/>
      <c r="D345" s="334"/>
      <c r="E345" s="69"/>
      <c r="F345" s="69"/>
      <c r="G345" s="69"/>
      <c r="H345" s="69"/>
      <c r="I345" s="69"/>
      <c r="J345" s="69"/>
      <c r="K345" s="69"/>
      <c r="L345" s="69"/>
      <c r="M345" s="69"/>
      <c r="N345" s="69"/>
      <c r="O345" s="69"/>
      <c r="P345" s="69"/>
      <c r="Q345" s="69"/>
      <c r="R345" s="69"/>
      <c r="S345" s="69"/>
      <c r="T345" s="69"/>
      <c r="U345" s="69"/>
      <c r="V345" s="69"/>
      <c r="W345" s="348"/>
      <c r="X345" s="348"/>
      <c r="Y345" s="348"/>
      <c r="Z345" s="348"/>
      <c r="AA345" s="2"/>
      <c r="AB345" s="1"/>
      <c r="AC345" s="1"/>
      <c r="AD345" s="1"/>
      <c r="AE345" s="1"/>
      <c r="AF345" s="1"/>
      <c r="AG345" s="1"/>
    </row>
    <row r="346" spans="1:33" ht="15.75" customHeight="1" x14ac:dyDescent="0.35">
      <c r="A346" s="1"/>
      <c r="B346" s="333"/>
      <c r="C346" s="2"/>
      <c r="D346" s="334"/>
      <c r="E346" s="69"/>
      <c r="F346" s="69"/>
      <c r="G346" s="69"/>
      <c r="H346" s="69"/>
      <c r="I346" s="69"/>
      <c r="J346" s="69"/>
      <c r="K346" s="69"/>
      <c r="L346" s="69"/>
      <c r="M346" s="69"/>
      <c r="N346" s="69"/>
      <c r="O346" s="69"/>
      <c r="P346" s="69"/>
      <c r="Q346" s="69"/>
      <c r="R346" s="69"/>
      <c r="S346" s="69"/>
      <c r="T346" s="69"/>
      <c r="U346" s="69"/>
      <c r="V346" s="69"/>
      <c r="W346" s="348"/>
      <c r="X346" s="348"/>
      <c r="Y346" s="348"/>
      <c r="Z346" s="348"/>
      <c r="AA346" s="2"/>
      <c r="AB346" s="1"/>
      <c r="AC346" s="1"/>
      <c r="AD346" s="1"/>
      <c r="AE346" s="1"/>
      <c r="AF346" s="1"/>
      <c r="AG346" s="1"/>
    </row>
    <row r="347" spans="1:33" ht="15.75" customHeight="1" x14ac:dyDescent="0.35">
      <c r="A347" s="1"/>
      <c r="B347" s="333"/>
      <c r="C347" s="2"/>
      <c r="D347" s="334"/>
      <c r="E347" s="69"/>
      <c r="F347" s="69"/>
      <c r="G347" s="69"/>
      <c r="H347" s="69"/>
      <c r="I347" s="69"/>
      <c r="J347" s="69"/>
      <c r="K347" s="69"/>
      <c r="L347" s="69"/>
      <c r="M347" s="69"/>
      <c r="N347" s="69"/>
      <c r="O347" s="69"/>
      <c r="P347" s="69"/>
      <c r="Q347" s="69"/>
      <c r="R347" s="69"/>
      <c r="S347" s="69"/>
      <c r="T347" s="69"/>
      <c r="U347" s="69"/>
      <c r="V347" s="69"/>
      <c r="W347" s="348"/>
      <c r="X347" s="348"/>
      <c r="Y347" s="348"/>
      <c r="Z347" s="348"/>
      <c r="AA347" s="2"/>
      <c r="AB347" s="1"/>
      <c r="AC347" s="1"/>
      <c r="AD347" s="1"/>
      <c r="AE347" s="1"/>
      <c r="AF347" s="1"/>
      <c r="AG347" s="1"/>
    </row>
    <row r="348" spans="1:33" ht="15.75" customHeight="1" x14ac:dyDescent="0.35">
      <c r="A348" s="1"/>
      <c r="B348" s="333"/>
      <c r="C348" s="2"/>
      <c r="D348" s="334"/>
      <c r="E348" s="69"/>
      <c r="F348" s="69"/>
      <c r="G348" s="69"/>
      <c r="H348" s="69"/>
      <c r="I348" s="69"/>
      <c r="J348" s="69"/>
      <c r="K348" s="69"/>
      <c r="L348" s="69"/>
      <c r="M348" s="69"/>
      <c r="N348" s="69"/>
      <c r="O348" s="69"/>
      <c r="P348" s="69"/>
      <c r="Q348" s="69"/>
      <c r="R348" s="69"/>
      <c r="S348" s="69"/>
      <c r="T348" s="69"/>
      <c r="U348" s="69"/>
      <c r="V348" s="69"/>
      <c r="W348" s="348"/>
      <c r="X348" s="348"/>
      <c r="Y348" s="348"/>
      <c r="Z348" s="348"/>
      <c r="AA348" s="2"/>
      <c r="AB348" s="1"/>
      <c r="AC348" s="1"/>
      <c r="AD348" s="1"/>
      <c r="AE348" s="1"/>
      <c r="AF348" s="1"/>
      <c r="AG348" s="1"/>
    </row>
    <row r="349" spans="1:33" ht="15.75" customHeight="1" x14ac:dyDescent="0.35">
      <c r="A349" s="1"/>
      <c r="B349" s="333"/>
      <c r="C349" s="2"/>
      <c r="D349" s="334"/>
      <c r="E349" s="69"/>
      <c r="F349" s="69"/>
      <c r="G349" s="69"/>
      <c r="H349" s="69"/>
      <c r="I349" s="69"/>
      <c r="J349" s="69"/>
      <c r="K349" s="69"/>
      <c r="L349" s="69"/>
      <c r="M349" s="69"/>
      <c r="N349" s="69"/>
      <c r="O349" s="69"/>
      <c r="P349" s="69"/>
      <c r="Q349" s="69"/>
      <c r="R349" s="69"/>
      <c r="S349" s="69"/>
      <c r="T349" s="69"/>
      <c r="U349" s="69"/>
      <c r="V349" s="69"/>
      <c r="W349" s="348"/>
      <c r="X349" s="348"/>
      <c r="Y349" s="348"/>
      <c r="Z349" s="348"/>
      <c r="AA349" s="2"/>
      <c r="AB349" s="1"/>
      <c r="AC349" s="1"/>
      <c r="AD349" s="1"/>
      <c r="AE349" s="1"/>
      <c r="AF349" s="1"/>
      <c r="AG349" s="1"/>
    </row>
    <row r="350" spans="1:33" ht="15.75" customHeight="1" x14ac:dyDescent="0.35">
      <c r="A350" s="1"/>
      <c r="B350" s="333"/>
      <c r="C350" s="2"/>
      <c r="D350" s="334"/>
      <c r="E350" s="69"/>
      <c r="F350" s="69"/>
      <c r="G350" s="69"/>
      <c r="H350" s="69"/>
      <c r="I350" s="69"/>
      <c r="J350" s="69"/>
      <c r="K350" s="69"/>
      <c r="L350" s="69"/>
      <c r="M350" s="69"/>
      <c r="N350" s="69"/>
      <c r="O350" s="69"/>
      <c r="P350" s="69"/>
      <c r="Q350" s="69"/>
      <c r="R350" s="69"/>
      <c r="S350" s="69"/>
      <c r="T350" s="69"/>
      <c r="U350" s="69"/>
      <c r="V350" s="69"/>
      <c r="W350" s="348"/>
      <c r="X350" s="348"/>
      <c r="Y350" s="348"/>
      <c r="Z350" s="348"/>
      <c r="AA350" s="2"/>
      <c r="AB350" s="1"/>
      <c r="AC350" s="1"/>
      <c r="AD350" s="1"/>
      <c r="AE350" s="1"/>
      <c r="AF350" s="1"/>
      <c r="AG350" s="1"/>
    </row>
    <row r="351" spans="1:33" ht="15.75" customHeight="1" x14ac:dyDescent="0.35">
      <c r="A351" s="1"/>
      <c r="B351" s="333"/>
      <c r="C351" s="2"/>
      <c r="D351" s="334"/>
      <c r="E351" s="69"/>
      <c r="F351" s="69"/>
      <c r="G351" s="69"/>
      <c r="H351" s="69"/>
      <c r="I351" s="69"/>
      <c r="J351" s="69"/>
      <c r="K351" s="69"/>
      <c r="L351" s="69"/>
      <c r="M351" s="69"/>
      <c r="N351" s="69"/>
      <c r="O351" s="69"/>
      <c r="P351" s="69"/>
      <c r="Q351" s="69"/>
      <c r="R351" s="69"/>
      <c r="S351" s="69"/>
      <c r="T351" s="69"/>
      <c r="U351" s="69"/>
      <c r="V351" s="69"/>
      <c r="W351" s="348"/>
      <c r="X351" s="348"/>
      <c r="Y351" s="348"/>
      <c r="Z351" s="348"/>
      <c r="AA351" s="2"/>
      <c r="AB351" s="1"/>
      <c r="AC351" s="1"/>
      <c r="AD351" s="1"/>
      <c r="AE351" s="1"/>
      <c r="AF351" s="1"/>
      <c r="AG351" s="1"/>
    </row>
    <row r="352" spans="1:33" ht="15.75" customHeight="1" x14ac:dyDescent="0.35">
      <c r="A352" s="1"/>
      <c r="B352" s="333"/>
      <c r="C352" s="2"/>
      <c r="D352" s="334"/>
      <c r="E352" s="69"/>
      <c r="F352" s="69"/>
      <c r="G352" s="69"/>
      <c r="H352" s="69"/>
      <c r="I352" s="69"/>
      <c r="J352" s="69"/>
      <c r="K352" s="69"/>
      <c r="L352" s="69"/>
      <c r="M352" s="69"/>
      <c r="N352" s="69"/>
      <c r="O352" s="69"/>
      <c r="P352" s="69"/>
      <c r="Q352" s="69"/>
      <c r="R352" s="69"/>
      <c r="S352" s="69"/>
      <c r="T352" s="69"/>
      <c r="U352" s="69"/>
      <c r="V352" s="69"/>
      <c r="W352" s="348"/>
      <c r="X352" s="348"/>
      <c r="Y352" s="348"/>
      <c r="Z352" s="348"/>
      <c r="AA352" s="2"/>
      <c r="AB352" s="1"/>
      <c r="AC352" s="1"/>
      <c r="AD352" s="1"/>
      <c r="AE352" s="1"/>
      <c r="AF352" s="1"/>
      <c r="AG352" s="1"/>
    </row>
    <row r="353" spans="1:33" ht="15.75" customHeight="1" x14ac:dyDescent="0.35">
      <c r="A353" s="1"/>
      <c r="B353" s="333"/>
      <c r="C353" s="2"/>
      <c r="D353" s="334"/>
      <c r="E353" s="69"/>
      <c r="F353" s="69"/>
      <c r="G353" s="69"/>
      <c r="H353" s="69"/>
      <c r="I353" s="69"/>
      <c r="J353" s="69"/>
      <c r="K353" s="69"/>
      <c r="L353" s="69"/>
      <c r="M353" s="69"/>
      <c r="N353" s="69"/>
      <c r="O353" s="69"/>
      <c r="P353" s="69"/>
      <c r="Q353" s="69"/>
      <c r="R353" s="69"/>
      <c r="S353" s="69"/>
      <c r="T353" s="69"/>
      <c r="U353" s="69"/>
      <c r="V353" s="69"/>
      <c r="W353" s="348"/>
      <c r="X353" s="348"/>
      <c r="Y353" s="348"/>
      <c r="Z353" s="348"/>
      <c r="AA353" s="2"/>
      <c r="AB353" s="1"/>
      <c r="AC353" s="1"/>
      <c r="AD353" s="1"/>
      <c r="AE353" s="1"/>
      <c r="AF353" s="1"/>
      <c r="AG353" s="1"/>
    </row>
    <row r="354" spans="1:33" ht="15.75" customHeight="1" x14ac:dyDescent="0.35">
      <c r="A354" s="1"/>
      <c r="B354" s="333"/>
      <c r="C354" s="2"/>
      <c r="D354" s="334"/>
      <c r="E354" s="69"/>
      <c r="F354" s="69"/>
      <c r="G354" s="69"/>
      <c r="H354" s="69"/>
      <c r="I354" s="69"/>
      <c r="J354" s="69"/>
      <c r="K354" s="69"/>
      <c r="L354" s="69"/>
      <c r="M354" s="69"/>
      <c r="N354" s="69"/>
      <c r="O354" s="69"/>
      <c r="P354" s="69"/>
      <c r="Q354" s="69"/>
      <c r="R354" s="69"/>
      <c r="S354" s="69"/>
      <c r="T354" s="69"/>
      <c r="U354" s="69"/>
      <c r="V354" s="69"/>
      <c r="W354" s="348"/>
      <c r="X354" s="348"/>
      <c r="Y354" s="348"/>
      <c r="Z354" s="348"/>
      <c r="AA354" s="2"/>
      <c r="AB354" s="1"/>
      <c r="AC354" s="1"/>
      <c r="AD354" s="1"/>
      <c r="AE354" s="1"/>
      <c r="AF354" s="1"/>
      <c r="AG354" s="1"/>
    </row>
    <row r="355" spans="1:33" ht="15.75" customHeight="1" x14ac:dyDescent="0.35">
      <c r="A355" s="1"/>
      <c r="B355" s="333"/>
      <c r="C355" s="2"/>
      <c r="D355" s="334"/>
      <c r="E355" s="69"/>
      <c r="F355" s="69"/>
      <c r="G355" s="69"/>
      <c r="H355" s="69"/>
      <c r="I355" s="69"/>
      <c r="J355" s="69"/>
      <c r="K355" s="69"/>
      <c r="L355" s="69"/>
      <c r="M355" s="69"/>
      <c r="N355" s="69"/>
      <c r="O355" s="69"/>
      <c r="P355" s="69"/>
      <c r="Q355" s="69"/>
      <c r="R355" s="69"/>
      <c r="S355" s="69"/>
      <c r="T355" s="69"/>
      <c r="U355" s="69"/>
      <c r="V355" s="69"/>
      <c r="W355" s="348"/>
      <c r="X355" s="348"/>
      <c r="Y355" s="348"/>
      <c r="Z355" s="348"/>
      <c r="AA355" s="2"/>
      <c r="AB355" s="1"/>
      <c r="AC355" s="1"/>
      <c r="AD355" s="1"/>
      <c r="AE355" s="1"/>
      <c r="AF355" s="1"/>
      <c r="AG355" s="1"/>
    </row>
    <row r="356" spans="1:33" ht="15.75" customHeight="1" x14ac:dyDescent="0.35">
      <c r="A356" s="1"/>
      <c r="B356" s="333"/>
      <c r="C356" s="2"/>
      <c r="D356" s="334"/>
      <c r="E356" s="69"/>
      <c r="F356" s="69"/>
      <c r="G356" s="69"/>
      <c r="H356" s="69"/>
      <c r="I356" s="69"/>
      <c r="J356" s="69"/>
      <c r="K356" s="69"/>
      <c r="L356" s="69"/>
      <c r="M356" s="69"/>
      <c r="N356" s="69"/>
      <c r="O356" s="69"/>
      <c r="P356" s="69"/>
      <c r="Q356" s="69"/>
      <c r="R356" s="69"/>
      <c r="S356" s="69"/>
      <c r="T356" s="69"/>
      <c r="U356" s="69"/>
      <c r="V356" s="69"/>
      <c r="W356" s="348"/>
      <c r="X356" s="348"/>
      <c r="Y356" s="348"/>
      <c r="Z356" s="348"/>
      <c r="AA356" s="2"/>
      <c r="AB356" s="1"/>
      <c r="AC356" s="1"/>
      <c r="AD356" s="1"/>
      <c r="AE356" s="1"/>
      <c r="AF356" s="1"/>
      <c r="AG356" s="1"/>
    </row>
    <row r="357" spans="1:33" ht="15.75" customHeight="1" x14ac:dyDescent="0.35">
      <c r="A357" s="1"/>
      <c r="B357" s="333"/>
      <c r="C357" s="2"/>
      <c r="D357" s="334"/>
      <c r="E357" s="69"/>
      <c r="F357" s="69"/>
      <c r="G357" s="69"/>
      <c r="H357" s="69"/>
      <c r="I357" s="69"/>
      <c r="J357" s="69"/>
      <c r="K357" s="69"/>
      <c r="L357" s="69"/>
      <c r="M357" s="69"/>
      <c r="N357" s="69"/>
      <c r="O357" s="69"/>
      <c r="P357" s="69"/>
      <c r="Q357" s="69"/>
      <c r="R357" s="69"/>
      <c r="S357" s="69"/>
      <c r="T357" s="69"/>
      <c r="U357" s="69"/>
      <c r="V357" s="69"/>
      <c r="W357" s="348"/>
      <c r="X357" s="348"/>
      <c r="Y357" s="348"/>
      <c r="Z357" s="348"/>
      <c r="AA357" s="2"/>
      <c r="AB357" s="1"/>
      <c r="AC357" s="1"/>
      <c r="AD357" s="1"/>
      <c r="AE357" s="1"/>
      <c r="AF357" s="1"/>
      <c r="AG357" s="1"/>
    </row>
    <row r="358" spans="1:33" ht="15.75" customHeight="1" x14ac:dyDescent="0.35">
      <c r="A358" s="1"/>
      <c r="B358" s="333"/>
      <c r="C358" s="2"/>
      <c r="D358" s="334"/>
      <c r="E358" s="69"/>
      <c r="F358" s="69"/>
      <c r="G358" s="69"/>
      <c r="H358" s="69"/>
      <c r="I358" s="69"/>
      <c r="J358" s="69"/>
      <c r="K358" s="69"/>
      <c r="L358" s="69"/>
      <c r="M358" s="69"/>
      <c r="N358" s="69"/>
      <c r="O358" s="69"/>
      <c r="P358" s="69"/>
      <c r="Q358" s="69"/>
      <c r="R358" s="69"/>
      <c r="S358" s="69"/>
      <c r="T358" s="69"/>
      <c r="U358" s="69"/>
      <c r="V358" s="69"/>
      <c r="W358" s="348"/>
      <c r="X358" s="348"/>
      <c r="Y358" s="348"/>
      <c r="Z358" s="348"/>
      <c r="AA358" s="2"/>
      <c r="AB358" s="1"/>
      <c r="AC358" s="1"/>
      <c r="AD358" s="1"/>
      <c r="AE358" s="1"/>
      <c r="AF358" s="1"/>
      <c r="AG358" s="1"/>
    </row>
    <row r="359" spans="1:33" ht="15.75" customHeight="1" x14ac:dyDescent="0.35">
      <c r="A359" s="1"/>
      <c r="B359" s="333"/>
      <c r="C359" s="2"/>
      <c r="D359" s="334"/>
      <c r="E359" s="69"/>
      <c r="F359" s="69"/>
      <c r="G359" s="69"/>
      <c r="H359" s="69"/>
      <c r="I359" s="69"/>
      <c r="J359" s="69"/>
      <c r="K359" s="69"/>
      <c r="L359" s="69"/>
      <c r="M359" s="69"/>
      <c r="N359" s="69"/>
      <c r="O359" s="69"/>
      <c r="P359" s="69"/>
      <c r="Q359" s="69"/>
      <c r="R359" s="69"/>
      <c r="S359" s="69"/>
      <c r="T359" s="69"/>
      <c r="U359" s="69"/>
      <c r="V359" s="69"/>
      <c r="W359" s="348"/>
      <c r="X359" s="348"/>
      <c r="Y359" s="348"/>
      <c r="Z359" s="348"/>
      <c r="AA359" s="2"/>
      <c r="AB359" s="1"/>
      <c r="AC359" s="1"/>
      <c r="AD359" s="1"/>
      <c r="AE359" s="1"/>
      <c r="AF359" s="1"/>
      <c r="AG359" s="1"/>
    </row>
    <row r="360" spans="1:33" ht="15.75" customHeight="1" x14ac:dyDescent="0.35">
      <c r="A360" s="1"/>
      <c r="B360" s="333"/>
      <c r="C360" s="2"/>
      <c r="D360" s="334"/>
      <c r="E360" s="69"/>
      <c r="F360" s="69"/>
      <c r="G360" s="69"/>
      <c r="H360" s="69"/>
      <c r="I360" s="69"/>
      <c r="J360" s="69"/>
      <c r="K360" s="69"/>
      <c r="L360" s="69"/>
      <c r="M360" s="69"/>
      <c r="N360" s="69"/>
      <c r="O360" s="69"/>
      <c r="P360" s="69"/>
      <c r="Q360" s="69"/>
      <c r="R360" s="69"/>
      <c r="S360" s="69"/>
      <c r="T360" s="69"/>
      <c r="U360" s="69"/>
      <c r="V360" s="69"/>
      <c r="W360" s="348"/>
      <c r="X360" s="348"/>
      <c r="Y360" s="348"/>
      <c r="Z360" s="348"/>
      <c r="AA360" s="2"/>
      <c r="AB360" s="1"/>
      <c r="AC360" s="1"/>
      <c r="AD360" s="1"/>
      <c r="AE360" s="1"/>
      <c r="AF360" s="1"/>
      <c r="AG360" s="1"/>
    </row>
    <row r="361" spans="1:33" ht="15.75" customHeight="1" x14ac:dyDescent="0.35">
      <c r="A361" s="1"/>
      <c r="B361" s="333"/>
      <c r="C361" s="2"/>
      <c r="D361" s="334"/>
      <c r="E361" s="69"/>
      <c r="F361" s="69"/>
      <c r="G361" s="69"/>
      <c r="H361" s="69"/>
      <c r="I361" s="69"/>
      <c r="J361" s="69"/>
      <c r="K361" s="69"/>
      <c r="L361" s="69"/>
      <c r="M361" s="69"/>
      <c r="N361" s="69"/>
      <c r="O361" s="69"/>
      <c r="P361" s="69"/>
      <c r="Q361" s="69"/>
      <c r="R361" s="69"/>
      <c r="S361" s="69"/>
      <c r="T361" s="69"/>
      <c r="U361" s="69"/>
      <c r="V361" s="69"/>
      <c r="W361" s="348"/>
      <c r="X361" s="348"/>
      <c r="Y361" s="348"/>
      <c r="Z361" s="348"/>
      <c r="AA361" s="2"/>
      <c r="AB361" s="1"/>
      <c r="AC361" s="1"/>
      <c r="AD361" s="1"/>
      <c r="AE361" s="1"/>
      <c r="AF361" s="1"/>
      <c r="AG361" s="1"/>
    </row>
    <row r="362" spans="1:33" ht="15.75" customHeight="1" x14ac:dyDescent="0.35">
      <c r="A362" s="1"/>
      <c r="B362" s="333"/>
      <c r="C362" s="2"/>
      <c r="D362" s="334"/>
      <c r="E362" s="69"/>
      <c r="F362" s="69"/>
      <c r="G362" s="69"/>
      <c r="H362" s="69"/>
      <c r="I362" s="69"/>
      <c r="J362" s="69"/>
      <c r="K362" s="69"/>
      <c r="L362" s="69"/>
      <c r="M362" s="69"/>
      <c r="N362" s="69"/>
      <c r="O362" s="69"/>
      <c r="P362" s="69"/>
      <c r="Q362" s="69"/>
      <c r="R362" s="69"/>
      <c r="S362" s="69"/>
      <c r="T362" s="69"/>
      <c r="U362" s="69"/>
      <c r="V362" s="69"/>
      <c r="W362" s="348"/>
      <c r="X362" s="348"/>
      <c r="Y362" s="348"/>
      <c r="Z362" s="348"/>
      <c r="AA362" s="2"/>
      <c r="AB362" s="1"/>
      <c r="AC362" s="1"/>
      <c r="AD362" s="1"/>
      <c r="AE362" s="1"/>
      <c r="AF362" s="1"/>
      <c r="AG362" s="1"/>
    </row>
    <row r="363" spans="1:33" ht="15.75" customHeight="1" x14ac:dyDescent="0.35">
      <c r="A363" s="1"/>
      <c r="B363" s="333"/>
      <c r="C363" s="2"/>
      <c r="D363" s="334"/>
      <c r="E363" s="69"/>
      <c r="F363" s="69"/>
      <c r="G363" s="69"/>
      <c r="H363" s="69"/>
      <c r="I363" s="69"/>
      <c r="J363" s="69"/>
      <c r="K363" s="69"/>
      <c r="L363" s="69"/>
      <c r="M363" s="69"/>
      <c r="N363" s="69"/>
      <c r="O363" s="69"/>
      <c r="P363" s="69"/>
      <c r="Q363" s="69"/>
      <c r="R363" s="69"/>
      <c r="S363" s="69"/>
      <c r="T363" s="69"/>
      <c r="U363" s="69"/>
      <c r="V363" s="69"/>
      <c r="W363" s="348"/>
      <c r="X363" s="348"/>
      <c r="Y363" s="348"/>
      <c r="Z363" s="348"/>
      <c r="AA363" s="2"/>
      <c r="AB363" s="1"/>
      <c r="AC363" s="1"/>
      <c r="AD363" s="1"/>
      <c r="AE363" s="1"/>
      <c r="AF363" s="1"/>
      <c r="AG363" s="1"/>
    </row>
    <row r="364" spans="1:33" ht="15.75" customHeight="1" x14ac:dyDescent="0.35">
      <c r="A364" s="1"/>
      <c r="B364" s="333"/>
      <c r="C364" s="2"/>
      <c r="D364" s="334"/>
      <c r="E364" s="69"/>
      <c r="F364" s="69"/>
      <c r="G364" s="69"/>
      <c r="H364" s="69"/>
      <c r="I364" s="69"/>
      <c r="J364" s="69"/>
      <c r="K364" s="69"/>
      <c r="L364" s="69"/>
      <c r="M364" s="69"/>
      <c r="N364" s="69"/>
      <c r="O364" s="69"/>
      <c r="P364" s="69"/>
      <c r="Q364" s="69"/>
      <c r="R364" s="69"/>
      <c r="S364" s="69"/>
      <c r="T364" s="69"/>
      <c r="U364" s="69"/>
      <c r="V364" s="69"/>
      <c r="W364" s="348"/>
      <c r="X364" s="348"/>
      <c r="Y364" s="348"/>
      <c r="Z364" s="348"/>
      <c r="AA364" s="2"/>
      <c r="AB364" s="1"/>
      <c r="AC364" s="1"/>
      <c r="AD364" s="1"/>
      <c r="AE364" s="1"/>
      <c r="AF364" s="1"/>
      <c r="AG364" s="1"/>
    </row>
    <row r="365" spans="1:33" ht="15.75" customHeight="1" x14ac:dyDescent="0.35">
      <c r="A365" s="1"/>
      <c r="B365" s="333"/>
      <c r="C365" s="2"/>
      <c r="D365" s="334"/>
      <c r="E365" s="69"/>
      <c r="F365" s="69"/>
      <c r="G365" s="69"/>
      <c r="H365" s="69"/>
      <c r="I365" s="69"/>
      <c r="J365" s="69"/>
      <c r="K365" s="69"/>
      <c r="L365" s="69"/>
      <c r="M365" s="69"/>
      <c r="N365" s="69"/>
      <c r="O365" s="69"/>
      <c r="P365" s="69"/>
      <c r="Q365" s="69"/>
      <c r="R365" s="69"/>
      <c r="S365" s="69"/>
      <c r="T365" s="69"/>
      <c r="U365" s="69"/>
      <c r="V365" s="69"/>
      <c r="W365" s="348"/>
      <c r="X365" s="348"/>
      <c r="Y365" s="348"/>
      <c r="Z365" s="348"/>
      <c r="AA365" s="2"/>
      <c r="AB365" s="1"/>
      <c r="AC365" s="1"/>
      <c r="AD365" s="1"/>
      <c r="AE365" s="1"/>
      <c r="AF365" s="1"/>
      <c r="AG365" s="1"/>
    </row>
    <row r="366" spans="1:33" ht="15.75" customHeight="1" x14ac:dyDescent="0.35">
      <c r="A366" s="1"/>
      <c r="B366" s="333"/>
      <c r="C366" s="2"/>
      <c r="D366" s="334"/>
      <c r="E366" s="69"/>
      <c r="F366" s="69"/>
      <c r="G366" s="69"/>
      <c r="H366" s="69"/>
      <c r="I366" s="69"/>
      <c r="J366" s="69"/>
      <c r="K366" s="69"/>
      <c r="L366" s="69"/>
      <c r="M366" s="69"/>
      <c r="N366" s="69"/>
      <c r="O366" s="69"/>
      <c r="P366" s="69"/>
      <c r="Q366" s="69"/>
      <c r="R366" s="69"/>
      <c r="S366" s="69"/>
      <c r="T366" s="69"/>
      <c r="U366" s="69"/>
      <c r="V366" s="69"/>
      <c r="W366" s="348"/>
      <c r="X366" s="348"/>
      <c r="Y366" s="348"/>
      <c r="Z366" s="348"/>
      <c r="AA366" s="2"/>
      <c r="AB366" s="1"/>
      <c r="AC366" s="1"/>
      <c r="AD366" s="1"/>
      <c r="AE366" s="1"/>
      <c r="AF366" s="1"/>
      <c r="AG366" s="1"/>
    </row>
    <row r="367" spans="1:33" ht="15.75" customHeight="1" x14ac:dyDescent="0.35">
      <c r="A367" s="1"/>
      <c r="B367" s="333"/>
      <c r="C367" s="2"/>
      <c r="D367" s="334"/>
      <c r="E367" s="69"/>
      <c r="F367" s="69"/>
      <c r="G367" s="69"/>
      <c r="H367" s="69"/>
      <c r="I367" s="69"/>
      <c r="J367" s="69"/>
      <c r="K367" s="69"/>
      <c r="L367" s="69"/>
      <c r="M367" s="69"/>
      <c r="N367" s="69"/>
      <c r="O367" s="69"/>
      <c r="P367" s="69"/>
      <c r="Q367" s="69"/>
      <c r="R367" s="69"/>
      <c r="S367" s="69"/>
      <c r="T367" s="69"/>
      <c r="U367" s="69"/>
      <c r="V367" s="69"/>
      <c r="W367" s="348"/>
      <c r="X367" s="348"/>
      <c r="Y367" s="348"/>
      <c r="Z367" s="348"/>
      <c r="AA367" s="2"/>
      <c r="AB367" s="1"/>
      <c r="AC367" s="1"/>
      <c r="AD367" s="1"/>
      <c r="AE367" s="1"/>
      <c r="AF367" s="1"/>
      <c r="AG367" s="1"/>
    </row>
    <row r="368" spans="1:33" ht="15.75" customHeight="1" x14ac:dyDescent="0.35">
      <c r="A368" s="1"/>
      <c r="B368" s="333"/>
      <c r="C368" s="2"/>
      <c r="D368" s="334"/>
      <c r="E368" s="69"/>
      <c r="F368" s="69"/>
      <c r="G368" s="69"/>
      <c r="H368" s="69"/>
      <c r="I368" s="69"/>
      <c r="J368" s="69"/>
      <c r="K368" s="69"/>
      <c r="L368" s="69"/>
      <c r="M368" s="69"/>
      <c r="N368" s="69"/>
      <c r="O368" s="69"/>
      <c r="P368" s="69"/>
      <c r="Q368" s="69"/>
      <c r="R368" s="69"/>
      <c r="S368" s="69"/>
      <c r="T368" s="69"/>
      <c r="U368" s="69"/>
      <c r="V368" s="69"/>
      <c r="W368" s="348"/>
      <c r="X368" s="348"/>
      <c r="Y368" s="348"/>
      <c r="Z368" s="348"/>
      <c r="AA368" s="2"/>
      <c r="AB368" s="1"/>
      <c r="AC368" s="1"/>
      <c r="AD368" s="1"/>
      <c r="AE368" s="1"/>
      <c r="AF368" s="1"/>
      <c r="AG368" s="1"/>
    </row>
    <row r="369" spans="1:33" ht="15.75" customHeight="1" x14ac:dyDescent="0.35">
      <c r="A369" s="1"/>
      <c r="B369" s="333"/>
      <c r="C369" s="2"/>
      <c r="D369" s="334"/>
      <c r="E369" s="69"/>
      <c r="F369" s="69"/>
      <c r="G369" s="69"/>
      <c r="H369" s="69"/>
      <c r="I369" s="69"/>
      <c r="J369" s="69"/>
      <c r="K369" s="69"/>
      <c r="L369" s="69"/>
      <c r="M369" s="69"/>
      <c r="N369" s="69"/>
      <c r="O369" s="69"/>
      <c r="P369" s="69"/>
      <c r="Q369" s="69"/>
      <c r="R369" s="69"/>
      <c r="S369" s="69"/>
      <c r="T369" s="69"/>
      <c r="U369" s="69"/>
      <c r="V369" s="69"/>
      <c r="W369" s="348"/>
      <c r="X369" s="348"/>
      <c r="Y369" s="348"/>
      <c r="Z369" s="348"/>
      <c r="AA369" s="2"/>
      <c r="AB369" s="1"/>
      <c r="AC369" s="1"/>
      <c r="AD369" s="1"/>
      <c r="AE369" s="1"/>
      <c r="AF369" s="1"/>
      <c r="AG369" s="1"/>
    </row>
    <row r="370" spans="1:33" ht="15.75" customHeight="1" x14ac:dyDescent="0.35">
      <c r="A370" s="1"/>
      <c r="B370" s="333"/>
      <c r="C370" s="2"/>
      <c r="D370" s="334"/>
      <c r="E370" s="69"/>
      <c r="F370" s="69"/>
      <c r="G370" s="69"/>
      <c r="H370" s="69"/>
      <c r="I370" s="69"/>
      <c r="J370" s="69"/>
      <c r="K370" s="69"/>
      <c r="L370" s="69"/>
      <c r="M370" s="69"/>
      <c r="N370" s="69"/>
      <c r="O370" s="69"/>
      <c r="P370" s="69"/>
      <c r="Q370" s="69"/>
      <c r="R370" s="69"/>
      <c r="S370" s="69"/>
      <c r="T370" s="69"/>
      <c r="U370" s="69"/>
      <c r="V370" s="69"/>
      <c r="W370" s="348"/>
      <c r="X370" s="348"/>
      <c r="Y370" s="348"/>
      <c r="Z370" s="348"/>
      <c r="AA370" s="2"/>
      <c r="AB370" s="1"/>
      <c r="AC370" s="1"/>
      <c r="AD370" s="1"/>
      <c r="AE370" s="1"/>
      <c r="AF370" s="1"/>
      <c r="AG370" s="1"/>
    </row>
    <row r="371" spans="1:33" ht="15.75" customHeight="1" x14ac:dyDescent="0.35">
      <c r="A371" s="1"/>
      <c r="B371" s="333"/>
      <c r="C371" s="2"/>
      <c r="D371" s="334"/>
      <c r="E371" s="69"/>
      <c r="F371" s="69"/>
      <c r="G371" s="69"/>
      <c r="H371" s="69"/>
      <c r="I371" s="69"/>
      <c r="J371" s="69"/>
      <c r="K371" s="69"/>
      <c r="L371" s="69"/>
      <c r="M371" s="69"/>
      <c r="N371" s="69"/>
      <c r="O371" s="69"/>
      <c r="P371" s="69"/>
      <c r="Q371" s="69"/>
      <c r="R371" s="69"/>
      <c r="S371" s="69"/>
      <c r="T371" s="69"/>
      <c r="U371" s="69"/>
      <c r="V371" s="69"/>
      <c r="W371" s="348"/>
      <c r="X371" s="348"/>
      <c r="Y371" s="348"/>
      <c r="Z371" s="348"/>
      <c r="AA371" s="2"/>
      <c r="AB371" s="1"/>
      <c r="AC371" s="1"/>
      <c r="AD371" s="1"/>
      <c r="AE371" s="1"/>
      <c r="AF371" s="1"/>
      <c r="AG371" s="1"/>
    </row>
    <row r="372" spans="1:33" ht="15.75" customHeight="1" x14ac:dyDescent="0.35">
      <c r="A372" s="1"/>
      <c r="B372" s="333"/>
      <c r="C372" s="2"/>
      <c r="D372" s="334"/>
      <c r="E372" s="69"/>
      <c r="F372" s="69"/>
      <c r="G372" s="69"/>
      <c r="H372" s="69"/>
      <c r="I372" s="69"/>
      <c r="J372" s="69"/>
      <c r="K372" s="69"/>
      <c r="L372" s="69"/>
      <c r="M372" s="69"/>
      <c r="N372" s="69"/>
      <c r="O372" s="69"/>
      <c r="P372" s="69"/>
      <c r="Q372" s="69"/>
      <c r="R372" s="69"/>
      <c r="S372" s="69"/>
      <c r="T372" s="69"/>
      <c r="U372" s="69"/>
      <c r="V372" s="69"/>
      <c r="W372" s="348"/>
      <c r="X372" s="348"/>
      <c r="Y372" s="348"/>
      <c r="Z372" s="348"/>
      <c r="AA372" s="2"/>
      <c r="AB372" s="1"/>
      <c r="AC372" s="1"/>
      <c r="AD372" s="1"/>
      <c r="AE372" s="1"/>
      <c r="AF372" s="1"/>
      <c r="AG372" s="1"/>
    </row>
    <row r="373" spans="1:33" ht="15.75" customHeight="1" x14ac:dyDescent="0.35">
      <c r="A373" s="1"/>
      <c r="B373" s="333"/>
      <c r="C373" s="2"/>
      <c r="D373" s="334"/>
      <c r="E373" s="69"/>
      <c r="F373" s="69"/>
      <c r="G373" s="69"/>
      <c r="H373" s="69"/>
      <c r="I373" s="69"/>
      <c r="J373" s="69"/>
      <c r="K373" s="69"/>
      <c r="L373" s="69"/>
      <c r="M373" s="69"/>
      <c r="N373" s="69"/>
      <c r="O373" s="69"/>
      <c r="P373" s="69"/>
      <c r="Q373" s="69"/>
      <c r="R373" s="69"/>
      <c r="S373" s="69"/>
      <c r="T373" s="69"/>
      <c r="U373" s="69"/>
      <c r="V373" s="69"/>
      <c r="W373" s="348"/>
      <c r="X373" s="348"/>
      <c r="Y373" s="348"/>
      <c r="Z373" s="348"/>
      <c r="AA373" s="2"/>
      <c r="AB373" s="1"/>
      <c r="AC373" s="1"/>
      <c r="AD373" s="1"/>
      <c r="AE373" s="1"/>
      <c r="AF373" s="1"/>
      <c r="AG373" s="1"/>
    </row>
    <row r="374" spans="1:33" ht="15.75" customHeight="1" x14ac:dyDescent="0.35">
      <c r="A374" s="1"/>
      <c r="B374" s="333"/>
      <c r="C374" s="2"/>
      <c r="D374" s="334"/>
      <c r="E374" s="69"/>
      <c r="F374" s="69"/>
      <c r="G374" s="69"/>
      <c r="H374" s="69"/>
      <c r="I374" s="69"/>
      <c r="J374" s="69"/>
      <c r="K374" s="69"/>
      <c r="L374" s="69"/>
      <c r="M374" s="69"/>
      <c r="N374" s="69"/>
      <c r="O374" s="69"/>
      <c r="P374" s="69"/>
      <c r="Q374" s="69"/>
      <c r="R374" s="69"/>
      <c r="S374" s="69"/>
      <c r="T374" s="69"/>
      <c r="U374" s="69"/>
      <c r="V374" s="69"/>
      <c r="W374" s="348"/>
      <c r="X374" s="348"/>
      <c r="Y374" s="348"/>
      <c r="Z374" s="348"/>
      <c r="AA374" s="2"/>
      <c r="AB374" s="1"/>
      <c r="AC374" s="1"/>
      <c r="AD374" s="1"/>
      <c r="AE374" s="1"/>
      <c r="AF374" s="1"/>
      <c r="AG374" s="1"/>
    </row>
    <row r="375" spans="1:33" ht="15.75" customHeight="1" x14ac:dyDescent="0.35">
      <c r="A375" s="1"/>
      <c r="B375" s="333"/>
      <c r="C375" s="2"/>
      <c r="D375" s="334"/>
      <c r="E375" s="69"/>
      <c r="F375" s="69"/>
      <c r="G375" s="69"/>
      <c r="H375" s="69"/>
      <c r="I375" s="69"/>
      <c r="J375" s="69"/>
      <c r="K375" s="69"/>
      <c r="L375" s="69"/>
      <c r="M375" s="69"/>
      <c r="N375" s="69"/>
      <c r="O375" s="69"/>
      <c r="P375" s="69"/>
      <c r="Q375" s="69"/>
      <c r="R375" s="69"/>
      <c r="S375" s="69"/>
      <c r="T375" s="69"/>
      <c r="U375" s="69"/>
      <c r="V375" s="69"/>
      <c r="W375" s="348"/>
      <c r="X375" s="348"/>
      <c r="Y375" s="348"/>
      <c r="Z375" s="348"/>
      <c r="AA375" s="2"/>
      <c r="AB375" s="1"/>
      <c r="AC375" s="1"/>
      <c r="AD375" s="1"/>
      <c r="AE375" s="1"/>
      <c r="AF375" s="1"/>
      <c r="AG375" s="1"/>
    </row>
    <row r="376" spans="1:33" ht="15.75" customHeight="1" x14ac:dyDescent="0.35">
      <c r="A376" s="1"/>
      <c r="B376" s="333"/>
      <c r="C376" s="2"/>
      <c r="D376" s="334"/>
      <c r="E376" s="69"/>
      <c r="F376" s="69"/>
      <c r="G376" s="69"/>
      <c r="H376" s="69"/>
      <c r="I376" s="69"/>
      <c r="J376" s="69"/>
      <c r="K376" s="69"/>
      <c r="L376" s="69"/>
      <c r="M376" s="69"/>
      <c r="N376" s="69"/>
      <c r="O376" s="69"/>
      <c r="P376" s="69"/>
      <c r="Q376" s="69"/>
      <c r="R376" s="69"/>
      <c r="S376" s="69"/>
      <c r="T376" s="69"/>
      <c r="U376" s="69"/>
      <c r="V376" s="69"/>
      <c r="W376" s="348"/>
      <c r="X376" s="348"/>
      <c r="Y376" s="348"/>
      <c r="Z376" s="348"/>
      <c r="AA376" s="2"/>
      <c r="AB376" s="1"/>
      <c r="AC376" s="1"/>
      <c r="AD376" s="1"/>
      <c r="AE376" s="1"/>
      <c r="AF376" s="1"/>
      <c r="AG376" s="1"/>
    </row>
    <row r="377" spans="1:33" ht="15.75" customHeight="1" x14ac:dyDescent="0.35">
      <c r="A377" s="1"/>
      <c r="B377" s="333"/>
      <c r="C377" s="2"/>
      <c r="D377" s="334"/>
      <c r="E377" s="69"/>
      <c r="F377" s="69"/>
      <c r="G377" s="69"/>
      <c r="H377" s="69"/>
      <c r="I377" s="69"/>
      <c r="J377" s="69"/>
      <c r="K377" s="69"/>
      <c r="L377" s="69"/>
      <c r="M377" s="69"/>
      <c r="N377" s="69"/>
      <c r="O377" s="69"/>
      <c r="P377" s="69"/>
      <c r="Q377" s="69"/>
      <c r="R377" s="69"/>
      <c r="S377" s="69"/>
      <c r="T377" s="69"/>
      <c r="U377" s="69"/>
      <c r="V377" s="69"/>
      <c r="W377" s="348"/>
      <c r="X377" s="348"/>
      <c r="Y377" s="348"/>
      <c r="Z377" s="348"/>
      <c r="AA377" s="2"/>
      <c r="AB377" s="1"/>
      <c r="AC377" s="1"/>
      <c r="AD377" s="1"/>
      <c r="AE377" s="1"/>
      <c r="AF377" s="1"/>
      <c r="AG377" s="1"/>
    </row>
    <row r="378" spans="1:33" ht="15.75" customHeight="1" x14ac:dyDescent="0.35">
      <c r="A378" s="1"/>
      <c r="B378" s="333"/>
      <c r="C378" s="2"/>
      <c r="D378" s="334"/>
      <c r="E378" s="69"/>
      <c r="F378" s="69"/>
      <c r="G378" s="69"/>
      <c r="H378" s="69"/>
      <c r="I378" s="69"/>
      <c r="J378" s="69"/>
      <c r="K378" s="69"/>
      <c r="L378" s="69"/>
      <c r="M378" s="69"/>
      <c r="N378" s="69"/>
      <c r="O378" s="69"/>
      <c r="P378" s="69"/>
      <c r="Q378" s="69"/>
      <c r="R378" s="69"/>
      <c r="S378" s="69"/>
      <c r="T378" s="69"/>
      <c r="U378" s="69"/>
      <c r="V378" s="69"/>
      <c r="W378" s="348"/>
      <c r="X378" s="348"/>
      <c r="Y378" s="348"/>
      <c r="Z378" s="348"/>
      <c r="AA378" s="2"/>
      <c r="AB378" s="1"/>
      <c r="AC378" s="1"/>
      <c r="AD378" s="1"/>
      <c r="AE378" s="1"/>
      <c r="AF378" s="1"/>
      <c r="AG378" s="1"/>
    </row>
    <row r="379" spans="1:33" ht="15.75" customHeight="1" x14ac:dyDescent="0.35">
      <c r="A379" s="1"/>
      <c r="B379" s="333"/>
      <c r="C379" s="2"/>
      <c r="D379" s="334"/>
      <c r="E379" s="69"/>
      <c r="F379" s="69"/>
      <c r="G379" s="69"/>
      <c r="H379" s="69"/>
      <c r="I379" s="69"/>
      <c r="J379" s="69"/>
      <c r="K379" s="69"/>
      <c r="L379" s="69"/>
      <c r="M379" s="69"/>
      <c r="N379" s="69"/>
      <c r="O379" s="69"/>
      <c r="P379" s="69"/>
      <c r="Q379" s="69"/>
      <c r="R379" s="69"/>
      <c r="S379" s="69"/>
      <c r="T379" s="69"/>
      <c r="U379" s="69"/>
      <c r="V379" s="69"/>
      <c r="W379" s="348"/>
      <c r="X379" s="348"/>
      <c r="Y379" s="348"/>
      <c r="Z379" s="348"/>
      <c r="AA379" s="2"/>
      <c r="AB379" s="1"/>
      <c r="AC379" s="1"/>
      <c r="AD379" s="1"/>
      <c r="AE379" s="1"/>
      <c r="AF379" s="1"/>
      <c r="AG379" s="1"/>
    </row>
    <row r="380" spans="1:33" ht="15.75" customHeight="1" x14ac:dyDescent="0.35">
      <c r="A380" s="1"/>
      <c r="B380" s="333"/>
      <c r="C380" s="2"/>
      <c r="D380" s="334"/>
      <c r="E380" s="69"/>
      <c r="F380" s="69"/>
      <c r="G380" s="69"/>
      <c r="H380" s="69"/>
      <c r="I380" s="69"/>
      <c r="J380" s="69"/>
      <c r="K380" s="69"/>
      <c r="L380" s="69"/>
      <c r="M380" s="69"/>
      <c r="N380" s="69"/>
      <c r="O380" s="69"/>
      <c r="P380" s="69"/>
      <c r="Q380" s="69"/>
      <c r="R380" s="69"/>
      <c r="S380" s="69"/>
      <c r="T380" s="69"/>
      <c r="U380" s="69"/>
      <c r="V380" s="69"/>
      <c r="W380" s="348"/>
      <c r="X380" s="348"/>
      <c r="Y380" s="348"/>
      <c r="Z380" s="348"/>
      <c r="AA380" s="2"/>
      <c r="AB380" s="1"/>
      <c r="AC380" s="1"/>
      <c r="AD380" s="1"/>
      <c r="AE380" s="1"/>
      <c r="AF380" s="1"/>
      <c r="AG380" s="1"/>
    </row>
    <row r="381" spans="1:33" ht="15.75" customHeight="1" x14ac:dyDescent="0.35">
      <c r="A381" s="1"/>
      <c r="B381" s="333"/>
      <c r="C381" s="2"/>
      <c r="D381" s="334"/>
      <c r="E381" s="69"/>
      <c r="F381" s="69"/>
      <c r="G381" s="69"/>
      <c r="H381" s="69"/>
      <c r="I381" s="69"/>
      <c r="J381" s="69"/>
      <c r="K381" s="69"/>
      <c r="L381" s="69"/>
      <c r="M381" s="69"/>
      <c r="N381" s="69"/>
      <c r="O381" s="69"/>
      <c r="P381" s="69"/>
      <c r="Q381" s="69"/>
      <c r="R381" s="69"/>
      <c r="S381" s="69"/>
      <c r="T381" s="69"/>
      <c r="U381" s="69"/>
      <c r="V381" s="69"/>
      <c r="W381" s="348"/>
      <c r="X381" s="348"/>
      <c r="Y381" s="348"/>
      <c r="Z381" s="348"/>
      <c r="AA381" s="2"/>
      <c r="AB381" s="1"/>
      <c r="AC381" s="1"/>
      <c r="AD381" s="1"/>
      <c r="AE381" s="1"/>
      <c r="AF381" s="1"/>
      <c r="AG381" s="1"/>
    </row>
    <row r="382" spans="1:33" ht="15.75" customHeight="1" x14ac:dyDescent="0.35">
      <c r="A382" s="1"/>
      <c r="B382" s="333"/>
      <c r="C382" s="2"/>
      <c r="D382" s="334"/>
      <c r="E382" s="69"/>
      <c r="F382" s="69"/>
      <c r="G382" s="69"/>
      <c r="H382" s="69"/>
      <c r="I382" s="69"/>
      <c r="J382" s="69"/>
      <c r="K382" s="69"/>
      <c r="L382" s="69"/>
      <c r="M382" s="69"/>
      <c r="N382" s="69"/>
      <c r="O382" s="69"/>
      <c r="P382" s="69"/>
      <c r="Q382" s="69"/>
      <c r="R382" s="69"/>
      <c r="S382" s="69"/>
      <c r="T382" s="69"/>
      <c r="U382" s="69"/>
      <c r="V382" s="69"/>
      <c r="W382" s="348"/>
      <c r="X382" s="348"/>
      <c r="Y382" s="348"/>
      <c r="Z382" s="348"/>
      <c r="AA382" s="2"/>
      <c r="AB382" s="1"/>
      <c r="AC382" s="1"/>
      <c r="AD382" s="1"/>
      <c r="AE382" s="1"/>
      <c r="AF382" s="1"/>
      <c r="AG382" s="1"/>
    </row>
    <row r="383" spans="1:33" ht="15.75" customHeight="1" x14ac:dyDescent="0.35">
      <c r="A383" s="1"/>
      <c r="B383" s="333"/>
      <c r="C383" s="2"/>
      <c r="D383" s="334"/>
      <c r="E383" s="69"/>
      <c r="F383" s="69"/>
      <c r="G383" s="69"/>
      <c r="H383" s="69"/>
      <c r="I383" s="69"/>
      <c r="J383" s="69"/>
      <c r="K383" s="69"/>
      <c r="L383" s="69"/>
      <c r="M383" s="69"/>
      <c r="N383" s="69"/>
      <c r="O383" s="69"/>
      <c r="P383" s="69"/>
      <c r="Q383" s="69"/>
      <c r="R383" s="69"/>
      <c r="S383" s="69"/>
      <c r="T383" s="69"/>
      <c r="U383" s="69"/>
      <c r="V383" s="69"/>
      <c r="W383" s="348"/>
      <c r="X383" s="348"/>
      <c r="Y383" s="348"/>
      <c r="Z383" s="348"/>
      <c r="AA383" s="2"/>
      <c r="AB383" s="1"/>
      <c r="AC383" s="1"/>
      <c r="AD383" s="1"/>
      <c r="AE383" s="1"/>
      <c r="AF383" s="1"/>
      <c r="AG383" s="1"/>
    </row>
    <row r="384" spans="1:33" ht="15.75" customHeight="1" x14ac:dyDescent="0.35">
      <c r="A384" s="1"/>
      <c r="B384" s="333"/>
      <c r="C384" s="2"/>
      <c r="D384" s="334"/>
      <c r="E384" s="69"/>
      <c r="F384" s="69"/>
      <c r="G384" s="69"/>
      <c r="H384" s="69"/>
      <c r="I384" s="69"/>
      <c r="J384" s="69"/>
      <c r="K384" s="69"/>
      <c r="L384" s="69"/>
      <c r="M384" s="69"/>
      <c r="N384" s="69"/>
      <c r="O384" s="69"/>
      <c r="P384" s="69"/>
      <c r="Q384" s="69"/>
      <c r="R384" s="69"/>
      <c r="S384" s="69"/>
      <c r="T384" s="69"/>
      <c r="U384" s="69"/>
      <c r="V384" s="69"/>
      <c r="W384" s="348"/>
      <c r="X384" s="348"/>
      <c r="Y384" s="348"/>
      <c r="Z384" s="348"/>
      <c r="AA384" s="2"/>
      <c r="AB384" s="1"/>
      <c r="AC384" s="1"/>
      <c r="AD384" s="1"/>
      <c r="AE384" s="1"/>
      <c r="AF384" s="1"/>
      <c r="AG384" s="1"/>
    </row>
    <row r="385" spans="1:33" ht="15.75" customHeight="1" x14ac:dyDescent="0.35">
      <c r="A385" s="1"/>
      <c r="B385" s="333"/>
      <c r="C385" s="2"/>
      <c r="D385" s="334"/>
      <c r="E385" s="69"/>
      <c r="F385" s="69"/>
      <c r="G385" s="69"/>
      <c r="H385" s="69"/>
      <c r="I385" s="69"/>
      <c r="J385" s="69"/>
      <c r="K385" s="69"/>
      <c r="L385" s="69"/>
      <c r="M385" s="69"/>
      <c r="N385" s="69"/>
      <c r="O385" s="69"/>
      <c r="P385" s="69"/>
      <c r="Q385" s="69"/>
      <c r="R385" s="69"/>
      <c r="S385" s="69"/>
      <c r="T385" s="69"/>
      <c r="U385" s="69"/>
      <c r="V385" s="69"/>
      <c r="W385" s="348"/>
      <c r="X385" s="348"/>
      <c r="Y385" s="348"/>
      <c r="Z385" s="348"/>
      <c r="AA385" s="2"/>
      <c r="AB385" s="1"/>
      <c r="AC385" s="1"/>
      <c r="AD385" s="1"/>
      <c r="AE385" s="1"/>
      <c r="AF385" s="1"/>
      <c r="AG385" s="1"/>
    </row>
    <row r="386" spans="1:33" ht="15.75" customHeight="1" x14ac:dyDescent="0.35">
      <c r="A386" s="1"/>
      <c r="B386" s="333"/>
      <c r="C386" s="2"/>
      <c r="D386" s="334"/>
      <c r="E386" s="69"/>
      <c r="F386" s="69"/>
      <c r="G386" s="69"/>
      <c r="H386" s="69"/>
      <c r="I386" s="69"/>
      <c r="J386" s="69"/>
      <c r="K386" s="69"/>
      <c r="L386" s="69"/>
      <c r="M386" s="69"/>
      <c r="N386" s="69"/>
      <c r="O386" s="69"/>
      <c r="P386" s="69"/>
      <c r="Q386" s="69"/>
      <c r="R386" s="69"/>
      <c r="S386" s="69"/>
      <c r="T386" s="69"/>
      <c r="U386" s="69"/>
      <c r="V386" s="69"/>
      <c r="W386" s="348"/>
      <c r="X386" s="348"/>
      <c r="Y386" s="348"/>
      <c r="Z386" s="348"/>
      <c r="AA386" s="2"/>
      <c r="AB386" s="1"/>
      <c r="AC386" s="1"/>
      <c r="AD386" s="1"/>
      <c r="AE386" s="1"/>
      <c r="AF386" s="1"/>
      <c r="AG386" s="1"/>
    </row>
    <row r="387" spans="1:33" ht="15.75" customHeight="1" x14ac:dyDescent="0.35">
      <c r="A387" s="1"/>
      <c r="B387" s="333"/>
      <c r="C387" s="2"/>
      <c r="D387" s="334"/>
      <c r="E387" s="69"/>
      <c r="F387" s="69"/>
      <c r="G387" s="69"/>
      <c r="H387" s="69"/>
      <c r="I387" s="69"/>
      <c r="J387" s="69"/>
      <c r="K387" s="69"/>
      <c r="L387" s="69"/>
      <c r="M387" s="69"/>
      <c r="N387" s="69"/>
      <c r="O387" s="69"/>
      <c r="P387" s="69"/>
      <c r="Q387" s="69"/>
      <c r="R387" s="69"/>
      <c r="S387" s="69"/>
      <c r="T387" s="69"/>
      <c r="U387" s="69"/>
      <c r="V387" s="69"/>
      <c r="W387" s="348"/>
      <c r="X387" s="348"/>
      <c r="Y387" s="348"/>
      <c r="Z387" s="348"/>
      <c r="AA387" s="2"/>
      <c r="AB387" s="1"/>
      <c r="AC387" s="1"/>
      <c r="AD387" s="1"/>
      <c r="AE387" s="1"/>
      <c r="AF387" s="1"/>
      <c r="AG387" s="1"/>
    </row>
    <row r="388" spans="1:33" ht="15.75" customHeight="1" x14ac:dyDescent="0.35">
      <c r="A388" s="1"/>
      <c r="B388" s="333"/>
      <c r="C388" s="2"/>
      <c r="D388" s="334"/>
      <c r="E388" s="69"/>
      <c r="F388" s="69"/>
      <c r="G388" s="69"/>
      <c r="H388" s="69"/>
      <c r="I388" s="69"/>
      <c r="J388" s="69"/>
      <c r="K388" s="69"/>
      <c r="L388" s="69"/>
      <c r="M388" s="69"/>
      <c r="N388" s="69"/>
      <c r="O388" s="69"/>
      <c r="P388" s="69"/>
      <c r="Q388" s="69"/>
      <c r="R388" s="69"/>
      <c r="S388" s="69"/>
      <c r="T388" s="69"/>
      <c r="U388" s="69"/>
      <c r="V388" s="69"/>
      <c r="W388" s="348"/>
      <c r="X388" s="348"/>
      <c r="Y388" s="348"/>
      <c r="Z388" s="348"/>
      <c r="AA388" s="2"/>
      <c r="AB388" s="1"/>
      <c r="AC388" s="1"/>
      <c r="AD388" s="1"/>
      <c r="AE388" s="1"/>
      <c r="AF388" s="1"/>
      <c r="AG388" s="1"/>
    </row>
    <row r="389" spans="1:33" ht="15.75" customHeight="1" x14ac:dyDescent="0.35">
      <c r="A389" s="1"/>
      <c r="B389" s="333"/>
      <c r="C389" s="2"/>
      <c r="D389" s="334"/>
      <c r="E389" s="69"/>
      <c r="F389" s="69"/>
      <c r="G389" s="69"/>
      <c r="H389" s="69"/>
      <c r="I389" s="69"/>
      <c r="J389" s="69"/>
      <c r="K389" s="69"/>
      <c r="L389" s="69"/>
      <c r="M389" s="69"/>
      <c r="N389" s="69"/>
      <c r="O389" s="69"/>
      <c r="P389" s="69"/>
      <c r="Q389" s="69"/>
      <c r="R389" s="69"/>
      <c r="S389" s="69"/>
      <c r="T389" s="69"/>
      <c r="U389" s="69"/>
      <c r="V389" s="69"/>
      <c r="W389" s="348"/>
      <c r="X389" s="348"/>
      <c r="Y389" s="348"/>
      <c r="Z389" s="348"/>
      <c r="AA389" s="2"/>
      <c r="AB389" s="1"/>
      <c r="AC389" s="1"/>
      <c r="AD389" s="1"/>
      <c r="AE389" s="1"/>
      <c r="AF389" s="1"/>
      <c r="AG389" s="1"/>
    </row>
    <row r="390" spans="1:33" ht="15.75" customHeight="1" x14ac:dyDescent="0.35">
      <c r="A390" s="1"/>
      <c r="B390" s="333"/>
      <c r="C390" s="2"/>
      <c r="D390" s="334"/>
      <c r="E390" s="69"/>
      <c r="F390" s="69"/>
      <c r="G390" s="69"/>
      <c r="H390" s="69"/>
      <c r="I390" s="69"/>
      <c r="J390" s="69"/>
      <c r="K390" s="69"/>
      <c r="L390" s="69"/>
      <c r="M390" s="69"/>
      <c r="N390" s="69"/>
      <c r="O390" s="69"/>
      <c r="P390" s="69"/>
      <c r="Q390" s="69"/>
      <c r="R390" s="69"/>
      <c r="S390" s="69"/>
      <c r="T390" s="69"/>
      <c r="U390" s="69"/>
      <c r="V390" s="69"/>
      <c r="W390" s="348"/>
      <c r="X390" s="348"/>
      <c r="Y390" s="348"/>
      <c r="Z390" s="348"/>
      <c r="AA390" s="2"/>
      <c r="AB390" s="1"/>
      <c r="AC390" s="1"/>
      <c r="AD390" s="1"/>
      <c r="AE390" s="1"/>
      <c r="AF390" s="1"/>
      <c r="AG390" s="1"/>
    </row>
    <row r="391" spans="1:33" ht="15.75" customHeight="1" x14ac:dyDescent="0.35">
      <c r="A391" s="1"/>
      <c r="B391" s="333"/>
      <c r="C391" s="2"/>
      <c r="D391" s="334"/>
      <c r="E391" s="69"/>
      <c r="F391" s="69"/>
      <c r="G391" s="69"/>
      <c r="H391" s="69"/>
      <c r="I391" s="69"/>
      <c r="J391" s="69"/>
      <c r="K391" s="69"/>
      <c r="L391" s="69"/>
      <c r="M391" s="69"/>
      <c r="N391" s="69"/>
      <c r="O391" s="69"/>
      <c r="P391" s="69"/>
      <c r="Q391" s="69"/>
      <c r="R391" s="69"/>
      <c r="S391" s="69"/>
      <c r="T391" s="69"/>
      <c r="U391" s="69"/>
      <c r="V391" s="69"/>
      <c r="W391" s="348"/>
      <c r="X391" s="348"/>
      <c r="Y391" s="348"/>
      <c r="Z391" s="348"/>
      <c r="AA391" s="2"/>
      <c r="AB391" s="1"/>
      <c r="AC391" s="1"/>
      <c r="AD391" s="1"/>
      <c r="AE391" s="1"/>
      <c r="AF391" s="1"/>
      <c r="AG391" s="1"/>
    </row>
    <row r="392" spans="1:33" ht="15.75" customHeight="1" x14ac:dyDescent="0.35">
      <c r="A392" s="1"/>
      <c r="B392" s="333"/>
      <c r="C392" s="2"/>
      <c r="D392" s="334"/>
      <c r="E392" s="69"/>
      <c r="F392" s="69"/>
      <c r="G392" s="69"/>
      <c r="H392" s="69"/>
      <c r="I392" s="69"/>
      <c r="J392" s="69"/>
      <c r="K392" s="69"/>
      <c r="L392" s="69"/>
      <c r="M392" s="69"/>
      <c r="N392" s="69"/>
      <c r="O392" s="69"/>
      <c r="P392" s="69"/>
      <c r="Q392" s="69"/>
      <c r="R392" s="69"/>
      <c r="S392" s="69"/>
      <c r="T392" s="69"/>
      <c r="U392" s="69"/>
      <c r="V392" s="69"/>
      <c r="W392" s="348"/>
      <c r="X392" s="348"/>
      <c r="Y392" s="348"/>
      <c r="Z392" s="348"/>
      <c r="AA392" s="2"/>
      <c r="AB392" s="1"/>
      <c r="AC392" s="1"/>
      <c r="AD392" s="1"/>
      <c r="AE392" s="1"/>
      <c r="AF392" s="1"/>
      <c r="AG392" s="1"/>
    </row>
    <row r="393" spans="1:33" ht="15.75" customHeight="1" x14ac:dyDescent="0.35">
      <c r="A393" s="1"/>
      <c r="B393" s="333"/>
      <c r="C393" s="2"/>
      <c r="D393" s="334"/>
      <c r="E393" s="69"/>
      <c r="F393" s="69"/>
      <c r="G393" s="69"/>
      <c r="H393" s="69"/>
      <c r="I393" s="69"/>
      <c r="J393" s="69"/>
      <c r="K393" s="69"/>
      <c r="L393" s="69"/>
      <c r="M393" s="69"/>
      <c r="N393" s="69"/>
      <c r="O393" s="69"/>
      <c r="P393" s="69"/>
      <c r="Q393" s="69"/>
      <c r="R393" s="69"/>
      <c r="S393" s="69"/>
      <c r="T393" s="69"/>
      <c r="U393" s="69"/>
      <c r="V393" s="69"/>
      <c r="W393" s="348"/>
      <c r="X393" s="348"/>
      <c r="Y393" s="348"/>
      <c r="Z393" s="348"/>
      <c r="AA393" s="2"/>
      <c r="AB393" s="1"/>
      <c r="AC393" s="1"/>
      <c r="AD393" s="1"/>
      <c r="AE393" s="1"/>
      <c r="AF393" s="1"/>
      <c r="AG393" s="1"/>
    </row>
    <row r="394" spans="1:33" ht="15.75" customHeight="1" x14ac:dyDescent="0.35">
      <c r="A394" s="1"/>
      <c r="B394" s="333"/>
      <c r="C394" s="2"/>
      <c r="D394" s="334"/>
      <c r="E394" s="69"/>
      <c r="F394" s="69"/>
      <c r="G394" s="69"/>
      <c r="H394" s="69"/>
      <c r="I394" s="69"/>
      <c r="J394" s="69"/>
      <c r="K394" s="69"/>
      <c r="L394" s="69"/>
      <c r="M394" s="69"/>
      <c r="N394" s="69"/>
      <c r="O394" s="69"/>
      <c r="P394" s="69"/>
      <c r="Q394" s="69"/>
      <c r="R394" s="69"/>
      <c r="S394" s="69"/>
      <c r="T394" s="69"/>
      <c r="U394" s="69"/>
      <c r="V394" s="69"/>
      <c r="W394" s="348"/>
      <c r="X394" s="348"/>
      <c r="Y394" s="348"/>
      <c r="Z394" s="348"/>
      <c r="AA394" s="2"/>
      <c r="AB394" s="1"/>
      <c r="AC394" s="1"/>
      <c r="AD394" s="1"/>
      <c r="AE394" s="1"/>
      <c r="AF394" s="1"/>
      <c r="AG394" s="1"/>
    </row>
    <row r="395" spans="1:33" ht="15.75" customHeight="1" x14ac:dyDescent="0.35">
      <c r="A395" s="1"/>
      <c r="B395" s="333"/>
      <c r="C395" s="2"/>
      <c r="D395" s="334"/>
      <c r="E395" s="69"/>
      <c r="F395" s="69"/>
      <c r="G395" s="69"/>
      <c r="H395" s="69"/>
      <c r="I395" s="69"/>
      <c r="J395" s="69"/>
      <c r="K395" s="69"/>
      <c r="L395" s="69"/>
      <c r="M395" s="69"/>
      <c r="N395" s="69"/>
      <c r="O395" s="69"/>
      <c r="P395" s="69"/>
      <c r="Q395" s="69"/>
      <c r="R395" s="69"/>
      <c r="S395" s="69"/>
      <c r="T395" s="69"/>
      <c r="U395" s="69"/>
      <c r="V395" s="69"/>
      <c r="W395" s="348"/>
      <c r="X395" s="348"/>
      <c r="Y395" s="348"/>
      <c r="Z395" s="348"/>
      <c r="AA395" s="2"/>
      <c r="AB395" s="1"/>
      <c r="AC395" s="1"/>
      <c r="AD395" s="1"/>
      <c r="AE395" s="1"/>
      <c r="AF395" s="1"/>
      <c r="AG395" s="1"/>
    </row>
    <row r="396" spans="1:33" ht="15.75" customHeight="1" x14ac:dyDescent="0.35">
      <c r="A396" s="1"/>
      <c r="B396" s="333"/>
      <c r="C396" s="2"/>
      <c r="D396" s="334"/>
      <c r="E396" s="69"/>
      <c r="F396" s="69"/>
      <c r="G396" s="69"/>
      <c r="H396" s="69"/>
      <c r="I396" s="69"/>
      <c r="J396" s="69"/>
      <c r="K396" s="69"/>
      <c r="L396" s="69"/>
      <c r="M396" s="69"/>
      <c r="N396" s="69"/>
      <c r="O396" s="69"/>
      <c r="P396" s="69"/>
      <c r="Q396" s="69"/>
      <c r="R396" s="69"/>
      <c r="S396" s="69"/>
      <c r="T396" s="69"/>
      <c r="U396" s="69"/>
      <c r="V396" s="69"/>
      <c r="W396" s="348"/>
      <c r="X396" s="348"/>
      <c r="Y396" s="348"/>
      <c r="Z396" s="348"/>
      <c r="AA396" s="2"/>
      <c r="AB396" s="1"/>
      <c r="AC396" s="1"/>
      <c r="AD396" s="1"/>
      <c r="AE396" s="1"/>
      <c r="AF396" s="1"/>
      <c r="AG396" s="1"/>
    </row>
    <row r="397" spans="1:33" ht="15.75" customHeight="1" x14ac:dyDescent="0.35">
      <c r="A397" s="1"/>
      <c r="B397" s="333"/>
      <c r="C397" s="2"/>
      <c r="D397" s="334"/>
      <c r="E397" s="69"/>
      <c r="F397" s="69"/>
      <c r="G397" s="69"/>
      <c r="H397" s="69"/>
      <c r="I397" s="69"/>
      <c r="J397" s="69"/>
      <c r="K397" s="69"/>
      <c r="L397" s="69"/>
      <c r="M397" s="69"/>
      <c r="N397" s="69"/>
      <c r="O397" s="69"/>
      <c r="P397" s="69"/>
      <c r="Q397" s="69"/>
      <c r="R397" s="69"/>
      <c r="S397" s="69"/>
      <c r="T397" s="69"/>
      <c r="U397" s="69"/>
      <c r="V397" s="69"/>
      <c r="W397" s="348"/>
      <c r="X397" s="348"/>
      <c r="Y397" s="348"/>
      <c r="Z397" s="348"/>
      <c r="AA397" s="2"/>
      <c r="AB397" s="1"/>
      <c r="AC397" s="1"/>
      <c r="AD397" s="1"/>
      <c r="AE397" s="1"/>
      <c r="AF397" s="1"/>
      <c r="AG397" s="1"/>
    </row>
    <row r="398" spans="1:33" ht="15.75" customHeight="1" x14ac:dyDescent="0.35">
      <c r="A398" s="1"/>
      <c r="B398" s="333"/>
      <c r="C398" s="2"/>
      <c r="D398" s="334"/>
      <c r="E398" s="69"/>
      <c r="F398" s="69"/>
      <c r="G398" s="69"/>
      <c r="H398" s="69"/>
      <c r="I398" s="69"/>
      <c r="J398" s="69"/>
      <c r="K398" s="69"/>
      <c r="L398" s="69"/>
      <c r="M398" s="69"/>
      <c r="N398" s="69"/>
      <c r="O398" s="69"/>
      <c r="P398" s="69"/>
      <c r="Q398" s="69"/>
      <c r="R398" s="69"/>
      <c r="S398" s="69"/>
      <c r="T398" s="69"/>
      <c r="U398" s="69"/>
      <c r="V398" s="69"/>
      <c r="W398" s="348"/>
      <c r="X398" s="348"/>
      <c r="Y398" s="348"/>
      <c r="Z398" s="348"/>
      <c r="AA398" s="2"/>
      <c r="AB398" s="1"/>
      <c r="AC398" s="1"/>
      <c r="AD398" s="1"/>
      <c r="AE398" s="1"/>
      <c r="AF398" s="1"/>
      <c r="AG398" s="1"/>
    </row>
    <row r="399" spans="1:33" ht="15.75" customHeight="1" x14ac:dyDescent="0.35">
      <c r="A399" s="1"/>
      <c r="B399" s="333"/>
      <c r="C399" s="2"/>
      <c r="D399" s="334"/>
      <c r="E399" s="69"/>
      <c r="F399" s="69"/>
      <c r="G399" s="69"/>
      <c r="H399" s="69"/>
      <c r="I399" s="69"/>
      <c r="J399" s="69"/>
      <c r="K399" s="69"/>
      <c r="L399" s="69"/>
      <c r="M399" s="69"/>
      <c r="N399" s="69"/>
      <c r="O399" s="69"/>
      <c r="P399" s="69"/>
      <c r="Q399" s="69"/>
      <c r="R399" s="69"/>
      <c r="S399" s="69"/>
      <c r="T399" s="69"/>
      <c r="U399" s="69"/>
      <c r="V399" s="69"/>
      <c r="W399" s="348"/>
      <c r="X399" s="348"/>
      <c r="Y399" s="348"/>
      <c r="Z399" s="348"/>
      <c r="AA399" s="2"/>
      <c r="AB399" s="1"/>
      <c r="AC399" s="1"/>
      <c r="AD399" s="1"/>
      <c r="AE399" s="1"/>
      <c r="AF399" s="1"/>
      <c r="AG399" s="1"/>
    </row>
    <row r="400" spans="1:33" ht="15.75" customHeight="1" x14ac:dyDescent="0.35">
      <c r="A400" s="1"/>
      <c r="B400" s="333"/>
      <c r="C400" s="2"/>
      <c r="D400" s="334"/>
      <c r="E400" s="69"/>
      <c r="F400" s="69"/>
      <c r="G400" s="69"/>
      <c r="H400" s="69"/>
      <c r="I400" s="69"/>
      <c r="J400" s="69"/>
      <c r="K400" s="69"/>
      <c r="L400" s="69"/>
      <c r="M400" s="69"/>
      <c r="N400" s="69"/>
      <c r="O400" s="69"/>
      <c r="P400" s="69"/>
      <c r="Q400" s="69"/>
      <c r="R400" s="69"/>
      <c r="S400" s="69"/>
      <c r="T400" s="69"/>
      <c r="U400" s="69"/>
      <c r="V400" s="69"/>
      <c r="W400" s="348"/>
      <c r="X400" s="348"/>
      <c r="Y400" s="348"/>
      <c r="Z400" s="348"/>
      <c r="AA400" s="2"/>
      <c r="AB400" s="1"/>
      <c r="AC400" s="1"/>
      <c r="AD400" s="1"/>
      <c r="AE400" s="1"/>
      <c r="AF400" s="1"/>
      <c r="AG400" s="1"/>
    </row>
    <row r="401" spans="1:33" ht="15.75" customHeight="1" x14ac:dyDescent="0.35">
      <c r="A401" s="1"/>
      <c r="B401" s="333"/>
      <c r="C401" s="2"/>
      <c r="D401" s="334"/>
      <c r="E401" s="69"/>
      <c r="F401" s="69"/>
      <c r="G401" s="69"/>
      <c r="H401" s="69"/>
      <c r="I401" s="69"/>
      <c r="J401" s="69"/>
      <c r="K401" s="69"/>
      <c r="L401" s="69"/>
      <c r="M401" s="69"/>
      <c r="N401" s="69"/>
      <c r="O401" s="69"/>
      <c r="P401" s="69"/>
      <c r="Q401" s="69"/>
      <c r="R401" s="69"/>
      <c r="S401" s="69"/>
      <c r="T401" s="69"/>
      <c r="U401" s="69"/>
      <c r="V401" s="69"/>
      <c r="W401" s="348"/>
      <c r="X401" s="348"/>
      <c r="Y401" s="348"/>
      <c r="Z401" s="348"/>
      <c r="AA401" s="2"/>
      <c r="AB401" s="1"/>
      <c r="AC401" s="1"/>
      <c r="AD401" s="1"/>
      <c r="AE401" s="1"/>
      <c r="AF401" s="1"/>
      <c r="AG401" s="1"/>
    </row>
    <row r="402" spans="1:33" ht="15.75" customHeight="1" x14ac:dyDescent="0.35">
      <c r="A402" s="1"/>
      <c r="B402" s="333"/>
      <c r="C402" s="2"/>
      <c r="D402" s="334"/>
      <c r="E402" s="69"/>
      <c r="F402" s="69"/>
      <c r="G402" s="69"/>
      <c r="H402" s="69"/>
      <c r="I402" s="69"/>
      <c r="J402" s="69"/>
      <c r="K402" s="69"/>
      <c r="L402" s="69"/>
      <c r="M402" s="69"/>
      <c r="N402" s="69"/>
      <c r="O402" s="69"/>
      <c r="P402" s="69"/>
      <c r="Q402" s="69"/>
      <c r="R402" s="69"/>
      <c r="S402" s="69"/>
      <c r="T402" s="69"/>
      <c r="U402" s="69"/>
      <c r="V402" s="69"/>
      <c r="W402" s="348"/>
      <c r="X402" s="348"/>
      <c r="Y402" s="348"/>
      <c r="Z402" s="348"/>
      <c r="AA402" s="2"/>
      <c r="AB402" s="1"/>
      <c r="AC402" s="1"/>
      <c r="AD402" s="1"/>
      <c r="AE402" s="1"/>
      <c r="AF402" s="1"/>
      <c r="AG402" s="1"/>
    </row>
    <row r="403" spans="1:33" ht="15.75" customHeight="1" x14ac:dyDescent="0.35">
      <c r="A403" s="1"/>
      <c r="B403" s="333"/>
      <c r="C403" s="2"/>
      <c r="D403" s="334"/>
      <c r="E403" s="69"/>
      <c r="F403" s="69"/>
      <c r="G403" s="69"/>
      <c r="H403" s="69"/>
      <c r="I403" s="69"/>
      <c r="J403" s="69"/>
      <c r="K403" s="69"/>
      <c r="L403" s="69"/>
      <c r="M403" s="69"/>
      <c r="N403" s="69"/>
      <c r="O403" s="69"/>
      <c r="P403" s="69"/>
      <c r="Q403" s="69"/>
      <c r="R403" s="69"/>
      <c r="S403" s="69"/>
      <c r="T403" s="69"/>
      <c r="U403" s="69"/>
      <c r="V403" s="69"/>
      <c r="W403" s="348"/>
      <c r="X403" s="348"/>
      <c r="Y403" s="348"/>
      <c r="Z403" s="348"/>
      <c r="AA403" s="2"/>
      <c r="AB403" s="1"/>
      <c r="AC403" s="1"/>
      <c r="AD403" s="1"/>
      <c r="AE403" s="1"/>
      <c r="AF403" s="1"/>
      <c r="AG403" s="1"/>
    </row>
    <row r="404" spans="1:33" ht="15.75" customHeight="1" x14ac:dyDescent="0.35">
      <c r="A404" s="1"/>
      <c r="B404" s="333"/>
      <c r="C404" s="2"/>
      <c r="D404" s="334"/>
      <c r="E404" s="69"/>
      <c r="F404" s="69"/>
      <c r="G404" s="69"/>
      <c r="H404" s="69"/>
      <c r="I404" s="69"/>
      <c r="J404" s="69"/>
      <c r="K404" s="69"/>
      <c r="L404" s="69"/>
      <c r="M404" s="69"/>
      <c r="N404" s="69"/>
      <c r="O404" s="69"/>
      <c r="P404" s="69"/>
      <c r="Q404" s="69"/>
      <c r="R404" s="69"/>
      <c r="S404" s="69"/>
      <c r="T404" s="69"/>
      <c r="U404" s="69"/>
      <c r="V404" s="69"/>
      <c r="W404" s="348"/>
      <c r="X404" s="348"/>
      <c r="Y404" s="348"/>
      <c r="Z404" s="348"/>
      <c r="AA404" s="2"/>
      <c r="AB404" s="1"/>
      <c r="AC404" s="1"/>
      <c r="AD404" s="1"/>
      <c r="AE404" s="1"/>
      <c r="AF404" s="1"/>
      <c r="AG404" s="1"/>
    </row>
    <row r="405" spans="1:33" ht="15.75" customHeight="1" x14ac:dyDescent="0.35">
      <c r="A405" s="1"/>
      <c r="B405" s="333"/>
      <c r="C405" s="2"/>
      <c r="D405" s="334"/>
      <c r="E405" s="69"/>
      <c r="F405" s="69"/>
      <c r="G405" s="69"/>
      <c r="H405" s="69"/>
      <c r="I405" s="69"/>
      <c r="J405" s="69"/>
      <c r="K405" s="69"/>
      <c r="L405" s="69"/>
      <c r="M405" s="69"/>
      <c r="N405" s="69"/>
      <c r="O405" s="69"/>
      <c r="P405" s="69"/>
      <c r="Q405" s="69"/>
      <c r="R405" s="69"/>
      <c r="S405" s="69"/>
      <c r="T405" s="69"/>
      <c r="U405" s="69"/>
      <c r="V405" s="69"/>
      <c r="W405" s="348"/>
      <c r="X405" s="348"/>
      <c r="Y405" s="348"/>
      <c r="Z405" s="348"/>
      <c r="AA405" s="2"/>
      <c r="AB405" s="1"/>
      <c r="AC405" s="1"/>
      <c r="AD405" s="1"/>
      <c r="AE405" s="1"/>
      <c r="AF405" s="1"/>
      <c r="AG405" s="1"/>
    </row>
    <row r="406" spans="1:33" ht="15.75" customHeight="1" x14ac:dyDescent="0.35">
      <c r="A406" s="1"/>
      <c r="B406" s="333"/>
      <c r="C406" s="2"/>
      <c r="D406" s="334"/>
      <c r="E406" s="69"/>
      <c r="F406" s="69"/>
      <c r="G406" s="69"/>
      <c r="H406" s="69"/>
      <c r="I406" s="69"/>
      <c r="J406" s="69"/>
      <c r="K406" s="69"/>
      <c r="L406" s="69"/>
      <c r="M406" s="69"/>
      <c r="N406" s="69"/>
      <c r="O406" s="69"/>
      <c r="P406" s="69"/>
      <c r="Q406" s="69"/>
      <c r="R406" s="69"/>
      <c r="S406" s="69"/>
      <c r="T406" s="69"/>
      <c r="U406" s="69"/>
      <c r="V406" s="69"/>
      <c r="W406" s="348"/>
      <c r="X406" s="348"/>
      <c r="Y406" s="348"/>
      <c r="Z406" s="348"/>
      <c r="AA406" s="2"/>
      <c r="AB406" s="1"/>
      <c r="AC406" s="1"/>
      <c r="AD406" s="1"/>
      <c r="AE406" s="1"/>
      <c r="AF406" s="1"/>
      <c r="AG406" s="1"/>
    </row>
    <row r="407" spans="1:33" ht="15.75" customHeight="1" x14ac:dyDescent="0.35">
      <c r="A407" s="1"/>
      <c r="B407" s="333"/>
      <c r="C407" s="2"/>
      <c r="D407" s="334"/>
      <c r="E407" s="69"/>
      <c r="F407" s="69"/>
      <c r="G407" s="69"/>
      <c r="H407" s="69"/>
      <c r="I407" s="69"/>
      <c r="J407" s="69"/>
      <c r="K407" s="69"/>
      <c r="L407" s="69"/>
      <c r="M407" s="69"/>
      <c r="N407" s="69"/>
      <c r="O407" s="69"/>
      <c r="P407" s="69"/>
      <c r="Q407" s="69"/>
      <c r="R407" s="69"/>
      <c r="S407" s="69"/>
      <c r="T407" s="69"/>
      <c r="U407" s="69"/>
      <c r="V407" s="69"/>
      <c r="W407" s="348"/>
      <c r="X407" s="348"/>
      <c r="Y407" s="348"/>
      <c r="Z407" s="348"/>
      <c r="AA407" s="2"/>
      <c r="AB407" s="1"/>
      <c r="AC407" s="1"/>
      <c r="AD407" s="1"/>
      <c r="AE407" s="1"/>
      <c r="AF407" s="1"/>
      <c r="AG407" s="1"/>
    </row>
    <row r="408" spans="1:33" ht="15.75" customHeight="1" x14ac:dyDescent="0.35">
      <c r="A408" s="1"/>
      <c r="B408" s="333"/>
      <c r="C408" s="2"/>
      <c r="D408" s="334"/>
      <c r="E408" s="69"/>
      <c r="F408" s="69"/>
      <c r="G408" s="69"/>
      <c r="H408" s="69"/>
      <c r="I408" s="69"/>
      <c r="J408" s="69"/>
      <c r="K408" s="69"/>
      <c r="L408" s="69"/>
      <c r="M408" s="69"/>
      <c r="N408" s="69"/>
      <c r="O408" s="69"/>
      <c r="P408" s="69"/>
      <c r="Q408" s="69"/>
      <c r="R408" s="69"/>
      <c r="S408" s="69"/>
      <c r="T408" s="69"/>
      <c r="U408" s="69"/>
      <c r="V408" s="69"/>
      <c r="W408" s="348"/>
      <c r="X408" s="348"/>
      <c r="Y408" s="348"/>
      <c r="Z408" s="348"/>
      <c r="AA408" s="2"/>
      <c r="AB408" s="1"/>
      <c r="AC408" s="1"/>
      <c r="AD408" s="1"/>
      <c r="AE408" s="1"/>
      <c r="AF408" s="1"/>
      <c r="AG408" s="1"/>
    </row>
    <row r="409" spans="1:33" ht="15.75" customHeight="1" x14ac:dyDescent="0.35">
      <c r="A409" s="1"/>
      <c r="B409" s="333"/>
      <c r="C409" s="2"/>
      <c r="D409" s="334"/>
      <c r="E409" s="69"/>
      <c r="F409" s="69"/>
      <c r="G409" s="69"/>
      <c r="H409" s="69"/>
      <c r="I409" s="69"/>
      <c r="J409" s="69"/>
      <c r="K409" s="69"/>
      <c r="L409" s="69"/>
      <c r="M409" s="69"/>
      <c r="N409" s="69"/>
      <c r="O409" s="69"/>
      <c r="P409" s="69"/>
      <c r="Q409" s="69"/>
      <c r="R409" s="69"/>
      <c r="S409" s="69"/>
      <c r="T409" s="69"/>
      <c r="U409" s="69"/>
      <c r="V409" s="69"/>
      <c r="W409" s="348"/>
      <c r="X409" s="348"/>
      <c r="Y409" s="348"/>
      <c r="Z409" s="348"/>
      <c r="AA409" s="2"/>
      <c r="AB409" s="1"/>
      <c r="AC409" s="1"/>
      <c r="AD409" s="1"/>
      <c r="AE409" s="1"/>
      <c r="AF409" s="1"/>
      <c r="AG409" s="1"/>
    </row>
    <row r="410" spans="1:33" ht="15.75" customHeight="1" x14ac:dyDescent="0.35">
      <c r="A410" s="1"/>
      <c r="B410" s="333"/>
      <c r="C410" s="2"/>
      <c r="D410" s="334"/>
      <c r="E410" s="69"/>
      <c r="F410" s="69"/>
      <c r="G410" s="69"/>
      <c r="H410" s="69"/>
      <c r="I410" s="69"/>
      <c r="J410" s="69"/>
      <c r="K410" s="69"/>
      <c r="L410" s="69"/>
      <c r="M410" s="69"/>
      <c r="N410" s="69"/>
      <c r="O410" s="69"/>
      <c r="P410" s="69"/>
      <c r="Q410" s="69"/>
      <c r="R410" s="69"/>
      <c r="S410" s="69"/>
      <c r="T410" s="69"/>
      <c r="U410" s="69"/>
      <c r="V410" s="69"/>
      <c r="W410" s="348"/>
      <c r="X410" s="348"/>
      <c r="Y410" s="348"/>
      <c r="Z410" s="348"/>
      <c r="AA410" s="2"/>
      <c r="AB410" s="1"/>
      <c r="AC410" s="1"/>
      <c r="AD410" s="1"/>
      <c r="AE410" s="1"/>
      <c r="AF410" s="1"/>
      <c r="AG410" s="1"/>
    </row>
    <row r="411" spans="1:33" ht="15.75" customHeight="1" x14ac:dyDescent="0.35">
      <c r="A411" s="1"/>
      <c r="B411" s="333"/>
      <c r="C411" s="2"/>
      <c r="D411" s="334"/>
      <c r="E411" s="69"/>
      <c r="F411" s="69"/>
      <c r="G411" s="69"/>
      <c r="H411" s="69"/>
      <c r="I411" s="69"/>
      <c r="J411" s="69"/>
      <c r="K411" s="69"/>
      <c r="L411" s="69"/>
      <c r="M411" s="69"/>
      <c r="N411" s="69"/>
      <c r="O411" s="69"/>
      <c r="P411" s="69"/>
      <c r="Q411" s="69"/>
      <c r="R411" s="69"/>
      <c r="S411" s="69"/>
      <c r="T411" s="69"/>
      <c r="U411" s="69"/>
      <c r="V411" s="69"/>
      <c r="W411" s="348"/>
      <c r="X411" s="348"/>
      <c r="Y411" s="348"/>
      <c r="Z411" s="348"/>
      <c r="AA411" s="2"/>
      <c r="AB411" s="1"/>
      <c r="AC411" s="1"/>
      <c r="AD411" s="1"/>
      <c r="AE411" s="1"/>
      <c r="AF411" s="1"/>
      <c r="AG411" s="1"/>
    </row>
    <row r="412" spans="1:33" ht="15.75" customHeight="1" x14ac:dyDescent="0.35">
      <c r="A412" s="1"/>
      <c r="B412" s="333"/>
      <c r="C412" s="2"/>
      <c r="D412" s="334"/>
      <c r="E412" s="69"/>
      <c r="F412" s="69"/>
      <c r="G412" s="69"/>
      <c r="H412" s="69"/>
      <c r="I412" s="69"/>
      <c r="J412" s="69"/>
      <c r="K412" s="69"/>
      <c r="L412" s="69"/>
      <c r="M412" s="69"/>
      <c r="N412" s="69"/>
      <c r="O412" s="69"/>
      <c r="P412" s="69"/>
      <c r="Q412" s="69"/>
      <c r="R412" s="69"/>
      <c r="S412" s="69"/>
      <c r="T412" s="69"/>
      <c r="U412" s="69"/>
      <c r="V412" s="69"/>
      <c r="W412" s="348"/>
      <c r="X412" s="348"/>
      <c r="Y412" s="348"/>
      <c r="Z412" s="348"/>
      <c r="AA412" s="2"/>
      <c r="AB412" s="1"/>
      <c r="AC412" s="1"/>
      <c r="AD412" s="1"/>
      <c r="AE412" s="1"/>
      <c r="AF412" s="1"/>
      <c r="AG412" s="1"/>
    </row>
    <row r="413" spans="1:33" ht="15.75" customHeight="1" x14ac:dyDescent="0.35">
      <c r="A413" s="1"/>
      <c r="B413" s="333"/>
      <c r="C413" s="2"/>
      <c r="D413" s="334"/>
      <c r="E413" s="69"/>
      <c r="F413" s="69"/>
      <c r="G413" s="69"/>
      <c r="H413" s="69"/>
      <c r="I413" s="69"/>
      <c r="J413" s="69"/>
      <c r="K413" s="69"/>
      <c r="L413" s="69"/>
      <c r="M413" s="69"/>
      <c r="N413" s="69"/>
      <c r="O413" s="69"/>
      <c r="P413" s="69"/>
      <c r="Q413" s="69"/>
      <c r="R413" s="69"/>
      <c r="S413" s="69"/>
      <c r="T413" s="69"/>
      <c r="U413" s="69"/>
      <c r="V413" s="69"/>
      <c r="W413" s="348"/>
      <c r="X413" s="348"/>
      <c r="Y413" s="348"/>
      <c r="Z413" s="348"/>
      <c r="AA413" s="2"/>
      <c r="AB413" s="1"/>
      <c r="AC413" s="1"/>
      <c r="AD413" s="1"/>
      <c r="AE413" s="1"/>
      <c r="AF413" s="1"/>
      <c r="AG413" s="1"/>
    </row>
    <row r="414" spans="1:33" ht="15.75" customHeight="1" x14ac:dyDescent="0.35">
      <c r="A414" s="1"/>
      <c r="B414" s="333"/>
      <c r="C414" s="2"/>
      <c r="D414" s="334"/>
      <c r="E414" s="69"/>
      <c r="F414" s="69"/>
      <c r="G414" s="69"/>
      <c r="H414" s="69"/>
      <c r="I414" s="69"/>
      <c r="J414" s="69"/>
      <c r="K414" s="69"/>
      <c r="L414" s="69"/>
      <c r="M414" s="69"/>
      <c r="N414" s="69"/>
      <c r="O414" s="69"/>
      <c r="P414" s="69"/>
      <c r="Q414" s="69"/>
      <c r="R414" s="69"/>
      <c r="S414" s="69"/>
      <c r="T414" s="69"/>
      <c r="U414" s="69"/>
      <c r="V414" s="69"/>
      <c r="W414" s="348"/>
      <c r="X414" s="348"/>
      <c r="Y414" s="348"/>
      <c r="Z414" s="348"/>
      <c r="AA414" s="2"/>
      <c r="AB414" s="1"/>
      <c r="AC414" s="1"/>
      <c r="AD414" s="1"/>
      <c r="AE414" s="1"/>
      <c r="AF414" s="1"/>
      <c r="AG414" s="1"/>
    </row>
    <row r="415" spans="1:33" ht="15.75" customHeight="1" x14ac:dyDescent="0.35">
      <c r="A415" s="1"/>
      <c r="B415" s="333"/>
      <c r="C415" s="2"/>
      <c r="D415" s="334"/>
      <c r="E415" s="69"/>
      <c r="F415" s="69"/>
      <c r="G415" s="69"/>
      <c r="H415" s="69"/>
      <c r="I415" s="69"/>
      <c r="J415" s="69"/>
      <c r="K415" s="69"/>
      <c r="L415" s="69"/>
      <c r="M415" s="69"/>
      <c r="N415" s="69"/>
      <c r="O415" s="69"/>
      <c r="P415" s="69"/>
      <c r="Q415" s="69"/>
      <c r="R415" s="69"/>
      <c r="S415" s="69"/>
      <c r="T415" s="69"/>
      <c r="U415" s="69"/>
      <c r="V415" s="69"/>
      <c r="W415" s="348"/>
      <c r="X415" s="348"/>
      <c r="Y415" s="348"/>
      <c r="Z415" s="348"/>
      <c r="AA415" s="2"/>
      <c r="AB415" s="1"/>
      <c r="AC415" s="1"/>
      <c r="AD415" s="1"/>
      <c r="AE415" s="1"/>
      <c r="AF415" s="1"/>
      <c r="AG415" s="1"/>
    </row>
    <row r="416" spans="1:33" ht="15.75" customHeight="1" x14ac:dyDescent="0.35">
      <c r="A416" s="1"/>
      <c r="B416" s="333"/>
      <c r="C416" s="2"/>
      <c r="D416" s="334"/>
      <c r="E416" s="69"/>
      <c r="F416" s="69"/>
      <c r="G416" s="69"/>
      <c r="H416" s="69"/>
      <c r="I416" s="69"/>
      <c r="J416" s="69"/>
      <c r="K416" s="69"/>
      <c r="L416" s="69"/>
      <c r="M416" s="69"/>
      <c r="N416" s="69"/>
      <c r="O416" s="69"/>
      <c r="P416" s="69"/>
      <c r="Q416" s="69"/>
      <c r="R416" s="69"/>
      <c r="S416" s="69"/>
      <c r="T416" s="69"/>
      <c r="U416" s="69"/>
      <c r="V416" s="69"/>
      <c r="W416" s="348"/>
      <c r="X416" s="348"/>
      <c r="Y416" s="348"/>
      <c r="Z416" s="348"/>
      <c r="AA416" s="2"/>
      <c r="AB416" s="1"/>
      <c r="AC416" s="1"/>
      <c r="AD416" s="1"/>
      <c r="AE416" s="1"/>
      <c r="AF416" s="1"/>
      <c r="AG416" s="1"/>
    </row>
    <row r="417" spans="1:33" ht="15.75" customHeight="1" x14ac:dyDescent="0.35">
      <c r="A417" s="1"/>
      <c r="B417" s="333"/>
      <c r="C417" s="2"/>
      <c r="D417" s="334"/>
      <c r="E417" s="69"/>
      <c r="F417" s="69"/>
      <c r="G417" s="69"/>
      <c r="H417" s="69"/>
      <c r="I417" s="69"/>
      <c r="J417" s="69"/>
      <c r="K417" s="69"/>
      <c r="L417" s="69"/>
      <c r="M417" s="69"/>
      <c r="N417" s="69"/>
      <c r="O417" s="69"/>
      <c r="P417" s="69"/>
      <c r="Q417" s="69"/>
      <c r="R417" s="69"/>
      <c r="S417" s="69"/>
      <c r="T417" s="69"/>
      <c r="U417" s="69"/>
      <c r="V417" s="69"/>
      <c r="W417" s="348"/>
      <c r="X417" s="348"/>
      <c r="Y417" s="348"/>
      <c r="Z417" s="348"/>
      <c r="AA417" s="2"/>
      <c r="AB417" s="1"/>
      <c r="AC417" s="1"/>
      <c r="AD417" s="1"/>
      <c r="AE417" s="1"/>
      <c r="AF417" s="1"/>
      <c r="AG417" s="1"/>
    </row>
    <row r="418" spans="1:33" ht="15.75" customHeight="1" x14ac:dyDescent="0.35">
      <c r="A418" s="1"/>
      <c r="B418" s="333"/>
      <c r="C418" s="2"/>
      <c r="D418" s="334"/>
      <c r="E418" s="69"/>
      <c r="F418" s="69"/>
      <c r="G418" s="69"/>
      <c r="H418" s="69"/>
      <c r="I418" s="69"/>
      <c r="J418" s="69"/>
      <c r="K418" s="69"/>
      <c r="L418" s="69"/>
      <c r="M418" s="69"/>
      <c r="N418" s="69"/>
      <c r="O418" s="69"/>
      <c r="P418" s="69"/>
      <c r="Q418" s="69"/>
      <c r="R418" s="69"/>
      <c r="S418" s="69"/>
      <c r="T418" s="69"/>
      <c r="U418" s="69"/>
      <c r="V418" s="69"/>
      <c r="W418" s="348"/>
      <c r="X418" s="348"/>
      <c r="Y418" s="348"/>
      <c r="Z418" s="348"/>
      <c r="AA418" s="2"/>
      <c r="AB418" s="1"/>
      <c r="AC418" s="1"/>
      <c r="AD418" s="1"/>
      <c r="AE418" s="1"/>
      <c r="AF418" s="1"/>
      <c r="AG418" s="1"/>
    </row>
    <row r="419" spans="1:33" ht="15.75" customHeight="1" x14ac:dyDescent="0.35">
      <c r="A419" s="1"/>
      <c r="B419" s="333"/>
      <c r="C419" s="2"/>
      <c r="D419" s="334"/>
      <c r="E419" s="69"/>
      <c r="F419" s="69"/>
      <c r="G419" s="69"/>
      <c r="H419" s="69"/>
      <c r="I419" s="69"/>
      <c r="J419" s="69"/>
      <c r="K419" s="69"/>
      <c r="L419" s="69"/>
      <c r="M419" s="69"/>
      <c r="N419" s="69"/>
      <c r="O419" s="69"/>
      <c r="P419" s="69"/>
      <c r="Q419" s="69"/>
      <c r="R419" s="69"/>
      <c r="S419" s="69"/>
      <c r="T419" s="69"/>
      <c r="U419" s="69"/>
      <c r="V419" s="69"/>
      <c r="W419" s="348"/>
      <c r="X419" s="348"/>
      <c r="Y419" s="348"/>
      <c r="Z419" s="348"/>
      <c r="AA419" s="2"/>
      <c r="AB419" s="1"/>
      <c r="AC419" s="1"/>
      <c r="AD419" s="1"/>
      <c r="AE419" s="1"/>
      <c r="AF419" s="1"/>
      <c r="AG419" s="1"/>
    </row>
    <row r="420" spans="1:33" ht="15.75" customHeight="1" x14ac:dyDescent="0.35">
      <c r="A420" s="1"/>
      <c r="B420" s="333"/>
      <c r="C420" s="2"/>
      <c r="D420" s="334"/>
      <c r="E420" s="69"/>
      <c r="F420" s="69"/>
      <c r="G420" s="69"/>
      <c r="H420" s="69"/>
      <c r="I420" s="69"/>
      <c r="J420" s="69"/>
      <c r="K420" s="69"/>
      <c r="L420" s="69"/>
      <c r="M420" s="69"/>
      <c r="N420" s="69"/>
      <c r="O420" s="69"/>
      <c r="P420" s="69"/>
      <c r="Q420" s="69"/>
      <c r="R420" s="69"/>
      <c r="S420" s="69"/>
      <c r="T420" s="69"/>
      <c r="U420" s="69"/>
      <c r="V420" s="69"/>
      <c r="W420" s="348"/>
      <c r="X420" s="348"/>
      <c r="Y420" s="348"/>
      <c r="Z420" s="348"/>
      <c r="AA420" s="2"/>
      <c r="AB420" s="1"/>
      <c r="AC420" s="1"/>
      <c r="AD420" s="1"/>
      <c r="AE420" s="1"/>
      <c r="AF420" s="1"/>
      <c r="AG420" s="1"/>
    </row>
    <row r="421" spans="1:33" ht="15.75" customHeight="1" x14ac:dyDescent="0.35">
      <c r="A421" s="1"/>
      <c r="B421" s="333"/>
      <c r="C421" s="2"/>
      <c r="D421" s="334"/>
      <c r="E421" s="69"/>
      <c r="F421" s="69"/>
      <c r="G421" s="69"/>
      <c r="H421" s="69"/>
      <c r="I421" s="69"/>
      <c r="J421" s="69"/>
      <c r="K421" s="69"/>
      <c r="L421" s="69"/>
      <c r="M421" s="69"/>
      <c r="N421" s="69"/>
      <c r="O421" s="69"/>
      <c r="P421" s="69"/>
      <c r="Q421" s="69"/>
      <c r="R421" s="69"/>
      <c r="S421" s="69"/>
      <c r="T421" s="69"/>
      <c r="U421" s="69"/>
      <c r="V421" s="69"/>
      <c r="W421" s="348"/>
      <c r="X421" s="348"/>
      <c r="Y421" s="348"/>
      <c r="Z421" s="348"/>
      <c r="AA421" s="2"/>
      <c r="AB421" s="1"/>
      <c r="AC421" s="1"/>
      <c r="AD421" s="1"/>
      <c r="AE421" s="1"/>
      <c r="AF421" s="1"/>
      <c r="AG421" s="1"/>
    </row>
    <row r="422" spans="1:33" ht="15.75" customHeight="1" x14ac:dyDescent="0.35">
      <c r="A422" s="1"/>
      <c r="B422" s="333"/>
      <c r="C422" s="2"/>
      <c r="D422" s="334"/>
      <c r="E422" s="69"/>
      <c r="F422" s="69"/>
      <c r="G422" s="69"/>
      <c r="H422" s="69"/>
      <c r="I422" s="69"/>
      <c r="J422" s="69"/>
      <c r="K422" s="69"/>
      <c r="L422" s="69"/>
      <c r="M422" s="69"/>
      <c r="N422" s="69"/>
      <c r="O422" s="69"/>
      <c r="P422" s="69"/>
      <c r="Q422" s="69"/>
      <c r="R422" s="69"/>
      <c r="S422" s="69"/>
      <c r="T422" s="69"/>
      <c r="U422" s="69"/>
      <c r="V422" s="69"/>
      <c r="W422" s="348"/>
      <c r="X422" s="348"/>
      <c r="Y422" s="348"/>
      <c r="Z422" s="348"/>
      <c r="AA422" s="2"/>
      <c r="AB422" s="1"/>
      <c r="AC422" s="1"/>
      <c r="AD422" s="1"/>
      <c r="AE422" s="1"/>
      <c r="AF422" s="1"/>
      <c r="AG422" s="1"/>
    </row>
    <row r="423" spans="1:33" ht="15.75" customHeight="1" x14ac:dyDescent="0.35">
      <c r="A423" s="1"/>
      <c r="B423" s="333"/>
      <c r="C423" s="2"/>
      <c r="D423" s="334"/>
      <c r="E423" s="69"/>
      <c r="F423" s="69"/>
      <c r="G423" s="69"/>
      <c r="H423" s="69"/>
      <c r="I423" s="69"/>
      <c r="J423" s="69"/>
      <c r="K423" s="69"/>
      <c r="L423" s="69"/>
      <c r="M423" s="69"/>
      <c r="N423" s="69"/>
      <c r="O423" s="69"/>
      <c r="P423" s="69"/>
      <c r="Q423" s="69"/>
      <c r="R423" s="69"/>
      <c r="S423" s="69"/>
      <c r="T423" s="69"/>
      <c r="U423" s="69"/>
      <c r="V423" s="69"/>
      <c r="W423" s="348"/>
      <c r="X423" s="348"/>
      <c r="Y423" s="348"/>
      <c r="Z423" s="348"/>
      <c r="AA423" s="2"/>
      <c r="AB423" s="1"/>
      <c r="AC423" s="1"/>
      <c r="AD423" s="1"/>
      <c r="AE423" s="1"/>
      <c r="AF423" s="1"/>
      <c r="AG423" s="1"/>
    </row>
    <row r="424" spans="1:33" ht="15.75" customHeight="1" x14ac:dyDescent="0.35">
      <c r="A424" s="1"/>
      <c r="B424" s="333"/>
      <c r="C424" s="2"/>
      <c r="D424" s="334"/>
      <c r="E424" s="69"/>
      <c r="F424" s="69"/>
      <c r="G424" s="69"/>
      <c r="H424" s="69"/>
      <c r="I424" s="69"/>
      <c r="J424" s="69"/>
      <c r="K424" s="69"/>
      <c r="L424" s="69"/>
      <c r="M424" s="69"/>
      <c r="N424" s="69"/>
      <c r="O424" s="69"/>
      <c r="P424" s="69"/>
      <c r="Q424" s="69"/>
      <c r="R424" s="69"/>
      <c r="S424" s="69"/>
      <c r="T424" s="69"/>
      <c r="U424" s="69"/>
      <c r="V424" s="69"/>
      <c r="W424" s="348"/>
      <c r="X424" s="348"/>
      <c r="Y424" s="348"/>
      <c r="Z424" s="348"/>
      <c r="AA424" s="2"/>
      <c r="AB424" s="1"/>
      <c r="AC424" s="1"/>
      <c r="AD424" s="1"/>
      <c r="AE424" s="1"/>
      <c r="AF424" s="1"/>
      <c r="AG424" s="1"/>
    </row>
    <row r="425" spans="1:33" ht="15.75" customHeight="1" x14ac:dyDescent="0.35">
      <c r="A425" s="1"/>
      <c r="B425" s="333"/>
      <c r="C425" s="2"/>
      <c r="D425" s="334"/>
      <c r="E425" s="69"/>
      <c r="F425" s="69"/>
      <c r="G425" s="69"/>
      <c r="H425" s="69"/>
      <c r="I425" s="69"/>
      <c r="J425" s="69"/>
      <c r="K425" s="69"/>
      <c r="L425" s="69"/>
      <c r="M425" s="69"/>
      <c r="N425" s="69"/>
      <c r="O425" s="69"/>
      <c r="P425" s="69"/>
      <c r="Q425" s="69"/>
      <c r="R425" s="69"/>
      <c r="S425" s="69"/>
      <c r="T425" s="69"/>
      <c r="U425" s="69"/>
      <c r="V425" s="69"/>
      <c r="W425" s="348"/>
      <c r="X425" s="348"/>
      <c r="Y425" s="348"/>
      <c r="Z425" s="348"/>
      <c r="AA425" s="2"/>
      <c r="AB425" s="1"/>
      <c r="AC425" s="1"/>
      <c r="AD425" s="1"/>
      <c r="AE425" s="1"/>
      <c r="AF425" s="1"/>
      <c r="AG425" s="1"/>
    </row>
    <row r="426" spans="1:33" ht="15.75" customHeight="1" x14ac:dyDescent="0.35">
      <c r="A426" s="1"/>
      <c r="B426" s="333"/>
      <c r="C426" s="2"/>
      <c r="D426" s="334"/>
      <c r="E426" s="69"/>
      <c r="F426" s="69"/>
      <c r="G426" s="69"/>
      <c r="H426" s="69"/>
      <c r="I426" s="69"/>
      <c r="J426" s="69"/>
      <c r="K426" s="69"/>
      <c r="L426" s="69"/>
      <c r="M426" s="69"/>
      <c r="N426" s="69"/>
      <c r="O426" s="69"/>
      <c r="P426" s="69"/>
      <c r="Q426" s="69"/>
      <c r="R426" s="69"/>
      <c r="S426" s="69"/>
      <c r="T426" s="69"/>
      <c r="U426" s="69"/>
      <c r="V426" s="69"/>
      <c r="W426" s="348"/>
      <c r="X426" s="348"/>
      <c r="Y426" s="348"/>
      <c r="Z426" s="348"/>
      <c r="AA426" s="2"/>
      <c r="AB426" s="1"/>
      <c r="AC426" s="1"/>
      <c r="AD426" s="1"/>
      <c r="AE426" s="1"/>
      <c r="AF426" s="1"/>
      <c r="AG426" s="1"/>
    </row>
    <row r="427" spans="1:33" ht="15.75" customHeight="1" x14ac:dyDescent="0.35">
      <c r="A427" s="1"/>
      <c r="B427" s="333"/>
      <c r="C427" s="2"/>
      <c r="D427" s="334"/>
      <c r="E427" s="69"/>
      <c r="F427" s="69"/>
      <c r="G427" s="69"/>
      <c r="H427" s="69"/>
      <c r="I427" s="69"/>
      <c r="J427" s="69"/>
      <c r="K427" s="69"/>
      <c r="L427" s="69"/>
      <c r="M427" s="69"/>
      <c r="N427" s="69"/>
      <c r="O427" s="69"/>
      <c r="P427" s="69"/>
      <c r="Q427" s="69"/>
      <c r="R427" s="69"/>
      <c r="S427" s="69"/>
      <c r="T427" s="69"/>
      <c r="U427" s="69"/>
      <c r="V427" s="69"/>
      <c r="W427" s="348"/>
      <c r="X427" s="348"/>
      <c r="Y427" s="348"/>
      <c r="Z427" s="348"/>
      <c r="AA427" s="2"/>
      <c r="AB427" s="1"/>
      <c r="AC427" s="1"/>
      <c r="AD427" s="1"/>
      <c r="AE427" s="1"/>
      <c r="AF427" s="1"/>
      <c r="AG427" s="1"/>
    </row>
    <row r="428" spans="1:33" ht="15.75" customHeight="1" x14ac:dyDescent="0.35">
      <c r="A428" s="1"/>
      <c r="B428" s="333"/>
      <c r="C428" s="2"/>
      <c r="D428" s="334"/>
      <c r="E428" s="69"/>
      <c r="F428" s="69"/>
      <c r="G428" s="69"/>
      <c r="H428" s="69"/>
      <c r="I428" s="69"/>
      <c r="J428" s="69"/>
      <c r="K428" s="69"/>
      <c r="L428" s="69"/>
      <c r="M428" s="69"/>
      <c r="N428" s="69"/>
      <c r="O428" s="69"/>
      <c r="P428" s="69"/>
      <c r="Q428" s="69"/>
      <c r="R428" s="69"/>
      <c r="S428" s="69"/>
      <c r="T428" s="69"/>
      <c r="U428" s="69"/>
      <c r="V428" s="69"/>
      <c r="W428" s="348"/>
      <c r="X428" s="348"/>
      <c r="Y428" s="348"/>
      <c r="Z428" s="348"/>
      <c r="AA428" s="2"/>
      <c r="AB428" s="1"/>
      <c r="AC428" s="1"/>
      <c r="AD428" s="1"/>
      <c r="AE428" s="1"/>
      <c r="AF428" s="1"/>
      <c r="AG428" s="1"/>
    </row>
    <row r="429" spans="1:33" ht="15.75" customHeight="1" x14ac:dyDescent="0.35">
      <c r="A429" s="1"/>
      <c r="B429" s="333"/>
      <c r="C429" s="2"/>
      <c r="D429" s="334"/>
      <c r="E429" s="69"/>
      <c r="F429" s="69"/>
      <c r="G429" s="69"/>
      <c r="H429" s="69"/>
      <c r="I429" s="69"/>
      <c r="J429" s="69"/>
      <c r="K429" s="69"/>
      <c r="L429" s="69"/>
      <c r="M429" s="69"/>
      <c r="N429" s="69"/>
      <c r="O429" s="69"/>
      <c r="P429" s="69"/>
      <c r="Q429" s="69"/>
      <c r="R429" s="69"/>
      <c r="S429" s="69"/>
      <c r="T429" s="69"/>
      <c r="U429" s="69"/>
      <c r="V429" s="69"/>
      <c r="W429" s="348"/>
      <c r="X429" s="348"/>
      <c r="Y429" s="348"/>
      <c r="Z429" s="348"/>
      <c r="AA429" s="2"/>
      <c r="AB429" s="1"/>
      <c r="AC429" s="1"/>
      <c r="AD429" s="1"/>
      <c r="AE429" s="1"/>
      <c r="AF429" s="1"/>
      <c r="AG429" s="1"/>
    </row>
    <row r="430" spans="1:33" ht="15.75" customHeight="1" x14ac:dyDescent="0.35">
      <c r="A430" s="1"/>
      <c r="B430" s="333"/>
      <c r="C430" s="2"/>
      <c r="D430" s="334"/>
      <c r="E430" s="69"/>
      <c r="F430" s="69"/>
      <c r="G430" s="69"/>
      <c r="H430" s="69"/>
      <c r="I430" s="69"/>
      <c r="J430" s="69"/>
      <c r="K430" s="69"/>
      <c r="L430" s="69"/>
      <c r="M430" s="69"/>
      <c r="N430" s="69"/>
      <c r="O430" s="69"/>
      <c r="P430" s="69"/>
      <c r="Q430" s="69"/>
      <c r="R430" s="69"/>
      <c r="S430" s="69"/>
      <c r="T430" s="69"/>
      <c r="U430" s="69"/>
      <c r="V430" s="69"/>
      <c r="W430" s="348"/>
      <c r="X430" s="348"/>
      <c r="Y430" s="348"/>
      <c r="Z430" s="348"/>
      <c r="AA430" s="2"/>
      <c r="AB430" s="1"/>
      <c r="AC430" s="1"/>
      <c r="AD430" s="1"/>
      <c r="AE430" s="1"/>
      <c r="AF430" s="1"/>
      <c r="AG430" s="1"/>
    </row>
    <row r="431" spans="1:33" ht="15.75" customHeight="1" x14ac:dyDescent="0.35">
      <c r="A431" s="1"/>
      <c r="B431" s="333"/>
      <c r="C431" s="2"/>
      <c r="D431" s="334"/>
      <c r="E431" s="69"/>
      <c r="F431" s="69"/>
      <c r="G431" s="69"/>
      <c r="H431" s="69"/>
      <c r="I431" s="69"/>
      <c r="J431" s="69"/>
      <c r="K431" s="69"/>
      <c r="L431" s="69"/>
      <c r="M431" s="69"/>
      <c r="N431" s="69"/>
      <c r="O431" s="69"/>
      <c r="P431" s="69"/>
      <c r="Q431" s="69"/>
      <c r="R431" s="69"/>
      <c r="S431" s="69"/>
      <c r="T431" s="69"/>
      <c r="U431" s="69"/>
      <c r="V431" s="69"/>
      <c r="W431" s="348"/>
      <c r="X431" s="348"/>
      <c r="Y431" s="348"/>
      <c r="Z431" s="348"/>
      <c r="AA431" s="2"/>
      <c r="AB431" s="1"/>
      <c r="AC431" s="1"/>
      <c r="AD431" s="1"/>
      <c r="AE431" s="1"/>
      <c r="AF431" s="1"/>
      <c r="AG431" s="1"/>
    </row>
    <row r="432" spans="1:33" ht="15.75" customHeight="1" x14ac:dyDescent="0.35">
      <c r="A432" s="1"/>
      <c r="B432" s="333"/>
      <c r="C432" s="2"/>
      <c r="D432" s="334"/>
      <c r="E432" s="69"/>
      <c r="F432" s="69"/>
      <c r="G432" s="69"/>
      <c r="H432" s="69"/>
      <c r="I432" s="69"/>
      <c r="J432" s="69"/>
      <c r="K432" s="69"/>
      <c r="L432" s="69"/>
      <c r="M432" s="69"/>
      <c r="N432" s="69"/>
      <c r="O432" s="69"/>
      <c r="P432" s="69"/>
      <c r="Q432" s="69"/>
      <c r="R432" s="69"/>
      <c r="S432" s="69"/>
      <c r="T432" s="69"/>
      <c r="U432" s="69"/>
      <c r="V432" s="69"/>
      <c r="W432" s="348"/>
      <c r="X432" s="348"/>
      <c r="Y432" s="348"/>
      <c r="Z432" s="348"/>
      <c r="AA432" s="2"/>
      <c r="AB432" s="1"/>
      <c r="AC432" s="1"/>
      <c r="AD432" s="1"/>
      <c r="AE432" s="1"/>
      <c r="AF432" s="1"/>
      <c r="AG432" s="1"/>
    </row>
    <row r="433" spans="1:33" ht="15.75" customHeight="1" x14ac:dyDescent="0.35">
      <c r="A433" s="1"/>
      <c r="B433" s="333"/>
      <c r="C433" s="2"/>
      <c r="D433" s="334"/>
      <c r="E433" s="69"/>
      <c r="F433" s="69"/>
      <c r="G433" s="69"/>
      <c r="H433" s="69"/>
      <c r="I433" s="69"/>
      <c r="J433" s="69"/>
      <c r="K433" s="69"/>
      <c r="L433" s="69"/>
      <c r="M433" s="69"/>
      <c r="N433" s="69"/>
      <c r="O433" s="69"/>
      <c r="P433" s="69"/>
      <c r="Q433" s="69"/>
      <c r="R433" s="69"/>
      <c r="S433" s="69"/>
      <c r="T433" s="69"/>
      <c r="U433" s="69"/>
      <c r="V433" s="69"/>
      <c r="W433" s="348"/>
      <c r="X433" s="348"/>
      <c r="Y433" s="348"/>
      <c r="Z433" s="348"/>
      <c r="AA433" s="2"/>
      <c r="AB433" s="1"/>
      <c r="AC433" s="1"/>
      <c r="AD433" s="1"/>
      <c r="AE433" s="1"/>
      <c r="AF433" s="1"/>
      <c r="AG433" s="1"/>
    </row>
    <row r="434" spans="1:33" ht="15.75" customHeight="1" x14ac:dyDescent="0.35">
      <c r="A434" s="1"/>
      <c r="B434" s="333"/>
      <c r="C434" s="2"/>
      <c r="D434" s="334"/>
      <c r="E434" s="69"/>
      <c r="F434" s="69"/>
      <c r="G434" s="69"/>
      <c r="H434" s="69"/>
      <c r="I434" s="69"/>
      <c r="J434" s="69"/>
      <c r="K434" s="69"/>
      <c r="L434" s="69"/>
      <c r="M434" s="69"/>
      <c r="N434" s="69"/>
      <c r="O434" s="69"/>
      <c r="P434" s="69"/>
      <c r="Q434" s="69"/>
      <c r="R434" s="69"/>
      <c r="S434" s="69"/>
      <c r="T434" s="69"/>
      <c r="U434" s="69"/>
      <c r="V434" s="69"/>
      <c r="W434" s="348"/>
      <c r="X434" s="348"/>
      <c r="Y434" s="348"/>
      <c r="Z434" s="348"/>
      <c r="AA434" s="2"/>
      <c r="AB434" s="1"/>
      <c r="AC434" s="1"/>
      <c r="AD434" s="1"/>
      <c r="AE434" s="1"/>
      <c r="AF434" s="1"/>
      <c r="AG434" s="1"/>
    </row>
    <row r="435" spans="1:33" ht="15.75" customHeight="1" x14ac:dyDescent="0.35">
      <c r="A435" s="1"/>
      <c r="B435" s="333"/>
      <c r="C435" s="2"/>
      <c r="D435" s="334"/>
      <c r="E435" s="69"/>
      <c r="F435" s="69"/>
      <c r="G435" s="69"/>
      <c r="H435" s="69"/>
      <c r="I435" s="69"/>
      <c r="J435" s="69"/>
      <c r="K435" s="69"/>
      <c r="L435" s="69"/>
      <c r="M435" s="69"/>
      <c r="N435" s="69"/>
      <c r="O435" s="69"/>
      <c r="P435" s="69"/>
      <c r="Q435" s="69"/>
      <c r="R435" s="69"/>
      <c r="S435" s="69"/>
      <c r="T435" s="69"/>
      <c r="U435" s="69"/>
      <c r="V435" s="69"/>
      <c r="W435" s="348"/>
      <c r="X435" s="348"/>
      <c r="Y435" s="348"/>
      <c r="Z435" s="348"/>
      <c r="AA435" s="2"/>
      <c r="AB435" s="1"/>
      <c r="AC435" s="1"/>
      <c r="AD435" s="1"/>
      <c r="AE435" s="1"/>
      <c r="AF435" s="1"/>
      <c r="AG435" s="1"/>
    </row>
    <row r="436" spans="1:33" ht="15.75" customHeight="1" x14ac:dyDescent="0.35">
      <c r="A436" s="1"/>
      <c r="B436" s="333"/>
      <c r="C436" s="2"/>
      <c r="D436" s="334"/>
      <c r="E436" s="69"/>
      <c r="F436" s="69"/>
      <c r="G436" s="69"/>
      <c r="H436" s="69"/>
      <c r="I436" s="69"/>
      <c r="J436" s="69"/>
      <c r="K436" s="69"/>
      <c r="L436" s="69"/>
      <c r="M436" s="69"/>
      <c r="N436" s="69"/>
      <c r="O436" s="69"/>
      <c r="P436" s="69"/>
      <c r="Q436" s="69"/>
      <c r="R436" s="69"/>
      <c r="S436" s="69"/>
      <c r="T436" s="69"/>
      <c r="U436" s="69"/>
      <c r="V436" s="69"/>
      <c r="W436" s="348"/>
      <c r="X436" s="348"/>
      <c r="Y436" s="348"/>
      <c r="Z436" s="348"/>
      <c r="AA436" s="2"/>
      <c r="AB436" s="1"/>
      <c r="AC436" s="1"/>
      <c r="AD436" s="1"/>
      <c r="AE436" s="1"/>
      <c r="AF436" s="1"/>
      <c r="AG436" s="1"/>
    </row>
    <row r="437" spans="1:33" ht="15.75" customHeight="1" x14ac:dyDescent="0.35">
      <c r="A437" s="1"/>
      <c r="B437" s="333"/>
      <c r="C437" s="2"/>
      <c r="D437" s="334"/>
      <c r="E437" s="69"/>
      <c r="F437" s="69"/>
      <c r="G437" s="69"/>
      <c r="H437" s="69"/>
      <c r="I437" s="69"/>
      <c r="J437" s="69"/>
      <c r="K437" s="69"/>
      <c r="L437" s="69"/>
      <c r="M437" s="69"/>
      <c r="N437" s="69"/>
      <c r="O437" s="69"/>
      <c r="P437" s="69"/>
      <c r="Q437" s="69"/>
      <c r="R437" s="69"/>
      <c r="S437" s="69"/>
      <c r="T437" s="69"/>
      <c r="U437" s="69"/>
      <c r="V437" s="69"/>
      <c r="W437" s="348"/>
      <c r="X437" s="348"/>
      <c r="Y437" s="348"/>
      <c r="Z437" s="348"/>
      <c r="AA437" s="2"/>
      <c r="AB437" s="1"/>
      <c r="AC437" s="1"/>
      <c r="AD437" s="1"/>
      <c r="AE437" s="1"/>
      <c r="AF437" s="1"/>
      <c r="AG437" s="1"/>
    </row>
    <row r="438" spans="1:33" ht="15.75" customHeight="1" x14ac:dyDescent="0.35">
      <c r="A438" s="1"/>
      <c r="B438" s="333"/>
      <c r="C438" s="2"/>
      <c r="D438" s="334"/>
      <c r="E438" s="69"/>
      <c r="F438" s="69"/>
      <c r="G438" s="69"/>
      <c r="H438" s="69"/>
      <c r="I438" s="69"/>
      <c r="J438" s="69"/>
      <c r="K438" s="69"/>
      <c r="L438" s="69"/>
      <c r="M438" s="69"/>
      <c r="N438" s="69"/>
      <c r="O438" s="69"/>
      <c r="P438" s="69"/>
      <c r="Q438" s="69"/>
      <c r="R438" s="69"/>
      <c r="S438" s="69"/>
      <c r="T438" s="69"/>
      <c r="U438" s="69"/>
      <c r="V438" s="69"/>
      <c r="W438" s="348"/>
      <c r="X438" s="348"/>
      <c r="Y438" s="348"/>
      <c r="Z438" s="348"/>
      <c r="AA438" s="2"/>
      <c r="AB438" s="1"/>
      <c r="AC438" s="1"/>
      <c r="AD438" s="1"/>
      <c r="AE438" s="1"/>
      <c r="AF438" s="1"/>
      <c r="AG438" s="1"/>
    </row>
    <row r="439" spans="1:33" ht="15.75" customHeight="1" x14ac:dyDescent="0.35">
      <c r="A439" s="1"/>
      <c r="B439" s="333"/>
      <c r="C439" s="2"/>
      <c r="D439" s="334"/>
      <c r="E439" s="69"/>
      <c r="F439" s="69"/>
      <c r="G439" s="69"/>
      <c r="H439" s="69"/>
      <c r="I439" s="69"/>
      <c r="J439" s="69"/>
      <c r="K439" s="69"/>
      <c r="L439" s="69"/>
      <c r="M439" s="69"/>
      <c r="N439" s="69"/>
      <c r="O439" s="69"/>
      <c r="P439" s="69"/>
      <c r="Q439" s="69"/>
      <c r="R439" s="69"/>
      <c r="S439" s="69"/>
      <c r="T439" s="69"/>
      <c r="U439" s="69"/>
      <c r="V439" s="69"/>
      <c r="W439" s="348"/>
      <c r="X439" s="348"/>
      <c r="Y439" s="348"/>
      <c r="Z439" s="348"/>
      <c r="AA439" s="2"/>
      <c r="AB439" s="1"/>
      <c r="AC439" s="1"/>
      <c r="AD439" s="1"/>
      <c r="AE439" s="1"/>
      <c r="AF439" s="1"/>
      <c r="AG439" s="1"/>
    </row>
    <row r="440" spans="1:33" ht="15.75" customHeight="1" x14ac:dyDescent="0.35">
      <c r="A440" s="1"/>
      <c r="B440" s="333"/>
      <c r="C440" s="2"/>
      <c r="D440" s="334"/>
      <c r="E440" s="69"/>
      <c r="F440" s="69"/>
      <c r="G440" s="69"/>
      <c r="H440" s="69"/>
      <c r="I440" s="69"/>
      <c r="J440" s="69"/>
      <c r="K440" s="69"/>
      <c r="L440" s="69"/>
      <c r="M440" s="69"/>
      <c r="N440" s="69"/>
      <c r="O440" s="69"/>
      <c r="P440" s="69"/>
      <c r="Q440" s="69"/>
      <c r="R440" s="69"/>
      <c r="S440" s="69"/>
      <c r="T440" s="69"/>
      <c r="U440" s="69"/>
      <c r="V440" s="69"/>
      <c r="W440" s="348"/>
      <c r="X440" s="348"/>
      <c r="Y440" s="348"/>
      <c r="Z440" s="348"/>
      <c r="AA440" s="2"/>
      <c r="AB440" s="1"/>
      <c r="AC440" s="1"/>
      <c r="AD440" s="1"/>
      <c r="AE440" s="1"/>
      <c r="AF440" s="1"/>
      <c r="AG440" s="1"/>
    </row>
    <row r="441" spans="1:33" ht="15.75" customHeight="1" x14ac:dyDescent="0.35">
      <c r="A441" s="1"/>
      <c r="B441" s="333"/>
      <c r="C441" s="2"/>
      <c r="D441" s="334"/>
      <c r="E441" s="69"/>
      <c r="F441" s="69"/>
      <c r="G441" s="69"/>
      <c r="H441" s="69"/>
      <c r="I441" s="69"/>
      <c r="J441" s="69"/>
      <c r="K441" s="69"/>
      <c r="L441" s="69"/>
      <c r="M441" s="69"/>
      <c r="N441" s="69"/>
      <c r="O441" s="69"/>
      <c r="P441" s="69"/>
      <c r="Q441" s="69"/>
      <c r="R441" s="69"/>
      <c r="S441" s="69"/>
      <c r="T441" s="69"/>
      <c r="U441" s="69"/>
      <c r="V441" s="69"/>
      <c r="W441" s="348"/>
      <c r="X441" s="348"/>
      <c r="Y441" s="348"/>
      <c r="Z441" s="348"/>
      <c r="AA441" s="2"/>
      <c r="AB441" s="1"/>
      <c r="AC441" s="1"/>
      <c r="AD441" s="1"/>
      <c r="AE441" s="1"/>
      <c r="AF441" s="1"/>
      <c r="AG441" s="1"/>
    </row>
    <row r="442" spans="1:33" ht="15.75" customHeight="1" x14ac:dyDescent="0.35">
      <c r="A442" s="1"/>
      <c r="B442" s="333"/>
      <c r="C442" s="2"/>
      <c r="D442" s="334"/>
      <c r="E442" s="69"/>
      <c r="F442" s="69"/>
      <c r="G442" s="69"/>
      <c r="H442" s="69"/>
      <c r="I442" s="69"/>
      <c r="J442" s="69"/>
      <c r="K442" s="69"/>
      <c r="L442" s="69"/>
      <c r="M442" s="69"/>
      <c r="N442" s="69"/>
      <c r="O442" s="69"/>
      <c r="P442" s="69"/>
      <c r="Q442" s="69"/>
      <c r="R442" s="69"/>
      <c r="S442" s="69"/>
      <c r="T442" s="69"/>
      <c r="U442" s="69"/>
      <c r="V442" s="69"/>
      <c r="W442" s="348"/>
      <c r="X442" s="348"/>
      <c r="Y442" s="348"/>
      <c r="Z442" s="348"/>
      <c r="AA442" s="2"/>
      <c r="AB442" s="1"/>
      <c r="AC442" s="1"/>
      <c r="AD442" s="1"/>
      <c r="AE442" s="1"/>
      <c r="AF442" s="1"/>
      <c r="AG442" s="1"/>
    </row>
    <row r="443" spans="1:33" ht="15.75" customHeight="1" x14ac:dyDescent="0.35">
      <c r="A443" s="1"/>
      <c r="B443" s="333"/>
      <c r="C443" s="2"/>
      <c r="D443" s="334"/>
      <c r="E443" s="69"/>
      <c r="F443" s="69"/>
      <c r="G443" s="69"/>
      <c r="H443" s="69"/>
      <c r="I443" s="69"/>
      <c r="J443" s="69"/>
      <c r="K443" s="69"/>
      <c r="L443" s="69"/>
      <c r="M443" s="69"/>
      <c r="N443" s="69"/>
      <c r="O443" s="69"/>
      <c r="P443" s="69"/>
      <c r="Q443" s="69"/>
      <c r="R443" s="69"/>
      <c r="S443" s="69"/>
      <c r="T443" s="69"/>
      <c r="U443" s="69"/>
      <c r="V443" s="69"/>
      <c r="W443" s="348"/>
      <c r="X443" s="348"/>
      <c r="Y443" s="348"/>
      <c r="Z443" s="348"/>
      <c r="AA443" s="2"/>
      <c r="AB443" s="1"/>
      <c r="AC443" s="1"/>
      <c r="AD443" s="1"/>
      <c r="AE443" s="1"/>
      <c r="AF443" s="1"/>
      <c r="AG443" s="1"/>
    </row>
    <row r="444" spans="1:33" ht="15.75" customHeight="1" x14ac:dyDescent="0.35">
      <c r="A444" s="1"/>
      <c r="B444" s="1"/>
      <c r="C444" s="2"/>
      <c r="D444" s="334"/>
      <c r="E444" s="69"/>
      <c r="F444" s="69"/>
      <c r="G444" s="69"/>
      <c r="H444" s="69"/>
      <c r="I444" s="69"/>
      <c r="J444" s="69"/>
      <c r="K444" s="69"/>
      <c r="L444" s="69"/>
      <c r="M444" s="69"/>
      <c r="N444" s="69"/>
      <c r="O444" s="69"/>
      <c r="P444" s="69"/>
      <c r="Q444" s="69"/>
      <c r="R444" s="69"/>
      <c r="S444" s="69"/>
      <c r="T444" s="69"/>
      <c r="U444" s="69"/>
      <c r="V444" s="69"/>
      <c r="W444" s="348"/>
      <c r="X444" s="348"/>
      <c r="Y444" s="348"/>
      <c r="Z444" s="348"/>
      <c r="AA444" s="2"/>
      <c r="AB444" s="1"/>
      <c r="AC444" s="1"/>
      <c r="AD444" s="1"/>
      <c r="AE444" s="1"/>
      <c r="AF444" s="1"/>
      <c r="AG444" s="1"/>
    </row>
    <row r="445" spans="1:33" ht="15.75" customHeight="1" x14ac:dyDescent="0.35">
      <c r="A445" s="1"/>
      <c r="B445" s="1"/>
      <c r="C445" s="2"/>
      <c r="D445" s="334"/>
      <c r="E445" s="69"/>
      <c r="F445" s="69"/>
      <c r="G445" s="69"/>
      <c r="H445" s="69"/>
      <c r="I445" s="69"/>
      <c r="J445" s="69"/>
      <c r="K445" s="69"/>
      <c r="L445" s="69"/>
      <c r="M445" s="69"/>
      <c r="N445" s="69"/>
      <c r="O445" s="69"/>
      <c r="P445" s="69"/>
      <c r="Q445" s="69"/>
      <c r="R445" s="69"/>
      <c r="S445" s="69"/>
      <c r="T445" s="69"/>
      <c r="U445" s="69"/>
      <c r="V445" s="69"/>
      <c r="W445" s="348"/>
      <c r="X445" s="348"/>
      <c r="Y445" s="348"/>
      <c r="Z445" s="348"/>
      <c r="AA445" s="2"/>
      <c r="AB445" s="1"/>
      <c r="AC445" s="1"/>
      <c r="AD445" s="1"/>
      <c r="AE445" s="1"/>
      <c r="AF445" s="1"/>
      <c r="AG445" s="1"/>
    </row>
    <row r="446" spans="1:33" ht="15.75" customHeight="1" x14ac:dyDescent="0.35">
      <c r="A446" s="1"/>
      <c r="B446" s="1"/>
      <c r="C446" s="2"/>
      <c r="D446" s="334"/>
      <c r="E446" s="69"/>
      <c r="F446" s="69"/>
      <c r="G446" s="69"/>
      <c r="H446" s="69"/>
      <c r="I446" s="69"/>
      <c r="J446" s="69"/>
      <c r="K446" s="69"/>
      <c r="L446" s="69"/>
      <c r="M446" s="69"/>
      <c r="N446" s="69"/>
      <c r="O446" s="69"/>
      <c r="P446" s="69"/>
      <c r="Q446" s="69"/>
      <c r="R446" s="69"/>
      <c r="S446" s="69"/>
      <c r="T446" s="69"/>
      <c r="U446" s="69"/>
      <c r="V446" s="69"/>
      <c r="W446" s="348"/>
      <c r="X446" s="348"/>
      <c r="Y446" s="348"/>
      <c r="Z446" s="348"/>
      <c r="AA446" s="2"/>
      <c r="AB446" s="1"/>
      <c r="AC446" s="1"/>
      <c r="AD446" s="1"/>
      <c r="AE446" s="1"/>
      <c r="AF446" s="1"/>
      <c r="AG446" s="1"/>
    </row>
    <row r="447" spans="1:33" ht="15.75" customHeight="1" x14ac:dyDescent="0.35">
      <c r="A447" s="1"/>
      <c r="B447" s="1"/>
      <c r="C447" s="2"/>
      <c r="D447" s="334"/>
      <c r="E447" s="69"/>
      <c r="F447" s="69"/>
      <c r="G447" s="69"/>
      <c r="H447" s="69"/>
      <c r="I447" s="69"/>
      <c r="J447" s="69"/>
      <c r="K447" s="69"/>
      <c r="L447" s="69"/>
      <c r="M447" s="69"/>
      <c r="N447" s="69"/>
      <c r="O447" s="69"/>
      <c r="P447" s="69"/>
      <c r="Q447" s="69"/>
      <c r="R447" s="69"/>
      <c r="S447" s="69"/>
      <c r="T447" s="69"/>
      <c r="U447" s="69"/>
      <c r="V447" s="69"/>
      <c r="W447" s="348"/>
      <c r="X447" s="348"/>
      <c r="Y447" s="348"/>
      <c r="Z447" s="348"/>
      <c r="AA447" s="2"/>
      <c r="AB447" s="1"/>
      <c r="AC447" s="1"/>
      <c r="AD447" s="1"/>
      <c r="AE447" s="1"/>
      <c r="AF447" s="1"/>
      <c r="AG447" s="1"/>
    </row>
    <row r="448" spans="1:33" ht="15.75" customHeight="1" x14ac:dyDescent="0.35">
      <c r="A448" s="1"/>
      <c r="B448" s="1"/>
      <c r="C448" s="2"/>
      <c r="D448" s="334"/>
      <c r="E448" s="69"/>
      <c r="F448" s="69"/>
      <c r="G448" s="69"/>
      <c r="H448" s="69"/>
      <c r="I448" s="69"/>
      <c r="J448" s="69"/>
      <c r="K448" s="69"/>
      <c r="L448" s="69"/>
      <c r="M448" s="69"/>
      <c r="N448" s="69"/>
      <c r="O448" s="69"/>
      <c r="P448" s="69"/>
      <c r="Q448" s="69"/>
      <c r="R448" s="69"/>
      <c r="S448" s="69"/>
      <c r="T448" s="69"/>
      <c r="U448" s="69"/>
      <c r="V448" s="69"/>
      <c r="W448" s="348"/>
      <c r="X448" s="348"/>
      <c r="Y448" s="348"/>
      <c r="Z448" s="348"/>
      <c r="AA448" s="2"/>
      <c r="AB448" s="1"/>
      <c r="AC448" s="1"/>
      <c r="AD448" s="1"/>
      <c r="AE448" s="1"/>
      <c r="AF448" s="1"/>
      <c r="AG448" s="1"/>
    </row>
    <row r="449" spans="8:28" ht="15.75" customHeight="1" x14ac:dyDescent="0.35">
      <c r="H449" s="5"/>
      <c r="I449" s="5"/>
      <c r="J449" s="5"/>
      <c r="N449" s="5"/>
      <c r="O449" s="5"/>
      <c r="P449" s="5"/>
      <c r="T449" s="5"/>
      <c r="U449" s="5"/>
      <c r="V449" s="5"/>
      <c r="W449" s="5"/>
      <c r="X449" s="5"/>
      <c r="Y449" s="5"/>
      <c r="Z449" s="5"/>
      <c r="AA449" s="5"/>
      <c r="AB449" s="5"/>
    </row>
    <row r="450" spans="8:28" ht="15.75" customHeight="1" x14ac:dyDescent="0.35">
      <c r="H450" s="5"/>
      <c r="I450" s="5"/>
      <c r="J450" s="5"/>
      <c r="N450" s="5"/>
      <c r="O450" s="5"/>
      <c r="P450" s="5"/>
      <c r="T450" s="5"/>
      <c r="U450" s="5"/>
      <c r="V450" s="5"/>
      <c r="W450" s="5"/>
      <c r="X450" s="5"/>
      <c r="Y450" s="5"/>
      <c r="Z450" s="5"/>
      <c r="AA450" s="5"/>
      <c r="AB450" s="5"/>
    </row>
    <row r="451" spans="8:28" ht="15.75" customHeight="1" x14ac:dyDescent="0.35">
      <c r="H451" s="5"/>
      <c r="I451" s="5"/>
      <c r="J451" s="5"/>
      <c r="N451" s="5"/>
      <c r="O451" s="5"/>
      <c r="P451" s="5"/>
      <c r="T451" s="5"/>
      <c r="U451" s="5"/>
      <c r="V451" s="5"/>
      <c r="W451" s="5"/>
      <c r="X451" s="5"/>
      <c r="Y451" s="5"/>
      <c r="Z451" s="5"/>
      <c r="AA451" s="5"/>
      <c r="AB451" s="5"/>
    </row>
    <row r="452" spans="8:28" ht="15.75" customHeight="1" x14ac:dyDescent="0.35">
      <c r="H452" s="5"/>
      <c r="I452" s="5"/>
      <c r="J452" s="5"/>
      <c r="N452" s="5"/>
      <c r="O452" s="5"/>
      <c r="P452" s="5"/>
      <c r="T452" s="5"/>
      <c r="U452" s="5"/>
      <c r="V452" s="5"/>
      <c r="W452" s="5"/>
      <c r="X452" s="5"/>
      <c r="Y452" s="5"/>
      <c r="Z452" s="5"/>
      <c r="AA452" s="5"/>
      <c r="AB452" s="5"/>
    </row>
    <row r="453" spans="8:28" ht="15.75" customHeight="1" x14ac:dyDescent="0.35">
      <c r="H453" s="5"/>
      <c r="I453" s="5"/>
      <c r="J453" s="5"/>
      <c r="N453" s="5"/>
      <c r="O453" s="5"/>
      <c r="P453" s="5"/>
      <c r="T453" s="5"/>
      <c r="U453" s="5"/>
      <c r="V453" s="5"/>
      <c r="W453" s="5"/>
      <c r="X453" s="5"/>
      <c r="Y453" s="5"/>
      <c r="Z453" s="5"/>
      <c r="AA453" s="5"/>
      <c r="AB453" s="5"/>
    </row>
    <row r="454" spans="8:28" ht="15.75" customHeight="1" x14ac:dyDescent="0.35">
      <c r="H454" s="5"/>
      <c r="I454" s="5"/>
      <c r="J454" s="5"/>
      <c r="N454" s="5"/>
      <c r="O454" s="5"/>
      <c r="P454" s="5"/>
      <c r="T454" s="5"/>
      <c r="U454" s="5"/>
      <c r="V454" s="5"/>
      <c r="W454" s="5"/>
      <c r="X454" s="5"/>
      <c r="Y454" s="5"/>
      <c r="Z454" s="5"/>
      <c r="AA454" s="5"/>
      <c r="AB454" s="5"/>
    </row>
    <row r="455" spans="8:28" ht="15.75" customHeight="1" x14ac:dyDescent="0.35">
      <c r="H455" s="5"/>
      <c r="I455" s="5"/>
      <c r="J455" s="5"/>
      <c r="N455" s="5"/>
      <c r="O455" s="5"/>
      <c r="P455" s="5"/>
      <c r="T455" s="5"/>
      <c r="U455" s="5"/>
      <c r="V455" s="5"/>
      <c r="W455" s="5"/>
      <c r="X455" s="5"/>
      <c r="Y455" s="5"/>
      <c r="Z455" s="5"/>
      <c r="AA455" s="5"/>
      <c r="AB455" s="5"/>
    </row>
    <row r="456" spans="8:28" ht="15.75" customHeight="1" x14ac:dyDescent="0.35">
      <c r="H456" s="5"/>
      <c r="I456" s="5"/>
      <c r="J456" s="5"/>
      <c r="N456" s="5"/>
      <c r="O456" s="5"/>
      <c r="P456" s="5"/>
      <c r="T456" s="5"/>
      <c r="U456" s="5"/>
      <c r="V456" s="5"/>
      <c r="W456" s="5"/>
      <c r="X456" s="5"/>
      <c r="Y456" s="5"/>
      <c r="Z456" s="5"/>
      <c r="AA456" s="5"/>
      <c r="AB456" s="5"/>
    </row>
    <row r="457" spans="8:28" ht="15.75" customHeight="1" x14ac:dyDescent="0.35">
      <c r="H457" s="5"/>
      <c r="I457" s="5"/>
      <c r="J457" s="5"/>
      <c r="N457" s="5"/>
      <c r="O457" s="5"/>
      <c r="P457" s="5"/>
      <c r="T457" s="5"/>
      <c r="U457" s="5"/>
      <c r="V457" s="5"/>
      <c r="W457" s="5"/>
      <c r="X457" s="5"/>
      <c r="Y457" s="5"/>
      <c r="Z457" s="5"/>
      <c r="AA457" s="5"/>
      <c r="AB457" s="5"/>
    </row>
    <row r="458" spans="8:28" ht="15.75" customHeight="1" x14ac:dyDescent="0.35">
      <c r="H458" s="5"/>
      <c r="I458" s="5"/>
      <c r="J458" s="5"/>
      <c r="N458" s="5"/>
      <c r="O458" s="5"/>
      <c r="P458" s="5"/>
      <c r="T458" s="5"/>
      <c r="U458" s="5"/>
      <c r="V458" s="5"/>
      <c r="W458" s="5"/>
      <c r="X458" s="5"/>
      <c r="Y458" s="5"/>
      <c r="Z458" s="5"/>
      <c r="AA458" s="5"/>
      <c r="AB458" s="5"/>
    </row>
    <row r="459" spans="8:28" ht="15.75" customHeight="1" x14ac:dyDescent="0.35">
      <c r="H459" s="5"/>
      <c r="I459" s="5"/>
      <c r="J459" s="5"/>
      <c r="N459" s="5"/>
      <c r="O459" s="5"/>
      <c r="P459" s="5"/>
      <c r="T459" s="5"/>
      <c r="U459" s="5"/>
      <c r="V459" s="5"/>
      <c r="W459" s="5"/>
      <c r="X459" s="5"/>
      <c r="Y459" s="5"/>
      <c r="Z459" s="5"/>
      <c r="AA459" s="5"/>
      <c r="AB459" s="5"/>
    </row>
    <row r="460" spans="8:28" ht="15.75" customHeight="1" x14ac:dyDescent="0.35">
      <c r="H460" s="5"/>
      <c r="I460" s="5"/>
      <c r="J460" s="5"/>
      <c r="N460" s="5"/>
      <c r="O460" s="5"/>
      <c r="P460" s="5"/>
      <c r="T460" s="5"/>
      <c r="U460" s="5"/>
      <c r="V460" s="5"/>
      <c r="W460" s="5"/>
      <c r="X460" s="5"/>
      <c r="Y460" s="5"/>
      <c r="Z460" s="5"/>
      <c r="AA460" s="5"/>
      <c r="AB460" s="5"/>
    </row>
    <row r="461" spans="8:28" ht="15.75" customHeight="1" x14ac:dyDescent="0.35">
      <c r="H461" s="5"/>
      <c r="I461" s="5"/>
      <c r="J461" s="5"/>
      <c r="N461" s="5"/>
      <c r="O461" s="5"/>
      <c r="P461" s="5"/>
      <c r="T461" s="5"/>
      <c r="U461" s="5"/>
      <c r="V461" s="5"/>
      <c r="W461" s="5"/>
      <c r="X461" s="5"/>
      <c r="Y461" s="5"/>
      <c r="Z461" s="5"/>
      <c r="AA461" s="5"/>
      <c r="AB461" s="5"/>
    </row>
    <row r="462" spans="8:28" ht="15.75" customHeight="1" x14ac:dyDescent="0.35">
      <c r="H462" s="5"/>
      <c r="I462" s="5"/>
      <c r="J462" s="5"/>
      <c r="N462" s="5"/>
      <c r="O462" s="5"/>
      <c r="P462" s="5"/>
      <c r="T462" s="5"/>
      <c r="U462" s="5"/>
      <c r="V462" s="5"/>
      <c r="W462" s="5"/>
      <c r="X462" s="5"/>
      <c r="Y462" s="5"/>
      <c r="Z462" s="5"/>
      <c r="AA462" s="5"/>
      <c r="AB462" s="5"/>
    </row>
    <row r="463" spans="8:28" ht="15.75" customHeight="1" x14ac:dyDescent="0.35">
      <c r="H463" s="5"/>
      <c r="I463" s="5"/>
      <c r="J463" s="5"/>
      <c r="N463" s="5"/>
      <c r="O463" s="5"/>
      <c r="P463" s="5"/>
      <c r="T463" s="5"/>
      <c r="U463" s="5"/>
      <c r="V463" s="5"/>
      <c r="W463" s="5"/>
      <c r="X463" s="5"/>
      <c r="Y463" s="5"/>
      <c r="Z463" s="5"/>
      <c r="AA463" s="5"/>
      <c r="AB463" s="5"/>
    </row>
    <row r="464" spans="8:28" ht="15.75" customHeight="1" x14ac:dyDescent="0.35">
      <c r="H464" s="5"/>
      <c r="I464" s="5"/>
      <c r="J464" s="5"/>
      <c r="N464" s="5"/>
      <c r="O464" s="5"/>
      <c r="P464" s="5"/>
      <c r="T464" s="5"/>
      <c r="U464" s="5"/>
      <c r="V464" s="5"/>
      <c r="W464" s="5"/>
      <c r="X464" s="5"/>
      <c r="Y464" s="5"/>
      <c r="Z464" s="5"/>
      <c r="AA464" s="5"/>
      <c r="AB464" s="5"/>
    </row>
    <row r="465" spans="8:28" ht="15.75" customHeight="1" x14ac:dyDescent="0.35">
      <c r="H465" s="5"/>
      <c r="I465" s="5"/>
      <c r="J465" s="5"/>
      <c r="N465" s="5"/>
      <c r="O465" s="5"/>
      <c r="P465" s="5"/>
      <c r="T465" s="5"/>
      <c r="U465" s="5"/>
      <c r="V465" s="5"/>
      <c r="W465" s="5"/>
      <c r="X465" s="5"/>
      <c r="Y465" s="5"/>
      <c r="Z465" s="5"/>
      <c r="AA465" s="5"/>
      <c r="AB465" s="5"/>
    </row>
    <row r="466" spans="8:28" ht="15.75" customHeight="1" x14ac:dyDescent="0.35">
      <c r="H466" s="5"/>
      <c r="I466" s="5"/>
      <c r="J466" s="5"/>
      <c r="N466" s="5"/>
      <c r="O466" s="5"/>
      <c r="P466" s="5"/>
      <c r="T466" s="5"/>
      <c r="U466" s="5"/>
      <c r="V466" s="5"/>
      <c r="W466" s="5"/>
      <c r="X466" s="5"/>
      <c r="Y466" s="5"/>
      <c r="Z466" s="5"/>
      <c r="AA466" s="5"/>
      <c r="AB466" s="5"/>
    </row>
    <row r="467" spans="8:28" ht="15.75" customHeight="1" x14ac:dyDescent="0.35">
      <c r="H467" s="5"/>
      <c r="I467" s="5"/>
      <c r="J467" s="5"/>
      <c r="N467" s="5"/>
      <c r="O467" s="5"/>
      <c r="P467" s="5"/>
      <c r="T467" s="5"/>
      <c r="U467" s="5"/>
      <c r="V467" s="5"/>
      <c r="W467" s="5"/>
      <c r="X467" s="5"/>
      <c r="Y467" s="5"/>
      <c r="Z467" s="5"/>
      <c r="AA467" s="5"/>
      <c r="AB467" s="5"/>
    </row>
    <row r="468" spans="8:28" ht="15.75" customHeight="1" x14ac:dyDescent="0.35">
      <c r="H468" s="5"/>
      <c r="I468" s="5"/>
      <c r="J468" s="5"/>
      <c r="N468" s="5"/>
      <c r="O468" s="5"/>
      <c r="P468" s="5"/>
      <c r="T468" s="5"/>
      <c r="U468" s="5"/>
      <c r="V468" s="5"/>
      <c r="W468" s="5"/>
      <c r="X468" s="5"/>
      <c r="Y468" s="5"/>
      <c r="Z468" s="5"/>
      <c r="AA468" s="5"/>
      <c r="AB468" s="5"/>
    </row>
    <row r="469" spans="8:28" ht="15.75" customHeight="1" x14ac:dyDescent="0.35">
      <c r="H469" s="5"/>
      <c r="I469" s="5"/>
      <c r="J469" s="5"/>
      <c r="N469" s="5"/>
      <c r="O469" s="5"/>
      <c r="P469" s="5"/>
      <c r="T469" s="5"/>
      <c r="U469" s="5"/>
      <c r="V469" s="5"/>
      <c r="W469" s="5"/>
      <c r="X469" s="5"/>
      <c r="Y469" s="5"/>
      <c r="Z469" s="5"/>
      <c r="AA469" s="5"/>
      <c r="AB469" s="5"/>
    </row>
    <row r="470" spans="8:28" ht="15.75" customHeight="1" x14ac:dyDescent="0.35">
      <c r="H470" s="5"/>
      <c r="I470" s="5"/>
      <c r="J470" s="5"/>
      <c r="N470" s="5"/>
      <c r="O470" s="5"/>
      <c r="P470" s="5"/>
      <c r="T470" s="5"/>
      <c r="U470" s="5"/>
      <c r="V470" s="5"/>
      <c r="W470" s="5"/>
      <c r="X470" s="5"/>
      <c r="Y470" s="5"/>
      <c r="Z470" s="5"/>
      <c r="AA470" s="5"/>
      <c r="AB470" s="5"/>
    </row>
    <row r="471" spans="8:28" ht="15.75" customHeight="1" x14ac:dyDescent="0.35">
      <c r="H471" s="5"/>
      <c r="I471" s="5"/>
      <c r="J471" s="5"/>
      <c r="N471" s="5"/>
      <c r="O471" s="5"/>
      <c r="P471" s="5"/>
      <c r="T471" s="5"/>
      <c r="U471" s="5"/>
      <c r="V471" s="5"/>
      <c r="W471" s="5"/>
      <c r="X471" s="5"/>
      <c r="Y471" s="5"/>
      <c r="Z471" s="5"/>
      <c r="AA471" s="5"/>
      <c r="AB471" s="5"/>
    </row>
    <row r="472" spans="8:28" ht="15.75" customHeight="1" x14ac:dyDescent="0.35">
      <c r="H472" s="5"/>
      <c r="I472" s="5"/>
      <c r="J472" s="5"/>
      <c r="N472" s="5"/>
      <c r="O472" s="5"/>
      <c r="P472" s="5"/>
      <c r="T472" s="5"/>
      <c r="U472" s="5"/>
      <c r="V472" s="5"/>
      <c r="W472" s="5"/>
      <c r="X472" s="5"/>
      <c r="Y472" s="5"/>
      <c r="Z472" s="5"/>
      <c r="AA472" s="5"/>
      <c r="AB472" s="5"/>
    </row>
    <row r="473" spans="8:28" ht="15.75" customHeight="1" x14ac:dyDescent="0.35">
      <c r="H473" s="5"/>
      <c r="I473" s="5"/>
      <c r="J473" s="5"/>
      <c r="N473" s="5"/>
      <c r="O473" s="5"/>
      <c r="P473" s="5"/>
      <c r="T473" s="5"/>
      <c r="U473" s="5"/>
      <c r="V473" s="5"/>
      <c r="W473" s="5"/>
      <c r="X473" s="5"/>
      <c r="Y473" s="5"/>
      <c r="Z473" s="5"/>
      <c r="AA473" s="5"/>
      <c r="AB473" s="5"/>
    </row>
    <row r="474" spans="8:28" ht="15.75" customHeight="1" x14ac:dyDescent="0.35">
      <c r="H474" s="5"/>
      <c r="I474" s="5"/>
      <c r="J474" s="5"/>
      <c r="N474" s="5"/>
      <c r="O474" s="5"/>
      <c r="P474" s="5"/>
      <c r="T474" s="5"/>
      <c r="U474" s="5"/>
      <c r="V474" s="5"/>
      <c r="W474" s="5"/>
      <c r="X474" s="5"/>
      <c r="Y474" s="5"/>
      <c r="Z474" s="5"/>
      <c r="AA474" s="5"/>
      <c r="AB474" s="5"/>
    </row>
    <row r="475" spans="8:28" ht="15.75" customHeight="1" x14ac:dyDescent="0.35">
      <c r="H475" s="5"/>
      <c r="I475" s="5"/>
      <c r="J475" s="5"/>
      <c r="N475" s="5"/>
      <c r="O475" s="5"/>
      <c r="P475" s="5"/>
      <c r="T475" s="5"/>
      <c r="U475" s="5"/>
      <c r="V475" s="5"/>
      <c r="W475" s="5"/>
      <c r="X475" s="5"/>
      <c r="Y475" s="5"/>
      <c r="Z475" s="5"/>
      <c r="AA475" s="5"/>
      <c r="AB475" s="5"/>
    </row>
    <row r="476" spans="8:28" ht="15.75" customHeight="1" x14ac:dyDescent="0.35">
      <c r="H476" s="5"/>
      <c r="I476" s="5"/>
      <c r="J476" s="5"/>
      <c r="N476" s="5"/>
      <c r="O476" s="5"/>
      <c r="P476" s="5"/>
      <c r="T476" s="5"/>
      <c r="U476" s="5"/>
      <c r="V476" s="5"/>
      <c r="W476" s="5"/>
      <c r="X476" s="5"/>
      <c r="Y476" s="5"/>
      <c r="Z476" s="5"/>
      <c r="AA476" s="5"/>
      <c r="AB476" s="5"/>
    </row>
    <row r="477" spans="8:28" ht="15.75" customHeight="1" x14ac:dyDescent="0.35">
      <c r="H477" s="5"/>
      <c r="I477" s="5"/>
      <c r="J477" s="5"/>
      <c r="N477" s="5"/>
      <c r="O477" s="5"/>
      <c r="P477" s="5"/>
      <c r="T477" s="5"/>
      <c r="U477" s="5"/>
      <c r="V477" s="5"/>
      <c r="W477" s="5"/>
      <c r="X477" s="5"/>
      <c r="Y477" s="5"/>
      <c r="Z477" s="5"/>
      <c r="AA477" s="5"/>
      <c r="AB477" s="5"/>
    </row>
    <row r="478" spans="8:28" ht="15.75" customHeight="1" x14ac:dyDescent="0.35">
      <c r="H478" s="5"/>
      <c r="I478" s="5"/>
      <c r="J478" s="5"/>
      <c r="N478" s="5"/>
      <c r="O478" s="5"/>
      <c r="P478" s="5"/>
      <c r="T478" s="5"/>
      <c r="U478" s="5"/>
      <c r="V478" s="5"/>
      <c r="W478" s="5"/>
      <c r="X478" s="5"/>
      <c r="Y478" s="5"/>
      <c r="Z478" s="5"/>
      <c r="AA478" s="5"/>
      <c r="AB478" s="5"/>
    </row>
    <row r="479" spans="8:28" ht="15.75" customHeight="1" x14ac:dyDescent="0.35">
      <c r="H479" s="5"/>
      <c r="I479" s="5"/>
      <c r="J479" s="5"/>
      <c r="N479" s="5"/>
      <c r="O479" s="5"/>
      <c r="P479" s="5"/>
      <c r="T479" s="5"/>
      <c r="U479" s="5"/>
      <c r="V479" s="5"/>
      <c r="W479" s="5"/>
      <c r="X479" s="5"/>
      <c r="Y479" s="5"/>
      <c r="Z479" s="5"/>
      <c r="AA479" s="5"/>
      <c r="AB479" s="5"/>
    </row>
    <row r="480" spans="8:28" ht="15.75" customHeight="1" x14ac:dyDescent="0.35">
      <c r="H480" s="5"/>
      <c r="I480" s="5"/>
      <c r="J480" s="5"/>
      <c r="N480" s="5"/>
      <c r="O480" s="5"/>
      <c r="P480" s="5"/>
      <c r="T480" s="5"/>
      <c r="U480" s="5"/>
      <c r="V480" s="5"/>
      <c r="W480" s="5"/>
      <c r="X480" s="5"/>
      <c r="Y480" s="5"/>
      <c r="Z480" s="5"/>
      <c r="AA480" s="5"/>
      <c r="AB480" s="5"/>
    </row>
    <row r="481" spans="8:28" ht="15.75" customHeight="1" x14ac:dyDescent="0.35">
      <c r="H481" s="5"/>
      <c r="I481" s="5"/>
      <c r="J481" s="5"/>
      <c r="N481" s="5"/>
      <c r="O481" s="5"/>
      <c r="P481" s="5"/>
      <c r="T481" s="5"/>
      <c r="U481" s="5"/>
      <c r="V481" s="5"/>
      <c r="W481" s="5"/>
      <c r="X481" s="5"/>
      <c r="Y481" s="5"/>
      <c r="Z481" s="5"/>
      <c r="AA481" s="5"/>
      <c r="AB481" s="5"/>
    </row>
    <row r="482" spans="8:28" ht="15.75" customHeight="1" x14ac:dyDescent="0.35">
      <c r="H482" s="5"/>
      <c r="I482" s="5"/>
      <c r="J482" s="5"/>
      <c r="N482" s="5"/>
      <c r="O482" s="5"/>
      <c r="P482" s="5"/>
      <c r="T482" s="5"/>
      <c r="U482" s="5"/>
      <c r="V482" s="5"/>
      <c r="W482" s="5"/>
      <c r="X482" s="5"/>
      <c r="Y482" s="5"/>
      <c r="Z482" s="5"/>
      <c r="AA482" s="5"/>
      <c r="AB482" s="5"/>
    </row>
    <row r="483" spans="8:28" ht="15.75" customHeight="1" x14ac:dyDescent="0.35">
      <c r="H483" s="5"/>
      <c r="I483" s="5"/>
      <c r="J483" s="5"/>
      <c r="N483" s="5"/>
      <c r="O483" s="5"/>
      <c r="P483" s="5"/>
      <c r="T483" s="5"/>
      <c r="U483" s="5"/>
      <c r="V483" s="5"/>
      <c r="W483" s="5"/>
      <c r="X483" s="5"/>
      <c r="Y483" s="5"/>
      <c r="Z483" s="5"/>
      <c r="AA483" s="5"/>
      <c r="AB483" s="5"/>
    </row>
    <row r="484" spans="8:28" ht="15.75" customHeight="1" x14ac:dyDescent="0.35">
      <c r="H484" s="5"/>
      <c r="I484" s="5"/>
      <c r="J484" s="5"/>
      <c r="N484" s="5"/>
      <c r="O484" s="5"/>
      <c r="P484" s="5"/>
      <c r="T484" s="5"/>
      <c r="U484" s="5"/>
      <c r="V484" s="5"/>
      <c r="W484" s="5"/>
      <c r="X484" s="5"/>
      <c r="Y484" s="5"/>
      <c r="Z484" s="5"/>
      <c r="AA484" s="5"/>
      <c r="AB484" s="5"/>
    </row>
    <row r="485" spans="8:28" ht="15.75" customHeight="1" x14ac:dyDescent="0.35">
      <c r="H485" s="5"/>
      <c r="I485" s="5"/>
      <c r="J485" s="5"/>
      <c r="N485" s="5"/>
      <c r="O485" s="5"/>
      <c r="P485" s="5"/>
      <c r="T485" s="5"/>
      <c r="U485" s="5"/>
      <c r="V485" s="5"/>
      <c r="W485" s="5"/>
      <c r="X485" s="5"/>
      <c r="Y485" s="5"/>
      <c r="Z485" s="5"/>
      <c r="AA485" s="5"/>
      <c r="AB485" s="5"/>
    </row>
    <row r="486" spans="8:28" ht="15.75" customHeight="1" x14ac:dyDescent="0.35">
      <c r="H486" s="5"/>
      <c r="I486" s="5"/>
      <c r="J486" s="5"/>
      <c r="N486" s="5"/>
      <c r="O486" s="5"/>
      <c r="P486" s="5"/>
      <c r="T486" s="5"/>
      <c r="U486" s="5"/>
      <c r="V486" s="5"/>
      <c r="W486" s="5"/>
      <c r="X486" s="5"/>
      <c r="Y486" s="5"/>
      <c r="Z486" s="5"/>
      <c r="AA486" s="5"/>
      <c r="AB486" s="5"/>
    </row>
    <row r="487" spans="8:28" ht="15.75" customHeight="1" x14ac:dyDescent="0.35">
      <c r="H487" s="5"/>
      <c r="I487" s="5"/>
      <c r="J487" s="5"/>
      <c r="N487" s="5"/>
      <c r="O487" s="5"/>
      <c r="P487" s="5"/>
      <c r="T487" s="5"/>
      <c r="U487" s="5"/>
      <c r="V487" s="5"/>
      <c r="W487" s="5"/>
      <c r="X487" s="5"/>
      <c r="Y487" s="5"/>
      <c r="Z487" s="5"/>
      <c r="AA487" s="5"/>
      <c r="AB487" s="5"/>
    </row>
    <row r="488" spans="8:28" ht="15.75" customHeight="1" x14ac:dyDescent="0.35">
      <c r="H488" s="5"/>
      <c r="I488" s="5"/>
      <c r="J488" s="5"/>
      <c r="N488" s="5"/>
      <c r="O488" s="5"/>
      <c r="P488" s="5"/>
      <c r="T488" s="5"/>
      <c r="U488" s="5"/>
      <c r="V488" s="5"/>
      <c r="W488" s="5"/>
      <c r="X488" s="5"/>
      <c r="Y488" s="5"/>
      <c r="Z488" s="5"/>
      <c r="AA488" s="5"/>
      <c r="AB488" s="5"/>
    </row>
    <row r="489" spans="8:28" ht="15.75" customHeight="1" x14ac:dyDescent="0.35">
      <c r="H489" s="5"/>
      <c r="I489" s="5"/>
      <c r="J489" s="5"/>
      <c r="N489" s="5"/>
      <c r="O489" s="5"/>
      <c r="P489" s="5"/>
      <c r="T489" s="5"/>
      <c r="U489" s="5"/>
      <c r="V489" s="5"/>
      <c r="W489" s="5"/>
      <c r="X489" s="5"/>
      <c r="Y489" s="5"/>
      <c r="Z489" s="5"/>
      <c r="AA489" s="5"/>
      <c r="AB489" s="5"/>
    </row>
    <row r="490" spans="8:28" ht="15.75" customHeight="1" x14ac:dyDescent="0.35">
      <c r="H490" s="5"/>
      <c r="I490" s="5"/>
      <c r="J490" s="5"/>
      <c r="N490" s="5"/>
      <c r="O490" s="5"/>
      <c r="P490" s="5"/>
      <c r="T490" s="5"/>
      <c r="U490" s="5"/>
      <c r="V490" s="5"/>
      <c r="W490" s="5"/>
      <c r="X490" s="5"/>
      <c r="Y490" s="5"/>
      <c r="Z490" s="5"/>
      <c r="AA490" s="5"/>
      <c r="AB490" s="5"/>
    </row>
    <row r="491" spans="8:28" ht="15.75" customHeight="1" x14ac:dyDescent="0.35">
      <c r="H491" s="5"/>
      <c r="I491" s="5"/>
      <c r="J491" s="5"/>
      <c r="N491" s="5"/>
      <c r="O491" s="5"/>
      <c r="P491" s="5"/>
      <c r="T491" s="5"/>
      <c r="U491" s="5"/>
      <c r="V491" s="5"/>
      <c r="W491" s="5"/>
      <c r="X491" s="5"/>
      <c r="Y491" s="5"/>
      <c r="Z491" s="5"/>
      <c r="AA491" s="5"/>
      <c r="AB491" s="5"/>
    </row>
    <row r="492" spans="8:28" ht="15.75" customHeight="1" x14ac:dyDescent="0.35">
      <c r="H492" s="5"/>
      <c r="I492" s="5"/>
      <c r="J492" s="5"/>
      <c r="N492" s="5"/>
      <c r="O492" s="5"/>
      <c r="P492" s="5"/>
      <c r="T492" s="5"/>
      <c r="U492" s="5"/>
      <c r="V492" s="5"/>
      <c r="W492" s="5"/>
      <c r="X492" s="5"/>
      <c r="Y492" s="5"/>
      <c r="Z492" s="5"/>
      <c r="AA492" s="5"/>
      <c r="AB492" s="5"/>
    </row>
    <row r="493" spans="8:28" ht="15.75" customHeight="1" x14ac:dyDescent="0.35">
      <c r="H493" s="5"/>
      <c r="I493" s="5"/>
      <c r="J493" s="5"/>
      <c r="N493" s="5"/>
      <c r="O493" s="5"/>
      <c r="P493" s="5"/>
      <c r="T493" s="5"/>
      <c r="U493" s="5"/>
      <c r="V493" s="5"/>
      <c r="W493" s="5"/>
      <c r="X493" s="5"/>
      <c r="Y493" s="5"/>
      <c r="Z493" s="5"/>
      <c r="AA493" s="5"/>
      <c r="AB493" s="5"/>
    </row>
    <row r="494" spans="8:28" ht="15.75" customHeight="1" x14ac:dyDescent="0.35">
      <c r="H494" s="5"/>
      <c r="I494" s="5"/>
      <c r="J494" s="5"/>
      <c r="N494" s="5"/>
      <c r="O494" s="5"/>
      <c r="P494" s="5"/>
      <c r="T494" s="5"/>
      <c r="U494" s="5"/>
      <c r="V494" s="5"/>
      <c r="W494" s="5"/>
      <c r="X494" s="5"/>
      <c r="Y494" s="5"/>
      <c r="Z494" s="5"/>
      <c r="AA494" s="5"/>
      <c r="AB494" s="5"/>
    </row>
    <row r="495" spans="8:28" ht="15.75" customHeight="1" x14ac:dyDescent="0.35">
      <c r="H495" s="5"/>
      <c r="I495" s="5"/>
      <c r="J495" s="5"/>
      <c r="N495" s="5"/>
      <c r="O495" s="5"/>
      <c r="P495" s="5"/>
      <c r="T495" s="5"/>
      <c r="U495" s="5"/>
      <c r="V495" s="5"/>
      <c r="W495" s="5"/>
      <c r="X495" s="5"/>
      <c r="Y495" s="5"/>
      <c r="Z495" s="5"/>
      <c r="AA495" s="5"/>
      <c r="AB495" s="5"/>
    </row>
    <row r="496" spans="8:28" ht="15.75" customHeight="1" x14ac:dyDescent="0.35">
      <c r="H496" s="5"/>
      <c r="I496" s="5"/>
      <c r="J496" s="5"/>
      <c r="N496" s="5"/>
      <c r="O496" s="5"/>
      <c r="P496" s="5"/>
      <c r="T496" s="5"/>
      <c r="U496" s="5"/>
      <c r="V496" s="5"/>
      <c r="W496" s="5"/>
      <c r="X496" s="5"/>
      <c r="Y496" s="5"/>
      <c r="Z496" s="5"/>
      <c r="AA496" s="5"/>
      <c r="AB496" s="5"/>
    </row>
    <row r="497" spans="8:28" ht="15.75" customHeight="1" x14ac:dyDescent="0.35">
      <c r="H497" s="5"/>
      <c r="I497" s="5"/>
      <c r="J497" s="5"/>
      <c r="N497" s="5"/>
      <c r="O497" s="5"/>
      <c r="P497" s="5"/>
      <c r="T497" s="5"/>
      <c r="U497" s="5"/>
      <c r="V497" s="5"/>
      <c r="W497" s="5"/>
      <c r="X497" s="5"/>
      <c r="Y497" s="5"/>
      <c r="Z497" s="5"/>
      <c r="AA497" s="5"/>
      <c r="AB497" s="5"/>
    </row>
    <row r="498" spans="8:28" ht="15.75" customHeight="1" x14ac:dyDescent="0.35">
      <c r="H498" s="5"/>
      <c r="I498" s="5"/>
      <c r="J498" s="5"/>
      <c r="N498" s="5"/>
      <c r="O498" s="5"/>
      <c r="P498" s="5"/>
      <c r="T498" s="5"/>
      <c r="U498" s="5"/>
      <c r="V498" s="5"/>
      <c r="W498" s="5"/>
      <c r="X498" s="5"/>
      <c r="Y498" s="5"/>
      <c r="Z498" s="5"/>
      <c r="AA498" s="5"/>
      <c r="AB498" s="5"/>
    </row>
    <row r="499" spans="8:28" ht="15.75" customHeight="1" x14ac:dyDescent="0.35">
      <c r="H499" s="5"/>
      <c r="I499" s="5"/>
      <c r="J499" s="5"/>
      <c r="N499" s="5"/>
      <c r="O499" s="5"/>
      <c r="P499" s="5"/>
      <c r="T499" s="5"/>
      <c r="U499" s="5"/>
      <c r="V499" s="5"/>
      <c r="W499" s="5"/>
      <c r="X499" s="5"/>
      <c r="Y499" s="5"/>
      <c r="Z499" s="5"/>
      <c r="AA499" s="5"/>
      <c r="AB499" s="5"/>
    </row>
    <row r="500" spans="8:28" ht="15.75" customHeight="1" x14ac:dyDescent="0.35">
      <c r="H500" s="5"/>
      <c r="I500" s="5"/>
      <c r="J500" s="5"/>
      <c r="N500" s="5"/>
      <c r="O500" s="5"/>
      <c r="P500" s="5"/>
      <c r="T500" s="5"/>
      <c r="U500" s="5"/>
      <c r="V500" s="5"/>
      <c r="W500" s="5"/>
      <c r="X500" s="5"/>
      <c r="Y500" s="5"/>
      <c r="Z500" s="5"/>
      <c r="AA500" s="5"/>
      <c r="AB500" s="5"/>
    </row>
    <row r="501" spans="8:28" ht="15.75" customHeight="1" x14ac:dyDescent="0.35">
      <c r="H501" s="5"/>
      <c r="I501" s="5"/>
      <c r="J501" s="5"/>
      <c r="N501" s="5"/>
      <c r="O501" s="5"/>
      <c r="P501" s="5"/>
      <c r="T501" s="5"/>
      <c r="U501" s="5"/>
      <c r="V501" s="5"/>
      <c r="W501" s="5"/>
      <c r="X501" s="5"/>
      <c r="Y501" s="5"/>
      <c r="Z501" s="5"/>
      <c r="AA501" s="5"/>
      <c r="AB501" s="5"/>
    </row>
    <row r="502" spans="8:28" ht="15.75" customHeight="1" x14ac:dyDescent="0.35">
      <c r="H502" s="5"/>
      <c r="I502" s="5"/>
      <c r="J502" s="5"/>
      <c r="N502" s="5"/>
      <c r="O502" s="5"/>
      <c r="P502" s="5"/>
      <c r="T502" s="5"/>
      <c r="U502" s="5"/>
      <c r="V502" s="5"/>
      <c r="W502" s="5"/>
      <c r="X502" s="5"/>
      <c r="Y502" s="5"/>
      <c r="Z502" s="5"/>
      <c r="AA502" s="5"/>
      <c r="AB502" s="5"/>
    </row>
    <row r="503" spans="8:28" ht="15.75" customHeight="1" x14ac:dyDescent="0.35">
      <c r="H503" s="5"/>
      <c r="I503" s="5"/>
      <c r="J503" s="5"/>
      <c r="N503" s="5"/>
      <c r="O503" s="5"/>
      <c r="P503" s="5"/>
      <c r="T503" s="5"/>
      <c r="U503" s="5"/>
      <c r="V503" s="5"/>
      <c r="W503" s="5"/>
      <c r="X503" s="5"/>
      <c r="Y503" s="5"/>
      <c r="Z503" s="5"/>
      <c r="AA503" s="5"/>
      <c r="AB503" s="5"/>
    </row>
    <row r="504" spans="8:28" ht="15.75" customHeight="1" x14ac:dyDescent="0.35">
      <c r="H504" s="5"/>
      <c r="I504" s="5"/>
      <c r="J504" s="5"/>
      <c r="N504" s="5"/>
      <c r="O504" s="5"/>
      <c r="P504" s="5"/>
      <c r="T504" s="5"/>
      <c r="U504" s="5"/>
      <c r="V504" s="5"/>
      <c r="W504" s="5"/>
      <c r="X504" s="5"/>
      <c r="Y504" s="5"/>
      <c r="Z504" s="5"/>
      <c r="AA504" s="5"/>
      <c r="AB504" s="5"/>
    </row>
    <row r="505" spans="8:28" ht="15.75" customHeight="1" x14ac:dyDescent="0.35">
      <c r="H505" s="5"/>
      <c r="I505" s="5"/>
      <c r="J505" s="5"/>
      <c r="N505" s="5"/>
      <c r="O505" s="5"/>
      <c r="P505" s="5"/>
      <c r="T505" s="5"/>
      <c r="U505" s="5"/>
      <c r="V505" s="5"/>
      <c r="W505" s="5"/>
      <c r="X505" s="5"/>
      <c r="Y505" s="5"/>
      <c r="Z505" s="5"/>
      <c r="AA505" s="5"/>
      <c r="AB505" s="5"/>
    </row>
    <row r="506" spans="8:28" ht="15.75" customHeight="1" x14ac:dyDescent="0.35">
      <c r="H506" s="5"/>
      <c r="I506" s="5"/>
      <c r="J506" s="5"/>
      <c r="N506" s="5"/>
      <c r="O506" s="5"/>
      <c r="P506" s="5"/>
      <c r="T506" s="5"/>
      <c r="U506" s="5"/>
      <c r="V506" s="5"/>
      <c r="W506" s="5"/>
      <c r="X506" s="5"/>
      <c r="Y506" s="5"/>
      <c r="Z506" s="5"/>
      <c r="AA506" s="5"/>
      <c r="AB506" s="5"/>
    </row>
    <row r="507" spans="8:28" ht="15.75" customHeight="1" x14ac:dyDescent="0.35">
      <c r="H507" s="5"/>
      <c r="I507" s="5"/>
      <c r="J507" s="5"/>
      <c r="N507" s="5"/>
      <c r="O507" s="5"/>
      <c r="P507" s="5"/>
      <c r="T507" s="5"/>
      <c r="U507" s="5"/>
      <c r="V507" s="5"/>
      <c r="W507" s="5"/>
      <c r="X507" s="5"/>
      <c r="Y507" s="5"/>
      <c r="Z507" s="5"/>
      <c r="AA507" s="5"/>
      <c r="AB507" s="5"/>
    </row>
    <row r="508" spans="8:28" ht="15.75" customHeight="1" x14ac:dyDescent="0.35">
      <c r="H508" s="5"/>
      <c r="I508" s="5"/>
      <c r="J508" s="5"/>
      <c r="N508" s="5"/>
      <c r="O508" s="5"/>
      <c r="P508" s="5"/>
      <c r="T508" s="5"/>
      <c r="U508" s="5"/>
      <c r="V508" s="5"/>
      <c r="W508" s="5"/>
      <c r="X508" s="5"/>
      <c r="Y508" s="5"/>
      <c r="Z508" s="5"/>
      <c r="AA508" s="5"/>
      <c r="AB508" s="5"/>
    </row>
    <row r="509" spans="8:28" ht="15.75" customHeight="1" x14ac:dyDescent="0.35">
      <c r="H509" s="5"/>
      <c r="I509" s="5"/>
      <c r="J509" s="5"/>
      <c r="N509" s="5"/>
      <c r="O509" s="5"/>
      <c r="P509" s="5"/>
      <c r="T509" s="5"/>
      <c r="U509" s="5"/>
      <c r="V509" s="5"/>
      <c r="W509" s="5"/>
      <c r="X509" s="5"/>
      <c r="Y509" s="5"/>
      <c r="Z509" s="5"/>
      <c r="AA509" s="5"/>
      <c r="AB509" s="5"/>
    </row>
    <row r="510" spans="8:28" ht="15.75" customHeight="1" x14ac:dyDescent="0.35">
      <c r="H510" s="5"/>
      <c r="I510" s="5"/>
      <c r="J510" s="5"/>
      <c r="N510" s="5"/>
      <c r="O510" s="5"/>
      <c r="P510" s="5"/>
      <c r="T510" s="5"/>
      <c r="U510" s="5"/>
      <c r="V510" s="5"/>
      <c r="W510" s="5"/>
      <c r="X510" s="5"/>
      <c r="Y510" s="5"/>
      <c r="Z510" s="5"/>
      <c r="AA510" s="5"/>
      <c r="AB510" s="5"/>
    </row>
    <row r="511" spans="8:28" ht="15.75" customHeight="1" x14ac:dyDescent="0.35">
      <c r="H511" s="5"/>
      <c r="I511" s="5"/>
      <c r="J511" s="5"/>
      <c r="N511" s="5"/>
      <c r="O511" s="5"/>
      <c r="P511" s="5"/>
      <c r="T511" s="5"/>
      <c r="U511" s="5"/>
      <c r="V511" s="5"/>
      <c r="W511" s="5"/>
      <c r="X511" s="5"/>
      <c r="Y511" s="5"/>
      <c r="Z511" s="5"/>
      <c r="AA511" s="5"/>
      <c r="AB511" s="5"/>
    </row>
    <row r="512" spans="8:28" ht="15.75" customHeight="1" x14ac:dyDescent="0.35">
      <c r="H512" s="5"/>
      <c r="I512" s="5"/>
      <c r="J512" s="5"/>
      <c r="N512" s="5"/>
      <c r="O512" s="5"/>
      <c r="P512" s="5"/>
      <c r="T512" s="5"/>
      <c r="U512" s="5"/>
      <c r="V512" s="5"/>
      <c r="W512" s="5"/>
      <c r="X512" s="5"/>
      <c r="Y512" s="5"/>
      <c r="Z512" s="5"/>
      <c r="AA512" s="5"/>
      <c r="AB512" s="5"/>
    </row>
    <row r="513" spans="8:28" ht="15.75" customHeight="1" x14ac:dyDescent="0.35">
      <c r="H513" s="5"/>
      <c r="I513" s="5"/>
      <c r="J513" s="5"/>
      <c r="N513" s="5"/>
      <c r="O513" s="5"/>
      <c r="P513" s="5"/>
      <c r="T513" s="5"/>
      <c r="U513" s="5"/>
      <c r="V513" s="5"/>
      <c r="W513" s="5"/>
      <c r="X513" s="5"/>
      <c r="Y513" s="5"/>
      <c r="Z513" s="5"/>
      <c r="AA513" s="5"/>
      <c r="AB513" s="5"/>
    </row>
    <row r="514" spans="8:28" ht="15.75" customHeight="1" x14ac:dyDescent="0.35">
      <c r="H514" s="5"/>
      <c r="I514" s="5"/>
      <c r="J514" s="5"/>
      <c r="N514" s="5"/>
      <c r="O514" s="5"/>
      <c r="P514" s="5"/>
      <c r="T514" s="5"/>
      <c r="U514" s="5"/>
      <c r="V514" s="5"/>
      <c r="W514" s="5"/>
      <c r="X514" s="5"/>
      <c r="Y514" s="5"/>
      <c r="Z514" s="5"/>
      <c r="AA514" s="5"/>
      <c r="AB514" s="5"/>
    </row>
    <row r="515" spans="8:28" ht="15.75" customHeight="1" x14ac:dyDescent="0.35">
      <c r="H515" s="5"/>
      <c r="I515" s="5"/>
      <c r="J515" s="5"/>
      <c r="N515" s="5"/>
      <c r="O515" s="5"/>
      <c r="P515" s="5"/>
      <c r="T515" s="5"/>
      <c r="U515" s="5"/>
      <c r="V515" s="5"/>
      <c r="W515" s="5"/>
      <c r="X515" s="5"/>
      <c r="Y515" s="5"/>
      <c r="Z515" s="5"/>
      <c r="AA515" s="5"/>
      <c r="AB515" s="5"/>
    </row>
    <row r="516" spans="8:28" ht="15.75" customHeight="1" x14ac:dyDescent="0.35">
      <c r="H516" s="5"/>
      <c r="I516" s="5"/>
      <c r="J516" s="5"/>
      <c r="N516" s="5"/>
      <c r="O516" s="5"/>
      <c r="P516" s="5"/>
      <c r="T516" s="5"/>
      <c r="U516" s="5"/>
      <c r="V516" s="5"/>
      <c r="W516" s="5"/>
      <c r="X516" s="5"/>
      <c r="Y516" s="5"/>
      <c r="Z516" s="5"/>
      <c r="AA516" s="5"/>
      <c r="AB516" s="5"/>
    </row>
    <row r="517" spans="8:28" ht="15.75" customHeight="1" x14ac:dyDescent="0.35">
      <c r="H517" s="5"/>
      <c r="I517" s="5"/>
      <c r="J517" s="5"/>
      <c r="N517" s="5"/>
      <c r="O517" s="5"/>
      <c r="P517" s="5"/>
      <c r="T517" s="5"/>
      <c r="U517" s="5"/>
      <c r="V517" s="5"/>
      <c r="W517" s="5"/>
      <c r="X517" s="5"/>
      <c r="Y517" s="5"/>
      <c r="Z517" s="5"/>
      <c r="AA517" s="5"/>
      <c r="AB517" s="5"/>
    </row>
    <row r="518" spans="8:28" ht="15.75" customHeight="1" x14ac:dyDescent="0.35">
      <c r="H518" s="5"/>
      <c r="I518" s="5"/>
      <c r="J518" s="5"/>
      <c r="N518" s="5"/>
      <c r="O518" s="5"/>
      <c r="P518" s="5"/>
      <c r="T518" s="5"/>
      <c r="U518" s="5"/>
      <c r="V518" s="5"/>
      <c r="W518" s="5"/>
      <c r="X518" s="5"/>
      <c r="Y518" s="5"/>
      <c r="Z518" s="5"/>
      <c r="AA518" s="5"/>
      <c r="AB518" s="5"/>
    </row>
    <row r="519" spans="8:28" ht="15.75" customHeight="1" x14ac:dyDescent="0.35">
      <c r="H519" s="5"/>
      <c r="I519" s="5"/>
      <c r="J519" s="5"/>
      <c r="N519" s="5"/>
      <c r="O519" s="5"/>
      <c r="P519" s="5"/>
      <c r="T519" s="5"/>
      <c r="U519" s="5"/>
      <c r="V519" s="5"/>
      <c r="W519" s="5"/>
      <c r="X519" s="5"/>
      <c r="Y519" s="5"/>
      <c r="Z519" s="5"/>
      <c r="AA519" s="5"/>
      <c r="AB519" s="5"/>
    </row>
    <row r="520" spans="8:28" ht="15.75" customHeight="1" x14ac:dyDescent="0.35">
      <c r="H520" s="5"/>
      <c r="I520" s="5"/>
      <c r="J520" s="5"/>
      <c r="N520" s="5"/>
      <c r="O520" s="5"/>
      <c r="P520" s="5"/>
      <c r="T520" s="5"/>
      <c r="U520" s="5"/>
      <c r="V520" s="5"/>
      <c r="W520" s="5"/>
      <c r="X520" s="5"/>
      <c r="Y520" s="5"/>
      <c r="Z520" s="5"/>
      <c r="AA520" s="5"/>
      <c r="AB520" s="5"/>
    </row>
    <row r="521" spans="8:28" ht="15.75" customHeight="1" x14ac:dyDescent="0.35">
      <c r="H521" s="5"/>
      <c r="I521" s="5"/>
      <c r="J521" s="5"/>
      <c r="N521" s="5"/>
      <c r="O521" s="5"/>
      <c r="P521" s="5"/>
      <c r="T521" s="5"/>
      <c r="U521" s="5"/>
      <c r="V521" s="5"/>
      <c r="W521" s="5"/>
      <c r="X521" s="5"/>
      <c r="Y521" s="5"/>
      <c r="Z521" s="5"/>
      <c r="AA521" s="5"/>
      <c r="AB521" s="5"/>
    </row>
    <row r="522" spans="8:28" ht="15.75" customHeight="1" x14ac:dyDescent="0.35">
      <c r="H522" s="5"/>
      <c r="I522" s="5"/>
      <c r="J522" s="5"/>
      <c r="N522" s="5"/>
      <c r="O522" s="5"/>
      <c r="P522" s="5"/>
      <c r="T522" s="5"/>
      <c r="U522" s="5"/>
      <c r="V522" s="5"/>
      <c r="W522" s="5"/>
      <c r="X522" s="5"/>
      <c r="Y522" s="5"/>
      <c r="Z522" s="5"/>
      <c r="AA522" s="5"/>
      <c r="AB522" s="5"/>
    </row>
    <row r="523" spans="8:28" ht="15.75" customHeight="1" x14ac:dyDescent="0.35">
      <c r="H523" s="5"/>
      <c r="I523" s="5"/>
      <c r="J523" s="5"/>
      <c r="N523" s="5"/>
      <c r="O523" s="5"/>
      <c r="P523" s="5"/>
      <c r="T523" s="5"/>
      <c r="U523" s="5"/>
      <c r="V523" s="5"/>
      <c r="W523" s="5"/>
      <c r="X523" s="5"/>
      <c r="Y523" s="5"/>
      <c r="Z523" s="5"/>
      <c r="AA523" s="5"/>
      <c r="AB523" s="5"/>
    </row>
    <row r="524" spans="8:28" ht="15.75" customHeight="1" x14ac:dyDescent="0.35">
      <c r="H524" s="5"/>
      <c r="I524" s="5"/>
      <c r="J524" s="5"/>
      <c r="N524" s="5"/>
      <c r="O524" s="5"/>
      <c r="P524" s="5"/>
      <c r="T524" s="5"/>
      <c r="U524" s="5"/>
      <c r="V524" s="5"/>
      <c r="W524" s="5"/>
      <c r="X524" s="5"/>
      <c r="Y524" s="5"/>
      <c r="Z524" s="5"/>
      <c r="AA524" s="5"/>
      <c r="AB524" s="5"/>
    </row>
    <row r="525" spans="8:28" ht="15.75" customHeight="1" x14ac:dyDescent="0.35">
      <c r="H525" s="5"/>
      <c r="I525" s="5"/>
      <c r="J525" s="5"/>
      <c r="N525" s="5"/>
      <c r="O525" s="5"/>
      <c r="P525" s="5"/>
      <c r="T525" s="5"/>
      <c r="U525" s="5"/>
      <c r="V525" s="5"/>
      <c r="W525" s="5"/>
      <c r="X525" s="5"/>
      <c r="Y525" s="5"/>
      <c r="Z525" s="5"/>
      <c r="AA525" s="5"/>
      <c r="AB525" s="5"/>
    </row>
    <row r="526" spans="8:28" ht="15.75" customHeight="1" x14ac:dyDescent="0.35">
      <c r="H526" s="5"/>
      <c r="I526" s="5"/>
      <c r="J526" s="5"/>
      <c r="N526" s="5"/>
      <c r="O526" s="5"/>
      <c r="P526" s="5"/>
      <c r="T526" s="5"/>
      <c r="U526" s="5"/>
      <c r="V526" s="5"/>
      <c r="W526" s="5"/>
      <c r="X526" s="5"/>
      <c r="Y526" s="5"/>
      <c r="Z526" s="5"/>
      <c r="AA526" s="5"/>
      <c r="AB526" s="5"/>
    </row>
    <row r="527" spans="8:28" ht="15.75" customHeight="1" x14ac:dyDescent="0.35">
      <c r="H527" s="5"/>
      <c r="I527" s="5"/>
      <c r="J527" s="5"/>
      <c r="N527" s="5"/>
      <c r="O527" s="5"/>
      <c r="P527" s="5"/>
      <c r="T527" s="5"/>
      <c r="U527" s="5"/>
      <c r="V527" s="5"/>
      <c r="W527" s="5"/>
      <c r="X527" s="5"/>
      <c r="Y527" s="5"/>
      <c r="Z527" s="5"/>
      <c r="AA527" s="5"/>
      <c r="AB527" s="5"/>
    </row>
    <row r="528" spans="8:28" ht="15.75" customHeight="1" x14ac:dyDescent="0.35">
      <c r="H528" s="5"/>
      <c r="I528" s="5"/>
      <c r="J528" s="5"/>
      <c r="N528" s="5"/>
      <c r="O528" s="5"/>
      <c r="P528" s="5"/>
      <c r="T528" s="5"/>
      <c r="U528" s="5"/>
      <c r="V528" s="5"/>
      <c r="W528" s="5"/>
      <c r="X528" s="5"/>
      <c r="Y528" s="5"/>
      <c r="Z528" s="5"/>
      <c r="AA528" s="5"/>
      <c r="AB528" s="5"/>
    </row>
    <row r="529" spans="8:28" ht="15.75" customHeight="1" x14ac:dyDescent="0.35">
      <c r="H529" s="5"/>
      <c r="I529" s="5"/>
      <c r="J529" s="5"/>
      <c r="N529" s="5"/>
      <c r="O529" s="5"/>
      <c r="P529" s="5"/>
      <c r="T529" s="5"/>
      <c r="U529" s="5"/>
      <c r="V529" s="5"/>
      <c r="W529" s="5"/>
      <c r="X529" s="5"/>
      <c r="Y529" s="5"/>
      <c r="Z529" s="5"/>
      <c r="AA529" s="5"/>
      <c r="AB529" s="5"/>
    </row>
    <row r="530" spans="8:28" ht="15.75" customHeight="1" x14ac:dyDescent="0.35">
      <c r="H530" s="5"/>
      <c r="I530" s="5"/>
      <c r="J530" s="5"/>
      <c r="N530" s="5"/>
      <c r="O530" s="5"/>
      <c r="P530" s="5"/>
      <c r="T530" s="5"/>
      <c r="U530" s="5"/>
      <c r="V530" s="5"/>
      <c r="W530" s="5"/>
      <c r="X530" s="5"/>
      <c r="Y530" s="5"/>
      <c r="Z530" s="5"/>
      <c r="AA530" s="5"/>
      <c r="AB530" s="5"/>
    </row>
    <row r="531" spans="8:28" ht="15.75" customHeight="1" x14ac:dyDescent="0.35">
      <c r="H531" s="5"/>
      <c r="I531" s="5"/>
      <c r="J531" s="5"/>
      <c r="N531" s="5"/>
      <c r="O531" s="5"/>
      <c r="P531" s="5"/>
      <c r="T531" s="5"/>
      <c r="U531" s="5"/>
      <c r="V531" s="5"/>
      <c r="W531" s="5"/>
      <c r="X531" s="5"/>
      <c r="Y531" s="5"/>
      <c r="Z531" s="5"/>
      <c r="AA531" s="5"/>
      <c r="AB531" s="5"/>
    </row>
    <row r="532" spans="8:28" ht="15.75" customHeight="1" x14ac:dyDescent="0.35">
      <c r="H532" s="5"/>
      <c r="I532" s="5"/>
      <c r="J532" s="5"/>
      <c r="N532" s="5"/>
      <c r="O532" s="5"/>
      <c r="P532" s="5"/>
      <c r="T532" s="5"/>
      <c r="U532" s="5"/>
      <c r="V532" s="5"/>
      <c r="W532" s="5"/>
      <c r="X532" s="5"/>
      <c r="Y532" s="5"/>
      <c r="Z532" s="5"/>
      <c r="AA532" s="5"/>
      <c r="AB532" s="5"/>
    </row>
    <row r="533" spans="8:28" ht="15.75" customHeight="1" x14ac:dyDescent="0.35">
      <c r="H533" s="5"/>
      <c r="I533" s="5"/>
      <c r="J533" s="5"/>
      <c r="N533" s="5"/>
      <c r="O533" s="5"/>
      <c r="P533" s="5"/>
      <c r="T533" s="5"/>
      <c r="U533" s="5"/>
      <c r="V533" s="5"/>
      <c r="W533" s="5"/>
      <c r="X533" s="5"/>
      <c r="Y533" s="5"/>
      <c r="Z533" s="5"/>
      <c r="AA533" s="5"/>
      <c r="AB533" s="5"/>
    </row>
    <row r="534" spans="8:28" ht="15.75" customHeight="1" x14ac:dyDescent="0.35">
      <c r="H534" s="5"/>
      <c r="I534" s="5"/>
      <c r="J534" s="5"/>
      <c r="N534" s="5"/>
      <c r="O534" s="5"/>
      <c r="P534" s="5"/>
      <c r="T534" s="5"/>
      <c r="U534" s="5"/>
      <c r="V534" s="5"/>
      <c r="W534" s="5"/>
      <c r="X534" s="5"/>
      <c r="Y534" s="5"/>
      <c r="Z534" s="5"/>
      <c r="AA534" s="5"/>
      <c r="AB534" s="5"/>
    </row>
    <row r="535" spans="8:28" ht="15.75" customHeight="1" x14ac:dyDescent="0.35">
      <c r="H535" s="5"/>
      <c r="I535" s="5"/>
      <c r="J535" s="5"/>
      <c r="N535" s="5"/>
      <c r="O535" s="5"/>
      <c r="P535" s="5"/>
      <c r="T535" s="5"/>
      <c r="U535" s="5"/>
      <c r="V535" s="5"/>
      <c r="W535" s="5"/>
      <c r="X535" s="5"/>
      <c r="Y535" s="5"/>
      <c r="Z535" s="5"/>
      <c r="AA535" s="5"/>
      <c r="AB535" s="5"/>
    </row>
    <row r="536" spans="8:28" ht="15.75" customHeight="1" x14ac:dyDescent="0.35">
      <c r="H536" s="5"/>
      <c r="I536" s="5"/>
      <c r="J536" s="5"/>
      <c r="N536" s="5"/>
      <c r="O536" s="5"/>
      <c r="P536" s="5"/>
      <c r="T536" s="5"/>
      <c r="U536" s="5"/>
      <c r="V536" s="5"/>
      <c r="W536" s="5"/>
      <c r="X536" s="5"/>
      <c r="Y536" s="5"/>
      <c r="Z536" s="5"/>
      <c r="AA536" s="5"/>
      <c r="AB536" s="5"/>
    </row>
    <row r="537" spans="8:28" ht="15.75" customHeight="1" x14ac:dyDescent="0.35">
      <c r="H537" s="5"/>
      <c r="I537" s="5"/>
      <c r="J537" s="5"/>
      <c r="N537" s="5"/>
      <c r="O537" s="5"/>
      <c r="P537" s="5"/>
      <c r="T537" s="5"/>
      <c r="U537" s="5"/>
      <c r="V537" s="5"/>
      <c r="W537" s="5"/>
      <c r="X537" s="5"/>
      <c r="Y537" s="5"/>
      <c r="Z537" s="5"/>
      <c r="AA537" s="5"/>
      <c r="AB537" s="5"/>
    </row>
    <row r="538" spans="8:28" ht="15.75" customHeight="1" x14ac:dyDescent="0.35">
      <c r="H538" s="5"/>
      <c r="I538" s="5"/>
      <c r="J538" s="5"/>
      <c r="N538" s="5"/>
      <c r="O538" s="5"/>
      <c r="P538" s="5"/>
      <c r="T538" s="5"/>
      <c r="U538" s="5"/>
      <c r="V538" s="5"/>
      <c r="W538" s="5"/>
      <c r="X538" s="5"/>
      <c r="Y538" s="5"/>
      <c r="Z538" s="5"/>
      <c r="AA538" s="5"/>
      <c r="AB538" s="5"/>
    </row>
    <row r="539" spans="8:28" ht="15.75" customHeight="1" x14ac:dyDescent="0.35">
      <c r="H539" s="5"/>
      <c r="I539" s="5"/>
      <c r="J539" s="5"/>
      <c r="N539" s="5"/>
      <c r="O539" s="5"/>
      <c r="P539" s="5"/>
      <c r="T539" s="5"/>
      <c r="U539" s="5"/>
      <c r="V539" s="5"/>
      <c r="W539" s="5"/>
      <c r="X539" s="5"/>
      <c r="Y539" s="5"/>
      <c r="Z539" s="5"/>
      <c r="AA539" s="5"/>
      <c r="AB539" s="5"/>
    </row>
    <row r="540" spans="8:28" ht="15.75" customHeight="1" x14ac:dyDescent="0.35">
      <c r="H540" s="5"/>
      <c r="I540" s="5"/>
      <c r="J540" s="5"/>
      <c r="N540" s="5"/>
      <c r="O540" s="5"/>
      <c r="P540" s="5"/>
      <c r="T540" s="5"/>
      <c r="U540" s="5"/>
      <c r="V540" s="5"/>
      <c r="W540" s="5"/>
      <c r="X540" s="5"/>
      <c r="Y540" s="5"/>
      <c r="Z540" s="5"/>
      <c r="AA540" s="5"/>
      <c r="AB540" s="5"/>
    </row>
    <row r="541" spans="8:28" ht="15.75" customHeight="1" x14ac:dyDescent="0.35">
      <c r="H541" s="5"/>
      <c r="I541" s="5"/>
      <c r="J541" s="5"/>
      <c r="N541" s="5"/>
      <c r="O541" s="5"/>
      <c r="P541" s="5"/>
      <c r="T541" s="5"/>
      <c r="U541" s="5"/>
      <c r="V541" s="5"/>
      <c r="W541" s="5"/>
      <c r="X541" s="5"/>
      <c r="Y541" s="5"/>
      <c r="Z541" s="5"/>
      <c r="AA541" s="5"/>
      <c r="AB541" s="5"/>
    </row>
    <row r="542" spans="8:28" ht="15.75" customHeight="1" x14ac:dyDescent="0.35">
      <c r="H542" s="5"/>
      <c r="I542" s="5"/>
      <c r="J542" s="5"/>
      <c r="N542" s="5"/>
      <c r="O542" s="5"/>
      <c r="P542" s="5"/>
      <c r="T542" s="5"/>
      <c r="U542" s="5"/>
      <c r="V542" s="5"/>
      <c r="W542" s="5"/>
      <c r="X542" s="5"/>
      <c r="Y542" s="5"/>
      <c r="Z542" s="5"/>
      <c r="AA542" s="5"/>
      <c r="AB542" s="5"/>
    </row>
    <row r="543" spans="8:28" ht="15.75" customHeight="1" x14ac:dyDescent="0.35">
      <c r="H543" s="5"/>
      <c r="I543" s="5"/>
      <c r="J543" s="5"/>
      <c r="N543" s="5"/>
      <c r="O543" s="5"/>
      <c r="P543" s="5"/>
      <c r="T543" s="5"/>
      <c r="U543" s="5"/>
      <c r="V543" s="5"/>
      <c r="W543" s="5"/>
      <c r="X543" s="5"/>
      <c r="Y543" s="5"/>
      <c r="Z543" s="5"/>
      <c r="AA543" s="5"/>
      <c r="AB543" s="5"/>
    </row>
    <row r="544" spans="8:28" ht="15.75" customHeight="1" x14ac:dyDescent="0.35">
      <c r="H544" s="5"/>
      <c r="I544" s="5"/>
      <c r="J544" s="5"/>
      <c r="N544" s="5"/>
      <c r="O544" s="5"/>
      <c r="P544" s="5"/>
      <c r="T544" s="5"/>
      <c r="U544" s="5"/>
      <c r="V544" s="5"/>
      <c r="W544" s="5"/>
      <c r="X544" s="5"/>
      <c r="Y544" s="5"/>
      <c r="Z544" s="5"/>
      <c r="AA544" s="5"/>
      <c r="AB544" s="5"/>
    </row>
    <row r="545" spans="8:28" ht="15.75" customHeight="1" x14ac:dyDescent="0.35">
      <c r="H545" s="5"/>
      <c r="I545" s="5"/>
      <c r="J545" s="5"/>
      <c r="N545" s="5"/>
      <c r="O545" s="5"/>
      <c r="P545" s="5"/>
      <c r="T545" s="5"/>
      <c r="U545" s="5"/>
      <c r="V545" s="5"/>
      <c r="W545" s="5"/>
      <c r="X545" s="5"/>
      <c r="Y545" s="5"/>
      <c r="Z545" s="5"/>
      <c r="AA545" s="5"/>
      <c r="AB545" s="5"/>
    </row>
    <row r="546" spans="8:28" ht="15.75" customHeight="1" x14ac:dyDescent="0.35">
      <c r="H546" s="5"/>
      <c r="I546" s="5"/>
      <c r="J546" s="5"/>
      <c r="N546" s="5"/>
      <c r="O546" s="5"/>
      <c r="P546" s="5"/>
      <c r="T546" s="5"/>
      <c r="U546" s="5"/>
      <c r="V546" s="5"/>
      <c r="W546" s="5"/>
      <c r="X546" s="5"/>
      <c r="Y546" s="5"/>
      <c r="Z546" s="5"/>
      <c r="AA546" s="5"/>
      <c r="AB546" s="5"/>
    </row>
    <row r="547" spans="8:28" ht="15.75" customHeight="1" x14ac:dyDescent="0.35">
      <c r="H547" s="5"/>
      <c r="I547" s="5"/>
      <c r="J547" s="5"/>
      <c r="N547" s="5"/>
      <c r="O547" s="5"/>
      <c r="P547" s="5"/>
      <c r="T547" s="5"/>
      <c r="U547" s="5"/>
      <c r="V547" s="5"/>
      <c r="W547" s="5"/>
      <c r="X547" s="5"/>
      <c r="Y547" s="5"/>
      <c r="Z547" s="5"/>
      <c r="AA547" s="5"/>
      <c r="AB547" s="5"/>
    </row>
    <row r="548" spans="8:28" ht="15.75" customHeight="1" x14ac:dyDescent="0.35">
      <c r="H548" s="5"/>
      <c r="I548" s="5"/>
      <c r="J548" s="5"/>
      <c r="N548" s="5"/>
      <c r="O548" s="5"/>
      <c r="P548" s="5"/>
      <c r="T548" s="5"/>
      <c r="U548" s="5"/>
      <c r="V548" s="5"/>
      <c r="W548" s="5"/>
      <c r="X548" s="5"/>
      <c r="Y548" s="5"/>
      <c r="Z548" s="5"/>
      <c r="AA548" s="5"/>
      <c r="AB548" s="5"/>
    </row>
    <row r="549" spans="8:28" ht="15.75" customHeight="1" x14ac:dyDescent="0.35">
      <c r="H549" s="5"/>
      <c r="I549" s="5"/>
      <c r="J549" s="5"/>
      <c r="N549" s="5"/>
      <c r="O549" s="5"/>
      <c r="P549" s="5"/>
      <c r="T549" s="5"/>
      <c r="U549" s="5"/>
      <c r="V549" s="5"/>
      <c r="W549" s="5"/>
      <c r="X549" s="5"/>
      <c r="Y549" s="5"/>
      <c r="Z549" s="5"/>
      <c r="AA549" s="5"/>
      <c r="AB549" s="5"/>
    </row>
    <row r="550" spans="8:28" ht="15.75" customHeight="1" x14ac:dyDescent="0.35">
      <c r="H550" s="5"/>
      <c r="I550" s="5"/>
      <c r="J550" s="5"/>
      <c r="N550" s="5"/>
      <c r="O550" s="5"/>
      <c r="P550" s="5"/>
      <c r="T550" s="5"/>
      <c r="U550" s="5"/>
      <c r="V550" s="5"/>
      <c r="W550" s="5"/>
      <c r="X550" s="5"/>
      <c r="Y550" s="5"/>
      <c r="Z550" s="5"/>
      <c r="AA550" s="5"/>
      <c r="AB550" s="5"/>
    </row>
    <row r="551" spans="8:28" ht="15.75" customHeight="1" x14ac:dyDescent="0.35">
      <c r="H551" s="5"/>
      <c r="I551" s="5"/>
      <c r="J551" s="5"/>
      <c r="N551" s="5"/>
      <c r="O551" s="5"/>
      <c r="P551" s="5"/>
      <c r="T551" s="5"/>
      <c r="U551" s="5"/>
      <c r="V551" s="5"/>
      <c r="W551" s="5"/>
      <c r="X551" s="5"/>
      <c r="Y551" s="5"/>
      <c r="Z551" s="5"/>
      <c r="AA551" s="5"/>
      <c r="AB551" s="5"/>
    </row>
    <row r="552" spans="8:28" ht="15.75" customHeight="1" x14ac:dyDescent="0.35">
      <c r="H552" s="5"/>
      <c r="I552" s="5"/>
      <c r="J552" s="5"/>
      <c r="N552" s="5"/>
      <c r="O552" s="5"/>
      <c r="P552" s="5"/>
      <c r="T552" s="5"/>
      <c r="U552" s="5"/>
      <c r="V552" s="5"/>
      <c r="W552" s="5"/>
      <c r="X552" s="5"/>
      <c r="Y552" s="5"/>
      <c r="Z552" s="5"/>
      <c r="AA552" s="5"/>
      <c r="AB552" s="5"/>
    </row>
    <row r="553" spans="8:28" ht="15.75" customHeight="1" x14ac:dyDescent="0.35">
      <c r="H553" s="5"/>
      <c r="I553" s="5"/>
      <c r="J553" s="5"/>
      <c r="N553" s="5"/>
      <c r="O553" s="5"/>
      <c r="P553" s="5"/>
      <c r="T553" s="5"/>
      <c r="U553" s="5"/>
      <c r="V553" s="5"/>
      <c r="W553" s="5"/>
      <c r="X553" s="5"/>
      <c r="Y553" s="5"/>
      <c r="Z553" s="5"/>
      <c r="AA553" s="5"/>
      <c r="AB553" s="5"/>
    </row>
    <row r="554" spans="8:28" ht="15.75" customHeight="1" x14ac:dyDescent="0.35">
      <c r="H554" s="5"/>
      <c r="I554" s="5"/>
      <c r="J554" s="5"/>
      <c r="N554" s="5"/>
      <c r="O554" s="5"/>
      <c r="P554" s="5"/>
      <c r="T554" s="5"/>
      <c r="U554" s="5"/>
      <c r="V554" s="5"/>
      <c r="W554" s="5"/>
      <c r="X554" s="5"/>
      <c r="Y554" s="5"/>
      <c r="Z554" s="5"/>
      <c r="AA554" s="5"/>
      <c r="AB554" s="5"/>
    </row>
    <row r="555" spans="8:28" ht="15.75" customHeight="1" x14ac:dyDescent="0.35">
      <c r="H555" s="5"/>
      <c r="I555" s="5"/>
      <c r="J555" s="5"/>
      <c r="N555" s="5"/>
      <c r="O555" s="5"/>
      <c r="P555" s="5"/>
      <c r="T555" s="5"/>
      <c r="U555" s="5"/>
      <c r="V555" s="5"/>
      <c r="W555" s="5"/>
      <c r="X555" s="5"/>
      <c r="Y555" s="5"/>
      <c r="Z555" s="5"/>
      <c r="AA555" s="5"/>
      <c r="AB555" s="5"/>
    </row>
    <row r="556" spans="8:28" ht="15.75" customHeight="1" x14ac:dyDescent="0.35">
      <c r="H556" s="5"/>
      <c r="I556" s="5"/>
      <c r="J556" s="5"/>
      <c r="N556" s="5"/>
      <c r="O556" s="5"/>
      <c r="P556" s="5"/>
      <c r="T556" s="5"/>
      <c r="U556" s="5"/>
      <c r="V556" s="5"/>
      <c r="W556" s="5"/>
      <c r="X556" s="5"/>
      <c r="Y556" s="5"/>
      <c r="Z556" s="5"/>
      <c r="AA556" s="5"/>
      <c r="AB556" s="5"/>
    </row>
    <row r="557" spans="8:28" ht="15.75" customHeight="1" x14ac:dyDescent="0.35">
      <c r="H557" s="5"/>
      <c r="I557" s="5"/>
      <c r="J557" s="5"/>
      <c r="N557" s="5"/>
      <c r="O557" s="5"/>
      <c r="P557" s="5"/>
      <c r="T557" s="5"/>
      <c r="U557" s="5"/>
      <c r="V557" s="5"/>
      <c r="W557" s="5"/>
      <c r="X557" s="5"/>
      <c r="Y557" s="5"/>
      <c r="Z557" s="5"/>
      <c r="AA557" s="5"/>
      <c r="AB557" s="5"/>
    </row>
    <row r="558" spans="8:28" ht="15.75" customHeight="1" x14ac:dyDescent="0.35">
      <c r="H558" s="5"/>
      <c r="I558" s="5"/>
      <c r="J558" s="5"/>
      <c r="N558" s="5"/>
      <c r="O558" s="5"/>
      <c r="P558" s="5"/>
      <c r="T558" s="5"/>
      <c r="U558" s="5"/>
      <c r="V558" s="5"/>
      <c r="W558" s="5"/>
      <c r="X558" s="5"/>
      <c r="Y558" s="5"/>
      <c r="Z558" s="5"/>
      <c r="AA558" s="5"/>
      <c r="AB558" s="5"/>
    </row>
    <row r="559" spans="8:28" ht="15.75" customHeight="1" x14ac:dyDescent="0.35">
      <c r="H559" s="5"/>
      <c r="I559" s="5"/>
      <c r="J559" s="5"/>
      <c r="N559" s="5"/>
      <c r="O559" s="5"/>
      <c r="P559" s="5"/>
      <c r="T559" s="5"/>
      <c r="U559" s="5"/>
      <c r="V559" s="5"/>
      <c r="W559" s="5"/>
      <c r="X559" s="5"/>
      <c r="Y559" s="5"/>
      <c r="Z559" s="5"/>
      <c r="AA559" s="5"/>
      <c r="AB559" s="5"/>
    </row>
    <row r="560" spans="8:28" ht="15.75" customHeight="1" x14ac:dyDescent="0.35">
      <c r="H560" s="5"/>
      <c r="I560" s="5"/>
      <c r="J560" s="5"/>
      <c r="N560" s="5"/>
      <c r="O560" s="5"/>
      <c r="P560" s="5"/>
      <c r="T560" s="5"/>
      <c r="U560" s="5"/>
      <c r="V560" s="5"/>
      <c r="W560" s="5"/>
      <c r="X560" s="5"/>
      <c r="Y560" s="5"/>
      <c r="Z560" s="5"/>
      <c r="AA560" s="5"/>
      <c r="AB560" s="5"/>
    </row>
    <row r="561" spans="8:28" ht="15.75" customHeight="1" x14ac:dyDescent="0.35">
      <c r="H561" s="5"/>
      <c r="I561" s="5"/>
      <c r="J561" s="5"/>
      <c r="N561" s="5"/>
      <c r="O561" s="5"/>
      <c r="P561" s="5"/>
      <c r="T561" s="5"/>
      <c r="U561" s="5"/>
      <c r="V561" s="5"/>
      <c r="W561" s="5"/>
      <c r="X561" s="5"/>
      <c r="Y561" s="5"/>
      <c r="Z561" s="5"/>
      <c r="AA561" s="5"/>
      <c r="AB561" s="5"/>
    </row>
    <row r="562" spans="8:28" ht="15.75" customHeight="1" x14ac:dyDescent="0.35">
      <c r="H562" s="5"/>
      <c r="I562" s="5"/>
      <c r="J562" s="5"/>
      <c r="N562" s="5"/>
      <c r="O562" s="5"/>
      <c r="P562" s="5"/>
      <c r="T562" s="5"/>
      <c r="U562" s="5"/>
      <c r="V562" s="5"/>
      <c r="W562" s="5"/>
      <c r="X562" s="5"/>
      <c r="Y562" s="5"/>
      <c r="Z562" s="5"/>
      <c r="AA562" s="5"/>
      <c r="AB562" s="5"/>
    </row>
    <row r="563" spans="8:28" ht="15.75" customHeight="1" x14ac:dyDescent="0.35">
      <c r="H563" s="5"/>
      <c r="I563" s="5"/>
      <c r="J563" s="5"/>
      <c r="N563" s="5"/>
      <c r="O563" s="5"/>
      <c r="P563" s="5"/>
      <c r="T563" s="5"/>
      <c r="U563" s="5"/>
      <c r="V563" s="5"/>
      <c r="W563" s="5"/>
      <c r="X563" s="5"/>
      <c r="Y563" s="5"/>
      <c r="Z563" s="5"/>
      <c r="AA563" s="5"/>
      <c r="AB563" s="5"/>
    </row>
    <row r="564" spans="8:28" ht="15.75" customHeight="1" x14ac:dyDescent="0.35">
      <c r="H564" s="5"/>
      <c r="I564" s="5"/>
      <c r="J564" s="5"/>
      <c r="N564" s="5"/>
      <c r="O564" s="5"/>
      <c r="P564" s="5"/>
      <c r="T564" s="5"/>
      <c r="U564" s="5"/>
      <c r="V564" s="5"/>
      <c r="W564" s="5"/>
      <c r="X564" s="5"/>
      <c r="Y564" s="5"/>
      <c r="Z564" s="5"/>
      <c r="AA564" s="5"/>
      <c r="AB564" s="5"/>
    </row>
    <row r="565" spans="8:28" ht="15.75" customHeight="1" x14ac:dyDescent="0.35">
      <c r="H565" s="5"/>
      <c r="I565" s="5"/>
      <c r="J565" s="5"/>
      <c r="N565" s="5"/>
      <c r="O565" s="5"/>
      <c r="P565" s="5"/>
      <c r="T565" s="5"/>
      <c r="U565" s="5"/>
      <c r="V565" s="5"/>
      <c r="W565" s="5"/>
      <c r="X565" s="5"/>
      <c r="Y565" s="5"/>
      <c r="Z565" s="5"/>
      <c r="AA565" s="5"/>
      <c r="AB565" s="5"/>
    </row>
    <row r="566" spans="8:28" ht="15.75" customHeight="1" x14ac:dyDescent="0.35">
      <c r="H566" s="5"/>
      <c r="I566" s="5"/>
      <c r="J566" s="5"/>
      <c r="N566" s="5"/>
      <c r="O566" s="5"/>
      <c r="P566" s="5"/>
      <c r="T566" s="5"/>
      <c r="U566" s="5"/>
      <c r="V566" s="5"/>
      <c r="W566" s="5"/>
      <c r="X566" s="5"/>
      <c r="Y566" s="5"/>
      <c r="Z566" s="5"/>
      <c r="AA566" s="5"/>
      <c r="AB566" s="5"/>
    </row>
    <row r="567" spans="8:28" ht="15.75" customHeight="1" x14ac:dyDescent="0.35">
      <c r="H567" s="5"/>
      <c r="I567" s="5"/>
      <c r="J567" s="5"/>
      <c r="N567" s="5"/>
      <c r="O567" s="5"/>
      <c r="P567" s="5"/>
      <c r="T567" s="5"/>
      <c r="U567" s="5"/>
      <c r="V567" s="5"/>
      <c r="W567" s="5"/>
      <c r="X567" s="5"/>
      <c r="Y567" s="5"/>
      <c r="Z567" s="5"/>
      <c r="AA567" s="5"/>
      <c r="AB567" s="5"/>
    </row>
    <row r="568" spans="8:28" ht="15.75" customHeight="1" x14ac:dyDescent="0.35">
      <c r="H568" s="5"/>
      <c r="I568" s="5"/>
      <c r="J568" s="5"/>
      <c r="N568" s="5"/>
      <c r="O568" s="5"/>
      <c r="P568" s="5"/>
      <c r="T568" s="5"/>
      <c r="U568" s="5"/>
      <c r="V568" s="5"/>
      <c r="W568" s="5"/>
      <c r="X568" s="5"/>
      <c r="Y568" s="5"/>
      <c r="Z568" s="5"/>
      <c r="AA568" s="5"/>
      <c r="AB568" s="5"/>
    </row>
    <row r="569" spans="8:28" ht="15.75" customHeight="1" x14ac:dyDescent="0.35">
      <c r="H569" s="5"/>
      <c r="I569" s="5"/>
      <c r="J569" s="5"/>
      <c r="N569" s="5"/>
      <c r="O569" s="5"/>
      <c r="P569" s="5"/>
      <c r="T569" s="5"/>
      <c r="U569" s="5"/>
      <c r="V569" s="5"/>
      <c r="W569" s="5"/>
      <c r="X569" s="5"/>
      <c r="Y569" s="5"/>
      <c r="Z569" s="5"/>
      <c r="AA569" s="5"/>
      <c r="AB569" s="5"/>
    </row>
    <row r="570" spans="8:28" ht="15.75" customHeight="1" x14ac:dyDescent="0.35">
      <c r="H570" s="5"/>
      <c r="I570" s="5"/>
      <c r="J570" s="5"/>
      <c r="N570" s="5"/>
      <c r="O570" s="5"/>
      <c r="P570" s="5"/>
      <c r="T570" s="5"/>
      <c r="U570" s="5"/>
      <c r="V570" s="5"/>
      <c r="W570" s="5"/>
      <c r="X570" s="5"/>
      <c r="Y570" s="5"/>
      <c r="Z570" s="5"/>
      <c r="AA570" s="5"/>
      <c r="AB570" s="5"/>
    </row>
    <row r="571" spans="8:28" ht="15.75" customHeight="1" x14ac:dyDescent="0.35">
      <c r="H571" s="5"/>
      <c r="I571" s="5"/>
      <c r="J571" s="5"/>
      <c r="N571" s="5"/>
      <c r="O571" s="5"/>
      <c r="P571" s="5"/>
      <c r="T571" s="5"/>
      <c r="U571" s="5"/>
      <c r="V571" s="5"/>
      <c r="W571" s="5"/>
      <c r="X571" s="5"/>
      <c r="Y571" s="5"/>
      <c r="Z571" s="5"/>
      <c r="AA571" s="5"/>
      <c r="AB571" s="5"/>
    </row>
    <row r="572" spans="8:28" ht="15.75" customHeight="1" x14ac:dyDescent="0.35">
      <c r="H572" s="5"/>
      <c r="I572" s="5"/>
      <c r="J572" s="5"/>
      <c r="N572" s="5"/>
      <c r="O572" s="5"/>
      <c r="P572" s="5"/>
      <c r="T572" s="5"/>
      <c r="U572" s="5"/>
      <c r="V572" s="5"/>
      <c r="W572" s="5"/>
      <c r="X572" s="5"/>
      <c r="Y572" s="5"/>
      <c r="Z572" s="5"/>
      <c r="AA572" s="5"/>
      <c r="AB572" s="5"/>
    </row>
    <row r="573" spans="8:28" ht="15.75" customHeight="1" x14ac:dyDescent="0.35">
      <c r="H573" s="5"/>
      <c r="I573" s="5"/>
      <c r="J573" s="5"/>
      <c r="N573" s="5"/>
      <c r="O573" s="5"/>
      <c r="P573" s="5"/>
      <c r="T573" s="5"/>
      <c r="U573" s="5"/>
      <c r="V573" s="5"/>
      <c r="W573" s="5"/>
      <c r="X573" s="5"/>
      <c r="Y573" s="5"/>
      <c r="Z573" s="5"/>
      <c r="AA573" s="5"/>
      <c r="AB573" s="5"/>
    </row>
    <row r="574" spans="8:28" ht="15.75" customHeight="1" x14ac:dyDescent="0.35">
      <c r="H574" s="5"/>
      <c r="I574" s="5"/>
      <c r="J574" s="5"/>
      <c r="N574" s="5"/>
      <c r="O574" s="5"/>
      <c r="P574" s="5"/>
      <c r="T574" s="5"/>
      <c r="U574" s="5"/>
      <c r="V574" s="5"/>
      <c r="W574" s="5"/>
      <c r="X574" s="5"/>
      <c r="Y574" s="5"/>
      <c r="Z574" s="5"/>
      <c r="AA574" s="5"/>
      <c r="AB574" s="5"/>
    </row>
    <row r="575" spans="8:28" ht="15.75" customHeight="1" x14ac:dyDescent="0.35">
      <c r="H575" s="5"/>
      <c r="I575" s="5"/>
      <c r="J575" s="5"/>
      <c r="N575" s="5"/>
      <c r="O575" s="5"/>
      <c r="P575" s="5"/>
      <c r="T575" s="5"/>
      <c r="U575" s="5"/>
      <c r="V575" s="5"/>
      <c r="W575" s="5"/>
      <c r="X575" s="5"/>
      <c r="Y575" s="5"/>
      <c r="Z575" s="5"/>
      <c r="AA575" s="5"/>
      <c r="AB575" s="5"/>
    </row>
    <row r="576" spans="8:28" ht="15.75" customHeight="1" x14ac:dyDescent="0.35">
      <c r="H576" s="5"/>
      <c r="I576" s="5"/>
      <c r="J576" s="5"/>
      <c r="N576" s="5"/>
      <c r="O576" s="5"/>
      <c r="P576" s="5"/>
      <c r="T576" s="5"/>
      <c r="U576" s="5"/>
      <c r="V576" s="5"/>
      <c r="W576" s="5"/>
      <c r="X576" s="5"/>
      <c r="Y576" s="5"/>
      <c r="Z576" s="5"/>
      <c r="AA576" s="5"/>
      <c r="AB576" s="5"/>
    </row>
    <row r="577" spans="8:28" ht="15.75" customHeight="1" x14ac:dyDescent="0.35">
      <c r="H577" s="5"/>
      <c r="I577" s="5"/>
      <c r="J577" s="5"/>
      <c r="N577" s="5"/>
      <c r="O577" s="5"/>
      <c r="P577" s="5"/>
      <c r="T577" s="5"/>
      <c r="U577" s="5"/>
      <c r="V577" s="5"/>
      <c r="W577" s="5"/>
      <c r="X577" s="5"/>
      <c r="Y577" s="5"/>
      <c r="Z577" s="5"/>
      <c r="AA577" s="5"/>
      <c r="AB577" s="5"/>
    </row>
    <row r="578" spans="8:28" ht="15.75" customHeight="1" x14ac:dyDescent="0.35">
      <c r="H578" s="5"/>
      <c r="I578" s="5"/>
      <c r="J578" s="5"/>
      <c r="N578" s="5"/>
      <c r="O578" s="5"/>
      <c r="P578" s="5"/>
      <c r="T578" s="5"/>
      <c r="U578" s="5"/>
      <c r="V578" s="5"/>
      <c r="W578" s="5"/>
      <c r="X578" s="5"/>
      <c r="Y578" s="5"/>
      <c r="Z578" s="5"/>
      <c r="AA578" s="5"/>
      <c r="AB578" s="5"/>
    </row>
    <row r="579" spans="8:28" ht="15.75" customHeight="1" x14ac:dyDescent="0.35">
      <c r="H579" s="5"/>
      <c r="I579" s="5"/>
      <c r="J579" s="5"/>
      <c r="N579" s="5"/>
      <c r="O579" s="5"/>
      <c r="P579" s="5"/>
      <c r="T579" s="5"/>
      <c r="U579" s="5"/>
      <c r="V579" s="5"/>
      <c r="W579" s="5"/>
      <c r="X579" s="5"/>
      <c r="Y579" s="5"/>
      <c r="Z579" s="5"/>
      <c r="AA579" s="5"/>
      <c r="AB579" s="5"/>
    </row>
    <row r="580" spans="8:28" ht="15.75" customHeight="1" x14ac:dyDescent="0.35">
      <c r="H580" s="5"/>
      <c r="I580" s="5"/>
      <c r="J580" s="5"/>
      <c r="N580" s="5"/>
      <c r="O580" s="5"/>
      <c r="P580" s="5"/>
      <c r="T580" s="5"/>
      <c r="U580" s="5"/>
      <c r="V580" s="5"/>
      <c r="W580" s="5"/>
      <c r="X580" s="5"/>
      <c r="Y580" s="5"/>
      <c r="Z580" s="5"/>
      <c r="AA580" s="5"/>
      <c r="AB580" s="5"/>
    </row>
    <row r="581" spans="8:28" ht="15.75" customHeight="1" x14ac:dyDescent="0.35">
      <c r="H581" s="5"/>
      <c r="I581" s="5"/>
      <c r="J581" s="5"/>
      <c r="N581" s="5"/>
      <c r="O581" s="5"/>
      <c r="P581" s="5"/>
      <c r="T581" s="5"/>
      <c r="U581" s="5"/>
      <c r="V581" s="5"/>
      <c r="W581" s="5"/>
      <c r="X581" s="5"/>
      <c r="Y581" s="5"/>
      <c r="Z581" s="5"/>
      <c r="AA581" s="5"/>
      <c r="AB581" s="5"/>
    </row>
    <row r="582" spans="8:28" ht="15.75" customHeight="1" x14ac:dyDescent="0.35">
      <c r="H582" s="5"/>
      <c r="I582" s="5"/>
      <c r="J582" s="5"/>
      <c r="N582" s="5"/>
      <c r="O582" s="5"/>
      <c r="P582" s="5"/>
      <c r="T582" s="5"/>
      <c r="U582" s="5"/>
      <c r="V582" s="5"/>
      <c r="W582" s="5"/>
      <c r="X582" s="5"/>
      <c r="Y582" s="5"/>
      <c r="Z582" s="5"/>
      <c r="AA582" s="5"/>
      <c r="AB582" s="5"/>
    </row>
    <row r="583" spans="8:28" ht="15.75" customHeight="1" x14ac:dyDescent="0.35">
      <c r="H583" s="5"/>
      <c r="I583" s="5"/>
      <c r="J583" s="5"/>
      <c r="N583" s="5"/>
      <c r="O583" s="5"/>
      <c r="P583" s="5"/>
      <c r="T583" s="5"/>
      <c r="U583" s="5"/>
      <c r="V583" s="5"/>
      <c r="W583" s="5"/>
      <c r="X583" s="5"/>
      <c r="Y583" s="5"/>
      <c r="Z583" s="5"/>
      <c r="AA583" s="5"/>
      <c r="AB583" s="5"/>
    </row>
    <row r="584" spans="8:28" ht="15.75" customHeight="1" x14ac:dyDescent="0.35">
      <c r="H584" s="5"/>
      <c r="I584" s="5"/>
      <c r="J584" s="5"/>
      <c r="N584" s="5"/>
      <c r="O584" s="5"/>
      <c r="P584" s="5"/>
      <c r="T584" s="5"/>
      <c r="U584" s="5"/>
      <c r="V584" s="5"/>
      <c r="W584" s="5"/>
      <c r="X584" s="5"/>
      <c r="Y584" s="5"/>
      <c r="Z584" s="5"/>
      <c r="AA584" s="5"/>
      <c r="AB584" s="5"/>
    </row>
    <row r="585" spans="8:28" ht="15.75" customHeight="1" x14ac:dyDescent="0.35">
      <c r="H585" s="5"/>
      <c r="I585" s="5"/>
      <c r="J585" s="5"/>
      <c r="N585" s="5"/>
      <c r="O585" s="5"/>
      <c r="P585" s="5"/>
      <c r="T585" s="5"/>
      <c r="U585" s="5"/>
      <c r="V585" s="5"/>
      <c r="W585" s="5"/>
      <c r="X585" s="5"/>
      <c r="Y585" s="5"/>
      <c r="Z585" s="5"/>
      <c r="AA585" s="5"/>
      <c r="AB585" s="5"/>
    </row>
    <row r="586" spans="8:28" ht="15.75" customHeight="1" x14ac:dyDescent="0.35">
      <c r="H586" s="5"/>
      <c r="I586" s="5"/>
      <c r="J586" s="5"/>
      <c r="N586" s="5"/>
      <c r="O586" s="5"/>
      <c r="P586" s="5"/>
      <c r="T586" s="5"/>
      <c r="U586" s="5"/>
      <c r="V586" s="5"/>
      <c r="W586" s="5"/>
      <c r="X586" s="5"/>
      <c r="Y586" s="5"/>
      <c r="Z586" s="5"/>
      <c r="AA586" s="5"/>
      <c r="AB586" s="5"/>
    </row>
    <row r="587" spans="8:28" ht="15.75" customHeight="1" x14ac:dyDescent="0.35">
      <c r="H587" s="5"/>
      <c r="I587" s="5"/>
      <c r="J587" s="5"/>
      <c r="N587" s="5"/>
      <c r="O587" s="5"/>
      <c r="P587" s="5"/>
      <c r="T587" s="5"/>
      <c r="U587" s="5"/>
      <c r="V587" s="5"/>
      <c r="W587" s="5"/>
      <c r="X587" s="5"/>
      <c r="Y587" s="5"/>
      <c r="Z587" s="5"/>
      <c r="AA587" s="5"/>
      <c r="AB587" s="5"/>
    </row>
    <row r="588" spans="8:28" ht="15.75" customHeight="1" x14ac:dyDescent="0.35">
      <c r="H588" s="5"/>
      <c r="I588" s="5"/>
      <c r="J588" s="5"/>
      <c r="N588" s="5"/>
      <c r="O588" s="5"/>
      <c r="P588" s="5"/>
      <c r="T588" s="5"/>
      <c r="U588" s="5"/>
      <c r="V588" s="5"/>
      <c r="W588" s="5"/>
      <c r="X588" s="5"/>
      <c r="Y588" s="5"/>
      <c r="Z588" s="5"/>
      <c r="AA588" s="5"/>
      <c r="AB588" s="5"/>
    </row>
    <row r="589" spans="8:28" ht="15.75" customHeight="1" x14ac:dyDescent="0.35">
      <c r="H589" s="5"/>
      <c r="I589" s="5"/>
      <c r="J589" s="5"/>
      <c r="N589" s="5"/>
      <c r="O589" s="5"/>
      <c r="P589" s="5"/>
      <c r="T589" s="5"/>
      <c r="U589" s="5"/>
      <c r="V589" s="5"/>
      <c r="W589" s="5"/>
      <c r="X589" s="5"/>
      <c r="Y589" s="5"/>
      <c r="Z589" s="5"/>
      <c r="AA589" s="5"/>
      <c r="AB589" s="5"/>
    </row>
    <row r="590" spans="8:28" ht="15.75" customHeight="1" x14ac:dyDescent="0.35">
      <c r="H590" s="5"/>
      <c r="I590" s="5"/>
      <c r="J590" s="5"/>
      <c r="N590" s="5"/>
      <c r="O590" s="5"/>
      <c r="P590" s="5"/>
      <c r="T590" s="5"/>
      <c r="U590" s="5"/>
      <c r="V590" s="5"/>
      <c r="W590" s="5"/>
      <c r="X590" s="5"/>
      <c r="Y590" s="5"/>
      <c r="Z590" s="5"/>
      <c r="AA590" s="5"/>
      <c r="AB590" s="5"/>
    </row>
    <row r="591" spans="8:28" ht="15.75" customHeight="1" x14ac:dyDescent="0.35">
      <c r="H591" s="5"/>
      <c r="I591" s="5"/>
      <c r="J591" s="5"/>
      <c r="N591" s="5"/>
      <c r="O591" s="5"/>
      <c r="P591" s="5"/>
      <c r="T591" s="5"/>
      <c r="U591" s="5"/>
      <c r="V591" s="5"/>
      <c r="W591" s="5"/>
      <c r="X591" s="5"/>
      <c r="Y591" s="5"/>
      <c r="Z591" s="5"/>
      <c r="AA591" s="5"/>
      <c r="AB591" s="5"/>
    </row>
    <row r="592" spans="8:28" ht="15.75" customHeight="1" x14ac:dyDescent="0.35">
      <c r="H592" s="5"/>
      <c r="I592" s="5"/>
      <c r="J592" s="5"/>
      <c r="N592" s="5"/>
      <c r="O592" s="5"/>
      <c r="P592" s="5"/>
      <c r="T592" s="5"/>
      <c r="U592" s="5"/>
      <c r="V592" s="5"/>
      <c r="W592" s="5"/>
      <c r="X592" s="5"/>
      <c r="Y592" s="5"/>
      <c r="Z592" s="5"/>
      <c r="AA592" s="5"/>
      <c r="AB592" s="5"/>
    </row>
    <row r="593" spans="8:28" ht="15.75" customHeight="1" x14ac:dyDescent="0.35">
      <c r="H593" s="5"/>
      <c r="I593" s="5"/>
      <c r="J593" s="5"/>
      <c r="N593" s="5"/>
      <c r="O593" s="5"/>
      <c r="P593" s="5"/>
      <c r="T593" s="5"/>
      <c r="U593" s="5"/>
      <c r="V593" s="5"/>
      <c r="W593" s="5"/>
      <c r="X593" s="5"/>
      <c r="Y593" s="5"/>
      <c r="Z593" s="5"/>
      <c r="AA593" s="5"/>
      <c r="AB593" s="5"/>
    </row>
    <row r="594" spans="8:28" ht="15.75" customHeight="1" x14ac:dyDescent="0.35">
      <c r="H594" s="5"/>
      <c r="I594" s="5"/>
      <c r="J594" s="5"/>
      <c r="N594" s="5"/>
      <c r="O594" s="5"/>
      <c r="P594" s="5"/>
      <c r="T594" s="5"/>
      <c r="U594" s="5"/>
      <c r="V594" s="5"/>
      <c r="W594" s="5"/>
      <c r="X594" s="5"/>
      <c r="Y594" s="5"/>
      <c r="Z594" s="5"/>
      <c r="AA594" s="5"/>
      <c r="AB594" s="5"/>
    </row>
    <row r="595" spans="8:28" ht="15.75" customHeight="1" x14ac:dyDescent="0.35">
      <c r="H595" s="5"/>
      <c r="I595" s="5"/>
      <c r="J595" s="5"/>
      <c r="N595" s="5"/>
      <c r="O595" s="5"/>
      <c r="P595" s="5"/>
      <c r="T595" s="5"/>
      <c r="U595" s="5"/>
      <c r="V595" s="5"/>
      <c r="W595" s="5"/>
      <c r="X595" s="5"/>
      <c r="Y595" s="5"/>
      <c r="Z595" s="5"/>
      <c r="AA595" s="5"/>
      <c r="AB595" s="5"/>
    </row>
    <row r="596" spans="8:28" ht="15.75" customHeight="1" x14ac:dyDescent="0.35">
      <c r="H596" s="5"/>
      <c r="I596" s="5"/>
      <c r="J596" s="5"/>
      <c r="N596" s="5"/>
      <c r="O596" s="5"/>
      <c r="P596" s="5"/>
      <c r="T596" s="5"/>
      <c r="U596" s="5"/>
      <c r="V596" s="5"/>
      <c r="W596" s="5"/>
      <c r="X596" s="5"/>
      <c r="Y596" s="5"/>
      <c r="Z596" s="5"/>
      <c r="AA596" s="5"/>
      <c r="AB596" s="5"/>
    </row>
    <row r="597" spans="8:28" ht="15.75" customHeight="1" x14ac:dyDescent="0.35">
      <c r="H597" s="5"/>
      <c r="I597" s="5"/>
      <c r="J597" s="5"/>
      <c r="N597" s="5"/>
      <c r="O597" s="5"/>
      <c r="P597" s="5"/>
      <c r="T597" s="5"/>
      <c r="U597" s="5"/>
      <c r="V597" s="5"/>
      <c r="W597" s="5"/>
      <c r="X597" s="5"/>
      <c r="Y597" s="5"/>
      <c r="Z597" s="5"/>
      <c r="AA597" s="5"/>
      <c r="AB597" s="5"/>
    </row>
    <row r="598" spans="8:28" ht="15.75" customHeight="1" x14ac:dyDescent="0.35">
      <c r="H598" s="5"/>
      <c r="I598" s="5"/>
      <c r="J598" s="5"/>
      <c r="N598" s="5"/>
      <c r="O598" s="5"/>
      <c r="P598" s="5"/>
      <c r="T598" s="5"/>
      <c r="U598" s="5"/>
      <c r="V598" s="5"/>
      <c r="W598" s="5"/>
      <c r="X598" s="5"/>
      <c r="Y598" s="5"/>
      <c r="Z598" s="5"/>
      <c r="AA598" s="5"/>
      <c r="AB598" s="5"/>
    </row>
    <row r="599" spans="8:28" ht="15.75" customHeight="1" x14ac:dyDescent="0.35">
      <c r="H599" s="5"/>
      <c r="I599" s="5"/>
      <c r="J599" s="5"/>
      <c r="N599" s="5"/>
      <c r="O599" s="5"/>
      <c r="P599" s="5"/>
      <c r="T599" s="5"/>
      <c r="U599" s="5"/>
      <c r="V599" s="5"/>
      <c r="W599" s="5"/>
      <c r="X599" s="5"/>
      <c r="Y599" s="5"/>
      <c r="Z599" s="5"/>
      <c r="AA599" s="5"/>
      <c r="AB599" s="5"/>
    </row>
    <row r="600" spans="8:28" ht="15.75" customHeight="1" x14ac:dyDescent="0.35">
      <c r="H600" s="5"/>
      <c r="I600" s="5"/>
      <c r="J600" s="5"/>
      <c r="N600" s="5"/>
      <c r="O600" s="5"/>
      <c r="P600" s="5"/>
      <c r="T600" s="5"/>
      <c r="U600" s="5"/>
      <c r="V600" s="5"/>
      <c r="W600" s="5"/>
      <c r="X600" s="5"/>
      <c r="Y600" s="5"/>
      <c r="Z600" s="5"/>
      <c r="AA600" s="5"/>
      <c r="AB600" s="5"/>
    </row>
    <row r="601" spans="8:28" ht="15.75" customHeight="1" x14ac:dyDescent="0.35">
      <c r="H601" s="5"/>
      <c r="I601" s="5"/>
      <c r="J601" s="5"/>
      <c r="N601" s="5"/>
      <c r="O601" s="5"/>
      <c r="P601" s="5"/>
      <c r="T601" s="5"/>
      <c r="U601" s="5"/>
      <c r="V601" s="5"/>
      <c r="W601" s="5"/>
      <c r="X601" s="5"/>
      <c r="Y601" s="5"/>
      <c r="Z601" s="5"/>
      <c r="AA601" s="5"/>
      <c r="AB601" s="5"/>
    </row>
    <row r="602" spans="8:28" ht="15.75" customHeight="1" x14ac:dyDescent="0.35">
      <c r="H602" s="5"/>
      <c r="I602" s="5"/>
      <c r="J602" s="5"/>
      <c r="N602" s="5"/>
      <c r="O602" s="5"/>
      <c r="P602" s="5"/>
      <c r="T602" s="5"/>
      <c r="U602" s="5"/>
      <c r="V602" s="5"/>
      <c r="W602" s="5"/>
      <c r="X602" s="5"/>
      <c r="Y602" s="5"/>
      <c r="Z602" s="5"/>
      <c r="AA602" s="5"/>
      <c r="AB602" s="5"/>
    </row>
    <row r="603" spans="8:28" ht="15.75" customHeight="1" x14ac:dyDescent="0.35">
      <c r="H603" s="5"/>
      <c r="I603" s="5"/>
      <c r="J603" s="5"/>
      <c r="N603" s="5"/>
      <c r="O603" s="5"/>
      <c r="P603" s="5"/>
      <c r="T603" s="5"/>
      <c r="U603" s="5"/>
      <c r="V603" s="5"/>
      <c r="W603" s="5"/>
      <c r="X603" s="5"/>
      <c r="Y603" s="5"/>
      <c r="Z603" s="5"/>
      <c r="AA603" s="5"/>
      <c r="AB603" s="5"/>
    </row>
    <row r="604" spans="8:28" ht="15.75" customHeight="1" x14ac:dyDescent="0.35">
      <c r="H604" s="5"/>
      <c r="I604" s="5"/>
      <c r="J604" s="5"/>
      <c r="N604" s="5"/>
      <c r="O604" s="5"/>
      <c r="P604" s="5"/>
      <c r="T604" s="5"/>
      <c r="U604" s="5"/>
      <c r="V604" s="5"/>
      <c r="W604" s="5"/>
      <c r="X604" s="5"/>
      <c r="Y604" s="5"/>
      <c r="Z604" s="5"/>
      <c r="AA604" s="5"/>
      <c r="AB604" s="5"/>
    </row>
    <row r="605" spans="8:28" ht="15.75" customHeight="1" x14ac:dyDescent="0.35">
      <c r="H605" s="5"/>
      <c r="I605" s="5"/>
      <c r="J605" s="5"/>
      <c r="N605" s="5"/>
      <c r="O605" s="5"/>
      <c r="P605" s="5"/>
      <c r="T605" s="5"/>
      <c r="U605" s="5"/>
      <c r="V605" s="5"/>
      <c r="W605" s="5"/>
      <c r="X605" s="5"/>
      <c r="Y605" s="5"/>
      <c r="Z605" s="5"/>
      <c r="AA605" s="5"/>
      <c r="AB605" s="5"/>
    </row>
    <row r="606" spans="8:28" ht="15.75" customHeight="1" x14ac:dyDescent="0.35">
      <c r="H606" s="5"/>
      <c r="I606" s="5"/>
      <c r="J606" s="5"/>
      <c r="N606" s="5"/>
      <c r="O606" s="5"/>
      <c r="P606" s="5"/>
      <c r="T606" s="5"/>
      <c r="U606" s="5"/>
      <c r="V606" s="5"/>
      <c r="W606" s="5"/>
      <c r="X606" s="5"/>
      <c r="Y606" s="5"/>
      <c r="Z606" s="5"/>
      <c r="AA606" s="5"/>
      <c r="AB606" s="5"/>
    </row>
    <row r="607" spans="8:28" ht="15.75" customHeight="1" x14ac:dyDescent="0.35">
      <c r="H607" s="5"/>
      <c r="I607" s="5"/>
      <c r="J607" s="5"/>
      <c r="N607" s="5"/>
      <c r="O607" s="5"/>
      <c r="P607" s="5"/>
      <c r="T607" s="5"/>
      <c r="U607" s="5"/>
      <c r="V607" s="5"/>
      <c r="W607" s="5"/>
      <c r="X607" s="5"/>
      <c r="Y607" s="5"/>
      <c r="Z607" s="5"/>
      <c r="AA607" s="5"/>
      <c r="AB607" s="5"/>
    </row>
    <row r="608" spans="8:28" ht="15.75" customHeight="1" x14ac:dyDescent="0.35">
      <c r="H608" s="5"/>
      <c r="I608" s="5"/>
      <c r="J608" s="5"/>
      <c r="N608" s="5"/>
      <c r="O608" s="5"/>
      <c r="P608" s="5"/>
      <c r="T608" s="5"/>
      <c r="U608" s="5"/>
      <c r="V608" s="5"/>
      <c r="W608" s="5"/>
      <c r="X608" s="5"/>
      <c r="Y608" s="5"/>
      <c r="Z608" s="5"/>
      <c r="AA608" s="5"/>
      <c r="AB608" s="5"/>
    </row>
    <row r="609" spans="8:28" ht="15.75" customHeight="1" x14ac:dyDescent="0.35">
      <c r="H609" s="5"/>
      <c r="I609" s="5"/>
      <c r="J609" s="5"/>
      <c r="N609" s="5"/>
      <c r="O609" s="5"/>
      <c r="P609" s="5"/>
      <c r="T609" s="5"/>
      <c r="U609" s="5"/>
      <c r="V609" s="5"/>
      <c r="W609" s="5"/>
      <c r="X609" s="5"/>
      <c r="Y609" s="5"/>
      <c r="Z609" s="5"/>
      <c r="AA609" s="5"/>
      <c r="AB609" s="5"/>
    </row>
    <row r="610" spans="8:28" ht="15.75" customHeight="1" x14ac:dyDescent="0.35">
      <c r="H610" s="5"/>
      <c r="I610" s="5"/>
      <c r="J610" s="5"/>
      <c r="N610" s="5"/>
      <c r="O610" s="5"/>
      <c r="P610" s="5"/>
      <c r="T610" s="5"/>
      <c r="U610" s="5"/>
      <c r="V610" s="5"/>
      <c r="W610" s="5"/>
      <c r="X610" s="5"/>
      <c r="Y610" s="5"/>
      <c r="Z610" s="5"/>
      <c r="AA610" s="5"/>
      <c r="AB610" s="5"/>
    </row>
    <row r="611" spans="8:28" ht="15.75" customHeight="1" x14ac:dyDescent="0.35">
      <c r="H611" s="5"/>
      <c r="I611" s="5"/>
      <c r="J611" s="5"/>
      <c r="N611" s="5"/>
      <c r="O611" s="5"/>
      <c r="P611" s="5"/>
      <c r="T611" s="5"/>
      <c r="U611" s="5"/>
      <c r="V611" s="5"/>
      <c r="W611" s="5"/>
      <c r="X611" s="5"/>
      <c r="Y611" s="5"/>
      <c r="Z611" s="5"/>
      <c r="AA611" s="5"/>
      <c r="AB611" s="5"/>
    </row>
    <row r="612" spans="8:28" ht="15.75" customHeight="1" x14ac:dyDescent="0.35">
      <c r="H612" s="5"/>
      <c r="I612" s="5"/>
      <c r="J612" s="5"/>
      <c r="N612" s="5"/>
      <c r="O612" s="5"/>
      <c r="P612" s="5"/>
      <c r="T612" s="5"/>
      <c r="U612" s="5"/>
      <c r="V612" s="5"/>
      <c r="W612" s="5"/>
      <c r="X612" s="5"/>
      <c r="Y612" s="5"/>
      <c r="Z612" s="5"/>
      <c r="AA612" s="5"/>
      <c r="AB612" s="5"/>
    </row>
    <row r="613" spans="8:28" ht="15.75" customHeight="1" x14ac:dyDescent="0.35">
      <c r="H613" s="5"/>
      <c r="I613" s="5"/>
      <c r="J613" s="5"/>
      <c r="N613" s="5"/>
      <c r="O613" s="5"/>
      <c r="P613" s="5"/>
      <c r="T613" s="5"/>
      <c r="U613" s="5"/>
      <c r="V613" s="5"/>
      <c r="W613" s="5"/>
      <c r="X613" s="5"/>
      <c r="Y613" s="5"/>
      <c r="Z613" s="5"/>
      <c r="AA613" s="5"/>
      <c r="AB613" s="5"/>
    </row>
    <row r="614" spans="8:28" ht="15.75" customHeight="1" x14ac:dyDescent="0.35">
      <c r="H614" s="5"/>
      <c r="I614" s="5"/>
      <c r="J614" s="5"/>
      <c r="N614" s="5"/>
      <c r="O614" s="5"/>
      <c r="P614" s="5"/>
      <c r="T614" s="5"/>
      <c r="U614" s="5"/>
      <c r="V614" s="5"/>
      <c r="W614" s="5"/>
      <c r="X614" s="5"/>
      <c r="Y614" s="5"/>
      <c r="Z614" s="5"/>
      <c r="AA614" s="5"/>
      <c r="AB614" s="5"/>
    </row>
    <row r="615" spans="8:28" ht="15.75" customHeight="1" x14ac:dyDescent="0.35">
      <c r="H615" s="5"/>
      <c r="I615" s="5"/>
      <c r="J615" s="5"/>
      <c r="N615" s="5"/>
      <c r="O615" s="5"/>
      <c r="P615" s="5"/>
      <c r="T615" s="5"/>
      <c r="U615" s="5"/>
      <c r="V615" s="5"/>
      <c r="W615" s="5"/>
      <c r="X615" s="5"/>
      <c r="Y615" s="5"/>
      <c r="Z615" s="5"/>
      <c r="AA615" s="5"/>
      <c r="AB615" s="5"/>
    </row>
    <row r="616" spans="8:28" ht="15.75" customHeight="1" x14ac:dyDescent="0.35">
      <c r="H616" s="5"/>
      <c r="I616" s="5"/>
      <c r="J616" s="5"/>
      <c r="N616" s="5"/>
      <c r="O616" s="5"/>
      <c r="P616" s="5"/>
      <c r="T616" s="5"/>
      <c r="U616" s="5"/>
      <c r="V616" s="5"/>
      <c r="W616" s="5"/>
      <c r="X616" s="5"/>
      <c r="Y616" s="5"/>
      <c r="Z616" s="5"/>
      <c r="AA616" s="5"/>
      <c r="AB616" s="5"/>
    </row>
    <row r="617" spans="8:28" ht="15.75" customHeight="1" x14ac:dyDescent="0.35">
      <c r="H617" s="5"/>
      <c r="I617" s="5"/>
      <c r="J617" s="5"/>
      <c r="N617" s="5"/>
      <c r="O617" s="5"/>
      <c r="P617" s="5"/>
      <c r="T617" s="5"/>
      <c r="U617" s="5"/>
      <c r="V617" s="5"/>
      <c r="W617" s="5"/>
      <c r="X617" s="5"/>
      <c r="Y617" s="5"/>
      <c r="Z617" s="5"/>
      <c r="AA617" s="5"/>
      <c r="AB617" s="5"/>
    </row>
    <row r="618" spans="8:28" ht="15.75" customHeight="1" x14ac:dyDescent="0.35">
      <c r="H618" s="5"/>
      <c r="I618" s="5"/>
      <c r="J618" s="5"/>
      <c r="N618" s="5"/>
      <c r="O618" s="5"/>
      <c r="P618" s="5"/>
      <c r="T618" s="5"/>
      <c r="U618" s="5"/>
      <c r="V618" s="5"/>
      <c r="W618" s="5"/>
      <c r="X618" s="5"/>
      <c r="Y618" s="5"/>
      <c r="Z618" s="5"/>
      <c r="AA618" s="5"/>
      <c r="AB618" s="5"/>
    </row>
    <row r="619" spans="8:28" ht="15.75" customHeight="1" x14ac:dyDescent="0.35">
      <c r="H619" s="5"/>
      <c r="I619" s="5"/>
      <c r="J619" s="5"/>
      <c r="N619" s="5"/>
      <c r="O619" s="5"/>
      <c r="P619" s="5"/>
      <c r="T619" s="5"/>
      <c r="U619" s="5"/>
      <c r="V619" s="5"/>
      <c r="W619" s="5"/>
      <c r="X619" s="5"/>
      <c r="Y619" s="5"/>
      <c r="Z619" s="5"/>
      <c r="AA619" s="5"/>
      <c r="AB619" s="5"/>
    </row>
    <row r="620" spans="8:28" ht="15.75" customHeight="1" x14ac:dyDescent="0.35">
      <c r="H620" s="5"/>
      <c r="I620" s="5"/>
      <c r="J620" s="5"/>
      <c r="N620" s="5"/>
      <c r="O620" s="5"/>
      <c r="P620" s="5"/>
      <c r="T620" s="5"/>
      <c r="U620" s="5"/>
      <c r="V620" s="5"/>
      <c r="W620" s="5"/>
      <c r="X620" s="5"/>
      <c r="Y620" s="5"/>
      <c r="Z620" s="5"/>
      <c r="AA620" s="5"/>
      <c r="AB620" s="5"/>
    </row>
    <row r="621" spans="8:28" ht="15.75" customHeight="1" x14ac:dyDescent="0.35">
      <c r="H621" s="5"/>
      <c r="I621" s="5"/>
      <c r="J621" s="5"/>
      <c r="N621" s="5"/>
      <c r="O621" s="5"/>
      <c r="P621" s="5"/>
      <c r="T621" s="5"/>
      <c r="U621" s="5"/>
      <c r="V621" s="5"/>
      <c r="W621" s="5"/>
      <c r="X621" s="5"/>
      <c r="Y621" s="5"/>
      <c r="Z621" s="5"/>
      <c r="AA621" s="5"/>
      <c r="AB621" s="5"/>
    </row>
    <row r="622" spans="8:28" ht="15.75" customHeight="1" x14ac:dyDescent="0.35">
      <c r="H622" s="5"/>
      <c r="I622" s="5"/>
      <c r="J622" s="5"/>
      <c r="N622" s="5"/>
      <c r="O622" s="5"/>
      <c r="P622" s="5"/>
      <c r="T622" s="5"/>
      <c r="U622" s="5"/>
      <c r="V622" s="5"/>
      <c r="W622" s="5"/>
      <c r="X622" s="5"/>
      <c r="Y622" s="5"/>
      <c r="Z622" s="5"/>
      <c r="AA622" s="5"/>
      <c r="AB622" s="5"/>
    </row>
    <row r="623" spans="8:28" ht="15.75" customHeight="1" x14ac:dyDescent="0.35">
      <c r="H623" s="5"/>
      <c r="I623" s="5"/>
      <c r="J623" s="5"/>
      <c r="N623" s="5"/>
      <c r="O623" s="5"/>
      <c r="P623" s="5"/>
      <c r="T623" s="5"/>
      <c r="U623" s="5"/>
      <c r="V623" s="5"/>
      <c r="W623" s="5"/>
      <c r="X623" s="5"/>
      <c r="Y623" s="5"/>
      <c r="Z623" s="5"/>
      <c r="AA623" s="5"/>
      <c r="AB623" s="5"/>
    </row>
    <row r="624" spans="8:28" ht="15.75" customHeight="1" x14ac:dyDescent="0.35">
      <c r="H624" s="5"/>
      <c r="I624" s="5"/>
      <c r="J624" s="5"/>
      <c r="N624" s="5"/>
      <c r="O624" s="5"/>
      <c r="P624" s="5"/>
      <c r="T624" s="5"/>
      <c r="U624" s="5"/>
      <c r="V624" s="5"/>
      <c r="W624" s="5"/>
      <c r="X624" s="5"/>
      <c r="Y624" s="5"/>
      <c r="Z624" s="5"/>
      <c r="AA624" s="5"/>
      <c r="AB624" s="5"/>
    </row>
    <row r="625" spans="8:28" ht="15.75" customHeight="1" x14ac:dyDescent="0.35">
      <c r="H625" s="5"/>
      <c r="I625" s="5"/>
      <c r="J625" s="5"/>
      <c r="N625" s="5"/>
      <c r="O625" s="5"/>
      <c r="P625" s="5"/>
      <c r="T625" s="5"/>
      <c r="U625" s="5"/>
      <c r="V625" s="5"/>
      <c r="W625" s="5"/>
      <c r="X625" s="5"/>
      <c r="Y625" s="5"/>
      <c r="Z625" s="5"/>
      <c r="AA625" s="5"/>
      <c r="AB625" s="5"/>
    </row>
    <row r="626" spans="8:28" ht="15.75" customHeight="1" x14ac:dyDescent="0.35">
      <c r="H626" s="5"/>
      <c r="I626" s="5"/>
      <c r="J626" s="5"/>
      <c r="N626" s="5"/>
      <c r="O626" s="5"/>
      <c r="P626" s="5"/>
      <c r="T626" s="5"/>
      <c r="U626" s="5"/>
      <c r="V626" s="5"/>
      <c r="W626" s="5"/>
      <c r="X626" s="5"/>
      <c r="Y626" s="5"/>
      <c r="Z626" s="5"/>
      <c r="AA626" s="5"/>
      <c r="AB626" s="5"/>
    </row>
    <row r="627" spans="8:28" ht="15.75" customHeight="1" x14ac:dyDescent="0.35">
      <c r="H627" s="5"/>
      <c r="I627" s="5"/>
      <c r="J627" s="5"/>
      <c r="N627" s="5"/>
      <c r="O627" s="5"/>
      <c r="P627" s="5"/>
      <c r="T627" s="5"/>
      <c r="U627" s="5"/>
      <c r="V627" s="5"/>
      <c r="W627" s="5"/>
      <c r="X627" s="5"/>
      <c r="Y627" s="5"/>
      <c r="Z627" s="5"/>
      <c r="AA627" s="5"/>
      <c r="AB627" s="5"/>
    </row>
    <row r="628" spans="8:28" ht="15.75" customHeight="1" x14ac:dyDescent="0.35">
      <c r="H628" s="5"/>
      <c r="I628" s="5"/>
      <c r="J628" s="5"/>
      <c r="N628" s="5"/>
      <c r="O628" s="5"/>
      <c r="P628" s="5"/>
      <c r="T628" s="5"/>
      <c r="U628" s="5"/>
      <c r="V628" s="5"/>
      <c r="W628" s="5"/>
      <c r="X628" s="5"/>
      <c r="Y628" s="5"/>
      <c r="Z628" s="5"/>
      <c r="AA628" s="5"/>
      <c r="AB628" s="5"/>
    </row>
    <row r="629" spans="8:28" ht="15.75" customHeight="1" x14ac:dyDescent="0.35">
      <c r="H629" s="5"/>
      <c r="I629" s="5"/>
      <c r="J629" s="5"/>
      <c r="N629" s="5"/>
      <c r="O629" s="5"/>
      <c r="P629" s="5"/>
      <c r="T629" s="5"/>
      <c r="U629" s="5"/>
      <c r="V629" s="5"/>
      <c r="W629" s="5"/>
      <c r="X629" s="5"/>
      <c r="Y629" s="5"/>
      <c r="Z629" s="5"/>
      <c r="AA629" s="5"/>
      <c r="AB629" s="5"/>
    </row>
    <row r="630" spans="8:28" ht="15.75" customHeight="1" x14ac:dyDescent="0.35">
      <c r="H630" s="5"/>
      <c r="I630" s="5"/>
      <c r="J630" s="5"/>
      <c r="N630" s="5"/>
      <c r="O630" s="5"/>
      <c r="P630" s="5"/>
      <c r="T630" s="5"/>
      <c r="U630" s="5"/>
      <c r="V630" s="5"/>
      <c r="W630" s="5"/>
      <c r="X630" s="5"/>
      <c r="Y630" s="5"/>
      <c r="Z630" s="5"/>
      <c r="AA630" s="5"/>
      <c r="AB630" s="5"/>
    </row>
    <row r="631" spans="8:28" ht="15.75" customHeight="1" x14ac:dyDescent="0.35">
      <c r="H631" s="5"/>
      <c r="I631" s="5"/>
      <c r="J631" s="5"/>
      <c r="N631" s="5"/>
      <c r="O631" s="5"/>
      <c r="P631" s="5"/>
      <c r="T631" s="5"/>
      <c r="U631" s="5"/>
      <c r="V631" s="5"/>
      <c r="W631" s="5"/>
      <c r="X631" s="5"/>
      <c r="Y631" s="5"/>
      <c r="Z631" s="5"/>
      <c r="AA631" s="5"/>
      <c r="AB631" s="5"/>
    </row>
    <row r="632" spans="8:28" ht="15.75" customHeight="1" x14ac:dyDescent="0.35">
      <c r="H632" s="5"/>
      <c r="I632" s="5"/>
      <c r="J632" s="5"/>
      <c r="N632" s="5"/>
      <c r="O632" s="5"/>
      <c r="P632" s="5"/>
      <c r="T632" s="5"/>
      <c r="U632" s="5"/>
      <c r="V632" s="5"/>
      <c r="W632" s="5"/>
      <c r="X632" s="5"/>
      <c r="Y632" s="5"/>
      <c r="Z632" s="5"/>
      <c r="AA632" s="5"/>
      <c r="AB632" s="5"/>
    </row>
    <row r="633" spans="8:28" ht="15.75" customHeight="1" x14ac:dyDescent="0.35">
      <c r="H633" s="5"/>
      <c r="I633" s="5"/>
      <c r="J633" s="5"/>
      <c r="N633" s="5"/>
      <c r="O633" s="5"/>
      <c r="P633" s="5"/>
      <c r="T633" s="5"/>
      <c r="U633" s="5"/>
      <c r="V633" s="5"/>
      <c r="W633" s="5"/>
      <c r="X633" s="5"/>
      <c r="Y633" s="5"/>
      <c r="Z633" s="5"/>
      <c r="AA633" s="5"/>
      <c r="AB633" s="5"/>
    </row>
    <row r="634" spans="8:28" ht="15.75" customHeight="1" x14ac:dyDescent="0.35">
      <c r="H634" s="5"/>
      <c r="I634" s="5"/>
      <c r="J634" s="5"/>
      <c r="N634" s="5"/>
      <c r="O634" s="5"/>
      <c r="P634" s="5"/>
      <c r="T634" s="5"/>
      <c r="U634" s="5"/>
      <c r="V634" s="5"/>
      <c r="W634" s="5"/>
      <c r="X634" s="5"/>
      <c r="Y634" s="5"/>
      <c r="Z634" s="5"/>
      <c r="AA634" s="5"/>
      <c r="AB634" s="5"/>
    </row>
    <row r="635" spans="8:28" ht="15.75" customHeight="1" x14ac:dyDescent="0.35">
      <c r="H635" s="5"/>
      <c r="I635" s="5"/>
      <c r="J635" s="5"/>
      <c r="N635" s="5"/>
      <c r="O635" s="5"/>
      <c r="P635" s="5"/>
      <c r="T635" s="5"/>
      <c r="U635" s="5"/>
      <c r="V635" s="5"/>
      <c r="W635" s="5"/>
      <c r="X635" s="5"/>
      <c r="Y635" s="5"/>
      <c r="Z635" s="5"/>
      <c r="AA635" s="5"/>
      <c r="AB635" s="5"/>
    </row>
    <row r="636" spans="8:28" ht="15.75" customHeight="1" x14ac:dyDescent="0.35">
      <c r="H636" s="5"/>
      <c r="I636" s="5"/>
      <c r="J636" s="5"/>
      <c r="N636" s="5"/>
      <c r="O636" s="5"/>
      <c r="P636" s="5"/>
      <c r="T636" s="5"/>
      <c r="U636" s="5"/>
      <c r="V636" s="5"/>
      <c r="W636" s="5"/>
      <c r="X636" s="5"/>
      <c r="Y636" s="5"/>
      <c r="Z636" s="5"/>
      <c r="AA636" s="5"/>
      <c r="AB636" s="5"/>
    </row>
    <row r="637" spans="8:28" ht="15.75" customHeight="1" x14ac:dyDescent="0.35">
      <c r="H637" s="5"/>
      <c r="I637" s="5"/>
      <c r="J637" s="5"/>
      <c r="N637" s="5"/>
      <c r="O637" s="5"/>
      <c r="P637" s="5"/>
      <c r="T637" s="5"/>
      <c r="U637" s="5"/>
      <c r="V637" s="5"/>
      <c r="W637" s="5"/>
      <c r="X637" s="5"/>
      <c r="Y637" s="5"/>
      <c r="Z637" s="5"/>
      <c r="AA637" s="5"/>
      <c r="AB637" s="5"/>
    </row>
    <row r="638" spans="8:28" ht="15.75" customHeight="1" x14ac:dyDescent="0.35">
      <c r="H638" s="5"/>
      <c r="I638" s="5"/>
      <c r="J638" s="5"/>
      <c r="N638" s="5"/>
      <c r="O638" s="5"/>
      <c r="P638" s="5"/>
      <c r="T638" s="5"/>
      <c r="U638" s="5"/>
      <c r="V638" s="5"/>
      <c r="W638" s="5"/>
      <c r="X638" s="5"/>
      <c r="Y638" s="5"/>
      <c r="Z638" s="5"/>
      <c r="AA638" s="5"/>
      <c r="AB638" s="5"/>
    </row>
    <row r="639" spans="8:28" ht="15.75" customHeight="1" x14ac:dyDescent="0.35">
      <c r="H639" s="5"/>
      <c r="I639" s="5"/>
      <c r="J639" s="5"/>
      <c r="N639" s="5"/>
      <c r="O639" s="5"/>
      <c r="P639" s="5"/>
      <c r="T639" s="5"/>
      <c r="U639" s="5"/>
      <c r="V639" s="5"/>
      <c r="W639" s="5"/>
      <c r="X639" s="5"/>
      <c r="Y639" s="5"/>
      <c r="Z639" s="5"/>
      <c r="AA639" s="5"/>
      <c r="AB639" s="5"/>
    </row>
    <row r="640" spans="8:28" ht="15.75" customHeight="1" x14ac:dyDescent="0.35">
      <c r="H640" s="5"/>
      <c r="I640" s="5"/>
      <c r="J640" s="5"/>
      <c r="N640" s="5"/>
      <c r="O640" s="5"/>
      <c r="P640" s="5"/>
      <c r="T640" s="5"/>
      <c r="U640" s="5"/>
      <c r="V640" s="5"/>
      <c r="W640" s="5"/>
      <c r="X640" s="5"/>
      <c r="Y640" s="5"/>
      <c r="Z640" s="5"/>
      <c r="AA640" s="5"/>
      <c r="AB640" s="5"/>
    </row>
    <row r="641" spans="8:28" ht="15.75" customHeight="1" x14ac:dyDescent="0.35">
      <c r="H641" s="5"/>
      <c r="I641" s="5"/>
      <c r="J641" s="5"/>
      <c r="N641" s="5"/>
      <c r="O641" s="5"/>
      <c r="P641" s="5"/>
      <c r="T641" s="5"/>
      <c r="U641" s="5"/>
      <c r="V641" s="5"/>
      <c r="W641" s="5"/>
      <c r="X641" s="5"/>
      <c r="Y641" s="5"/>
      <c r="Z641" s="5"/>
      <c r="AA641" s="5"/>
      <c r="AB641" s="5"/>
    </row>
    <row r="642" spans="8:28" ht="15.75" customHeight="1" x14ac:dyDescent="0.35">
      <c r="H642" s="5"/>
      <c r="I642" s="5"/>
      <c r="J642" s="5"/>
      <c r="N642" s="5"/>
      <c r="O642" s="5"/>
      <c r="P642" s="5"/>
      <c r="T642" s="5"/>
      <c r="U642" s="5"/>
      <c r="V642" s="5"/>
      <c r="W642" s="5"/>
      <c r="X642" s="5"/>
      <c r="Y642" s="5"/>
      <c r="Z642" s="5"/>
      <c r="AA642" s="5"/>
      <c r="AB642" s="5"/>
    </row>
    <row r="643" spans="8:28" ht="15.75" customHeight="1" x14ac:dyDescent="0.35">
      <c r="H643" s="5"/>
      <c r="I643" s="5"/>
      <c r="J643" s="5"/>
      <c r="N643" s="5"/>
      <c r="O643" s="5"/>
      <c r="P643" s="5"/>
      <c r="T643" s="5"/>
      <c r="U643" s="5"/>
      <c r="V643" s="5"/>
      <c r="W643" s="5"/>
      <c r="X643" s="5"/>
      <c r="Y643" s="5"/>
      <c r="Z643" s="5"/>
      <c r="AA643" s="5"/>
      <c r="AB643" s="5"/>
    </row>
    <row r="644" spans="8:28" ht="15.75" customHeight="1" x14ac:dyDescent="0.35">
      <c r="H644" s="5"/>
      <c r="I644" s="5"/>
      <c r="J644" s="5"/>
      <c r="N644" s="5"/>
      <c r="O644" s="5"/>
      <c r="P644" s="5"/>
      <c r="T644" s="5"/>
      <c r="U644" s="5"/>
      <c r="V644" s="5"/>
      <c r="W644" s="5"/>
      <c r="X644" s="5"/>
      <c r="Y644" s="5"/>
      <c r="Z644" s="5"/>
      <c r="AA644" s="5"/>
      <c r="AB644" s="5"/>
    </row>
    <row r="645" spans="8:28" ht="15.75" customHeight="1" x14ac:dyDescent="0.35">
      <c r="H645" s="5"/>
      <c r="I645" s="5"/>
      <c r="J645" s="5"/>
      <c r="N645" s="5"/>
      <c r="O645" s="5"/>
      <c r="P645" s="5"/>
      <c r="T645" s="5"/>
      <c r="U645" s="5"/>
      <c r="V645" s="5"/>
      <c r="W645" s="5"/>
      <c r="X645" s="5"/>
      <c r="Y645" s="5"/>
      <c r="Z645" s="5"/>
      <c r="AA645" s="5"/>
      <c r="AB645" s="5"/>
    </row>
    <row r="646" spans="8:28" ht="15.75" customHeight="1" x14ac:dyDescent="0.35">
      <c r="H646" s="5"/>
      <c r="I646" s="5"/>
      <c r="J646" s="5"/>
      <c r="N646" s="5"/>
      <c r="O646" s="5"/>
      <c r="P646" s="5"/>
      <c r="T646" s="5"/>
      <c r="U646" s="5"/>
      <c r="V646" s="5"/>
      <c r="W646" s="5"/>
      <c r="X646" s="5"/>
      <c r="Y646" s="5"/>
      <c r="Z646" s="5"/>
      <c r="AA646" s="5"/>
      <c r="AB646" s="5"/>
    </row>
    <row r="647" spans="8:28" ht="15.75" customHeight="1" x14ac:dyDescent="0.35">
      <c r="H647" s="5"/>
      <c r="I647" s="5"/>
      <c r="J647" s="5"/>
      <c r="N647" s="5"/>
      <c r="O647" s="5"/>
      <c r="P647" s="5"/>
      <c r="T647" s="5"/>
      <c r="U647" s="5"/>
      <c r="V647" s="5"/>
      <c r="W647" s="5"/>
      <c r="X647" s="5"/>
      <c r="Y647" s="5"/>
      <c r="Z647" s="5"/>
      <c r="AA647" s="5"/>
      <c r="AB647" s="5"/>
    </row>
    <row r="648" spans="8:28" ht="15.75" customHeight="1" x14ac:dyDescent="0.35">
      <c r="H648" s="5"/>
      <c r="I648" s="5"/>
      <c r="J648" s="5"/>
      <c r="N648" s="5"/>
      <c r="O648" s="5"/>
      <c r="P648" s="5"/>
      <c r="T648" s="5"/>
      <c r="U648" s="5"/>
      <c r="V648" s="5"/>
      <c r="W648" s="5"/>
      <c r="X648" s="5"/>
      <c r="Y648" s="5"/>
      <c r="Z648" s="5"/>
      <c r="AA648" s="5"/>
      <c r="AB648" s="5"/>
    </row>
    <row r="649" spans="8:28" ht="15.75" customHeight="1" x14ac:dyDescent="0.35">
      <c r="H649" s="5"/>
      <c r="I649" s="5"/>
      <c r="J649" s="5"/>
      <c r="N649" s="5"/>
      <c r="O649" s="5"/>
      <c r="P649" s="5"/>
      <c r="T649" s="5"/>
      <c r="U649" s="5"/>
      <c r="V649" s="5"/>
      <c r="W649" s="5"/>
      <c r="X649" s="5"/>
      <c r="Y649" s="5"/>
      <c r="Z649" s="5"/>
      <c r="AA649" s="5"/>
      <c r="AB649" s="5"/>
    </row>
    <row r="650" spans="8:28" ht="15.75" customHeight="1" x14ac:dyDescent="0.35">
      <c r="H650" s="5"/>
      <c r="I650" s="5"/>
      <c r="J650" s="5"/>
      <c r="N650" s="5"/>
      <c r="O650" s="5"/>
      <c r="P650" s="5"/>
      <c r="T650" s="5"/>
      <c r="U650" s="5"/>
      <c r="V650" s="5"/>
      <c r="W650" s="5"/>
      <c r="X650" s="5"/>
      <c r="Y650" s="5"/>
      <c r="Z650" s="5"/>
      <c r="AA650" s="5"/>
      <c r="AB650" s="5"/>
    </row>
    <row r="651" spans="8:28" ht="15.75" customHeight="1" x14ac:dyDescent="0.35">
      <c r="H651" s="5"/>
      <c r="I651" s="5"/>
      <c r="J651" s="5"/>
      <c r="N651" s="5"/>
      <c r="O651" s="5"/>
      <c r="P651" s="5"/>
      <c r="T651" s="5"/>
      <c r="U651" s="5"/>
      <c r="V651" s="5"/>
      <c r="W651" s="5"/>
      <c r="X651" s="5"/>
      <c r="Y651" s="5"/>
      <c r="Z651" s="5"/>
      <c r="AA651" s="5"/>
      <c r="AB651" s="5"/>
    </row>
    <row r="652" spans="8:28" ht="15.75" customHeight="1" x14ac:dyDescent="0.35">
      <c r="H652" s="5"/>
      <c r="I652" s="5"/>
      <c r="J652" s="5"/>
      <c r="N652" s="5"/>
      <c r="O652" s="5"/>
      <c r="P652" s="5"/>
      <c r="T652" s="5"/>
      <c r="U652" s="5"/>
      <c r="V652" s="5"/>
      <c r="W652" s="5"/>
      <c r="X652" s="5"/>
      <c r="Y652" s="5"/>
      <c r="Z652" s="5"/>
      <c r="AA652" s="5"/>
      <c r="AB652" s="5"/>
    </row>
    <row r="653" spans="8:28" ht="15.75" customHeight="1" x14ac:dyDescent="0.35">
      <c r="H653" s="5"/>
      <c r="I653" s="5"/>
      <c r="J653" s="5"/>
      <c r="N653" s="5"/>
      <c r="O653" s="5"/>
      <c r="P653" s="5"/>
      <c r="T653" s="5"/>
      <c r="U653" s="5"/>
      <c r="V653" s="5"/>
      <c r="W653" s="5"/>
      <c r="X653" s="5"/>
      <c r="Y653" s="5"/>
      <c r="Z653" s="5"/>
      <c r="AA653" s="5"/>
      <c r="AB653" s="5"/>
    </row>
    <row r="654" spans="8:28" ht="15.75" customHeight="1" x14ac:dyDescent="0.35">
      <c r="H654" s="5"/>
      <c r="I654" s="5"/>
      <c r="J654" s="5"/>
      <c r="N654" s="5"/>
      <c r="O654" s="5"/>
      <c r="P654" s="5"/>
      <c r="T654" s="5"/>
      <c r="U654" s="5"/>
      <c r="V654" s="5"/>
      <c r="W654" s="5"/>
      <c r="X654" s="5"/>
      <c r="Y654" s="5"/>
      <c r="Z654" s="5"/>
      <c r="AA654" s="5"/>
      <c r="AB654" s="5"/>
    </row>
    <row r="655" spans="8:28" ht="15.75" customHeight="1" x14ac:dyDescent="0.35">
      <c r="H655" s="5"/>
      <c r="I655" s="5"/>
      <c r="J655" s="5"/>
      <c r="N655" s="5"/>
      <c r="O655" s="5"/>
      <c r="P655" s="5"/>
      <c r="T655" s="5"/>
      <c r="U655" s="5"/>
      <c r="V655" s="5"/>
      <c r="W655" s="5"/>
      <c r="X655" s="5"/>
      <c r="Y655" s="5"/>
      <c r="Z655" s="5"/>
      <c r="AA655" s="5"/>
      <c r="AB655" s="5"/>
    </row>
    <row r="656" spans="8:28" ht="15.75" customHeight="1" x14ac:dyDescent="0.35">
      <c r="H656" s="5"/>
      <c r="I656" s="5"/>
      <c r="J656" s="5"/>
      <c r="N656" s="5"/>
      <c r="O656" s="5"/>
      <c r="P656" s="5"/>
      <c r="T656" s="5"/>
      <c r="U656" s="5"/>
      <c r="V656" s="5"/>
      <c r="W656" s="5"/>
      <c r="X656" s="5"/>
      <c r="Y656" s="5"/>
      <c r="Z656" s="5"/>
      <c r="AA656" s="5"/>
      <c r="AB656" s="5"/>
    </row>
    <row r="657" spans="8:28" ht="15.75" customHeight="1" x14ac:dyDescent="0.35">
      <c r="H657" s="5"/>
      <c r="I657" s="5"/>
      <c r="J657" s="5"/>
      <c r="N657" s="5"/>
      <c r="O657" s="5"/>
      <c r="P657" s="5"/>
      <c r="T657" s="5"/>
      <c r="U657" s="5"/>
      <c r="V657" s="5"/>
      <c r="W657" s="5"/>
      <c r="X657" s="5"/>
      <c r="Y657" s="5"/>
      <c r="Z657" s="5"/>
      <c r="AA657" s="5"/>
      <c r="AB657" s="5"/>
    </row>
    <row r="658" spans="8:28" ht="15.75" customHeight="1" x14ac:dyDescent="0.35">
      <c r="H658" s="5"/>
      <c r="I658" s="5"/>
      <c r="J658" s="5"/>
      <c r="N658" s="5"/>
      <c r="O658" s="5"/>
      <c r="P658" s="5"/>
      <c r="T658" s="5"/>
      <c r="U658" s="5"/>
      <c r="V658" s="5"/>
      <c r="W658" s="5"/>
      <c r="X658" s="5"/>
      <c r="Y658" s="5"/>
      <c r="Z658" s="5"/>
      <c r="AA658" s="5"/>
      <c r="AB658" s="5"/>
    </row>
    <row r="659" spans="8:28" ht="15.75" customHeight="1" x14ac:dyDescent="0.35">
      <c r="H659" s="5"/>
      <c r="I659" s="5"/>
      <c r="J659" s="5"/>
      <c r="N659" s="5"/>
      <c r="O659" s="5"/>
      <c r="P659" s="5"/>
      <c r="T659" s="5"/>
      <c r="U659" s="5"/>
      <c r="V659" s="5"/>
      <c r="W659" s="5"/>
      <c r="X659" s="5"/>
      <c r="Y659" s="5"/>
      <c r="Z659" s="5"/>
      <c r="AA659" s="5"/>
      <c r="AB659" s="5"/>
    </row>
    <row r="660" spans="8:28" ht="15.75" customHeight="1" x14ac:dyDescent="0.35">
      <c r="H660" s="5"/>
      <c r="I660" s="5"/>
      <c r="J660" s="5"/>
      <c r="N660" s="5"/>
      <c r="O660" s="5"/>
      <c r="P660" s="5"/>
      <c r="T660" s="5"/>
      <c r="U660" s="5"/>
      <c r="V660" s="5"/>
      <c r="W660" s="5"/>
      <c r="X660" s="5"/>
      <c r="Y660" s="5"/>
      <c r="Z660" s="5"/>
      <c r="AA660" s="5"/>
      <c r="AB660" s="5"/>
    </row>
    <row r="661" spans="8:28" ht="15.75" customHeight="1" x14ac:dyDescent="0.35">
      <c r="H661" s="5"/>
      <c r="I661" s="5"/>
      <c r="J661" s="5"/>
      <c r="N661" s="5"/>
      <c r="O661" s="5"/>
      <c r="P661" s="5"/>
      <c r="T661" s="5"/>
      <c r="U661" s="5"/>
      <c r="V661" s="5"/>
      <c r="W661" s="5"/>
      <c r="X661" s="5"/>
      <c r="Y661" s="5"/>
      <c r="Z661" s="5"/>
      <c r="AA661" s="5"/>
      <c r="AB661" s="5"/>
    </row>
    <row r="662" spans="8:28" ht="15.75" customHeight="1" x14ac:dyDescent="0.35">
      <c r="H662" s="5"/>
      <c r="I662" s="5"/>
      <c r="J662" s="5"/>
      <c r="N662" s="5"/>
      <c r="O662" s="5"/>
      <c r="P662" s="5"/>
      <c r="T662" s="5"/>
      <c r="U662" s="5"/>
      <c r="V662" s="5"/>
      <c r="W662" s="5"/>
      <c r="X662" s="5"/>
      <c r="Y662" s="5"/>
      <c r="Z662" s="5"/>
      <c r="AA662" s="5"/>
      <c r="AB662" s="5"/>
    </row>
    <row r="663" spans="8:28" ht="15.75" customHeight="1" x14ac:dyDescent="0.35">
      <c r="H663" s="5"/>
      <c r="I663" s="5"/>
      <c r="J663" s="5"/>
      <c r="N663" s="5"/>
      <c r="O663" s="5"/>
      <c r="P663" s="5"/>
      <c r="T663" s="5"/>
      <c r="U663" s="5"/>
      <c r="V663" s="5"/>
      <c r="W663" s="5"/>
      <c r="X663" s="5"/>
      <c r="Y663" s="5"/>
      <c r="Z663" s="5"/>
      <c r="AA663" s="5"/>
      <c r="AB663" s="5"/>
    </row>
    <row r="664" spans="8:28" ht="15.75" customHeight="1" x14ac:dyDescent="0.35">
      <c r="H664" s="5"/>
      <c r="I664" s="5"/>
      <c r="J664" s="5"/>
      <c r="N664" s="5"/>
      <c r="O664" s="5"/>
      <c r="P664" s="5"/>
      <c r="T664" s="5"/>
      <c r="U664" s="5"/>
      <c r="V664" s="5"/>
      <c r="W664" s="5"/>
      <c r="X664" s="5"/>
      <c r="Y664" s="5"/>
      <c r="Z664" s="5"/>
      <c r="AA664" s="5"/>
      <c r="AB664" s="5"/>
    </row>
    <row r="665" spans="8:28" ht="15.75" customHeight="1" x14ac:dyDescent="0.35">
      <c r="H665" s="5"/>
      <c r="I665" s="5"/>
      <c r="J665" s="5"/>
      <c r="N665" s="5"/>
      <c r="O665" s="5"/>
      <c r="P665" s="5"/>
      <c r="T665" s="5"/>
      <c r="U665" s="5"/>
      <c r="V665" s="5"/>
      <c r="W665" s="5"/>
      <c r="X665" s="5"/>
      <c r="Y665" s="5"/>
      <c r="Z665" s="5"/>
      <c r="AA665" s="5"/>
      <c r="AB665" s="5"/>
    </row>
    <row r="666" spans="8:28" ht="15.75" customHeight="1" x14ac:dyDescent="0.35">
      <c r="H666" s="5"/>
      <c r="I666" s="5"/>
      <c r="J666" s="5"/>
      <c r="N666" s="5"/>
      <c r="O666" s="5"/>
      <c r="P666" s="5"/>
      <c r="T666" s="5"/>
      <c r="U666" s="5"/>
      <c r="V666" s="5"/>
      <c r="W666" s="5"/>
      <c r="X666" s="5"/>
      <c r="Y666" s="5"/>
      <c r="Z666" s="5"/>
      <c r="AA666" s="5"/>
      <c r="AB666" s="5"/>
    </row>
    <row r="667" spans="8:28" ht="15.75" customHeight="1" x14ac:dyDescent="0.35">
      <c r="H667" s="5"/>
      <c r="I667" s="5"/>
      <c r="J667" s="5"/>
      <c r="N667" s="5"/>
      <c r="O667" s="5"/>
      <c r="P667" s="5"/>
      <c r="T667" s="5"/>
      <c r="U667" s="5"/>
      <c r="V667" s="5"/>
      <c r="W667" s="5"/>
      <c r="X667" s="5"/>
      <c r="Y667" s="5"/>
      <c r="Z667" s="5"/>
      <c r="AA667" s="5"/>
      <c r="AB667" s="5"/>
    </row>
    <row r="668" spans="8:28" ht="15.75" customHeight="1" x14ac:dyDescent="0.35">
      <c r="H668" s="5"/>
      <c r="I668" s="5"/>
      <c r="J668" s="5"/>
      <c r="N668" s="5"/>
      <c r="O668" s="5"/>
      <c r="P668" s="5"/>
      <c r="T668" s="5"/>
      <c r="U668" s="5"/>
      <c r="V668" s="5"/>
      <c r="W668" s="5"/>
      <c r="X668" s="5"/>
      <c r="Y668" s="5"/>
      <c r="Z668" s="5"/>
      <c r="AA668" s="5"/>
      <c r="AB668" s="5"/>
    </row>
    <row r="669" spans="8:28" ht="15.75" customHeight="1" x14ac:dyDescent="0.35">
      <c r="H669" s="5"/>
      <c r="I669" s="5"/>
      <c r="J669" s="5"/>
      <c r="N669" s="5"/>
      <c r="O669" s="5"/>
      <c r="P669" s="5"/>
      <c r="T669" s="5"/>
      <c r="U669" s="5"/>
      <c r="V669" s="5"/>
      <c r="W669" s="5"/>
      <c r="X669" s="5"/>
      <c r="Y669" s="5"/>
      <c r="Z669" s="5"/>
      <c r="AA669" s="5"/>
      <c r="AB669" s="5"/>
    </row>
    <row r="670" spans="8:28" ht="15.75" customHeight="1" x14ac:dyDescent="0.35">
      <c r="H670" s="5"/>
      <c r="I670" s="5"/>
      <c r="J670" s="5"/>
      <c r="N670" s="5"/>
      <c r="O670" s="5"/>
      <c r="P670" s="5"/>
      <c r="T670" s="5"/>
      <c r="U670" s="5"/>
      <c r="V670" s="5"/>
      <c r="W670" s="5"/>
      <c r="X670" s="5"/>
      <c r="Y670" s="5"/>
      <c r="Z670" s="5"/>
      <c r="AA670" s="5"/>
      <c r="AB670" s="5"/>
    </row>
    <row r="671" spans="8:28" ht="15.75" customHeight="1" x14ac:dyDescent="0.35">
      <c r="H671" s="5"/>
      <c r="I671" s="5"/>
      <c r="J671" s="5"/>
      <c r="N671" s="5"/>
      <c r="O671" s="5"/>
      <c r="P671" s="5"/>
      <c r="T671" s="5"/>
      <c r="U671" s="5"/>
      <c r="V671" s="5"/>
      <c r="W671" s="5"/>
      <c r="X671" s="5"/>
      <c r="Y671" s="5"/>
      <c r="Z671" s="5"/>
      <c r="AA671" s="5"/>
      <c r="AB671" s="5"/>
    </row>
    <row r="672" spans="8:28" ht="15.75" customHeight="1" x14ac:dyDescent="0.35">
      <c r="H672" s="5"/>
      <c r="I672" s="5"/>
      <c r="J672" s="5"/>
      <c r="N672" s="5"/>
      <c r="O672" s="5"/>
      <c r="P672" s="5"/>
      <c r="T672" s="5"/>
      <c r="U672" s="5"/>
      <c r="V672" s="5"/>
      <c r="W672" s="5"/>
      <c r="X672" s="5"/>
      <c r="Y672" s="5"/>
      <c r="Z672" s="5"/>
      <c r="AA672" s="5"/>
      <c r="AB672" s="5"/>
    </row>
    <row r="673" spans="8:28" ht="15.75" customHeight="1" x14ac:dyDescent="0.35">
      <c r="H673" s="5"/>
      <c r="I673" s="5"/>
      <c r="J673" s="5"/>
      <c r="N673" s="5"/>
      <c r="O673" s="5"/>
      <c r="P673" s="5"/>
      <c r="T673" s="5"/>
      <c r="U673" s="5"/>
      <c r="V673" s="5"/>
      <c r="W673" s="5"/>
      <c r="X673" s="5"/>
      <c r="Y673" s="5"/>
      <c r="Z673" s="5"/>
      <c r="AA673" s="5"/>
      <c r="AB673" s="5"/>
    </row>
    <row r="674" spans="8:28" ht="15.75" customHeight="1" x14ac:dyDescent="0.35">
      <c r="H674" s="5"/>
      <c r="I674" s="5"/>
      <c r="J674" s="5"/>
      <c r="N674" s="5"/>
      <c r="O674" s="5"/>
      <c r="P674" s="5"/>
      <c r="T674" s="5"/>
      <c r="U674" s="5"/>
      <c r="V674" s="5"/>
      <c r="W674" s="5"/>
      <c r="X674" s="5"/>
      <c r="Y674" s="5"/>
      <c r="Z674" s="5"/>
      <c r="AA674" s="5"/>
      <c r="AB674" s="5"/>
    </row>
    <row r="675" spans="8:28" ht="15.75" customHeight="1" x14ac:dyDescent="0.35">
      <c r="H675" s="5"/>
      <c r="I675" s="5"/>
      <c r="J675" s="5"/>
      <c r="N675" s="5"/>
      <c r="O675" s="5"/>
      <c r="P675" s="5"/>
      <c r="T675" s="5"/>
      <c r="U675" s="5"/>
      <c r="V675" s="5"/>
      <c r="W675" s="5"/>
      <c r="X675" s="5"/>
      <c r="Y675" s="5"/>
      <c r="Z675" s="5"/>
      <c r="AA675" s="5"/>
      <c r="AB675" s="5"/>
    </row>
    <row r="676" spans="8:28" ht="15.75" customHeight="1" x14ac:dyDescent="0.35">
      <c r="H676" s="5"/>
      <c r="I676" s="5"/>
      <c r="J676" s="5"/>
      <c r="N676" s="5"/>
      <c r="O676" s="5"/>
      <c r="P676" s="5"/>
      <c r="T676" s="5"/>
      <c r="U676" s="5"/>
      <c r="V676" s="5"/>
      <c r="W676" s="5"/>
      <c r="X676" s="5"/>
      <c r="Y676" s="5"/>
      <c r="Z676" s="5"/>
      <c r="AA676" s="5"/>
      <c r="AB676" s="5"/>
    </row>
    <row r="677" spans="8:28" ht="15.75" customHeight="1" x14ac:dyDescent="0.35">
      <c r="H677" s="5"/>
      <c r="I677" s="5"/>
      <c r="J677" s="5"/>
      <c r="N677" s="5"/>
      <c r="O677" s="5"/>
      <c r="P677" s="5"/>
      <c r="T677" s="5"/>
      <c r="U677" s="5"/>
      <c r="V677" s="5"/>
      <c r="W677" s="5"/>
      <c r="X677" s="5"/>
      <c r="Y677" s="5"/>
      <c r="Z677" s="5"/>
      <c r="AA677" s="5"/>
      <c r="AB677" s="5"/>
    </row>
    <row r="678" spans="8:28" ht="15.75" customHeight="1" x14ac:dyDescent="0.35">
      <c r="H678" s="5"/>
      <c r="I678" s="5"/>
      <c r="J678" s="5"/>
      <c r="N678" s="5"/>
      <c r="O678" s="5"/>
      <c r="P678" s="5"/>
      <c r="T678" s="5"/>
      <c r="U678" s="5"/>
      <c r="V678" s="5"/>
      <c r="W678" s="5"/>
      <c r="X678" s="5"/>
      <c r="Y678" s="5"/>
      <c r="Z678" s="5"/>
      <c r="AA678" s="5"/>
      <c r="AB678" s="5"/>
    </row>
    <row r="679" spans="8:28" ht="15.75" customHeight="1" x14ac:dyDescent="0.35">
      <c r="H679" s="5"/>
      <c r="I679" s="5"/>
      <c r="J679" s="5"/>
      <c r="N679" s="5"/>
      <c r="O679" s="5"/>
      <c r="P679" s="5"/>
      <c r="T679" s="5"/>
      <c r="U679" s="5"/>
      <c r="V679" s="5"/>
      <c r="W679" s="5"/>
      <c r="X679" s="5"/>
      <c r="Y679" s="5"/>
      <c r="Z679" s="5"/>
      <c r="AA679" s="5"/>
      <c r="AB679" s="5"/>
    </row>
    <row r="680" spans="8:28" ht="15.75" customHeight="1" x14ac:dyDescent="0.35">
      <c r="H680" s="5"/>
      <c r="I680" s="5"/>
      <c r="J680" s="5"/>
      <c r="N680" s="5"/>
      <c r="O680" s="5"/>
      <c r="P680" s="5"/>
      <c r="T680" s="5"/>
      <c r="U680" s="5"/>
      <c r="V680" s="5"/>
      <c r="W680" s="5"/>
      <c r="X680" s="5"/>
      <c r="Y680" s="5"/>
      <c r="Z680" s="5"/>
      <c r="AA680" s="5"/>
      <c r="AB680" s="5"/>
    </row>
    <row r="681" spans="8:28" ht="15.75" customHeight="1" x14ac:dyDescent="0.35">
      <c r="H681" s="5"/>
      <c r="I681" s="5"/>
      <c r="J681" s="5"/>
      <c r="N681" s="5"/>
      <c r="O681" s="5"/>
      <c r="P681" s="5"/>
      <c r="T681" s="5"/>
      <c r="U681" s="5"/>
      <c r="V681" s="5"/>
      <c r="W681" s="5"/>
      <c r="X681" s="5"/>
      <c r="Y681" s="5"/>
      <c r="Z681" s="5"/>
      <c r="AA681" s="5"/>
      <c r="AB681" s="5"/>
    </row>
    <row r="682" spans="8:28" ht="15.75" customHeight="1" x14ac:dyDescent="0.35">
      <c r="H682" s="5"/>
      <c r="I682" s="5"/>
      <c r="J682" s="5"/>
      <c r="N682" s="5"/>
      <c r="O682" s="5"/>
      <c r="P682" s="5"/>
      <c r="T682" s="5"/>
      <c r="U682" s="5"/>
      <c r="V682" s="5"/>
      <c r="W682" s="5"/>
      <c r="X682" s="5"/>
      <c r="Y682" s="5"/>
      <c r="Z682" s="5"/>
      <c r="AA682" s="5"/>
      <c r="AB682" s="5"/>
    </row>
    <row r="683" spans="8:28" ht="15.75" customHeight="1" x14ac:dyDescent="0.35">
      <c r="H683" s="5"/>
      <c r="I683" s="5"/>
      <c r="J683" s="5"/>
      <c r="N683" s="5"/>
      <c r="O683" s="5"/>
      <c r="P683" s="5"/>
      <c r="T683" s="5"/>
      <c r="U683" s="5"/>
      <c r="V683" s="5"/>
      <c r="W683" s="5"/>
      <c r="X683" s="5"/>
      <c r="Y683" s="5"/>
      <c r="Z683" s="5"/>
      <c r="AA683" s="5"/>
      <c r="AB683" s="5"/>
    </row>
    <row r="684" spans="8:28" ht="15.75" customHeight="1" x14ac:dyDescent="0.35">
      <c r="H684" s="5"/>
      <c r="I684" s="5"/>
      <c r="J684" s="5"/>
      <c r="N684" s="5"/>
      <c r="O684" s="5"/>
      <c r="P684" s="5"/>
      <c r="T684" s="5"/>
      <c r="U684" s="5"/>
      <c r="V684" s="5"/>
      <c r="W684" s="5"/>
      <c r="X684" s="5"/>
      <c r="Y684" s="5"/>
      <c r="Z684" s="5"/>
      <c r="AA684" s="5"/>
      <c r="AB684" s="5"/>
    </row>
    <row r="685" spans="8:28" ht="15.75" customHeight="1" x14ac:dyDescent="0.35">
      <c r="H685" s="5"/>
      <c r="I685" s="5"/>
      <c r="J685" s="5"/>
      <c r="N685" s="5"/>
      <c r="O685" s="5"/>
      <c r="P685" s="5"/>
      <c r="T685" s="5"/>
      <c r="U685" s="5"/>
      <c r="V685" s="5"/>
      <c r="W685" s="5"/>
      <c r="X685" s="5"/>
      <c r="Y685" s="5"/>
      <c r="Z685" s="5"/>
      <c r="AA685" s="5"/>
      <c r="AB685" s="5"/>
    </row>
    <row r="686" spans="8:28" ht="15.75" customHeight="1" x14ac:dyDescent="0.35">
      <c r="H686" s="5"/>
      <c r="I686" s="5"/>
      <c r="J686" s="5"/>
      <c r="N686" s="5"/>
      <c r="O686" s="5"/>
      <c r="P686" s="5"/>
      <c r="T686" s="5"/>
      <c r="U686" s="5"/>
      <c r="V686" s="5"/>
      <c r="W686" s="5"/>
      <c r="X686" s="5"/>
      <c r="Y686" s="5"/>
      <c r="Z686" s="5"/>
      <c r="AA686" s="5"/>
      <c r="AB686" s="5"/>
    </row>
    <row r="687" spans="8:28" ht="15.75" customHeight="1" x14ac:dyDescent="0.35">
      <c r="H687" s="5"/>
      <c r="I687" s="5"/>
      <c r="J687" s="5"/>
      <c r="N687" s="5"/>
      <c r="O687" s="5"/>
      <c r="P687" s="5"/>
      <c r="T687" s="5"/>
      <c r="U687" s="5"/>
      <c r="V687" s="5"/>
      <c r="W687" s="5"/>
      <c r="X687" s="5"/>
      <c r="Y687" s="5"/>
      <c r="Z687" s="5"/>
      <c r="AA687" s="5"/>
      <c r="AB687" s="5"/>
    </row>
    <row r="688" spans="8:28" ht="15.75" customHeight="1" x14ac:dyDescent="0.35">
      <c r="H688" s="5"/>
      <c r="I688" s="5"/>
      <c r="J688" s="5"/>
      <c r="N688" s="5"/>
      <c r="O688" s="5"/>
      <c r="P688" s="5"/>
      <c r="T688" s="5"/>
      <c r="U688" s="5"/>
      <c r="V688" s="5"/>
      <c r="W688" s="5"/>
      <c r="X688" s="5"/>
      <c r="Y688" s="5"/>
      <c r="Z688" s="5"/>
      <c r="AA688" s="5"/>
      <c r="AB688" s="5"/>
    </row>
    <row r="689" spans="8:28" ht="15.75" customHeight="1" x14ac:dyDescent="0.35">
      <c r="H689" s="5"/>
      <c r="I689" s="5"/>
      <c r="J689" s="5"/>
      <c r="N689" s="5"/>
      <c r="O689" s="5"/>
      <c r="P689" s="5"/>
      <c r="T689" s="5"/>
      <c r="U689" s="5"/>
      <c r="V689" s="5"/>
      <c r="W689" s="5"/>
      <c r="X689" s="5"/>
      <c r="Y689" s="5"/>
      <c r="Z689" s="5"/>
      <c r="AA689" s="5"/>
      <c r="AB689" s="5"/>
    </row>
    <row r="690" spans="8:28" ht="15.75" customHeight="1" x14ac:dyDescent="0.35">
      <c r="H690" s="5"/>
      <c r="I690" s="5"/>
      <c r="J690" s="5"/>
      <c r="N690" s="5"/>
      <c r="O690" s="5"/>
      <c r="P690" s="5"/>
      <c r="T690" s="5"/>
      <c r="U690" s="5"/>
      <c r="V690" s="5"/>
      <c r="W690" s="5"/>
      <c r="X690" s="5"/>
      <c r="Y690" s="5"/>
      <c r="Z690" s="5"/>
      <c r="AA690" s="5"/>
      <c r="AB690" s="5"/>
    </row>
    <row r="691" spans="8:28" ht="15.75" customHeight="1" x14ac:dyDescent="0.35">
      <c r="H691" s="5"/>
      <c r="I691" s="5"/>
      <c r="J691" s="5"/>
      <c r="N691" s="5"/>
      <c r="O691" s="5"/>
      <c r="P691" s="5"/>
      <c r="T691" s="5"/>
      <c r="U691" s="5"/>
      <c r="V691" s="5"/>
      <c r="W691" s="5"/>
      <c r="X691" s="5"/>
      <c r="Y691" s="5"/>
      <c r="Z691" s="5"/>
      <c r="AA691" s="5"/>
      <c r="AB691" s="5"/>
    </row>
    <row r="692" spans="8:28" ht="15.75" customHeight="1" x14ac:dyDescent="0.35">
      <c r="H692" s="5"/>
      <c r="I692" s="5"/>
      <c r="J692" s="5"/>
      <c r="N692" s="5"/>
      <c r="O692" s="5"/>
      <c r="P692" s="5"/>
      <c r="T692" s="5"/>
      <c r="U692" s="5"/>
      <c r="V692" s="5"/>
      <c r="W692" s="5"/>
      <c r="X692" s="5"/>
      <c r="Y692" s="5"/>
      <c r="Z692" s="5"/>
      <c r="AA692" s="5"/>
      <c r="AB692" s="5"/>
    </row>
    <row r="693" spans="8:28" ht="15.75" customHeight="1" x14ac:dyDescent="0.35">
      <c r="H693" s="5"/>
      <c r="I693" s="5"/>
      <c r="J693" s="5"/>
      <c r="N693" s="5"/>
      <c r="O693" s="5"/>
      <c r="P693" s="5"/>
      <c r="T693" s="5"/>
      <c r="U693" s="5"/>
      <c r="V693" s="5"/>
      <c r="W693" s="5"/>
      <c r="X693" s="5"/>
      <c r="Y693" s="5"/>
      <c r="Z693" s="5"/>
      <c r="AA693" s="5"/>
      <c r="AB693" s="5"/>
    </row>
    <row r="694" spans="8:28" ht="15.75" customHeight="1" x14ac:dyDescent="0.35">
      <c r="H694" s="5"/>
      <c r="I694" s="5"/>
      <c r="J694" s="5"/>
      <c r="N694" s="5"/>
      <c r="O694" s="5"/>
      <c r="P694" s="5"/>
      <c r="T694" s="5"/>
      <c r="U694" s="5"/>
      <c r="V694" s="5"/>
      <c r="W694" s="5"/>
      <c r="X694" s="5"/>
      <c r="Y694" s="5"/>
      <c r="Z694" s="5"/>
      <c r="AA694" s="5"/>
      <c r="AB694" s="5"/>
    </row>
    <row r="695" spans="8:28" ht="15.75" customHeight="1" x14ac:dyDescent="0.35">
      <c r="H695" s="5"/>
      <c r="I695" s="5"/>
      <c r="J695" s="5"/>
      <c r="N695" s="5"/>
      <c r="O695" s="5"/>
      <c r="P695" s="5"/>
      <c r="T695" s="5"/>
      <c r="U695" s="5"/>
      <c r="V695" s="5"/>
      <c r="W695" s="5"/>
      <c r="X695" s="5"/>
      <c r="Y695" s="5"/>
      <c r="Z695" s="5"/>
      <c r="AA695" s="5"/>
      <c r="AB695" s="5"/>
    </row>
    <row r="696" spans="8:28" ht="15.75" customHeight="1" x14ac:dyDescent="0.35">
      <c r="H696" s="5"/>
      <c r="I696" s="5"/>
      <c r="J696" s="5"/>
      <c r="N696" s="5"/>
      <c r="O696" s="5"/>
      <c r="P696" s="5"/>
      <c r="T696" s="5"/>
      <c r="U696" s="5"/>
      <c r="V696" s="5"/>
      <c r="W696" s="5"/>
      <c r="X696" s="5"/>
      <c r="Y696" s="5"/>
      <c r="Z696" s="5"/>
      <c r="AA696" s="5"/>
      <c r="AB696" s="5"/>
    </row>
    <row r="697" spans="8:28" ht="15.75" customHeight="1" x14ac:dyDescent="0.35">
      <c r="H697" s="5"/>
      <c r="I697" s="5"/>
      <c r="J697" s="5"/>
      <c r="N697" s="5"/>
      <c r="O697" s="5"/>
      <c r="P697" s="5"/>
      <c r="T697" s="5"/>
      <c r="U697" s="5"/>
      <c r="V697" s="5"/>
      <c r="W697" s="5"/>
      <c r="X697" s="5"/>
      <c r="Y697" s="5"/>
      <c r="Z697" s="5"/>
      <c r="AA697" s="5"/>
      <c r="AB697" s="5"/>
    </row>
    <row r="698" spans="8:28" ht="15.75" customHeight="1" x14ac:dyDescent="0.35">
      <c r="H698" s="5"/>
      <c r="I698" s="5"/>
      <c r="J698" s="5"/>
      <c r="N698" s="5"/>
      <c r="O698" s="5"/>
      <c r="P698" s="5"/>
      <c r="T698" s="5"/>
      <c r="U698" s="5"/>
      <c r="V698" s="5"/>
      <c r="W698" s="5"/>
      <c r="X698" s="5"/>
      <c r="Y698" s="5"/>
      <c r="Z698" s="5"/>
      <c r="AA698" s="5"/>
      <c r="AB698" s="5"/>
    </row>
    <row r="699" spans="8:28" ht="15.75" customHeight="1" x14ac:dyDescent="0.35">
      <c r="H699" s="5"/>
      <c r="I699" s="5"/>
      <c r="J699" s="5"/>
      <c r="N699" s="5"/>
      <c r="O699" s="5"/>
      <c r="P699" s="5"/>
      <c r="T699" s="5"/>
      <c r="U699" s="5"/>
      <c r="V699" s="5"/>
      <c r="W699" s="5"/>
      <c r="X699" s="5"/>
      <c r="Y699" s="5"/>
      <c r="Z699" s="5"/>
      <c r="AA699" s="5"/>
      <c r="AB699" s="5"/>
    </row>
    <row r="700" spans="8:28" ht="15.75" customHeight="1" x14ac:dyDescent="0.35">
      <c r="H700" s="5"/>
      <c r="I700" s="5"/>
      <c r="J700" s="5"/>
      <c r="N700" s="5"/>
      <c r="O700" s="5"/>
      <c r="P700" s="5"/>
      <c r="T700" s="5"/>
      <c r="U700" s="5"/>
      <c r="V700" s="5"/>
      <c r="W700" s="5"/>
      <c r="X700" s="5"/>
      <c r="Y700" s="5"/>
      <c r="Z700" s="5"/>
      <c r="AA700" s="5"/>
      <c r="AB700" s="5"/>
    </row>
    <row r="701" spans="8:28" ht="15.75" customHeight="1" x14ac:dyDescent="0.35">
      <c r="H701" s="5"/>
      <c r="I701" s="5"/>
      <c r="J701" s="5"/>
      <c r="N701" s="5"/>
      <c r="O701" s="5"/>
      <c r="P701" s="5"/>
      <c r="T701" s="5"/>
      <c r="U701" s="5"/>
      <c r="V701" s="5"/>
      <c r="W701" s="5"/>
      <c r="X701" s="5"/>
      <c r="Y701" s="5"/>
      <c r="Z701" s="5"/>
      <c r="AA701" s="5"/>
      <c r="AB701" s="5"/>
    </row>
    <row r="702" spans="8:28" ht="15.75" customHeight="1" x14ac:dyDescent="0.35">
      <c r="H702" s="5"/>
      <c r="I702" s="5"/>
      <c r="J702" s="5"/>
      <c r="N702" s="5"/>
      <c r="O702" s="5"/>
      <c r="P702" s="5"/>
      <c r="T702" s="5"/>
      <c r="U702" s="5"/>
      <c r="V702" s="5"/>
      <c r="W702" s="5"/>
      <c r="X702" s="5"/>
      <c r="Y702" s="5"/>
      <c r="Z702" s="5"/>
      <c r="AA702" s="5"/>
      <c r="AB702" s="5"/>
    </row>
    <row r="703" spans="8:28" ht="15.75" customHeight="1" x14ac:dyDescent="0.35">
      <c r="H703" s="5"/>
      <c r="I703" s="5"/>
      <c r="J703" s="5"/>
      <c r="N703" s="5"/>
      <c r="O703" s="5"/>
      <c r="P703" s="5"/>
      <c r="T703" s="5"/>
      <c r="U703" s="5"/>
      <c r="V703" s="5"/>
      <c r="W703" s="5"/>
      <c r="X703" s="5"/>
      <c r="Y703" s="5"/>
      <c r="Z703" s="5"/>
      <c r="AA703" s="5"/>
      <c r="AB703" s="5"/>
    </row>
    <row r="704" spans="8:28" ht="15.75" customHeight="1" x14ac:dyDescent="0.35">
      <c r="H704" s="5"/>
      <c r="I704" s="5"/>
      <c r="J704" s="5"/>
      <c r="N704" s="5"/>
      <c r="O704" s="5"/>
      <c r="P704" s="5"/>
      <c r="T704" s="5"/>
      <c r="U704" s="5"/>
      <c r="V704" s="5"/>
      <c r="W704" s="5"/>
      <c r="X704" s="5"/>
      <c r="Y704" s="5"/>
      <c r="Z704" s="5"/>
      <c r="AA704" s="5"/>
      <c r="AB704" s="5"/>
    </row>
    <row r="705" spans="8:28" ht="15.75" customHeight="1" x14ac:dyDescent="0.35">
      <c r="H705" s="5"/>
      <c r="I705" s="5"/>
      <c r="J705" s="5"/>
      <c r="N705" s="5"/>
      <c r="O705" s="5"/>
      <c r="P705" s="5"/>
      <c r="T705" s="5"/>
      <c r="U705" s="5"/>
      <c r="V705" s="5"/>
      <c r="W705" s="5"/>
      <c r="X705" s="5"/>
      <c r="Y705" s="5"/>
      <c r="Z705" s="5"/>
      <c r="AA705" s="5"/>
      <c r="AB705" s="5"/>
    </row>
    <row r="706" spans="8:28" ht="15.75" customHeight="1" x14ac:dyDescent="0.35">
      <c r="H706" s="5"/>
      <c r="I706" s="5"/>
      <c r="J706" s="5"/>
      <c r="N706" s="5"/>
      <c r="O706" s="5"/>
      <c r="P706" s="5"/>
      <c r="T706" s="5"/>
      <c r="U706" s="5"/>
      <c r="V706" s="5"/>
      <c r="W706" s="5"/>
      <c r="X706" s="5"/>
      <c r="Y706" s="5"/>
      <c r="Z706" s="5"/>
      <c r="AA706" s="5"/>
      <c r="AB706" s="5"/>
    </row>
    <row r="707" spans="8:28" ht="15.75" customHeight="1" x14ac:dyDescent="0.35">
      <c r="H707" s="5"/>
      <c r="I707" s="5"/>
      <c r="J707" s="5"/>
      <c r="N707" s="5"/>
      <c r="O707" s="5"/>
      <c r="P707" s="5"/>
      <c r="T707" s="5"/>
      <c r="U707" s="5"/>
      <c r="V707" s="5"/>
      <c r="W707" s="5"/>
      <c r="X707" s="5"/>
      <c r="Y707" s="5"/>
      <c r="Z707" s="5"/>
      <c r="AA707" s="5"/>
      <c r="AB707" s="5"/>
    </row>
    <row r="708" spans="8:28" ht="15.75" customHeight="1" x14ac:dyDescent="0.35">
      <c r="H708" s="5"/>
      <c r="I708" s="5"/>
      <c r="J708" s="5"/>
      <c r="N708" s="5"/>
      <c r="O708" s="5"/>
      <c r="P708" s="5"/>
      <c r="T708" s="5"/>
      <c r="U708" s="5"/>
      <c r="V708" s="5"/>
      <c r="W708" s="5"/>
      <c r="X708" s="5"/>
      <c r="Y708" s="5"/>
      <c r="Z708" s="5"/>
      <c r="AA708" s="5"/>
      <c r="AB708" s="5"/>
    </row>
    <row r="709" spans="8:28" ht="15.75" customHeight="1" x14ac:dyDescent="0.35">
      <c r="H709" s="5"/>
      <c r="I709" s="5"/>
      <c r="J709" s="5"/>
      <c r="N709" s="5"/>
      <c r="O709" s="5"/>
      <c r="P709" s="5"/>
      <c r="T709" s="5"/>
      <c r="U709" s="5"/>
      <c r="V709" s="5"/>
      <c r="W709" s="5"/>
      <c r="X709" s="5"/>
      <c r="Y709" s="5"/>
      <c r="Z709" s="5"/>
      <c r="AA709" s="5"/>
      <c r="AB709" s="5"/>
    </row>
    <row r="710" spans="8:28" ht="15.75" customHeight="1" x14ac:dyDescent="0.35">
      <c r="H710" s="5"/>
      <c r="I710" s="5"/>
      <c r="J710" s="5"/>
      <c r="N710" s="5"/>
      <c r="O710" s="5"/>
      <c r="P710" s="5"/>
      <c r="T710" s="5"/>
      <c r="U710" s="5"/>
      <c r="V710" s="5"/>
      <c r="W710" s="5"/>
      <c r="X710" s="5"/>
      <c r="Y710" s="5"/>
      <c r="Z710" s="5"/>
      <c r="AA710" s="5"/>
      <c r="AB710" s="5"/>
    </row>
    <row r="711" spans="8:28" ht="15.75" customHeight="1" x14ac:dyDescent="0.35">
      <c r="H711" s="5"/>
      <c r="I711" s="5"/>
      <c r="J711" s="5"/>
      <c r="N711" s="5"/>
      <c r="O711" s="5"/>
      <c r="P711" s="5"/>
      <c r="T711" s="5"/>
      <c r="U711" s="5"/>
      <c r="V711" s="5"/>
      <c r="W711" s="5"/>
      <c r="X711" s="5"/>
      <c r="Y711" s="5"/>
      <c r="Z711" s="5"/>
      <c r="AA711" s="5"/>
      <c r="AB711" s="5"/>
    </row>
    <row r="712" spans="8:28" ht="15.75" customHeight="1" x14ac:dyDescent="0.35">
      <c r="H712" s="5"/>
      <c r="I712" s="5"/>
      <c r="J712" s="5"/>
      <c r="N712" s="5"/>
      <c r="O712" s="5"/>
      <c r="P712" s="5"/>
      <c r="T712" s="5"/>
      <c r="U712" s="5"/>
      <c r="V712" s="5"/>
      <c r="W712" s="5"/>
      <c r="X712" s="5"/>
      <c r="Y712" s="5"/>
      <c r="Z712" s="5"/>
      <c r="AA712" s="5"/>
      <c r="AB712" s="5"/>
    </row>
    <row r="713" spans="8:28" ht="15.75" customHeight="1" x14ac:dyDescent="0.35">
      <c r="H713" s="5"/>
      <c r="I713" s="5"/>
      <c r="J713" s="5"/>
      <c r="N713" s="5"/>
      <c r="O713" s="5"/>
      <c r="P713" s="5"/>
      <c r="T713" s="5"/>
      <c r="U713" s="5"/>
      <c r="V713" s="5"/>
      <c r="W713" s="5"/>
      <c r="X713" s="5"/>
      <c r="Y713" s="5"/>
      <c r="Z713" s="5"/>
      <c r="AA713" s="5"/>
      <c r="AB713" s="5"/>
    </row>
    <row r="714" spans="8:28" ht="15.75" customHeight="1" x14ac:dyDescent="0.35">
      <c r="H714" s="5"/>
      <c r="I714" s="5"/>
      <c r="J714" s="5"/>
      <c r="N714" s="5"/>
      <c r="O714" s="5"/>
      <c r="P714" s="5"/>
      <c r="T714" s="5"/>
      <c r="U714" s="5"/>
      <c r="V714" s="5"/>
      <c r="W714" s="5"/>
      <c r="X714" s="5"/>
      <c r="Y714" s="5"/>
      <c r="Z714" s="5"/>
      <c r="AA714" s="5"/>
      <c r="AB714" s="5"/>
    </row>
    <row r="715" spans="8:28" ht="15.75" customHeight="1" x14ac:dyDescent="0.35">
      <c r="H715" s="5"/>
      <c r="I715" s="5"/>
      <c r="J715" s="5"/>
      <c r="N715" s="5"/>
      <c r="O715" s="5"/>
      <c r="P715" s="5"/>
      <c r="T715" s="5"/>
      <c r="U715" s="5"/>
      <c r="V715" s="5"/>
      <c r="W715" s="5"/>
      <c r="X715" s="5"/>
      <c r="Y715" s="5"/>
      <c r="Z715" s="5"/>
      <c r="AA715" s="5"/>
      <c r="AB715" s="5"/>
    </row>
    <row r="716" spans="8:28" ht="15.75" customHeight="1" x14ac:dyDescent="0.35">
      <c r="H716" s="5"/>
      <c r="I716" s="5"/>
      <c r="J716" s="5"/>
      <c r="N716" s="5"/>
      <c r="O716" s="5"/>
      <c r="P716" s="5"/>
      <c r="T716" s="5"/>
      <c r="U716" s="5"/>
      <c r="V716" s="5"/>
      <c r="W716" s="5"/>
      <c r="X716" s="5"/>
      <c r="Y716" s="5"/>
      <c r="Z716" s="5"/>
      <c r="AA716" s="5"/>
      <c r="AB716" s="5"/>
    </row>
    <row r="717" spans="8:28" ht="15.75" customHeight="1" x14ac:dyDescent="0.35">
      <c r="H717" s="5"/>
      <c r="I717" s="5"/>
      <c r="J717" s="5"/>
      <c r="N717" s="5"/>
      <c r="O717" s="5"/>
      <c r="P717" s="5"/>
      <c r="T717" s="5"/>
      <c r="U717" s="5"/>
      <c r="V717" s="5"/>
      <c r="W717" s="5"/>
      <c r="X717" s="5"/>
      <c r="Y717" s="5"/>
      <c r="Z717" s="5"/>
      <c r="AA717" s="5"/>
      <c r="AB717" s="5"/>
    </row>
    <row r="718" spans="8:28" ht="15.75" customHeight="1" x14ac:dyDescent="0.35">
      <c r="H718" s="5"/>
      <c r="I718" s="5"/>
      <c r="J718" s="5"/>
      <c r="N718" s="5"/>
      <c r="O718" s="5"/>
      <c r="P718" s="5"/>
      <c r="T718" s="5"/>
      <c r="U718" s="5"/>
      <c r="V718" s="5"/>
      <c r="W718" s="5"/>
      <c r="X718" s="5"/>
      <c r="Y718" s="5"/>
      <c r="Z718" s="5"/>
      <c r="AA718" s="5"/>
      <c r="AB718" s="5"/>
    </row>
    <row r="719" spans="8:28" ht="15.75" customHeight="1" x14ac:dyDescent="0.35">
      <c r="H719" s="5"/>
      <c r="I719" s="5"/>
      <c r="J719" s="5"/>
      <c r="N719" s="5"/>
      <c r="O719" s="5"/>
      <c r="P719" s="5"/>
      <c r="T719" s="5"/>
      <c r="U719" s="5"/>
      <c r="V719" s="5"/>
      <c r="W719" s="5"/>
      <c r="X719" s="5"/>
      <c r="Y719" s="5"/>
      <c r="Z719" s="5"/>
      <c r="AA719" s="5"/>
      <c r="AB719" s="5"/>
    </row>
    <row r="720" spans="8:28" ht="15.75" customHeight="1" x14ac:dyDescent="0.35">
      <c r="H720" s="5"/>
      <c r="I720" s="5"/>
      <c r="J720" s="5"/>
      <c r="N720" s="5"/>
      <c r="O720" s="5"/>
      <c r="P720" s="5"/>
      <c r="T720" s="5"/>
      <c r="U720" s="5"/>
      <c r="V720" s="5"/>
      <c r="W720" s="5"/>
      <c r="X720" s="5"/>
      <c r="Y720" s="5"/>
      <c r="Z720" s="5"/>
      <c r="AA720" s="5"/>
      <c r="AB720" s="5"/>
    </row>
    <row r="721" spans="8:28" ht="15.75" customHeight="1" x14ac:dyDescent="0.35">
      <c r="H721" s="5"/>
      <c r="I721" s="5"/>
      <c r="J721" s="5"/>
      <c r="N721" s="5"/>
      <c r="O721" s="5"/>
      <c r="P721" s="5"/>
      <c r="T721" s="5"/>
      <c r="U721" s="5"/>
      <c r="V721" s="5"/>
      <c r="W721" s="5"/>
      <c r="X721" s="5"/>
      <c r="Y721" s="5"/>
      <c r="Z721" s="5"/>
      <c r="AA721" s="5"/>
      <c r="AB721" s="5"/>
    </row>
    <row r="722" spans="8:28" ht="15.75" customHeight="1" x14ac:dyDescent="0.35">
      <c r="H722" s="5"/>
      <c r="I722" s="5"/>
      <c r="J722" s="5"/>
      <c r="N722" s="5"/>
      <c r="O722" s="5"/>
      <c r="P722" s="5"/>
      <c r="T722" s="5"/>
      <c r="U722" s="5"/>
      <c r="V722" s="5"/>
      <c r="W722" s="5"/>
      <c r="X722" s="5"/>
      <c r="Y722" s="5"/>
      <c r="Z722" s="5"/>
      <c r="AA722" s="5"/>
      <c r="AB722" s="5"/>
    </row>
    <row r="723" spans="8:28" ht="15.75" customHeight="1" x14ac:dyDescent="0.35">
      <c r="H723" s="5"/>
      <c r="I723" s="5"/>
      <c r="J723" s="5"/>
      <c r="N723" s="5"/>
      <c r="O723" s="5"/>
      <c r="P723" s="5"/>
      <c r="T723" s="5"/>
      <c r="U723" s="5"/>
      <c r="V723" s="5"/>
      <c r="W723" s="5"/>
      <c r="X723" s="5"/>
      <c r="Y723" s="5"/>
      <c r="Z723" s="5"/>
      <c r="AA723" s="5"/>
      <c r="AB723" s="5"/>
    </row>
    <row r="724" spans="8:28" ht="15.75" customHeight="1" x14ac:dyDescent="0.35">
      <c r="H724" s="5"/>
      <c r="I724" s="5"/>
      <c r="J724" s="5"/>
      <c r="N724" s="5"/>
      <c r="O724" s="5"/>
      <c r="P724" s="5"/>
      <c r="T724" s="5"/>
      <c r="U724" s="5"/>
      <c r="V724" s="5"/>
      <c r="W724" s="5"/>
      <c r="X724" s="5"/>
      <c r="Y724" s="5"/>
      <c r="Z724" s="5"/>
      <c r="AA724" s="5"/>
      <c r="AB724" s="5"/>
    </row>
    <row r="725" spans="8:28" ht="15.75" customHeight="1" x14ac:dyDescent="0.35">
      <c r="H725" s="5"/>
      <c r="I725" s="5"/>
      <c r="J725" s="5"/>
      <c r="N725" s="5"/>
      <c r="O725" s="5"/>
      <c r="P725" s="5"/>
      <c r="T725" s="5"/>
      <c r="U725" s="5"/>
      <c r="V725" s="5"/>
      <c r="W725" s="5"/>
      <c r="X725" s="5"/>
      <c r="Y725" s="5"/>
      <c r="Z725" s="5"/>
      <c r="AA725" s="5"/>
      <c r="AB725" s="5"/>
    </row>
    <row r="726" spans="8:28" ht="15.75" customHeight="1" x14ac:dyDescent="0.35">
      <c r="H726" s="5"/>
      <c r="I726" s="5"/>
      <c r="J726" s="5"/>
      <c r="N726" s="5"/>
      <c r="O726" s="5"/>
      <c r="P726" s="5"/>
      <c r="T726" s="5"/>
      <c r="U726" s="5"/>
      <c r="V726" s="5"/>
      <c r="W726" s="5"/>
      <c r="X726" s="5"/>
      <c r="Y726" s="5"/>
      <c r="Z726" s="5"/>
      <c r="AA726" s="5"/>
      <c r="AB726" s="5"/>
    </row>
    <row r="727" spans="8:28" ht="15.75" customHeight="1" x14ac:dyDescent="0.35">
      <c r="H727" s="5"/>
      <c r="I727" s="5"/>
      <c r="J727" s="5"/>
      <c r="N727" s="5"/>
      <c r="O727" s="5"/>
      <c r="P727" s="5"/>
      <c r="T727" s="5"/>
      <c r="U727" s="5"/>
      <c r="V727" s="5"/>
      <c r="W727" s="5"/>
      <c r="X727" s="5"/>
      <c r="Y727" s="5"/>
      <c r="Z727" s="5"/>
      <c r="AA727" s="5"/>
      <c r="AB727" s="5"/>
    </row>
    <row r="728" spans="8:28" ht="15.75" customHeight="1" x14ac:dyDescent="0.35">
      <c r="H728" s="5"/>
      <c r="I728" s="5"/>
      <c r="J728" s="5"/>
      <c r="N728" s="5"/>
      <c r="O728" s="5"/>
      <c r="P728" s="5"/>
      <c r="T728" s="5"/>
      <c r="U728" s="5"/>
      <c r="V728" s="5"/>
      <c r="W728" s="5"/>
      <c r="X728" s="5"/>
      <c r="Y728" s="5"/>
      <c r="Z728" s="5"/>
      <c r="AA728" s="5"/>
      <c r="AB728" s="5"/>
    </row>
    <row r="729" spans="8:28" ht="15.75" customHeight="1" x14ac:dyDescent="0.35">
      <c r="H729" s="5"/>
      <c r="I729" s="5"/>
      <c r="J729" s="5"/>
      <c r="N729" s="5"/>
      <c r="O729" s="5"/>
      <c r="P729" s="5"/>
      <c r="T729" s="5"/>
      <c r="U729" s="5"/>
      <c r="V729" s="5"/>
      <c r="W729" s="5"/>
      <c r="X729" s="5"/>
      <c r="Y729" s="5"/>
      <c r="Z729" s="5"/>
      <c r="AA729" s="5"/>
      <c r="AB729" s="5"/>
    </row>
    <row r="730" spans="8:28" ht="15.75" customHeight="1" x14ac:dyDescent="0.35">
      <c r="H730" s="5"/>
      <c r="I730" s="5"/>
      <c r="J730" s="5"/>
      <c r="N730" s="5"/>
      <c r="O730" s="5"/>
      <c r="P730" s="5"/>
      <c r="T730" s="5"/>
      <c r="U730" s="5"/>
      <c r="V730" s="5"/>
      <c r="W730" s="5"/>
      <c r="X730" s="5"/>
      <c r="Y730" s="5"/>
      <c r="Z730" s="5"/>
      <c r="AA730" s="5"/>
      <c r="AB730" s="5"/>
    </row>
    <row r="731" spans="8:28" ht="15.75" customHeight="1" x14ac:dyDescent="0.35">
      <c r="H731" s="5"/>
      <c r="I731" s="5"/>
      <c r="J731" s="5"/>
      <c r="N731" s="5"/>
      <c r="O731" s="5"/>
      <c r="P731" s="5"/>
      <c r="T731" s="5"/>
      <c r="U731" s="5"/>
      <c r="V731" s="5"/>
      <c r="W731" s="5"/>
      <c r="X731" s="5"/>
      <c r="Y731" s="5"/>
      <c r="Z731" s="5"/>
      <c r="AA731" s="5"/>
      <c r="AB731" s="5"/>
    </row>
    <row r="732" spans="8:28" ht="15.75" customHeight="1" x14ac:dyDescent="0.35">
      <c r="H732" s="5"/>
      <c r="I732" s="5"/>
      <c r="J732" s="5"/>
      <c r="N732" s="5"/>
      <c r="O732" s="5"/>
      <c r="P732" s="5"/>
      <c r="T732" s="5"/>
      <c r="U732" s="5"/>
      <c r="V732" s="5"/>
      <c r="W732" s="5"/>
      <c r="X732" s="5"/>
      <c r="Y732" s="5"/>
      <c r="Z732" s="5"/>
      <c r="AA732" s="5"/>
      <c r="AB732" s="5"/>
    </row>
    <row r="733" spans="8:28" ht="15.75" customHeight="1" x14ac:dyDescent="0.35">
      <c r="H733" s="5"/>
      <c r="I733" s="5"/>
      <c r="J733" s="5"/>
      <c r="N733" s="5"/>
      <c r="O733" s="5"/>
      <c r="P733" s="5"/>
      <c r="T733" s="5"/>
      <c r="U733" s="5"/>
      <c r="V733" s="5"/>
      <c r="W733" s="5"/>
      <c r="X733" s="5"/>
      <c r="Y733" s="5"/>
      <c r="Z733" s="5"/>
      <c r="AA733" s="5"/>
      <c r="AB733" s="5"/>
    </row>
    <row r="734" spans="8:28" ht="15.75" customHeight="1" x14ac:dyDescent="0.35">
      <c r="H734" s="5"/>
      <c r="I734" s="5"/>
      <c r="J734" s="5"/>
      <c r="N734" s="5"/>
      <c r="O734" s="5"/>
      <c r="P734" s="5"/>
      <c r="T734" s="5"/>
      <c r="U734" s="5"/>
      <c r="V734" s="5"/>
      <c r="W734" s="5"/>
      <c r="X734" s="5"/>
      <c r="Y734" s="5"/>
      <c r="Z734" s="5"/>
      <c r="AA734" s="5"/>
      <c r="AB734" s="5"/>
    </row>
    <row r="735" spans="8:28" ht="15.75" customHeight="1" x14ac:dyDescent="0.35">
      <c r="H735" s="5"/>
      <c r="I735" s="5"/>
      <c r="J735" s="5"/>
      <c r="N735" s="5"/>
      <c r="O735" s="5"/>
      <c r="P735" s="5"/>
      <c r="T735" s="5"/>
      <c r="U735" s="5"/>
      <c r="V735" s="5"/>
      <c r="W735" s="5"/>
      <c r="X735" s="5"/>
      <c r="Y735" s="5"/>
      <c r="Z735" s="5"/>
      <c r="AA735" s="5"/>
      <c r="AB735" s="5"/>
    </row>
    <row r="736" spans="8:28" ht="15.75" customHeight="1" x14ac:dyDescent="0.35">
      <c r="H736" s="5"/>
      <c r="I736" s="5"/>
      <c r="J736" s="5"/>
      <c r="N736" s="5"/>
      <c r="O736" s="5"/>
      <c r="P736" s="5"/>
      <c r="T736" s="5"/>
      <c r="U736" s="5"/>
      <c r="V736" s="5"/>
      <c r="W736" s="5"/>
      <c r="X736" s="5"/>
      <c r="Y736" s="5"/>
      <c r="Z736" s="5"/>
      <c r="AA736" s="5"/>
      <c r="AB736" s="5"/>
    </row>
    <row r="737" spans="8:28" ht="15.75" customHeight="1" x14ac:dyDescent="0.35">
      <c r="H737" s="5"/>
      <c r="I737" s="5"/>
      <c r="J737" s="5"/>
      <c r="N737" s="5"/>
      <c r="O737" s="5"/>
      <c r="P737" s="5"/>
      <c r="T737" s="5"/>
      <c r="U737" s="5"/>
      <c r="V737" s="5"/>
      <c r="W737" s="5"/>
      <c r="X737" s="5"/>
      <c r="Y737" s="5"/>
      <c r="Z737" s="5"/>
      <c r="AA737" s="5"/>
      <c r="AB737" s="5"/>
    </row>
    <row r="738" spans="8:28" ht="15.75" customHeight="1" x14ac:dyDescent="0.35">
      <c r="H738" s="5"/>
      <c r="I738" s="5"/>
      <c r="J738" s="5"/>
      <c r="N738" s="5"/>
      <c r="O738" s="5"/>
      <c r="P738" s="5"/>
      <c r="T738" s="5"/>
      <c r="U738" s="5"/>
      <c r="V738" s="5"/>
      <c r="W738" s="5"/>
      <c r="X738" s="5"/>
      <c r="Y738" s="5"/>
      <c r="Z738" s="5"/>
      <c r="AA738" s="5"/>
      <c r="AB738" s="5"/>
    </row>
    <row r="739" spans="8:28" ht="15.75" customHeight="1" x14ac:dyDescent="0.35">
      <c r="H739" s="5"/>
      <c r="I739" s="5"/>
      <c r="J739" s="5"/>
      <c r="N739" s="5"/>
      <c r="O739" s="5"/>
      <c r="P739" s="5"/>
      <c r="T739" s="5"/>
      <c r="U739" s="5"/>
      <c r="V739" s="5"/>
      <c r="W739" s="5"/>
      <c r="X739" s="5"/>
      <c r="Y739" s="5"/>
      <c r="Z739" s="5"/>
      <c r="AA739" s="5"/>
      <c r="AB739" s="5"/>
    </row>
    <row r="740" spans="8:28" ht="15.75" customHeight="1" x14ac:dyDescent="0.35">
      <c r="H740" s="5"/>
      <c r="I740" s="5"/>
      <c r="J740" s="5"/>
      <c r="N740" s="5"/>
      <c r="O740" s="5"/>
      <c r="P740" s="5"/>
      <c r="T740" s="5"/>
      <c r="U740" s="5"/>
      <c r="V740" s="5"/>
      <c r="W740" s="5"/>
      <c r="X740" s="5"/>
      <c r="Y740" s="5"/>
      <c r="Z740" s="5"/>
      <c r="AA740" s="5"/>
      <c r="AB740" s="5"/>
    </row>
    <row r="741" spans="8:28" ht="15.75" customHeight="1" x14ac:dyDescent="0.35">
      <c r="H741" s="5"/>
      <c r="I741" s="5"/>
      <c r="J741" s="5"/>
      <c r="N741" s="5"/>
      <c r="O741" s="5"/>
      <c r="P741" s="5"/>
      <c r="T741" s="5"/>
      <c r="U741" s="5"/>
      <c r="V741" s="5"/>
      <c r="W741" s="5"/>
      <c r="X741" s="5"/>
      <c r="Y741" s="5"/>
      <c r="Z741" s="5"/>
      <c r="AA741" s="5"/>
      <c r="AB741" s="5"/>
    </row>
    <row r="742" spans="8:28" ht="15.75" customHeight="1" x14ac:dyDescent="0.35">
      <c r="H742" s="5"/>
      <c r="I742" s="5"/>
      <c r="J742" s="5"/>
      <c r="N742" s="5"/>
      <c r="O742" s="5"/>
      <c r="P742" s="5"/>
      <c r="T742" s="5"/>
      <c r="U742" s="5"/>
      <c r="V742" s="5"/>
      <c r="W742" s="5"/>
      <c r="X742" s="5"/>
      <c r="Y742" s="5"/>
      <c r="Z742" s="5"/>
      <c r="AA742" s="5"/>
      <c r="AB742" s="5"/>
    </row>
    <row r="743" spans="8:28" ht="15.75" customHeight="1" x14ac:dyDescent="0.35">
      <c r="H743" s="5"/>
      <c r="I743" s="5"/>
      <c r="J743" s="5"/>
      <c r="N743" s="5"/>
      <c r="O743" s="5"/>
      <c r="P743" s="5"/>
      <c r="T743" s="5"/>
      <c r="U743" s="5"/>
      <c r="V743" s="5"/>
      <c r="W743" s="5"/>
      <c r="X743" s="5"/>
      <c r="Y743" s="5"/>
      <c r="Z743" s="5"/>
      <c r="AA743" s="5"/>
      <c r="AB743" s="5"/>
    </row>
    <row r="744" spans="8:28" ht="15.75" customHeight="1" x14ac:dyDescent="0.35">
      <c r="H744" s="5"/>
      <c r="I744" s="5"/>
      <c r="J744" s="5"/>
      <c r="N744" s="5"/>
      <c r="O744" s="5"/>
      <c r="P744" s="5"/>
      <c r="T744" s="5"/>
      <c r="U744" s="5"/>
      <c r="V744" s="5"/>
      <c r="W744" s="5"/>
      <c r="X744" s="5"/>
      <c r="Y744" s="5"/>
      <c r="Z744" s="5"/>
      <c r="AA744" s="5"/>
      <c r="AB744" s="5"/>
    </row>
    <row r="745" spans="8:28" ht="15.75" customHeight="1" x14ac:dyDescent="0.35">
      <c r="H745" s="5"/>
      <c r="I745" s="5"/>
      <c r="J745" s="5"/>
      <c r="N745" s="5"/>
      <c r="O745" s="5"/>
      <c r="P745" s="5"/>
      <c r="T745" s="5"/>
      <c r="U745" s="5"/>
      <c r="V745" s="5"/>
      <c r="W745" s="5"/>
      <c r="X745" s="5"/>
      <c r="Y745" s="5"/>
      <c r="Z745" s="5"/>
      <c r="AA745" s="5"/>
      <c r="AB745" s="5"/>
    </row>
    <row r="746" spans="8:28" ht="15.75" customHeight="1" x14ac:dyDescent="0.35">
      <c r="H746" s="5"/>
      <c r="I746" s="5"/>
      <c r="J746" s="5"/>
      <c r="N746" s="5"/>
      <c r="O746" s="5"/>
      <c r="P746" s="5"/>
      <c r="T746" s="5"/>
      <c r="U746" s="5"/>
      <c r="V746" s="5"/>
      <c r="W746" s="5"/>
      <c r="X746" s="5"/>
      <c r="Y746" s="5"/>
      <c r="Z746" s="5"/>
      <c r="AA746" s="5"/>
      <c r="AB746" s="5"/>
    </row>
    <row r="747" spans="8:28" ht="15.75" customHeight="1" x14ac:dyDescent="0.35">
      <c r="H747" s="5"/>
      <c r="I747" s="5"/>
      <c r="J747" s="5"/>
      <c r="N747" s="5"/>
      <c r="O747" s="5"/>
      <c r="P747" s="5"/>
      <c r="T747" s="5"/>
      <c r="U747" s="5"/>
      <c r="V747" s="5"/>
      <c r="W747" s="5"/>
      <c r="X747" s="5"/>
      <c r="Y747" s="5"/>
      <c r="Z747" s="5"/>
      <c r="AA747" s="5"/>
      <c r="AB747" s="5"/>
    </row>
    <row r="748" spans="8:28" ht="15.75" customHeight="1" x14ac:dyDescent="0.35">
      <c r="H748" s="5"/>
      <c r="I748" s="5"/>
      <c r="J748" s="5"/>
      <c r="N748" s="5"/>
      <c r="O748" s="5"/>
      <c r="P748" s="5"/>
      <c r="T748" s="5"/>
      <c r="U748" s="5"/>
      <c r="V748" s="5"/>
      <c r="W748" s="5"/>
      <c r="X748" s="5"/>
      <c r="Y748" s="5"/>
      <c r="Z748" s="5"/>
      <c r="AA748" s="5"/>
      <c r="AB748" s="5"/>
    </row>
    <row r="749" spans="8:28" ht="15.75" customHeight="1" x14ac:dyDescent="0.35">
      <c r="H749" s="5"/>
      <c r="I749" s="5"/>
      <c r="J749" s="5"/>
      <c r="N749" s="5"/>
      <c r="O749" s="5"/>
      <c r="P749" s="5"/>
      <c r="T749" s="5"/>
      <c r="U749" s="5"/>
      <c r="V749" s="5"/>
      <c r="W749" s="5"/>
      <c r="X749" s="5"/>
      <c r="Y749" s="5"/>
      <c r="Z749" s="5"/>
      <c r="AA749" s="5"/>
      <c r="AB749" s="5"/>
    </row>
    <row r="750" spans="8:28" ht="15.75" customHeight="1" x14ac:dyDescent="0.35">
      <c r="H750" s="5"/>
      <c r="I750" s="5"/>
      <c r="J750" s="5"/>
      <c r="N750" s="5"/>
      <c r="O750" s="5"/>
      <c r="P750" s="5"/>
      <c r="T750" s="5"/>
      <c r="U750" s="5"/>
      <c r="V750" s="5"/>
      <c r="W750" s="5"/>
      <c r="X750" s="5"/>
      <c r="Y750" s="5"/>
      <c r="Z750" s="5"/>
      <c r="AA750" s="5"/>
      <c r="AB750" s="5"/>
    </row>
    <row r="751" spans="8:28" ht="15.75" customHeight="1" x14ac:dyDescent="0.35">
      <c r="H751" s="5"/>
      <c r="I751" s="5"/>
      <c r="J751" s="5"/>
      <c r="N751" s="5"/>
      <c r="O751" s="5"/>
      <c r="P751" s="5"/>
      <c r="T751" s="5"/>
      <c r="U751" s="5"/>
      <c r="V751" s="5"/>
      <c r="W751" s="5"/>
      <c r="X751" s="5"/>
      <c r="Y751" s="5"/>
      <c r="Z751" s="5"/>
      <c r="AA751" s="5"/>
      <c r="AB751" s="5"/>
    </row>
    <row r="752" spans="8:28" ht="15.75" customHeight="1" x14ac:dyDescent="0.35">
      <c r="H752" s="5"/>
      <c r="I752" s="5"/>
      <c r="J752" s="5"/>
      <c r="N752" s="5"/>
      <c r="O752" s="5"/>
      <c r="P752" s="5"/>
      <c r="T752" s="5"/>
      <c r="U752" s="5"/>
      <c r="V752" s="5"/>
      <c r="W752" s="5"/>
      <c r="X752" s="5"/>
      <c r="Y752" s="5"/>
      <c r="Z752" s="5"/>
      <c r="AA752" s="5"/>
      <c r="AB752" s="5"/>
    </row>
    <row r="753" spans="8:28" ht="15.75" customHeight="1" x14ac:dyDescent="0.35">
      <c r="H753" s="5"/>
      <c r="I753" s="5"/>
      <c r="J753" s="5"/>
      <c r="N753" s="5"/>
      <c r="O753" s="5"/>
      <c r="P753" s="5"/>
      <c r="T753" s="5"/>
      <c r="U753" s="5"/>
      <c r="V753" s="5"/>
      <c r="W753" s="5"/>
      <c r="X753" s="5"/>
      <c r="Y753" s="5"/>
      <c r="Z753" s="5"/>
      <c r="AA753" s="5"/>
      <c r="AB753" s="5"/>
    </row>
    <row r="754" spans="8:28" ht="15.75" customHeight="1" x14ac:dyDescent="0.35">
      <c r="H754" s="5"/>
      <c r="I754" s="5"/>
      <c r="J754" s="5"/>
      <c r="N754" s="5"/>
      <c r="O754" s="5"/>
      <c r="P754" s="5"/>
      <c r="T754" s="5"/>
      <c r="U754" s="5"/>
      <c r="V754" s="5"/>
      <c r="W754" s="5"/>
      <c r="X754" s="5"/>
      <c r="Y754" s="5"/>
      <c r="Z754" s="5"/>
      <c r="AA754" s="5"/>
      <c r="AB754" s="5"/>
    </row>
    <row r="755" spans="8:28" ht="15.75" customHeight="1" x14ac:dyDescent="0.35">
      <c r="H755" s="5"/>
      <c r="I755" s="5"/>
      <c r="J755" s="5"/>
      <c r="N755" s="5"/>
      <c r="O755" s="5"/>
      <c r="P755" s="5"/>
      <c r="T755" s="5"/>
      <c r="U755" s="5"/>
      <c r="V755" s="5"/>
      <c r="W755" s="5"/>
      <c r="X755" s="5"/>
      <c r="Y755" s="5"/>
      <c r="Z755" s="5"/>
      <c r="AA755" s="5"/>
      <c r="AB755" s="5"/>
    </row>
    <row r="756" spans="8:28" ht="15.75" customHeight="1" x14ac:dyDescent="0.35">
      <c r="H756" s="5"/>
      <c r="I756" s="5"/>
      <c r="J756" s="5"/>
      <c r="N756" s="5"/>
      <c r="O756" s="5"/>
      <c r="P756" s="5"/>
      <c r="T756" s="5"/>
      <c r="U756" s="5"/>
      <c r="V756" s="5"/>
      <c r="W756" s="5"/>
      <c r="X756" s="5"/>
      <c r="Y756" s="5"/>
      <c r="Z756" s="5"/>
      <c r="AA756" s="5"/>
      <c r="AB756" s="5"/>
    </row>
    <row r="757" spans="8:28" ht="15.75" customHeight="1" x14ac:dyDescent="0.35">
      <c r="H757" s="5"/>
      <c r="I757" s="5"/>
      <c r="J757" s="5"/>
      <c r="N757" s="5"/>
      <c r="O757" s="5"/>
      <c r="P757" s="5"/>
      <c r="T757" s="5"/>
      <c r="U757" s="5"/>
      <c r="V757" s="5"/>
      <c r="W757" s="5"/>
      <c r="X757" s="5"/>
      <c r="Y757" s="5"/>
      <c r="Z757" s="5"/>
      <c r="AA757" s="5"/>
      <c r="AB757" s="5"/>
    </row>
    <row r="758" spans="8:28" ht="15.75" customHeight="1" x14ac:dyDescent="0.35">
      <c r="H758" s="5"/>
      <c r="I758" s="5"/>
      <c r="J758" s="5"/>
      <c r="N758" s="5"/>
      <c r="O758" s="5"/>
      <c r="P758" s="5"/>
      <c r="T758" s="5"/>
      <c r="U758" s="5"/>
      <c r="V758" s="5"/>
      <c r="W758" s="5"/>
      <c r="X758" s="5"/>
      <c r="Y758" s="5"/>
      <c r="Z758" s="5"/>
      <c r="AA758" s="5"/>
      <c r="AB758" s="5"/>
    </row>
    <row r="759" spans="8:28" ht="15.75" customHeight="1" x14ac:dyDescent="0.35">
      <c r="H759" s="5"/>
      <c r="I759" s="5"/>
      <c r="J759" s="5"/>
      <c r="N759" s="5"/>
      <c r="O759" s="5"/>
      <c r="P759" s="5"/>
      <c r="T759" s="5"/>
      <c r="U759" s="5"/>
      <c r="V759" s="5"/>
      <c r="W759" s="5"/>
      <c r="X759" s="5"/>
      <c r="Y759" s="5"/>
      <c r="Z759" s="5"/>
      <c r="AA759" s="5"/>
      <c r="AB759" s="5"/>
    </row>
    <row r="760" spans="8:28" ht="15.75" customHeight="1" x14ac:dyDescent="0.35">
      <c r="H760" s="5"/>
      <c r="I760" s="5"/>
      <c r="J760" s="5"/>
      <c r="N760" s="5"/>
      <c r="O760" s="5"/>
      <c r="P760" s="5"/>
      <c r="T760" s="5"/>
      <c r="U760" s="5"/>
      <c r="V760" s="5"/>
      <c r="W760" s="5"/>
      <c r="X760" s="5"/>
      <c r="Y760" s="5"/>
      <c r="Z760" s="5"/>
      <c r="AA760" s="5"/>
      <c r="AB760" s="5"/>
    </row>
    <row r="761" spans="8:28" ht="15.75" customHeight="1" x14ac:dyDescent="0.35">
      <c r="H761" s="5"/>
      <c r="I761" s="5"/>
      <c r="J761" s="5"/>
      <c r="N761" s="5"/>
      <c r="O761" s="5"/>
      <c r="P761" s="5"/>
      <c r="T761" s="5"/>
      <c r="U761" s="5"/>
      <c r="V761" s="5"/>
      <c r="W761" s="5"/>
      <c r="X761" s="5"/>
      <c r="Y761" s="5"/>
      <c r="Z761" s="5"/>
      <c r="AA761" s="5"/>
      <c r="AB761" s="5"/>
    </row>
    <row r="762" spans="8:28" ht="15.75" customHeight="1" x14ac:dyDescent="0.35">
      <c r="H762" s="5"/>
      <c r="I762" s="5"/>
      <c r="J762" s="5"/>
      <c r="N762" s="5"/>
      <c r="O762" s="5"/>
      <c r="P762" s="5"/>
      <c r="T762" s="5"/>
      <c r="U762" s="5"/>
      <c r="V762" s="5"/>
      <c r="W762" s="5"/>
      <c r="X762" s="5"/>
      <c r="Y762" s="5"/>
      <c r="Z762" s="5"/>
      <c r="AA762" s="5"/>
      <c r="AB762" s="5"/>
    </row>
    <row r="763" spans="8:28" ht="15.75" customHeight="1" x14ac:dyDescent="0.35">
      <c r="H763" s="5"/>
      <c r="I763" s="5"/>
      <c r="J763" s="5"/>
      <c r="N763" s="5"/>
      <c r="O763" s="5"/>
      <c r="P763" s="5"/>
      <c r="T763" s="5"/>
      <c r="U763" s="5"/>
      <c r="V763" s="5"/>
      <c r="W763" s="5"/>
      <c r="X763" s="5"/>
      <c r="Y763" s="5"/>
      <c r="Z763" s="5"/>
      <c r="AA763" s="5"/>
      <c r="AB763" s="5"/>
    </row>
    <row r="764" spans="8:28" ht="15.75" customHeight="1" x14ac:dyDescent="0.35">
      <c r="H764" s="5"/>
      <c r="I764" s="5"/>
      <c r="J764" s="5"/>
      <c r="N764" s="5"/>
      <c r="O764" s="5"/>
      <c r="P764" s="5"/>
      <c r="T764" s="5"/>
      <c r="U764" s="5"/>
      <c r="V764" s="5"/>
      <c r="W764" s="5"/>
      <c r="X764" s="5"/>
      <c r="Y764" s="5"/>
      <c r="Z764" s="5"/>
      <c r="AA764" s="5"/>
      <c r="AB764" s="5"/>
    </row>
    <row r="765" spans="8:28" ht="15.75" customHeight="1" x14ac:dyDescent="0.35">
      <c r="H765" s="5"/>
      <c r="I765" s="5"/>
      <c r="J765" s="5"/>
      <c r="N765" s="5"/>
      <c r="O765" s="5"/>
      <c r="P765" s="5"/>
      <c r="T765" s="5"/>
      <c r="U765" s="5"/>
      <c r="V765" s="5"/>
      <c r="W765" s="5"/>
      <c r="X765" s="5"/>
      <c r="Y765" s="5"/>
      <c r="Z765" s="5"/>
      <c r="AA765" s="5"/>
      <c r="AB765" s="5"/>
    </row>
    <row r="766" spans="8:28" ht="15.75" customHeight="1" x14ac:dyDescent="0.35">
      <c r="H766" s="5"/>
      <c r="I766" s="5"/>
      <c r="J766" s="5"/>
      <c r="N766" s="5"/>
      <c r="O766" s="5"/>
      <c r="P766" s="5"/>
      <c r="T766" s="5"/>
      <c r="U766" s="5"/>
      <c r="V766" s="5"/>
      <c r="W766" s="5"/>
      <c r="X766" s="5"/>
      <c r="Y766" s="5"/>
      <c r="Z766" s="5"/>
      <c r="AA766" s="5"/>
      <c r="AB766" s="5"/>
    </row>
    <row r="767" spans="8:28" ht="15.75" customHeight="1" x14ac:dyDescent="0.35">
      <c r="H767" s="5"/>
      <c r="I767" s="5"/>
      <c r="J767" s="5"/>
      <c r="N767" s="5"/>
      <c r="O767" s="5"/>
      <c r="P767" s="5"/>
      <c r="T767" s="5"/>
      <c r="U767" s="5"/>
      <c r="V767" s="5"/>
      <c r="W767" s="5"/>
      <c r="X767" s="5"/>
      <c r="Y767" s="5"/>
      <c r="Z767" s="5"/>
      <c r="AA767" s="5"/>
      <c r="AB767" s="5"/>
    </row>
    <row r="768" spans="8:28" ht="15.75" customHeight="1" x14ac:dyDescent="0.35">
      <c r="H768" s="5"/>
      <c r="I768" s="5"/>
      <c r="J768" s="5"/>
      <c r="N768" s="5"/>
      <c r="O768" s="5"/>
      <c r="P768" s="5"/>
      <c r="T768" s="5"/>
      <c r="U768" s="5"/>
      <c r="V768" s="5"/>
      <c r="W768" s="5"/>
      <c r="X768" s="5"/>
      <c r="Y768" s="5"/>
      <c r="Z768" s="5"/>
      <c r="AA768" s="5"/>
      <c r="AB768" s="5"/>
    </row>
    <row r="769" spans="8:28" ht="15.75" customHeight="1" x14ac:dyDescent="0.35">
      <c r="H769" s="5"/>
      <c r="I769" s="5"/>
      <c r="J769" s="5"/>
      <c r="N769" s="5"/>
      <c r="O769" s="5"/>
      <c r="P769" s="5"/>
      <c r="T769" s="5"/>
      <c r="U769" s="5"/>
      <c r="V769" s="5"/>
      <c r="W769" s="5"/>
      <c r="X769" s="5"/>
      <c r="Y769" s="5"/>
      <c r="Z769" s="5"/>
      <c r="AA769" s="5"/>
      <c r="AB769" s="5"/>
    </row>
    <row r="770" spans="8:28" ht="15.75" customHeight="1" x14ac:dyDescent="0.35">
      <c r="H770" s="5"/>
      <c r="I770" s="5"/>
      <c r="J770" s="5"/>
      <c r="N770" s="5"/>
      <c r="O770" s="5"/>
      <c r="P770" s="5"/>
      <c r="T770" s="5"/>
      <c r="U770" s="5"/>
      <c r="V770" s="5"/>
      <c r="W770" s="5"/>
      <c r="X770" s="5"/>
      <c r="Y770" s="5"/>
      <c r="Z770" s="5"/>
      <c r="AA770" s="5"/>
      <c r="AB770" s="5"/>
    </row>
    <row r="771" spans="8:28" ht="15.75" customHeight="1" x14ac:dyDescent="0.35">
      <c r="H771" s="5"/>
      <c r="I771" s="5"/>
      <c r="J771" s="5"/>
      <c r="N771" s="5"/>
      <c r="O771" s="5"/>
      <c r="P771" s="5"/>
      <c r="T771" s="5"/>
      <c r="U771" s="5"/>
      <c r="V771" s="5"/>
      <c r="W771" s="5"/>
      <c r="X771" s="5"/>
      <c r="Y771" s="5"/>
      <c r="Z771" s="5"/>
      <c r="AA771" s="5"/>
      <c r="AB771" s="5"/>
    </row>
    <row r="772" spans="8:28" ht="15.75" customHeight="1" x14ac:dyDescent="0.35">
      <c r="H772" s="5"/>
      <c r="I772" s="5"/>
      <c r="J772" s="5"/>
      <c r="N772" s="5"/>
      <c r="O772" s="5"/>
      <c r="P772" s="5"/>
      <c r="T772" s="5"/>
      <c r="U772" s="5"/>
      <c r="V772" s="5"/>
      <c r="W772" s="5"/>
      <c r="X772" s="5"/>
      <c r="Y772" s="5"/>
      <c r="Z772" s="5"/>
      <c r="AA772" s="5"/>
      <c r="AB772" s="5"/>
    </row>
    <row r="773" spans="8:28" ht="15.75" customHeight="1" x14ac:dyDescent="0.35">
      <c r="H773" s="5"/>
      <c r="I773" s="5"/>
      <c r="J773" s="5"/>
      <c r="N773" s="5"/>
      <c r="O773" s="5"/>
      <c r="P773" s="5"/>
      <c r="T773" s="5"/>
      <c r="U773" s="5"/>
      <c r="V773" s="5"/>
      <c r="W773" s="5"/>
      <c r="X773" s="5"/>
      <c r="Y773" s="5"/>
      <c r="Z773" s="5"/>
      <c r="AA773" s="5"/>
      <c r="AB773" s="5"/>
    </row>
    <row r="774" spans="8:28" ht="15.75" customHeight="1" x14ac:dyDescent="0.35">
      <c r="H774" s="5"/>
      <c r="I774" s="5"/>
      <c r="J774" s="5"/>
      <c r="N774" s="5"/>
      <c r="O774" s="5"/>
      <c r="P774" s="5"/>
      <c r="T774" s="5"/>
      <c r="U774" s="5"/>
      <c r="V774" s="5"/>
      <c r="W774" s="5"/>
      <c r="X774" s="5"/>
      <c r="Y774" s="5"/>
      <c r="Z774" s="5"/>
      <c r="AA774" s="5"/>
      <c r="AB774" s="5"/>
    </row>
    <row r="775" spans="8:28" ht="15.75" customHeight="1" x14ac:dyDescent="0.35">
      <c r="H775" s="5"/>
      <c r="I775" s="5"/>
      <c r="J775" s="5"/>
      <c r="N775" s="5"/>
      <c r="O775" s="5"/>
      <c r="P775" s="5"/>
      <c r="T775" s="5"/>
      <c r="U775" s="5"/>
      <c r="V775" s="5"/>
      <c r="W775" s="5"/>
      <c r="X775" s="5"/>
      <c r="Y775" s="5"/>
      <c r="Z775" s="5"/>
      <c r="AA775" s="5"/>
      <c r="AB775" s="5"/>
    </row>
    <row r="776" spans="8:28" ht="15.75" customHeight="1" x14ac:dyDescent="0.35">
      <c r="H776" s="5"/>
      <c r="I776" s="5"/>
      <c r="J776" s="5"/>
      <c r="N776" s="5"/>
      <c r="O776" s="5"/>
      <c r="P776" s="5"/>
      <c r="T776" s="5"/>
      <c r="U776" s="5"/>
      <c r="V776" s="5"/>
      <c r="W776" s="5"/>
      <c r="X776" s="5"/>
      <c r="Y776" s="5"/>
      <c r="Z776" s="5"/>
      <c r="AA776" s="5"/>
      <c r="AB776" s="5"/>
    </row>
    <row r="777" spans="8:28" ht="15.75" customHeight="1" x14ac:dyDescent="0.35">
      <c r="H777" s="5"/>
      <c r="I777" s="5"/>
      <c r="J777" s="5"/>
      <c r="N777" s="5"/>
      <c r="O777" s="5"/>
      <c r="P777" s="5"/>
      <c r="T777" s="5"/>
      <c r="U777" s="5"/>
      <c r="V777" s="5"/>
      <c r="W777" s="5"/>
      <c r="X777" s="5"/>
      <c r="Y777" s="5"/>
      <c r="Z777" s="5"/>
      <c r="AA777" s="5"/>
      <c r="AB777" s="5"/>
    </row>
    <row r="778" spans="8:28" ht="15.75" customHeight="1" x14ac:dyDescent="0.35">
      <c r="H778" s="5"/>
      <c r="I778" s="5"/>
      <c r="J778" s="5"/>
      <c r="N778" s="5"/>
      <c r="O778" s="5"/>
      <c r="P778" s="5"/>
      <c r="T778" s="5"/>
      <c r="U778" s="5"/>
      <c r="V778" s="5"/>
      <c r="W778" s="5"/>
      <c r="X778" s="5"/>
      <c r="Y778" s="5"/>
      <c r="Z778" s="5"/>
      <c r="AA778" s="5"/>
      <c r="AB778" s="5"/>
    </row>
    <row r="779" spans="8:28" ht="15.75" customHeight="1" x14ac:dyDescent="0.35">
      <c r="H779" s="5"/>
      <c r="I779" s="5"/>
      <c r="J779" s="5"/>
      <c r="N779" s="5"/>
      <c r="O779" s="5"/>
      <c r="P779" s="5"/>
      <c r="T779" s="5"/>
      <c r="U779" s="5"/>
      <c r="V779" s="5"/>
      <c r="W779" s="5"/>
      <c r="X779" s="5"/>
      <c r="Y779" s="5"/>
      <c r="Z779" s="5"/>
      <c r="AA779" s="5"/>
      <c r="AB779" s="5"/>
    </row>
    <row r="780" spans="8:28" ht="15.75" customHeight="1" x14ac:dyDescent="0.35">
      <c r="H780" s="5"/>
      <c r="I780" s="5"/>
      <c r="J780" s="5"/>
      <c r="N780" s="5"/>
      <c r="O780" s="5"/>
      <c r="P780" s="5"/>
      <c r="T780" s="5"/>
      <c r="U780" s="5"/>
      <c r="V780" s="5"/>
      <c r="W780" s="5"/>
      <c r="X780" s="5"/>
      <c r="Y780" s="5"/>
      <c r="Z780" s="5"/>
      <c r="AA780" s="5"/>
      <c r="AB780" s="5"/>
    </row>
    <row r="781" spans="8:28" ht="15.75" customHeight="1" x14ac:dyDescent="0.35">
      <c r="H781" s="5"/>
      <c r="I781" s="5"/>
      <c r="J781" s="5"/>
      <c r="N781" s="5"/>
      <c r="O781" s="5"/>
      <c r="P781" s="5"/>
      <c r="T781" s="5"/>
      <c r="U781" s="5"/>
      <c r="V781" s="5"/>
      <c r="W781" s="5"/>
      <c r="X781" s="5"/>
      <c r="Y781" s="5"/>
      <c r="Z781" s="5"/>
      <c r="AA781" s="5"/>
      <c r="AB781" s="5"/>
    </row>
    <row r="782" spans="8:28" ht="15.75" customHeight="1" x14ac:dyDescent="0.35">
      <c r="H782" s="5"/>
      <c r="I782" s="5"/>
      <c r="J782" s="5"/>
      <c r="N782" s="5"/>
      <c r="O782" s="5"/>
      <c r="P782" s="5"/>
      <c r="T782" s="5"/>
      <c r="U782" s="5"/>
      <c r="V782" s="5"/>
      <c r="W782" s="5"/>
      <c r="X782" s="5"/>
      <c r="Y782" s="5"/>
      <c r="Z782" s="5"/>
      <c r="AA782" s="5"/>
      <c r="AB782" s="5"/>
    </row>
    <row r="783" spans="8:28" ht="15.75" customHeight="1" x14ac:dyDescent="0.35">
      <c r="H783" s="5"/>
      <c r="I783" s="5"/>
      <c r="J783" s="5"/>
      <c r="N783" s="5"/>
      <c r="O783" s="5"/>
      <c r="P783" s="5"/>
      <c r="T783" s="5"/>
      <c r="U783" s="5"/>
      <c r="V783" s="5"/>
      <c r="W783" s="5"/>
      <c r="X783" s="5"/>
      <c r="Y783" s="5"/>
      <c r="Z783" s="5"/>
      <c r="AA783" s="5"/>
      <c r="AB783" s="5"/>
    </row>
    <row r="784" spans="8:28" ht="15.75" customHeight="1" x14ac:dyDescent="0.35">
      <c r="H784" s="5"/>
      <c r="I784" s="5"/>
      <c r="J784" s="5"/>
      <c r="N784" s="5"/>
      <c r="O784" s="5"/>
      <c r="P784" s="5"/>
      <c r="T784" s="5"/>
      <c r="U784" s="5"/>
      <c r="V784" s="5"/>
      <c r="W784" s="5"/>
      <c r="X784" s="5"/>
      <c r="Y784" s="5"/>
      <c r="Z784" s="5"/>
      <c r="AA784" s="5"/>
      <c r="AB784" s="5"/>
    </row>
    <row r="785" spans="8:28" ht="15.75" customHeight="1" x14ac:dyDescent="0.35">
      <c r="H785" s="5"/>
      <c r="I785" s="5"/>
      <c r="J785" s="5"/>
      <c r="N785" s="5"/>
      <c r="O785" s="5"/>
      <c r="P785" s="5"/>
      <c r="T785" s="5"/>
      <c r="U785" s="5"/>
      <c r="V785" s="5"/>
      <c r="W785" s="5"/>
      <c r="X785" s="5"/>
      <c r="Y785" s="5"/>
      <c r="Z785" s="5"/>
      <c r="AA785" s="5"/>
      <c r="AB785" s="5"/>
    </row>
    <row r="786" spans="8:28" ht="15.75" customHeight="1" x14ac:dyDescent="0.35">
      <c r="H786" s="5"/>
      <c r="I786" s="5"/>
      <c r="J786" s="5"/>
      <c r="N786" s="5"/>
      <c r="O786" s="5"/>
      <c r="P786" s="5"/>
      <c r="T786" s="5"/>
      <c r="U786" s="5"/>
      <c r="V786" s="5"/>
      <c r="W786" s="5"/>
      <c r="X786" s="5"/>
      <c r="Y786" s="5"/>
      <c r="Z786" s="5"/>
      <c r="AA786" s="5"/>
      <c r="AB786" s="5"/>
    </row>
    <row r="787" spans="8:28" ht="15.75" customHeight="1" x14ac:dyDescent="0.35">
      <c r="H787" s="5"/>
      <c r="I787" s="5"/>
      <c r="J787" s="5"/>
      <c r="N787" s="5"/>
      <c r="O787" s="5"/>
      <c r="P787" s="5"/>
      <c r="T787" s="5"/>
      <c r="U787" s="5"/>
      <c r="V787" s="5"/>
      <c r="W787" s="5"/>
      <c r="X787" s="5"/>
      <c r="Y787" s="5"/>
      <c r="Z787" s="5"/>
      <c r="AA787" s="5"/>
      <c r="AB787" s="5"/>
    </row>
    <row r="788" spans="8:28" ht="15.75" customHeight="1" x14ac:dyDescent="0.35">
      <c r="H788" s="5"/>
      <c r="I788" s="5"/>
      <c r="J788" s="5"/>
      <c r="N788" s="5"/>
      <c r="O788" s="5"/>
      <c r="P788" s="5"/>
      <c r="T788" s="5"/>
      <c r="U788" s="5"/>
      <c r="V788" s="5"/>
      <c r="W788" s="5"/>
      <c r="X788" s="5"/>
      <c r="Y788" s="5"/>
      <c r="Z788" s="5"/>
      <c r="AA788" s="5"/>
      <c r="AB788" s="5"/>
    </row>
    <row r="789" spans="8:28" ht="15.75" customHeight="1" x14ac:dyDescent="0.35">
      <c r="H789" s="5"/>
      <c r="I789" s="5"/>
      <c r="J789" s="5"/>
      <c r="N789" s="5"/>
      <c r="O789" s="5"/>
      <c r="P789" s="5"/>
      <c r="T789" s="5"/>
      <c r="U789" s="5"/>
      <c r="V789" s="5"/>
      <c r="W789" s="5"/>
      <c r="X789" s="5"/>
      <c r="Y789" s="5"/>
      <c r="Z789" s="5"/>
      <c r="AA789" s="5"/>
      <c r="AB789" s="5"/>
    </row>
    <row r="790" spans="8:28" ht="15.75" customHeight="1" x14ac:dyDescent="0.35">
      <c r="H790" s="5"/>
      <c r="I790" s="5"/>
      <c r="J790" s="5"/>
      <c r="N790" s="5"/>
      <c r="O790" s="5"/>
      <c r="P790" s="5"/>
      <c r="T790" s="5"/>
      <c r="U790" s="5"/>
      <c r="V790" s="5"/>
      <c r="W790" s="5"/>
      <c r="X790" s="5"/>
      <c r="Y790" s="5"/>
      <c r="Z790" s="5"/>
      <c r="AA790" s="5"/>
      <c r="AB790" s="5"/>
    </row>
    <row r="791" spans="8:28" ht="15.75" customHeight="1" x14ac:dyDescent="0.35">
      <c r="H791" s="5"/>
      <c r="I791" s="5"/>
      <c r="J791" s="5"/>
      <c r="N791" s="5"/>
      <c r="O791" s="5"/>
      <c r="P791" s="5"/>
      <c r="T791" s="5"/>
      <c r="U791" s="5"/>
      <c r="V791" s="5"/>
      <c r="W791" s="5"/>
      <c r="X791" s="5"/>
      <c r="Y791" s="5"/>
      <c r="Z791" s="5"/>
      <c r="AA791" s="5"/>
      <c r="AB791" s="5"/>
    </row>
    <row r="792" spans="8:28" ht="15.75" customHeight="1" x14ac:dyDescent="0.35">
      <c r="H792" s="5"/>
      <c r="I792" s="5"/>
      <c r="J792" s="5"/>
      <c r="N792" s="5"/>
      <c r="O792" s="5"/>
      <c r="P792" s="5"/>
      <c r="T792" s="5"/>
      <c r="U792" s="5"/>
      <c r="V792" s="5"/>
      <c r="W792" s="5"/>
      <c r="X792" s="5"/>
      <c r="Y792" s="5"/>
      <c r="Z792" s="5"/>
      <c r="AA792" s="5"/>
      <c r="AB792" s="5"/>
    </row>
    <row r="793" spans="8:28" ht="15.75" customHeight="1" x14ac:dyDescent="0.35">
      <c r="H793" s="5"/>
      <c r="I793" s="5"/>
      <c r="J793" s="5"/>
      <c r="N793" s="5"/>
      <c r="O793" s="5"/>
      <c r="P793" s="5"/>
      <c r="T793" s="5"/>
      <c r="U793" s="5"/>
      <c r="V793" s="5"/>
      <c r="W793" s="5"/>
      <c r="X793" s="5"/>
      <c r="Y793" s="5"/>
      <c r="Z793" s="5"/>
      <c r="AA793" s="5"/>
      <c r="AB793" s="5"/>
    </row>
    <row r="794" spans="8:28" ht="15.75" customHeight="1" x14ac:dyDescent="0.35">
      <c r="H794" s="5"/>
      <c r="I794" s="5"/>
      <c r="J794" s="5"/>
      <c r="N794" s="5"/>
      <c r="O794" s="5"/>
      <c r="P794" s="5"/>
      <c r="T794" s="5"/>
      <c r="U794" s="5"/>
      <c r="V794" s="5"/>
      <c r="W794" s="5"/>
      <c r="X794" s="5"/>
      <c r="Y794" s="5"/>
      <c r="Z794" s="5"/>
      <c r="AA794" s="5"/>
      <c r="AB794" s="5"/>
    </row>
    <row r="795" spans="8:28" ht="15.75" customHeight="1" x14ac:dyDescent="0.35">
      <c r="H795" s="5"/>
      <c r="I795" s="5"/>
      <c r="J795" s="5"/>
      <c r="N795" s="5"/>
      <c r="O795" s="5"/>
      <c r="P795" s="5"/>
      <c r="T795" s="5"/>
      <c r="U795" s="5"/>
      <c r="V795" s="5"/>
      <c r="W795" s="5"/>
      <c r="X795" s="5"/>
      <c r="Y795" s="5"/>
      <c r="Z795" s="5"/>
      <c r="AA795" s="5"/>
      <c r="AB795" s="5"/>
    </row>
    <row r="796" spans="8:28" ht="15.75" customHeight="1" x14ac:dyDescent="0.35">
      <c r="H796" s="5"/>
      <c r="I796" s="5"/>
      <c r="J796" s="5"/>
      <c r="N796" s="5"/>
      <c r="O796" s="5"/>
      <c r="P796" s="5"/>
      <c r="T796" s="5"/>
      <c r="U796" s="5"/>
      <c r="V796" s="5"/>
      <c r="W796" s="5"/>
      <c r="X796" s="5"/>
      <c r="Y796" s="5"/>
      <c r="Z796" s="5"/>
      <c r="AA796" s="5"/>
      <c r="AB796" s="5"/>
    </row>
    <row r="797" spans="8:28" ht="15.75" customHeight="1" x14ac:dyDescent="0.35">
      <c r="H797" s="5"/>
      <c r="I797" s="5"/>
      <c r="J797" s="5"/>
      <c r="N797" s="5"/>
      <c r="O797" s="5"/>
      <c r="P797" s="5"/>
      <c r="T797" s="5"/>
      <c r="U797" s="5"/>
      <c r="V797" s="5"/>
      <c r="W797" s="5"/>
      <c r="X797" s="5"/>
      <c r="Y797" s="5"/>
      <c r="Z797" s="5"/>
      <c r="AA797" s="5"/>
      <c r="AB797" s="5"/>
    </row>
    <row r="798" spans="8:28" ht="15.75" customHeight="1" x14ac:dyDescent="0.35">
      <c r="H798" s="5"/>
      <c r="I798" s="5"/>
      <c r="J798" s="5"/>
      <c r="N798" s="5"/>
      <c r="O798" s="5"/>
      <c r="P798" s="5"/>
      <c r="T798" s="5"/>
      <c r="U798" s="5"/>
      <c r="V798" s="5"/>
      <c r="W798" s="5"/>
      <c r="X798" s="5"/>
      <c r="Y798" s="5"/>
      <c r="Z798" s="5"/>
      <c r="AA798" s="5"/>
      <c r="AB798" s="5"/>
    </row>
    <row r="799" spans="8:28" ht="15.75" customHeight="1" x14ac:dyDescent="0.35">
      <c r="H799" s="5"/>
      <c r="I799" s="5"/>
      <c r="J799" s="5"/>
      <c r="N799" s="5"/>
      <c r="O799" s="5"/>
      <c r="P799" s="5"/>
      <c r="T799" s="5"/>
      <c r="U799" s="5"/>
      <c r="V799" s="5"/>
      <c r="W799" s="5"/>
      <c r="X799" s="5"/>
      <c r="Y799" s="5"/>
      <c r="Z799" s="5"/>
      <c r="AA799" s="5"/>
      <c r="AB799" s="5"/>
    </row>
    <row r="800" spans="8:28" ht="15.75" customHeight="1" x14ac:dyDescent="0.35">
      <c r="H800" s="5"/>
      <c r="I800" s="5"/>
      <c r="J800" s="5"/>
      <c r="N800" s="5"/>
      <c r="O800" s="5"/>
      <c r="P800" s="5"/>
      <c r="T800" s="5"/>
      <c r="U800" s="5"/>
      <c r="V800" s="5"/>
      <c r="W800" s="5"/>
      <c r="X800" s="5"/>
      <c r="Y800" s="5"/>
      <c r="Z800" s="5"/>
      <c r="AA800" s="5"/>
      <c r="AB800" s="5"/>
    </row>
    <row r="801" spans="8:28" ht="15.75" customHeight="1" x14ac:dyDescent="0.35">
      <c r="H801" s="5"/>
      <c r="I801" s="5"/>
      <c r="J801" s="5"/>
      <c r="N801" s="5"/>
      <c r="O801" s="5"/>
      <c r="P801" s="5"/>
      <c r="T801" s="5"/>
      <c r="U801" s="5"/>
      <c r="V801" s="5"/>
      <c r="W801" s="5"/>
      <c r="X801" s="5"/>
      <c r="Y801" s="5"/>
      <c r="Z801" s="5"/>
      <c r="AA801" s="5"/>
      <c r="AB801" s="5"/>
    </row>
    <row r="802" spans="8:28" ht="15.75" customHeight="1" x14ac:dyDescent="0.35">
      <c r="H802" s="5"/>
      <c r="I802" s="5"/>
      <c r="J802" s="5"/>
      <c r="N802" s="5"/>
      <c r="O802" s="5"/>
      <c r="P802" s="5"/>
      <c r="T802" s="5"/>
      <c r="U802" s="5"/>
      <c r="V802" s="5"/>
      <c r="W802" s="5"/>
      <c r="X802" s="5"/>
      <c r="Y802" s="5"/>
      <c r="Z802" s="5"/>
      <c r="AA802" s="5"/>
      <c r="AB802" s="5"/>
    </row>
    <row r="803" spans="8:28" ht="15.75" customHeight="1" x14ac:dyDescent="0.35">
      <c r="H803" s="5"/>
      <c r="I803" s="5"/>
      <c r="J803" s="5"/>
      <c r="N803" s="5"/>
      <c r="O803" s="5"/>
      <c r="P803" s="5"/>
      <c r="T803" s="5"/>
      <c r="U803" s="5"/>
      <c r="V803" s="5"/>
      <c r="W803" s="5"/>
      <c r="X803" s="5"/>
      <c r="Y803" s="5"/>
      <c r="Z803" s="5"/>
      <c r="AA803" s="5"/>
      <c r="AB803" s="5"/>
    </row>
    <row r="804" spans="8:28" ht="15.75" customHeight="1" x14ac:dyDescent="0.35">
      <c r="H804" s="5"/>
      <c r="I804" s="5"/>
      <c r="J804" s="5"/>
      <c r="N804" s="5"/>
      <c r="O804" s="5"/>
      <c r="P804" s="5"/>
      <c r="T804" s="5"/>
      <c r="U804" s="5"/>
      <c r="V804" s="5"/>
      <c r="W804" s="5"/>
      <c r="X804" s="5"/>
      <c r="Y804" s="5"/>
      <c r="Z804" s="5"/>
      <c r="AA804" s="5"/>
      <c r="AB804" s="5"/>
    </row>
    <row r="805" spans="8:28" ht="15.75" customHeight="1" x14ac:dyDescent="0.35">
      <c r="H805" s="5"/>
      <c r="I805" s="5"/>
      <c r="J805" s="5"/>
      <c r="N805" s="5"/>
      <c r="O805" s="5"/>
      <c r="P805" s="5"/>
      <c r="T805" s="5"/>
      <c r="U805" s="5"/>
      <c r="V805" s="5"/>
      <c r="W805" s="5"/>
      <c r="X805" s="5"/>
      <c r="Y805" s="5"/>
      <c r="Z805" s="5"/>
      <c r="AA805" s="5"/>
      <c r="AB805" s="5"/>
    </row>
    <row r="806" spans="8:28" ht="15.75" customHeight="1" x14ac:dyDescent="0.35">
      <c r="H806" s="5"/>
      <c r="I806" s="5"/>
      <c r="J806" s="5"/>
      <c r="N806" s="5"/>
      <c r="O806" s="5"/>
      <c r="P806" s="5"/>
      <c r="T806" s="5"/>
      <c r="U806" s="5"/>
      <c r="V806" s="5"/>
      <c r="W806" s="5"/>
      <c r="X806" s="5"/>
      <c r="Y806" s="5"/>
      <c r="Z806" s="5"/>
      <c r="AA806" s="5"/>
      <c r="AB806" s="5"/>
    </row>
    <row r="807" spans="8:28" ht="15.75" customHeight="1" x14ac:dyDescent="0.35">
      <c r="H807" s="5"/>
      <c r="I807" s="5"/>
      <c r="J807" s="5"/>
      <c r="N807" s="5"/>
      <c r="O807" s="5"/>
      <c r="P807" s="5"/>
      <c r="T807" s="5"/>
      <c r="U807" s="5"/>
      <c r="V807" s="5"/>
      <c r="W807" s="5"/>
      <c r="X807" s="5"/>
      <c r="Y807" s="5"/>
      <c r="Z807" s="5"/>
      <c r="AA807" s="5"/>
      <c r="AB807" s="5"/>
    </row>
    <row r="808" spans="8:28" ht="15.75" customHeight="1" x14ac:dyDescent="0.35">
      <c r="H808" s="5"/>
      <c r="I808" s="5"/>
      <c r="J808" s="5"/>
      <c r="N808" s="5"/>
      <c r="O808" s="5"/>
      <c r="P808" s="5"/>
      <c r="T808" s="5"/>
      <c r="U808" s="5"/>
      <c r="V808" s="5"/>
      <c r="W808" s="5"/>
      <c r="X808" s="5"/>
      <c r="Y808" s="5"/>
      <c r="Z808" s="5"/>
      <c r="AA808" s="5"/>
      <c r="AB808" s="5"/>
    </row>
    <row r="809" spans="8:28" ht="15.75" customHeight="1" x14ac:dyDescent="0.35">
      <c r="H809" s="5"/>
      <c r="I809" s="5"/>
      <c r="J809" s="5"/>
      <c r="N809" s="5"/>
      <c r="O809" s="5"/>
      <c r="P809" s="5"/>
      <c r="T809" s="5"/>
      <c r="U809" s="5"/>
      <c r="V809" s="5"/>
      <c r="W809" s="5"/>
      <c r="X809" s="5"/>
      <c r="Y809" s="5"/>
      <c r="Z809" s="5"/>
      <c r="AA809" s="5"/>
      <c r="AB809" s="5"/>
    </row>
    <row r="810" spans="8:28" ht="15.75" customHeight="1" x14ac:dyDescent="0.35">
      <c r="H810" s="5"/>
      <c r="I810" s="5"/>
      <c r="J810" s="5"/>
      <c r="N810" s="5"/>
      <c r="O810" s="5"/>
      <c r="P810" s="5"/>
      <c r="T810" s="5"/>
      <c r="U810" s="5"/>
      <c r="V810" s="5"/>
      <c r="W810" s="5"/>
      <c r="X810" s="5"/>
      <c r="Y810" s="5"/>
      <c r="Z810" s="5"/>
      <c r="AA810" s="5"/>
      <c r="AB810" s="5"/>
    </row>
    <row r="811" spans="8:28" ht="15.75" customHeight="1" x14ac:dyDescent="0.35">
      <c r="H811" s="5"/>
      <c r="I811" s="5"/>
      <c r="J811" s="5"/>
      <c r="N811" s="5"/>
      <c r="O811" s="5"/>
      <c r="P811" s="5"/>
      <c r="T811" s="5"/>
      <c r="U811" s="5"/>
      <c r="V811" s="5"/>
      <c r="W811" s="5"/>
      <c r="X811" s="5"/>
      <c r="Y811" s="5"/>
      <c r="Z811" s="5"/>
      <c r="AA811" s="5"/>
      <c r="AB811" s="5"/>
    </row>
    <row r="812" spans="8:28" ht="15.75" customHeight="1" x14ac:dyDescent="0.35">
      <c r="H812" s="5"/>
      <c r="I812" s="5"/>
      <c r="J812" s="5"/>
      <c r="N812" s="5"/>
      <c r="O812" s="5"/>
      <c r="P812" s="5"/>
      <c r="T812" s="5"/>
      <c r="U812" s="5"/>
      <c r="V812" s="5"/>
      <c r="W812" s="5"/>
      <c r="X812" s="5"/>
      <c r="Y812" s="5"/>
      <c r="Z812" s="5"/>
      <c r="AA812" s="5"/>
      <c r="AB812" s="5"/>
    </row>
    <row r="813" spans="8:28" ht="15.75" customHeight="1" x14ac:dyDescent="0.35">
      <c r="H813" s="5"/>
      <c r="I813" s="5"/>
      <c r="J813" s="5"/>
      <c r="N813" s="5"/>
      <c r="O813" s="5"/>
      <c r="P813" s="5"/>
      <c r="T813" s="5"/>
      <c r="U813" s="5"/>
      <c r="V813" s="5"/>
      <c r="W813" s="5"/>
      <c r="X813" s="5"/>
      <c r="Y813" s="5"/>
      <c r="Z813" s="5"/>
      <c r="AA813" s="5"/>
      <c r="AB813" s="5"/>
    </row>
    <row r="814" spans="8:28" ht="15.75" customHeight="1" x14ac:dyDescent="0.35">
      <c r="H814" s="5"/>
      <c r="I814" s="5"/>
      <c r="J814" s="5"/>
      <c r="N814" s="5"/>
      <c r="O814" s="5"/>
      <c r="P814" s="5"/>
      <c r="T814" s="5"/>
      <c r="U814" s="5"/>
      <c r="V814" s="5"/>
      <c r="W814" s="5"/>
      <c r="X814" s="5"/>
      <c r="Y814" s="5"/>
      <c r="Z814" s="5"/>
      <c r="AA814" s="5"/>
      <c r="AB814" s="5"/>
    </row>
    <row r="815" spans="8:28" ht="15.75" customHeight="1" x14ac:dyDescent="0.35">
      <c r="H815" s="5"/>
      <c r="I815" s="5"/>
      <c r="J815" s="5"/>
      <c r="N815" s="5"/>
      <c r="O815" s="5"/>
      <c r="P815" s="5"/>
      <c r="T815" s="5"/>
      <c r="U815" s="5"/>
      <c r="V815" s="5"/>
      <c r="W815" s="5"/>
      <c r="X815" s="5"/>
      <c r="Y815" s="5"/>
      <c r="Z815" s="5"/>
      <c r="AA815" s="5"/>
      <c r="AB815" s="5"/>
    </row>
    <row r="816" spans="8:28" ht="15.75" customHeight="1" x14ac:dyDescent="0.35">
      <c r="H816" s="5"/>
      <c r="I816" s="5"/>
      <c r="J816" s="5"/>
      <c r="N816" s="5"/>
      <c r="O816" s="5"/>
      <c r="P816" s="5"/>
      <c r="T816" s="5"/>
      <c r="U816" s="5"/>
      <c r="V816" s="5"/>
      <c r="W816" s="5"/>
      <c r="X816" s="5"/>
      <c r="Y816" s="5"/>
      <c r="Z816" s="5"/>
      <c r="AA816" s="5"/>
      <c r="AB816" s="5"/>
    </row>
    <row r="817" spans="8:28" ht="15.75" customHeight="1" x14ac:dyDescent="0.35">
      <c r="H817" s="5"/>
      <c r="I817" s="5"/>
      <c r="J817" s="5"/>
      <c r="N817" s="5"/>
      <c r="O817" s="5"/>
      <c r="P817" s="5"/>
      <c r="T817" s="5"/>
      <c r="U817" s="5"/>
      <c r="V817" s="5"/>
      <c r="W817" s="5"/>
      <c r="X817" s="5"/>
      <c r="Y817" s="5"/>
      <c r="Z817" s="5"/>
      <c r="AA817" s="5"/>
      <c r="AB817" s="5"/>
    </row>
    <row r="818" spans="8:28" ht="15.75" customHeight="1" x14ac:dyDescent="0.35">
      <c r="H818" s="5"/>
      <c r="I818" s="5"/>
      <c r="J818" s="5"/>
      <c r="N818" s="5"/>
      <c r="O818" s="5"/>
      <c r="P818" s="5"/>
      <c r="T818" s="5"/>
      <c r="U818" s="5"/>
      <c r="V818" s="5"/>
      <c r="W818" s="5"/>
      <c r="X818" s="5"/>
      <c r="Y818" s="5"/>
      <c r="Z818" s="5"/>
      <c r="AA818" s="5"/>
      <c r="AB818" s="5"/>
    </row>
    <row r="819" spans="8:28" ht="15.75" customHeight="1" x14ac:dyDescent="0.35">
      <c r="H819" s="5"/>
      <c r="I819" s="5"/>
      <c r="J819" s="5"/>
      <c r="N819" s="5"/>
      <c r="O819" s="5"/>
      <c r="P819" s="5"/>
      <c r="T819" s="5"/>
      <c r="U819" s="5"/>
      <c r="V819" s="5"/>
      <c r="W819" s="5"/>
      <c r="X819" s="5"/>
      <c r="Y819" s="5"/>
      <c r="Z819" s="5"/>
      <c r="AA819" s="5"/>
      <c r="AB819" s="5"/>
    </row>
    <row r="820" spans="8:28" ht="15.75" customHeight="1" x14ac:dyDescent="0.35">
      <c r="H820" s="5"/>
      <c r="I820" s="5"/>
      <c r="J820" s="5"/>
      <c r="N820" s="5"/>
      <c r="O820" s="5"/>
      <c r="P820" s="5"/>
      <c r="T820" s="5"/>
      <c r="U820" s="5"/>
      <c r="V820" s="5"/>
      <c r="W820" s="5"/>
      <c r="X820" s="5"/>
      <c r="Y820" s="5"/>
      <c r="Z820" s="5"/>
      <c r="AA820" s="5"/>
      <c r="AB820" s="5"/>
    </row>
    <row r="821" spans="8:28" ht="15.75" customHeight="1" x14ac:dyDescent="0.35">
      <c r="H821" s="5"/>
      <c r="I821" s="5"/>
      <c r="J821" s="5"/>
      <c r="N821" s="5"/>
      <c r="O821" s="5"/>
      <c r="P821" s="5"/>
      <c r="T821" s="5"/>
      <c r="U821" s="5"/>
      <c r="V821" s="5"/>
      <c r="W821" s="5"/>
      <c r="X821" s="5"/>
      <c r="Y821" s="5"/>
      <c r="Z821" s="5"/>
      <c r="AA821" s="5"/>
      <c r="AB821" s="5"/>
    </row>
    <row r="822" spans="8:28" ht="15.75" customHeight="1" x14ac:dyDescent="0.35">
      <c r="H822" s="5"/>
      <c r="I822" s="5"/>
      <c r="J822" s="5"/>
      <c r="N822" s="5"/>
      <c r="O822" s="5"/>
      <c r="P822" s="5"/>
      <c r="T822" s="5"/>
      <c r="U822" s="5"/>
      <c r="V822" s="5"/>
      <c r="W822" s="5"/>
      <c r="X822" s="5"/>
      <c r="Y822" s="5"/>
      <c r="Z822" s="5"/>
      <c r="AA822" s="5"/>
      <c r="AB822" s="5"/>
    </row>
    <row r="823" spans="8:28" ht="15.75" customHeight="1" x14ac:dyDescent="0.35">
      <c r="H823" s="5"/>
      <c r="I823" s="5"/>
      <c r="J823" s="5"/>
      <c r="N823" s="5"/>
      <c r="O823" s="5"/>
      <c r="P823" s="5"/>
      <c r="T823" s="5"/>
      <c r="U823" s="5"/>
      <c r="V823" s="5"/>
      <c r="W823" s="5"/>
      <c r="X823" s="5"/>
      <c r="Y823" s="5"/>
      <c r="Z823" s="5"/>
      <c r="AA823" s="5"/>
      <c r="AB823" s="5"/>
    </row>
    <row r="824" spans="8:28" ht="15.75" customHeight="1" x14ac:dyDescent="0.35">
      <c r="H824" s="5"/>
      <c r="I824" s="5"/>
      <c r="J824" s="5"/>
      <c r="N824" s="5"/>
      <c r="O824" s="5"/>
      <c r="P824" s="5"/>
      <c r="T824" s="5"/>
      <c r="U824" s="5"/>
      <c r="V824" s="5"/>
      <c r="W824" s="5"/>
      <c r="X824" s="5"/>
      <c r="Y824" s="5"/>
      <c r="Z824" s="5"/>
      <c r="AA824" s="5"/>
      <c r="AB824" s="5"/>
    </row>
    <row r="825" spans="8:28" ht="15.75" customHeight="1" x14ac:dyDescent="0.35">
      <c r="H825" s="5"/>
      <c r="I825" s="5"/>
      <c r="J825" s="5"/>
      <c r="N825" s="5"/>
      <c r="O825" s="5"/>
      <c r="P825" s="5"/>
      <c r="T825" s="5"/>
      <c r="U825" s="5"/>
      <c r="V825" s="5"/>
      <c r="W825" s="5"/>
      <c r="X825" s="5"/>
      <c r="Y825" s="5"/>
      <c r="Z825" s="5"/>
      <c r="AA825" s="5"/>
      <c r="AB825" s="5"/>
    </row>
    <row r="826" spans="8:28" ht="15.75" customHeight="1" x14ac:dyDescent="0.35">
      <c r="H826" s="5"/>
      <c r="I826" s="5"/>
      <c r="J826" s="5"/>
      <c r="N826" s="5"/>
      <c r="O826" s="5"/>
      <c r="P826" s="5"/>
      <c r="T826" s="5"/>
      <c r="U826" s="5"/>
      <c r="V826" s="5"/>
      <c r="W826" s="5"/>
      <c r="X826" s="5"/>
      <c r="Y826" s="5"/>
      <c r="Z826" s="5"/>
      <c r="AA826" s="5"/>
      <c r="AB826" s="5"/>
    </row>
    <row r="827" spans="8:28" ht="15.75" customHeight="1" x14ac:dyDescent="0.35">
      <c r="H827" s="5"/>
      <c r="I827" s="5"/>
      <c r="J827" s="5"/>
      <c r="N827" s="5"/>
      <c r="O827" s="5"/>
      <c r="P827" s="5"/>
      <c r="T827" s="5"/>
      <c r="U827" s="5"/>
      <c r="V827" s="5"/>
      <c r="W827" s="5"/>
      <c r="X827" s="5"/>
      <c r="Y827" s="5"/>
      <c r="Z827" s="5"/>
      <c r="AA827" s="5"/>
      <c r="AB827" s="5"/>
    </row>
    <row r="828" spans="8:28" ht="15.75" customHeight="1" x14ac:dyDescent="0.35">
      <c r="H828" s="5"/>
      <c r="I828" s="5"/>
      <c r="J828" s="5"/>
      <c r="N828" s="5"/>
      <c r="O828" s="5"/>
      <c r="P828" s="5"/>
      <c r="T828" s="5"/>
      <c r="U828" s="5"/>
      <c r="V828" s="5"/>
      <c r="W828" s="5"/>
      <c r="X828" s="5"/>
      <c r="Y828" s="5"/>
      <c r="Z828" s="5"/>
      <c r="AA828" s="5"/>
      <c r="AB828" s="5"/>
    </row>
    <row r="829" spans="8:28" ht="15.75" customHeight="1" x14ac:dyDescent="0.35">
      <c r="H829" s="5"/>
      <c r="I829" s="5"/>
      <c r="J829" s="5"/>
      <c r="N829" s="5"/>
      <c r="O829" s="5"/>
      <c r="P829" s="5"/>
      <c r="T829" s="5"/>
      <c r="U829" s="5"/>
      <c r="V829" s="5"/>
      <c r="W829" s="5"/>
      <c r="X829" s="5"/>
      <c r="Y829" s="5"/>
      <c r="Z829" s="5"/>
      <c r="AA829" s="5"/>
      <c r="AB829" s="5"/>
    </row>
    <row r="830" spans="8:28" ht="15.75" customHeight="1" x14ac:dyDescent="0.35">
      <c r="H830" s="5"/>
      <c r="I830" s="5"/>
      <c r="J830" s="5"/>
      <c r="N830" s="5"/>
      <c r="O830" s="5"/>
      <c r="P830" s="5"/>
      <c r="T830" s="5"/>
      <c r="U830" s="5"/>
      <c r="V830" s="5"/>
      <c r="W830" s="5"/>
      <c r="X830" s="5"/>
      <c r="Y830" s="5"/>
      <c r="Z830" s="5"/>
      <c r="AA830" s="5"/>
      <c r="AB830" s="5"/>
    </row>
    <row r="831" spans="8:28" ht="15.75" customHeight="1" x14ac:dyDescent="0.35">
      <c r="H831" s="5"/>
      <c r="I831" s="5"/>
      <c r="J831" s="5"/>
      <c r="N831" s="5"/>
      <c r="O831" s="5"/>
      <c r="P831" s="5"/>
      <c r="T831" s="5"/>
      <c r="U831" s="5"/>
      <c r="V831" s="5"/>
      <c r="W831" s="5"/>
      <c r="X831" s="5"/>
      <c r="Y831" s="5"/>
      <c r="Z831" s="5"/>
      <c r="AA831" s="5"/>
      <c r="AB831" s="5"/>
    </row>
    <row r="832" spans="8:28" ht="15.75" customHeight="1" x14ac:dyDescent="0.35">
      <c r="H832" s="5"/>
      <c r="I832" s="5"/>
      <c r="J832" s="5"/>
      <c r="N832" s="5"/>
      <c r="O832" s="5"/>
      <c r="P832" s="5"/>
      <c r="T832" s="5"/>
      <c r="U832" s="5"/>
      <c r="V832" s="5"/>
      <c r="W832" s="5"/>
      <c r="X832" s="5"/>
      <c r="Y832" s="5"/>
      <c r="Z832" s="5"/>
      <c r="AA832" s="5"/>
      <c r="AB832" s="5"/>
    </row>
    <row r="833" spans="8:28" ht="15.75" customHeight="1" x14ac:dyDescent="0.35">
      <c r="H833" s="5"/>
      <c r="I833" s="5"/>
      <c r="J833" s="5"/>
      <c r="N833" s="5"/>
      <c r="O833" s="5"/>
      <c r="P833" s="5"/>
      <c r="T833" s="5"/>
      <c r="U833" s="5"/>
      <c r="V833" s="5"/>
      <c r="W833" s="5"/>
      <c r="X833" s="5"/>
      <c r="Y833" s="5"/>
      <c r="Z833" s="5"/>
      <c r="AA833" s="5"/>
      <c r="AB833" s="5"/>
    </row>
    <row r="834" spans="8:28" ht="15.75" customHeight="1" x14ac:dyDescent="0.35">
      <c r="H834" s="5"/>
      <c r="I834" s="5"/>
      <c r="J834" s="5"/>
      <c r="N834" s="5"/>
      <c r="O834" s="5"/>
      <c r="P834" s="5"/>
      <c r="T834" s="5"/>
      <c r="U834" s="5"/>
      <c r="V834" s="5"/>
      <c r="W834" s="5"/>
      <c r="X834" s="5"/>
      <c r="Y834" s="5"/>
      <c r="Z834" s="5"/>
      <c r="AA834" s="5"/>
      <c r="AB834" s="5"/>
    </row>
    <row r="835" spans="8:28" ht="15.75" customHeight="1" x14ac:dyDescent="0.35">
      <c r="H835" s="5"/>
      <c r="I835" s="5"/>
      <c r="J835" s="5"/>
      <c r="N835" s="5"/>
      <c r="O835" s="5"/>
      <c r="P835" s="5"/>
      <c r="T835" s="5"/>
      <c r="U835" s="5"/>
      <c r="V835" s="5"/>
      <c r="W835" s="5"/>
      <c r="X835" s="5"/>
      <c r="Y835" s="5"/>
      <c r="Z835" s="5"/>
      <c r="AA835" s="5"/>
      <c r="AB835" s="5"/>
    </row>
    <row r="836" spans="8:28" ht="15.75" customHeight="1" x14ac:dyDescent="0.35">
      <c r="H836" s="5"/>
      <c r="I836" s="5"/>
      <c r="J836" s="5"/>
      <c r="N836" s="5"/>
      <c r="O836" s="5"/>
      <c r="P836" s="5"/>
      <c r="T836" s="5"/>
      <c r="U836" s="5"/>
      <c r="V836" s="5"/>
      <c r="W836" s="5"/>
      <c r="X836" s="5"/>
      <c r="Y836" s="5"/>
      <c r="Z836" s="5"/>
      <c r="AA836" s="5"/>
      <c r="AB836" s="5"/>
    </row>
    <row r="837" spans="8:28" ht="15.75" customHeight="1" x14ac:dyDescent="0.35">
      <c r="H837" s="5"/>
      <c r="I837" s="5"/>
      <c r="J837" s="5"/>
      <c r="N837" s="5"/>
      <c r="O837" s="5"/>
      <c r="P837" s="5"/>
      <c r="T837" s="5"/>
      <c r="U837" s="5"/>
      <c r="V837" s="5"/>
      <c r="W837" s="5"/>
      <c r="X837" s="5"/>
      <c r="Y837" s="5"/>
      <c r="Z837" s="5"/>
      <c r="AA837" s="5"/>
      <c r="AB837" s="5"/>
    </row>
    <row r="838" spans="8:28" ht="15.75" customHeight="1" x14ac:dyDescent="0.35">
      <c r="H838" s="5"/>
      <c r="I838" s="5"/>
      <c r="J838" s="5"/>
      <c r="N838" s="5"/>
      <c r="O838" s="5"/>
      <c r="P838" s="5"/>
      <c r="T838" s="5"/>
      <c r="U838" s="5"/>
      <c r="V838" s="5"/>
      <c r="W838" s="5"/>
      <c r="X838" s="5"/>
      <c r="Y838" s="5"/>
      <c r="Z838" s="5"/>
      <c r="AA838" s="5"/>
      <c r="AB838" s="5"/>
    </row>
    <row r="839" spans="8:28" ht="15.75" customHeight="1" x14ac:dyDescent="0.35">
      <c r="H839" s="5"/>
      <c r="I839" s="5"/>
      <c r="J839" s="5"/>
      <c r="N839" s="5"/>
      <c r="O839" s="5"/>
      <c r="P839" s="5"/>
      <c r="T839" s="5"/>
      <c r="U839" s="5"/>
      <c r="V839" s="5"/>
      <c r="W839" s="5"/>
      <c r="X839" s="5"/>
      <c r="Y839" s="5"/>
      <c r="Z839" s="5"/>
      <c r="AA839" s="5"/>
      <c r="AB839" s="5"/>
    </row>
    <row r="840" spans="8:28" ht="15.75" customHeight="1" x14ac:dyDescent="0.35">
      <c r="H840" s="5"/>
      <c r="I840" s="5"/>
      <c r="J840" s="5"/>
      <c r="N840" s="5"/>
      <c r="O840" s="5"/>
      <c r="P840" s="5"/>
      <c r="T840" s="5"/>
      <c r="U840" s="5"/>
      <c r="V840" s="5"/>
      <c r="W840" s="5"/>
      <c r="X840" s="5"/>
      <c r="Y840" s="5"/>
      <c r="Z840" s="5"/>
      <c r="AA840" s="5"/>
      <c r="AB840" s="5"/>
    </row>
    <row r="841" spans="8:28" ht="15.75" customHeight="1" x14ac:dyDescent="0.35">
      <c r="H841" s="5"/>
      <c r="I841" s="5"/>
      <c r="J841" s="5"/>
      <c r="N841" s="5"/>
      <c r="O841" s="5"/>
      <c r="P841" s="5"/>
      <c r="T841" s="5"/>
      <c r="U841" s="5"/>
      <c r="V841" s="5"/>
      <c r="W841" s="5"/>
      <c r="X841" s="5"/>
      <c r="Y841" s="5"/>
      <c r="Z841" s="5"/>
      <c r="AA841" s="5"/>
      <c r="AB841" s="5"/>
    </row>
    <row r="842" spans="8:28" ht="15.75" customHeight="1" x14ac:dyDescent="0.35">
      <c r="H842" s="5"/>
      <c r="I842" s="5"/>
      <c r="J842" s="5"/>
      <c r="N842" s="5"/>
      <c r="O842" s="5"/>
      <c r="P842" s="5"/>
      <c r="T842" s="5"/>
      <c r="U842" s="5"/>
      <c r="V842" s="5"/>
      <c r="W842" s="5"/>
      <c r="X842" s="5"/>
      <c r="Y842" s="5"/>
      <c r="Z842" s="5"/>
      <c r="AA842" s="5"/>
      <c r="AB842" s="5"/>
    </row>
    <row r="843" spans="8:28" ht="15.75" customHeight="1" x14ac:dyDescent="0.35">
      <c r="H843" s="5"/>
      <c r="I843" s="5"/>
      <c r="J843" s="5"/>
      <c r="N843" s="5"/>
      <c r="O843" s="5"/>
      <c r="P843" s="5"/>
      <c r="T843" s="5"/>
      <c r="U843" s="5"/>
      <c r="V843" s="5"/>
      <c r="W843" s="5"/>
      <c r="X843" s="5"/>
      <c r="Y843" s="5"/>
      <c r="Z843" s="5"/>
      <c r="AA843" s="5"/>
      <c r="AB843" s="5"/>
    </row>
    <row r="844" spans="8:28" ht="15.75" customHeight="1" x14ac:dyDescent="0.35">
      <c r="H844" s="5"/>
      <c r="I844" s="5"/>
      <c r="J844" s="5"/>
      <c r="N844" s="5"/>
      <c r="O844" s="5"/>
      <c r="P844" s="5"/>
      <c r="T844" s="5"/>
      <c r="U844" s="5"/>
      <c r="V844" s="5"/>
      <c r="W844" s="5"/>
      <c r="X844" s="5"/>
      <c r="Y844" s="5"/>
      <c r="Z844" s="5"/>
      <c r="AA844" s="5"/>
      <c r="AB844" s="5"/>
    </row>
    <row r="845" spans="8:28" ht="15.75" customHeight="1" x14ac:dyDescent="0.35">
      <c r="H845" s="5"/>
      <c r="I845" s="5"/>
      <c r="J845" s="5"/>
      <c r="N845" s="5"/>
      <c r="O845" s="5"/>
      <c r="P845" s="5"/>
      <c r="T845" s="5"/>
      <c r="U845" s="5"/>
      <c r="V845" s="5"/>
      <c r="W845" s="5"/>
      <c r="X845" s="5"/>
      <c r="Y845" s="5"/>
      <c r="Z845" s="5"/>
      <c r="AA845" s="5"/>
      <c r="AB845" s="5"/>
    </row>
    <row r="846" spans="8:28" ht="15.75" customHeight="1" x14ac:dyDescent="0.35">
      <c r="H846" s="5"/>
      <c r="I846" s="5"/>
      <c r="J846" s="5"/>
      <c r="N846" s="5"/>
      <c r="O846" s="5"/>
      <c r="P846" s="5"/>
      <c r="T846" s="5"/>
      <c r="U846" s="5"/>
      <c r="V846" s="5"/>
      <c r="W846" s="5"/>
      <c r="X846" s="5"/>
      <c r="Y846" s="5"/>
      <c r="Z846" s="5"/>
      <c r="AA846" s="5"/>
      <c r="AB846" s="5"/>
    </row>
    <row r="847" spans="8:28" ht="15.75" customHeight="1" x14ac:dyDescent="0.35">
      <c r="H847" s="5"/>
      <c r="I847" s="5"/>
      <c r="J847" s="5"/>
      <c r="N847" s="5"/>
      <c r="O847" s="5"/>
      <c r="P847" s="5"/>
      <c r="T847" s="5"/>
      <c r="U847" s="5"/>
      <c r="V847" s="5"/>
      <c r="W847" s="5"/>
      <c r="X847" s="5"/>
      <c r="Y847" s="5"/>
      <c r="Z847" s="5"/>
      <c r="AA847" s="5"/>
      <c r="AB847" s="5"/>
    </row>
    <row r="848" spans="8:28" ht="15.75" customHeight="1" x14ac:dyDescent="0.35">
      <c r="H848" s="5"/>
      <c r="I848" s="5"/>
      <c r="J848" s="5"/>
      <c r="N848" s="5"/>
      <c r="O848" s="5"/>
      <c r="P848" s="5"/>
      <c r="T848" s="5"/>
      <c r="U848" s="5"/>
      <c r="V848" s="5"/>
      <c r="W848" s="5"/>
      <c r="X848" s="5"/>
      <c r="Y848" s="5"/>
      <c r="Z848" s="5"/>
      <c r="AA848" s="5"/>
      <c r="AB848" s="5"/>
    </row>
    <row r="849" spans="8:28" ht="15.75" customHeight="1" x14ac:dyDescent="0.35">
      <c r="H849" s="5"/>
      <c r="I849" s="5"/>
      <c r="J849" s="5"/>
      <c r="N849" s="5"/>
      <c r="O849" s="5"/>
      <c r="P849" s="5"/>
      <c r="T849" s="5"/>
      <c r="U849" s="5"/>
      <c r="V849" s="5"/>
      <c r="W849" s="5"/>
      <c r="X849" s="5"/>
      <c r="Y849" s="5"/>
      <c r="Z849" s="5"/>
      <c r="AA849" s="5"/>
      <c r="AB849" s="5"/>
    </row>
    <row r="850" spans="8:28" ht="15.75" customHeight="1" x14ac:dyDescent="0.35">
      <c r="H850" s="5"/>
      <c r="I850" s="5"/>
      <c r="J850" s="5"/>
      <c r="N850" s="5"/>
      <c r="O850" s="5"/>
      <c r="P850" s="5"/>
      <c r="T850" s="5"/>
      <c r="U850" s="5"/>
      <c r="V850" s="5"/>
      <c r="W850" s="5"/>
      <c r="X850" s="5"/>
      <c r="Y850" s="5"/>
      <c r="Z850" s="5"/>
      <c r="AA850" s="5"/>
      <c r="AB850" s="5"/>
    </row>
    <row r="851" spans="8:28" ht="15.75" customHeight="1" x14ac:dyDescent="0.35">
      <c r="H851" s="5"/>
      <c r="I851" s="5"/>
      <c r="J851" s="5"/>
      <c r="N851" s="5"/>
      <c r="O851" s="5"/>
      <c r="P851" s="5"/>
      <c r="T851" s="5"/>
      <c r="U851" s="5"/>
      <c r="V851" s="5"/>
      <c r="W851" s="5"/>
      <c r="X851" s="5"/>
      <c r="Y851" s="5"/>
      <c r="Z851" s="5"/>
      <c r="AA851" s="5"/>
      <c r="AB851" s="5"/>
    </row>
    <row r="852" spans="8:28" ht="15.75" customHeight="1" x14ac:dyDescent="0.35">
      <c r="H852" s="5"/>
      <c r="I852" s="5"/>
      <c r="J852" s="5"/>
      <c r="N852" s="5"/>
      <c r="O852" s="5"/>
      <c r="P852" s="5"/>
      <c r="T852" s="5"/>
      <c r="U852" s="5"/>
      <c r="V852" s="5"/>
      <c r="W852" s="5"/>
      <c r="X852" s="5"/>
      <c r="Y852" s="5"/>
      <c r="Z852" s="5"/>
      <c r="AA852" s="5"/>
      <c r="AB852" s="5"/>
    </row>
    <row r="853" spans="8:28" ht="15.75" customHeight="1" x14ac:dyDescent="0.35">
      <c r="H853" s="5"/>
      <c r="I853" s="5"/>
      <c r="J853" s="5"/>
      <c r="N853" s="5"/>
      <c r="O853" s="5"/>
      <c r="P853" s="5"/>
      <c r="T853" s="5"/>
      <c r="U853" s="5"/>
      <c r="V853" s="5"/>
      <c r="W853" s="5"/>
      <c r="X853" s="5"/>
      <c r="Y853" s="5"/>
      <c r="Z853" s="5"/>
      <c r="AA853" s="5"/>
      <c r="AB853" s="5"/>
    </row>
    <row r="854" spans="8:28" ht="15.75" customHeight="1" x14ac:dyDescent="0.35">
      <c r="H854" s="5"/>
      <c r="I854" s="5"/>
      <c r="J854" s="5"/>
      <c r="N854" s="5"/>
      <c r="O854" s="5"/>
      <c r="P854" s="5"/>
      <c r="T854" s="5"/>
      <c r="U854" s="5"/>
      <c r="V854" s="5"/>
      <c r="W854" s="5"/>
      <c r="X854" s="5"/>
      <c r="Y854" s="5"/>
      <c r="Z854" s="5"/>
      <c r="AA854" s="5"/>
      <c r="AB854" s="5"/>
    </row>
    <row r="855" spans="8:28" ht="15.75" customHeight="1" x14ac:dyDescent="0.35">
      <c r="H855" s="5"/>
      <c r="I855" s="5"/>
      <c r="J855" s="5"/>
      <c r="N855" s="5"/>
      <c r="O855" s="5"/>
      <c r="P855" s="5"/>
      <c r="T855" s="5"/>
      <c r="U855" s="5"/>
      <c r="V855" s="5"/>
      <c r="W855" s="5"/>
      <c r="X855" s="5"/>
      <c r="Y855" s="5"/>
      <c r="Z855" s="5"/>
      <c r="AA855" s="5"/>
      <c r="AB855" s="5"/>
    </row>
    <row r="856" spans="8:28" ht="15.75" customHeight="1" x14ac:dyDescent="0.35">
      <c r="H856" s="5"/>
      <c r="I856" s="5"/>
      <c r="J856" s="5"/>
      <c r="N856" s="5"/>
      <c r="O856" s="5"/>
      <c r="P856" s="5"/>
      <c r="T856" s="5"/>
      <c r="U856" s="5"/>
      <c r="V856" s="5"/>
      <c r="W856" s="5"/>
      <c r="X856" s="5"/>
      <c r="Y856" s="5"/>
      <c r="Z856" s="5"/>
      <c r="AA856" s="5"/>
      <c r="AB856" s="5"/>
    </row>
    <row r="857" spans="8:28" ht="15.75" customHeight="1" x14ac:dyDescent="0.35">
      <c r="H857" s="5"/>
      <c r="I857" s="5"/>
      <c r="J857" s="5"/>
      <c r="N857" s="5"/>
      <c r="O857" s="5"/>
      <c r="P857" s="5"/>
      <c r="T857" s="5"/>
      <c r="U857" s="5"/>
      <c r="V857" s="5"/>
      <c r="W857" s="5"/>
      <c r="X857" s="5"/>
      <c r="Y857" s="5"/>
      <c r="Z857" s="5"/>
      <c r="AA857" s="5"/>
      <c r="AB857" s="5"/>
    </row>
    <row r="858" spans="8:28" ht="15.75" customHeight="1" x14ac:dyDescent="0.35">
      <c r="H858" s="5"/>
      <c r="I858" s="5"/>
      <c r="J858" s="5"/>
      <c r="N858" s="5"/>
      <c r="O858" s="5"/>
      <c r="P858" s="5"/>
      <c r="T858" s="5"/>
      <c r="U858" s="5"/>
      <c r="V858" s="5"/>
      <c r="W858" s="5"/>
      <c r="X858" s="5"/>
      <c r="Y858" s="5"/>
      <c r="Z858" s="5"/>
      <c r="AA858" s="5"/>
      <c r="AB858" s="5"/>
    </row>
    <row r="859" spans="8:28" ht="15.75" customHeight="1" x14ac:dyDescent="0.35">
      <c r="H859" s="5"/>
      <c r="I859" s="5"/>
      <c r="J859" s="5"/>
      <c r="N859" s="5"/>
      <c r="O859" s="5"/>
      <c r="P859" s="5"/>
      <c r="T859" s="5"/>
      <c r="U859" s="5"/>
      <c r="V859" s="5"/>
      <c r="W859" s="5"/>
      <c r="X859" s="5"/>
      <c r="Y859" s="5"/>
      <c r="Z859" s="5"/>
      <c r="AA859" s="5"/>
      <c r="AB859" s="5"/>
    </row>
    <row r="860" spans="8:28" ht="15.75" customHeight="1" x14ac:dyDescent="0.35">
      <c r="H860" s="5"/>
      <c r="I860" s="5"/>
      <c r="J860" s="5"/>
      <c r="N860" s="5"/>
      <c r="O860" s="5"/>
      <c r="P860" s="5"/>
      <c r="T860" s="5"/>
      <c r="U860" s="5"/>
      <c r="V860" s="5"/>
      <c r="W860" s="5"/>
      <c r="X860" s="5"/>
      <c r="Y860" s="5"/>
      <c r="Z860" s="5"/>
      <c r="AA860" s="5"/>
      <c r="AB860" s="5"/>
    </row>
    <row r="861" spans="8:28" ht="15.75" customHeight="1" x14ac:dyDescent="0.35">
      <c r="H861" s="5"/>
      <c r="I861" s="5"/>
      <c r="J861" s="5"/>
      <c r="N861" s="5"/>
      <c r="O861" s="5"/>
      <c r="P861" s="5"/>
      <c r="T861" s="5"/>
      <c r="U861" s="5"/>
      <c r="V861" s="5"/>
      <c r="W861" s="5"/>
      <c r="X861" s="5"/>
      <c r="Y861" s="5"/>
      <c r="Z861" s="5"/>
      <c r="AA861" s="5"/>
      <c r="AB861" s="5"/>
    </row>
    <row r="862" spans="8:28" ht="15.75" customHeight="1" x14ac:dyDescent="0.35">
      <c r="H862" s="5"/>
      <c r="I862" s="5"/>
      <c r="J862" s="5"/>
      <c r="N862" s="5"/>
      <c r="O862" s="5"/>
      <c r="P862" s="5"/>
      <c r="T862" s="5"/>
      <c r="U862" s="5"/>
      <c r="V862" s="5"/>
      <c r="W862" s="5"/>
      <c r="X862" s="5"/>
      <c r="Y862" s="5"/>
      <c r="Z862" s="5"/>
      <c r="AA862" s="5"/>
      <c r="AB862" s="5"/>
    </row>
    <row r="863" spans="8:28" ht="15.75" customHeight="1" x14ac:dyDescent="0.35">
      <c r="H863" s="5"/>
      <c r="I863" s="5"/>
      <c r="J863" s="5"/>
      <c r="N863" s="5"/>
      <c r="O863" s="5"/>
      <c r="P863" s="5"/>
      <c r="T863" s="5"/>
      <c r="U863" s="5"/>
      <c r="V863" s="5"/>
      <c r="W863" s="5"/>
      <c r="X863" s="5"/>
      <c r="Y863" s="5"/>
      <c r="Z863" s="5"/>
      <c r="AA863" s="5"/>
      <c r="AB863" s="5"/>
    </row>
    <row r="864" spans="8:28" ht="15.75" customHeight="1" x14ac:dyDescent="0.35">
      <c r="H864" s="5"/>
      <c r="I864" s="5"/>
      <c r="J864" s="5"/>
      <c r="N864" s="5"/>
      <c r="O864" s="5"/>
      <c r="P864" s="5"/>
      <c r="T864" s="5"/>
      <c r="U864" s="5"/>
      <c r="V864" s="5"/>
      <c r="W864" s="5"/>
      <c r="X864" s="5"/>
      <c r="Y864" s="5"/>
      <c r="Z864" s="5"/>
      <c r="AA864" s="5"/>
      <c r="AB864" s="5"/>
    </row>
    <row r="865" spans="8:28" ht="15.75" customHeight="1" x14ac:dyDescent="0.35">
      <c r="H865" s="5"/>
      <c r="I865" s="5"/>
      <c r="J865" s="5"/>
      <c r="N865" s="5"/>
      <c r="O865" s="5"/>
      <c r="P865" s="5"/>
      <c r="T865" s="5"/>
      <c r="U865" s="5"/>
      <c r="V865" s="5"/>
      <c r="W865" s="5"/>
      <c r="X865" s="5"/>
      <c r="Y865" s="5"/>
      <c r="Z865" s="5"/>
      <c r="AA865" s="5"/>
      <c r="AB865" s="5"/>
    </row>
    <row r="866" spans="8:28" ht="15.75" customHeight="1" x14ac:dyDescent="0.35">
      <c r="H866" s="5"/>
      <c r="I866" s="5"/>
      <c r="J866" s="5"/>
      <c r="N866" s="5"/>
      <c r="O866" s="5"/>
      <c r="P866" s="5"/>
      <c r="T866" s="5"/>
      <c r="U866" s="5"/>
      <c r="V866" s="5"/>
      <c r="W866" s="5"/>
      <c r="X866" s="5"/>
      <c r="Y866" s="5"/>
      <c r="Z866" s="5"/>
      <c r="AA866" s="5"/>
      <c r="AB866" s="5"/>
    </row>
    <row r="867" spans="8:28" ht="15.75" customHeight="1" x14ac:dyDescent="0.35">
      <c r="H867" s="5"/>
      <c r="I867" s="5"/>
      <c r="J867" s="5"/>
      <c r="N867" s="5"/>
      <c r="O867" s="5"/>
      <c r="P867" s="5"/>
      <c r="T867" s="5"/>
      <c r="U867" s="5"/>
      <c r="V867" s="5"/>
      <c r="W867" s="5"/>
      <c r="X867" s="5"/>
      <c r="Y867" s="5"/>
      <c r="Z867" s="5"/>
      <c r="AA867" s="5"/>
      <c r="AB867" s="5"/>
    </row>
    <row r="868" spans="8:28" ht="15.75" customHeight="1" x14ac:dyDescent="0.35">
      <c r="H868" s="5"/>
      <c r="I868" s="5"/>
      <c r="J868" s="5"/>
      <c r="N868" s="5"/>
      <c r="O868" s="5"/>
      <c r="P868" s="5"/>
      <c r="T868" s="5"/>
      <c r="U868" s="5"/>
      <c r="V868" s="5"/>
      <c r="W868" s="5"/>
      <c r="X868" s="5"/>
      <c r="Y868" s="5"/>
      <c r="Z868" s="5"/>
      <c r="AA868" s="5"/>
      <c r="AB868" s="5"/>
    </row>
    <row r="869" spans="8:28" ht="15.75" customHeight="1" x14ac:dyDescent="0.35">
      <c r="H869" s="5"/>
      <c r="I869" s="5"/>
      <c r="J869" s="5"/>
      <c r="N869" s="5"/>
      <c r="O869" s="5"/>
      <c r="P869" s="5"/>
      <c r="T869" s="5"/>
      <c r="U869" s="5"/>
      <c r="V869" s="5"/>
      <c r="W869" s="5"/>
      <c r="X869" s="5"/>
      <c r="Y869" s="5"/>
      <c r="Z869" s="5"/>
      <c r="AA869" s="5"/>
      <c r="AB869" s="5"/>
    </row>
    <row r="870" spans="8:28" ht="15.75" customHeight="1" x14ac:dyDescent="0.35">
      <c r="H870" s="5"/>
      <c r="I870" s="5"/>
      <c r="J870" s="5"/>
      <c r="N870" s="5"/>
      <c r="O870" s="5"/>
      <c r="P870" s="5"/>
      <c r="T870" s="5"/>
      <c r="U870" s="5"/>
      <c r="V870" s="5"/>
      <c r="W870" s="5"/>
      <c r="X870" s="5"/>
      <c r="Y870" s="5"/>
      <c r="Z870" s="5"/>
      <c r="AA870" s="5"/>
      <c r="AB870" s="5"/>
    </row>
    <row r="871" spans="8:28" ht="15.75" customHeight="1" x14ac:dyDescent="0.35">
      <c r="H871" s="5"/>
      <c r="I871" s="5"/>
      <c r="J871" s="5"/>
      <c r="N871" s="5"/>
      <c r="O871" s="5"/>
      <c r="P871" s="5"/>
      <c r="T871" s="5"/>
      <c r="U871" s="5"/>
      <c r="V871" s="5"/>
      <c r="W871" s="5"/>
      <c r="X871" s="5"/>
      <c r="Y871" s="5"/>
      <c r="Z871" s="5"/>
      <c r="AA871" s="5"/>
      <c r="AB871" s="5"/>
    </row>
    <row r="872" spans="8:28" ht="15.75" customHeight="1" x14ac:dyDescent="0.35">
      <c r="H872" s="5"/>
      <c r="I872" s="5"/>
      <c r="J872" s="5"/>
      <c r="N872" s="5"/>
      <c r="O872" s="5"/>
      <c r="P872" s="5"/>
      <c r="T872" s="5"/>
      <c r="U872" s="5"/>
      <c r="V872" s="5"/>
      <c r="W872" s="5"/>
      <c r="X872" s="5"/>
      <c r="Y872" s="5"/>
      <c r="Z872" s="5"/>
      <c r="AA872" s="5"/>
      <c r="AB872" s="5"/>
    </row>
    <row r="873" spans="8:28" ht="15.75" customHeight="1" x14ac:dyDescent="0.35">
      <c r="H873" s="5"/>
      <c r="I873" s="5"/>
      <c r="J873" s="5"/>
      <c r="N873" s="5"/>
      <c r="O873" s="5"/>
      <c r="P873" s="5"/>
      <c r="T873" s="5"/>
      <c r="U873" s="5"/>
      <c r="V873" s="5"/>
      <c r="W873" s="5"/>
      <c r="X873" s="5"/>
      <c r="Y873" s="5"/>
      <c r="Z873" s="5"/>
      <c r="AA873" s="5"/>
      <c r="AB873" s="5"/>
    </row>
    <row r="874" spans="8:28" ht="15.75" customHeight="1" x14ac:dyDescent="0.35">
      <c r="H874" s="5"/>
      <c r="I874" s="5"/>
      <c r="J874" s="5"/>
      <c r="N874" s="5"/>
      <c r="O874" s="5"/>
      <c r="P874" s="5"/>
      <c r="T874" s="5"/>
      <c r="U874" s="5"/>
      <c r="V874" s="5"/>
      <c r="W874" s="5"/>
      <c r="X874" s="5"/>
      <c r="Y874" s="5"/>
      <c r="Z874" s="5"/>
      <c r="AA874" s="5"/>
      <c r="AB874" s="5"/>
    </row>
    <row r="875" spans="8:28" ht="15.75" customHeight="1" x14ac:dyDescent="0.35">
      <c r="H875" s="5"/>
      <c r="I875" s="5"/>
      <c r="J875" s="5"/>
      <c r="N875" s="5"/>
      <c r="O875" s="5"/>
      <c r="P875" s="5"/>
      <c r="T875" s="5"/>
      <c r="U875" s="5"/>
      <c r="V875" s="5"/>
      <c r="W875" s="5"/>
      <c r="X875" s="5"/>
      <c r="Y875" s="5"/>
      <c r="Z875" s="5"/>
      <c r="AA875" s="5"/>
      <c r="AB875" s="5"/>
    </row>
    <row r="876" spans="8:28" ht="15.75" customHeight="1" x14ac:dyDescent="0.35">
      <c r="H876" s="5"/>
      <c r="I876" s="5"/>
      <c r="J876" s="5"/>
      <c r="N876" s="5"/>
      <c r="O876" s="5"/>
      <c r="P876" s="5"/>
      <c r="T876" s="5"/>
      <c r="U876" s="5"/>
      <c r="V876" s="5"/>
      <c r="W876" s="5"/>
      <c r="X876" s="5"/>
      <c r="Y876" s="5"/>
      <c r="Z876" s="5"/>
      <c r="AA876" s="5"/>
      <c r="AB876" s="5"/>
    </row>
    <row r="877" spans="8:28" ht="15.75" customHeight="1" x14ac:dyDescent="0.35">
      <c r="H877" s="5"/>
      <c r="I877" s="5"/>
      <c r="J877" s="5"/>
      <c r="N877" s="5"/>
      <c r="O877" s="5"/>
      <c r="P877" s="5"/>
      <c r="T877" s="5"/>
      <c r="U877" s="5"/>
      <c r="V877" s="5"/>
      <c r="W877" s="5"/>
      <c r="X877" s="5"/>
      <c r="Y877" s="5"/>
      <c r="Z877" s="5"/>
      <c r="AA877" s="5"/>
      <c r="AB877" s="5"/>
    </row>
    <row r="878" spans="8:28" ht="15.75" customHeight="1" x14ac:dyDescent="0.35">
      <c r="H878" s="5"/>
      <c r="I878" s="5"/>
      <c r="J878" s="5"/>
      <c r="N878" s="5"/>
      <c r="O878" s="5"/>
      <c r="P878" s="5"/>
      <c r="T878" s="5"/>
      <c r="U878" s="5"/>
      <c r="V878" s="5"/>
      <c r="W878" s="5"/>
      <c r="X878" s="5"/>
      <c r="Y878" s="5"/>
      <c r="Z878" s="5"/>
      <c r="AA878" s="5"/>
      <c r="AB878" s="5"/>
    </row>
    <row r="879" spans="8:28" ht="15.75" customHeight="1" x14ac:dyDescent="0.35">
      <c r="H879" s="5"/>
      <c r="I879" s="5"/>
      <c r="J879" s="5"/>
      <c r="N879" s="5"/>
      <c r="O879" s="5"/>
      <c r="P879" s="5"/>
      <c r="T879" s="5"/>
      <c r="U879" s="5"/>
      <c r="V879" s="5"/>
      <c r="W879" s="5"/>
      <c r="X879" s="5"/>
      <c r="Y879" s="5"/>
      <c r="Z879" s="5"/>
      <c r="AA879" s="5"/>
      <c r="AB879" s="5"/>
    </row>
    <row r="880" spans="8:28" ht="15.75" customHeight="1" x14ac:dyDescent="0.35">
      <c r="H880" s="5"/>
      <c r="I880" s="5"/>
      <c r="J880" s="5"/>
      <c r="N880" s="5"/>
      <c r="O880" s="5"/>
      <c r="P880" s="5"/>
      <c r="T880" s="5"/>
      <c r="U880" s="5"/>
      <c r="V880" s="5"/>
      <c r="W880" s="5"/>
      <c r="X880" s="5"/>
      <c r="Y880" s="5"/>
      <c r="Z880" s="5"/>
      <c r="AA880" s="5"/>
      <c r="AB880" s="5"/>
    </row>
    <row r="881" spans="8:28" ht="15.75" customHeight="1" x14ac:dyDescent="0.35">
      <c r="H881" s="5"/>
      <c r="I881" s="5"/>
      <c r="J881" s="5"/>
      <c r="N881" s="5"/>
      <c r="O881" s="5"/>
      <c r="P881" s="5"/>
      <c r="T881" s="5"/>
      <c r="U881" s="5"/>
      <c r="V881" s="5"/>
      <c r="W881" s="5"/>
      <c r="X881" s="5"/>
      <c r="Y881" s="5"/>
      <c r="Z881" s="5"/>
      <c r="AA881" s="5"/>
      <c r="AB881" s="5"/>
    </row>
    <row r="882" spans="8:28" ht="15.75" customHeight="1" x14ac:dyDescent="0.35">
      <c r="H882" s="5"/>
      <c r="I882" s="5"/>
      <c r="J882" s="5"/>
      <c r="N882" s="5"/>
      <c r="O882" s="5"/>
      <c r="P882" s="5"/>
      <c r="T882" s="5"/>
      <c r="U882" s="5"/>
      <c r="V882" s="5"/>
      <c r="W882" s="5"/>
      <c r="X882" s="5"/>
      <c r="Y882" s="5"/>
      <c r="Z882" s="5"/>
      <c r="AA882" s="5"/>
      <c r="AB882" s="5"/>
    </row>
    <row r="883" spans="8:28" ht="15.75" customHeight="1" x14ac:dyDescent="0.35">
      <c r="H883" s="5"/>
      <c r="I883" s="5"/>
      <c r="J883" s="5"/>
      <c r="N883" s="5"/>
      <c r="O883" s="5"/>
      <c r="P883" s="5"/>
      <c r="T883" s="5"/>
      <c r="U883" s="5"/>
      <c r="V883" s="5"/>
      <c r="W883" s="5"/>
      <c r="X883" s="5"/>
      <c r="Y883" s="5"/>
      <c r="Z883" s="5"/>
      <c r="AA883" s="5"/>
      <c r="AB883" s="5"/>
    </row>
    <row r="884" spans="8:28" ht="15.75" customHeight="1" x14ac:dyDescent="0.35">
      <c r="H884" s="5"/>
      <c r="I884" s="5"/>
      <c r="J884" s="5"/>
      <c r="N884" s="5"/>
      <c r="O884" s="5"/>
      <c r="P884" s="5"/>
      <c r="T884" s="5"/>
      <c r="U884" s="5"/>
      <c r="V884" s="5"/>
      <c r="W884" s="5"/>
      <c r="X884" s="5"/>
      <c r="Y884" s="5"/>
      <c r="Z884" s="5"/>
      <c r="AA884" s="5"/>
      <c r="AB884" s="5"/>
    </row>
    <row r="885" spans="8:28" ht="15.75" customHeight="1" x14ac:dyDescent="0.35">
      <c r="H885" s="5"/>
      <c r="I885" s="5"/>
      <c r="J885" s="5"/>
      <c r="N885" s="5"/>
      <c r="O885" s="5"/>
      <c r="P885" s="5"/>
      <c r="T885" s="5"/>
      <c r="U885" s="5"/>
      <c r="V885" s="5"/>
      <c r="W885" s="5"/>
      <c r="X885" s="5"/>
      <c r="Y885" s="5"/>
      <c r="Z885" s="5"/>
      <c r="AA885" s="5"/>
      <c r="AB885" s="5"/>
    </row>
    <row r="886" spans="8:28" ht="15.75" customHeight="1" x14ac:dyDescent="0.35">
      <c r="H886" s="5"/>
      <c r="I886" s="5"/>
      <c r="J886" s="5"/>
      <c r="N886" s="5"/>
      <c r="O886" s="5"/>
      <c r="P886" s="5"/>
      <c r="T886" s="5"/>
      <c r="U886" s="5"/>
      <c r="V886" s="5"/>
      <c r="W886" s="5"/>
      <c r="X886" s="5"/>
      <c r="Y886" s="5"/>
      <c r="Z886" s="5"/>
      <c r="AA886" s="5"/>
      <c r="AB886" s="5"/>
    </row>
    <row r="887" spans="8:28" ht="15.75" customHeight="1" x14ac:dyDescent="0.35">
      <c r="H887" s="5"/>
      <c r="I887" s="5"/>
      <c r="J887" s="5"/>
      <c r="N887" s="5"/>
      <c r="O887" s="5"/>
      <c r="P887" s="5"/>
      <c r="T887" s="5"/>
      <c r="U887" s="5"/>
      <c r="V887" s="5"/>
      <c r="W887" s="5"/>
      <c r="X887" s="5"/>
      <c r="Y887" s="5"/>
      <c r="Z887" s="5"/>
      <c r="AA887" s="5"/>
      <c r="AB887" s="5"/>
    </row>
    <row r="888" spans="8:28" ht="15.75" customHeight="1" x14ac:dyDescent="0.35">
      <c r="H888" s="5"/>
      <c r="I888" s="5"/>
      <c r="J888" s="5"/>
      <c r="N888" s="5"/>
      <c r="O888" s="5"/>
      <c r="P888" s="5"/>
      <c r="T888" s="5"/>
      <c r="U888" s="5"/>
      <c r="V888" s="5"/>
      <c r="W888" s="5"/>
      <c r="X888" s="5"/>
      <c r="Y888" s="5"/>
      <c r="Z888" s="5"/>
      <c r="AA888" s="5"/>
      <c r="AB888" s="5"/>
    </row>
    <row r="889" spans="8:28" ht="15.75" customHeight="1" x14ac:dyDescent="0.35">
      <c r="H889" s="5"/>
      <c r="I889" s="5"/>
      <c r="J889" s="5"/>
      <c r="N889" s="5"/>
      <c r="O889" s="5"/>
      <c r="P889" s="5"/>
      <c r="T889" s="5"/>
      <c r="U889" s="5"/>
      <c r="V889" s="5"/>
      <c r="W889" s="5"/>
      <c r="X889" s="5"/>
      <c r="Y889" s="5"/>
      <c r="Z889" s="5"/>
      <c r="AA889" s="5"/>
      <c r="AB889" s="5"/>
    </row>
    <row r="890" spans="8:28" ht="15.75" customHeight="1" x14ac:dyDescent="0.35">
      <c r="H890" s="5"/>
      <c r="I890" s="5"/>
      <c r="J890" s="5"/>
      <c r="N890" s="5"/>
      <c r="O890" s="5"/>
      <c r="P890" s="5"/>
      <c r="T890" s="5"/>
      <c r="U890" s="5"/>
      <c r="V890" s="5"/>
      <c r="W890" s="5"/>
      <c r="X890" s="5"/>
      <c r="Y890" s="5"/>
      <c r="Z890" s="5"/>
      <c r="AA890" s="5"/>
      <c r="AB890" s="5"/>
    </row>
    <row r="891" spans="8:28" ht="15.75" customHeight="1" x14ac:dyDescent="0.35">
      <c r="H891" s="5"/>
      <c r="I891" s="5"/>
      <c r="J891" s="5"/>
      <c r="N891" s="5"/>
      <c r="O891" s="5"/>
      <c r="P891" s="5"/>
      <c r="T891" s="5"/>
      <c r="U891" s="5"/>
      <c r="V891" s="5"/>
      <c r="W891" s="5"/>
      <c r="X891" s="5"/>
      <c r="Y891" s="5"/>
      <c r="Z891" s="5"/>
      <c r="AA891" s="5"/>
      <c r="AB891" s="5"/>
    </row>
    <row r="892" spans="8:28" ht="15.75" customHeight="1" x14ac:dyDescent="0.35">
      <c r="H892" s="5"/>
      <c r="I892" s="5"/>
      <c r="J892" s="5"/>
      <c r="N892" s="5"/>
      <c r="O892" s="5"/>
      <c r="P892" s="5"/>
      <c r="T892" s="5"/>
      <c r="U892" s="5"/>
      <c r="V892" s="5"/>
      <c r="W892" s="5"/>
      <c r="X892" s="5"/>
      <c r="Y892" s="5"/>
      <c r="Z892" s="5"/>
      <c r="AA892" s="5"/>
      <c r="AB892" s="5"/>
    </row>
    <row r="893" spans="8:28" ht="15.75" customHeight="1" x14ac:dyDescent="0.35">
      <c r="H893" s="5"/>
      <c r="I893" s="5"/>
      <c r="J893" s="5"/>
      <c r="N893" s="5"/>
      <c r="O893" s="5"/>
      <c r="P893" s="5"/>
      <c r="T893" s="5"/>
      <c r="U893" s="5"/>
      <c r="V893" s="5"/>
      <c r="W893" s="5"/>
      <c r="X893" s="5"/>
      <c r="Y893" s="5"/>
      <c r="Z893" s="5"/>
      <c r="AA893" s="5"/>
      <c r="AB893" s="5"/>
    </row>
    <row r="894" spans="8:28" ht="15.75" customHeight="1" x14ac:dyDescent="0.35">
      <c r="H894" s="5"/>
      <c r="I894" s="5"/>
      <c r="J894" s="5"/>
      <c r="N894" s="5"/>
      <c r="O894" s="5"/>
      <c r="P894" s="5"/>
      <c r="T894" s="5"/>
      <c r="U894" s="5"/>
      <c r="V894" s="5"/>
      <c r="W894" s="5"/>
      <c r="X894" s="5"/>
      <c r="Y894" s="5"/>
      <c r="Z894" s="5"/>
      <c r="AA894" s="5"/>
      <c r="AB894" s="5"/>
    </row>
    <row r="895" spans="8:28" ht="15.75" customHeight="1" x14ac:dyDescent="0.35">
      <c r="H895" s="5"/>
      <c r="I895" s="5"/>
      <c r="J895" s="5"/>
      <c r="N895" s="5"/>
      <c r="O895" s="5"/>
      <c r="P895" s="5"/>
      <c r="T895" s="5"/>
      <c r="U895" s="5"/>
      <c r="V895" s="5"/>
      <c r="W895" s="5"/>
      <c r="X895" s="5"/>
      <c r="Y895" s="5"/>
      <c r="Z895" s="5"/>
      <c r="AA895" s="5"/>
      <c r="AB895" s="5"/>
    </row>
    <row r="896" spans="8:28" ht="15.75" customHeight="1" x14ac:dyDescent="0.35">
      <c r="H896" s="5"/>
      <c r="I896" s="5"/>
      <c r="J896" s="5"/>
      <c r="N896" s="5"/>
      <c r="O896" s="5"/>
      <c r="P896" s="5"/>
      <c r="T896" s="5"/>
      <c r="U896" s="5"/>
      <c r="V896" s="5"/>
      <c r="W896" s="5"/>
      <c r="X896" s="5"/>
      <c r="Y896" s="5"/>
      <c r="Z896" s="5"/>
      <c r="AA896" s="5"/>
      <c r="AB896" s="5"/>
    </row>
    <row r="897" spans="8:28" ht="15.75" customHeight="1" x14ac:dyDescent="0.35">
      <c r="H897" s="5"/>
      <c r="I897" s="5"/>
      <c r="J897" s="5"/>
      <c r="N897" s="5"/>
      <c r="O897" s="5"/>
      <c r="P897" s="5"/>
      <c r="T897" s="5"/>
      <c r="U897" s="5"/>
      <c r="V897" s="5"/>
      <c r="W897" s="5"/>
      <c r="X897" s="5"/>
      <c r="Y897" s="5"/>
      <c r="Z897" s="5"/>
      <c r="AA897" s="5"/>
      <c r="AB897" s="5"/>
    </row>
    <row r="898" spans="8:28" ht="15.75" customHeight="1" x14ac:dyDescent="0.35">
      <c r="H898" s="5"/>
      <c r="I898" s="5"/>
      <c r="J898" s="5"/>
      <c r="N898" s="5"/>
      <c r="O898" s="5"/>
      <c r="P898" s="5"/>
      <c r="T898" s="5"/>
      <c r="U898" s="5"/>
      <c r="V898" s="5"/>
      <c r="W898" s="5"/>
      <c r="X898" s="5"/>
      <c r="Y898" s="5"/>
      <c r="Z898" s="5"/>
      <c r="AA898" s="5"/>
      <c r="AB898" s="5"/>
    </row>
    <row r="899" spans="8:28" ht="15.75" customHeight="1" x14ac:dyDescent="0.35">
      <c r="H899" s="5"/>
      <c r="I899" s="5"/>
      <c r="J899" s="5"/>
      <c r="N899" s="5"/>
      <c r="O899" s="5"/>
      <c r="P899" s="5"/>
      <c r="T899" s="5"/>
      <c r="U899" s="5"/>
      <c r="V899" s="5"/>
      <c r="W899" s="5"/>
      <c r="X899" s="5"/>
      <c r="Y899" s="5"/>
      <c r="Z899" s="5"/>
      <c r="AA899" s="5"/>
      <c r="AB899" s="5"/>
    </row>
    <row r="900" spans="8:28" ht="15.75" customHeight="1" x14ac:dyDescent="0.35">
      <c r="H900" s="5"/>
      <c r="I900" s="5"/>
      <c r="J900" s="5"/>
      <c r="N900" s="5"/>
      <c r="O900" s="5"/>
      <c r="P900" s="5"/>
      <c r="T900" s="5"/>
      <c r="U900" s="5"/>
      <c r="V900" s="5"/>
      <c r="W900" s="5"/>
      <c r="X900" s="5"/>
      <c r="Y900" s="5"/>
      <c r="Z900" s="5"/>
      <c r="AA900" s="5"/>
      <c r="AB900" s="5"/>
    </row>
    <row r="901" spans="8:28" ht="15.75" customHeight="1" x14ac:dyDescent="0.35">
      <c r="H901" s="5"/>
      <c r="I901" s="5"/>
      <c r="J901" s="5"/>
      <c r="N901" s="5"/>
      <c r="O901" s="5"/>
      <c r="P901" s="5"/>
      <c r="T901" s="5"/>
      <c r="U901" s="5"/>
      <c r="V901" s="5"/>
      <c r="W901" s="5"/>
      <c r="X901" s="5"/>
      <c r="Y901" s="5"/>
      <c r="Z901" s="5"/>
      <c r="AA901" s="5"/>
      <c r="AB901" s="5"/>
    </row>
    <row r="902" spans="8:28" ht="15.75" customHeight="1" x14ac:dyDescent="0.35">
      <c r="H902" s="5"/>
      <c r="I902" s="5"/>
      <c r="J902" s="5"/>
      <c r="N902" s="5"/>
      <c r="O902" s="5"/>
      <c r="P902" s="5"/>
      <c r="T902" s="5"/>
      <c r="U902" s="5"/>
      <c r="V902" s="5"/>
      <c r="W902" s="5"/>
      <c r="X902" s="5"/>
      <c r="Y902" s="5"/>
      <c r="Z902" s="5"/>
      <c r="AA902" s="5"/>
      <c r="AB902" s="5"/>
    </row>
    <row r="903" spans="8:28" ht="15.75" customHeight="1" x14ac:dyDescent="0.35">
      <c r="H903" s="5"/>
      <c r="I903" s="5"/>
      <c r="J903" s="5"/>
      <c r="N903" s="5"/>
      <c r="O903" s="5"/>
      <c r="P903" s="5"/>
      <c r="T903" s="5"/>
      <c r="U903" s="5"/>
      <c r="V903" s="5"/>
      <c r="W903" s="5"/>
      <c r="X903" s="5"/>
      <c r="Y903" s="5"/>
      <c r="Z903" s="5"/>
      <c r="AA903" s="5"/>
      <c r="AB903" s="5"/>
    </row>
    <row r="904" spans="8:28" ht="15.75" customHeight="1" x14ac:dyDescent="0.35">
      <c r="H904" s="5"/>
      <c r="I904" s="5"/>
      <c r="J904" s="5"/>
      <c r="N904" s="5"/>
      <c r="O904" s="5"/>
      <c r="P904" s="5"/>
      <c r="T904" s="5"/>
      <c r="U904" s="5"/>
      <c r="V904" s="5"/>
      <c r="W904" s="5"/>
      <c r="X904" s="5"/>
      <c r="Y904" s="5"/>
      <c r="Z904" s="5"/>
      <c r="AA904" s="5"/>
      <c r="AB904" s="5"/>
    </row>
    <row r="905" spans="8:28" ht="15.75" customHeight="1" x14ac:dyDescent="0.35">
      <c r="H905" s="5"/>
      <c r="I905" s="5"/>
      <c r="J905" s="5"/>
      <c r="N905" s="5"/>
      <c r="O905" s="5"/>
      <c r="P905" s="5"/>
      <c r="T905" s="5"/>
      <c r="U905" s="5"/>
      <c r="V905" s="5"/>
      <c r="W905" s="5"/>
      <c r="X905" s="5"/>
      <c r="Y905" s="5"/>
      <c r="Z905" s="5"/>
      <c r="AA905" s="5"/>
      <c r="AB905" s="5"/>
    </row>
    <row r="906" spans="8:28" ht="15.75" customHeight="1" x14ac:dyDescent="0.35">
      <c r="H906" s="5"/>
      <c r="I906" s="5"/>
      <c r="J906" s="5"/>
      <c r="N906" s="5"/>
      <c r="O906" s="5"/>
      <c r="P906" s="5"/>
      <c r="T906" s="5"/>
      <c r="U906" s="5"/>
      <c r="V906" s="5"/>
      <c r="W906" s="5"/>
      <c r="X906" s="5"/>
      <c r="Y906" s="5"/>
      <c r="Z906" s="5"/>
      <c r="AA906" s="5"/>
      <c r="AB906" s="5"/>
    </row>
    <row r="907" spans="8:28" ht="15.75" customHeight="1" x14ac:dyDescent="0.35">
      <c r="H907" s="5"/>
      <c r="I907" s="5"/>
      <c r="J907" s="5"/>
      <c r="N907" s="5"/>
      <c r="O907" s="5"/>
      <c r="P907" s="5"/>
      <c r="T907" s="5"/>
      <c r="U907" s="5"/>
      <c r="V907" s="5"/>
      <c r="W907" s="5"/>
      <c r="X907" s="5"/>
      <c r="Y907" s="5"/>
      <c r="Z907" s="5"/>
      <c r="AA907" s="5"/>
      <c r="AB907" s="5"/>
    </row>
    <row r="908" spans="8:28" ht="15.75" customHeight="1" x14ac:dyDescent="0.35">
      <c r="H908" s="5"/>
      <c r="I908" s="5"/>
      <c r="J908" s="5"/>
      <c r="N908" s="5"/>
      <c r="O908" s="5"/>
      <c r="P908" s="5"/>
      <c r="T908" s="5"/>
      <c r="U908" s="5"/>
      <c r="V908" s="5"/>
      <c r="W908" s="5"/>
      <c r="X908" s="5"/>
      <c r="Y908" s="5"/>
      <c r="Z908" s="5"/>
      <c r="AA908" s="5"/>
      <c r="AB908" s="5"/>
    </row>
    <row r="909" spans="8:28" ht="15.75" customHeight="1" x14ac:dyDescent="0.35">
      <c r="H909" s="5"/>
      <c r="I909" s="5"/>
      <c r="J909" s="5"/>
      <c r="N909" s="5"/>
      <c r="O909" s="5"/>
      <c r="P909" s="5"/>
      <c r="T909" s="5"/>
      <c r="U909" s="5"/>
      <c r="V909" s="5"/>
      <c r="W909" s="5"/>
      <c r="X909" s="5"/>
      <c r="Y909" s="5"/>
      <c r="Z909" s="5"/>
      <c r="AA909" s="5"/>
      <c r="AB909" s="5"/>
    </row>
    <row r="910" spans="8:28" ht="15.75" customHeight="1" x14ac:dyDescent="0.35">
      <c r="H910" s="5"/>
      <c r="I910" s="5"/>
      <c r="J910" s="5"/>
      <c r="N910" s="5"/>
      <c r="O910" s="5"/>
      <c r="P910" s="5"/>
      <c r="T910" s="5"/>
      <c r="U910" s="5"/>
      <c r="V910" s="5"/>
      <c r="W910" s="5"/>
      <c r="X910" s="5"/>
      <c r="Y910" s="5"/>
      <c r="Z910" s="5"/>
      <c r="AA910" s="5"/>
      <c r="AB910" s="5"/>
    </row>
    <row r="911" spans="8:28" ht="15.75" customHeight="1" x14ac:dyDescent="0.35">
      <c r="H911" s="5"/>
      <c r="I911" s="5"/>
      <c r="J911" s="5"/>
      <c r="N911" s="5"/>
      <c r="O911" s="5"/>
      <c r="P911" s="5"/>
      <c r="T911" s="5"/>
      <c r="U911" s="5"/>
      <c r="V911" s="5"/>
      <c r="W911" s="5"/>
      <c r="X911" s="5"/>
      <c r="Y911" s="5"/>
      <c r="Z911" s="5"/>
      <c r="AA911" s="5"/>
      <c r="AB911" s="5"/>
    </row>
    <row r="912" spans="8:28" ht="15.75" customHeight="1" x14ac:dyDescent="0.35">
      <c r="H912" s="5"/>
      <c r="I912" s="5"/>
      <c r="J912" s="5"/>
      <c r="N912" s="5"/>
      <c r="O912" s="5"/>
      <c r="P912" s="5"/>
      <c r="T912" s="5"/>
      <c r="U912" s="5"/>
      <c r="V912" s="5"/>
      <c r="W912" s="5"/>
      <c r="X912" s="5"/>
      <c r="Y912" s="5"/>
      <c r="Z912" s="5"/>
      <c r="AA912" s="5"/>
      <c r="AB912" s="5"/>
    </row>
    <row r="913" spans="8:28" ht="15.75" customHeight="1" x14ac:dyDescent="0.35">
      <c r="H913" s="5"/>
      <c r="I913" s="5"/>
      <c r="J913" s="5"/>
      <c r="N913" s="5"/>
      <c r="O913" s="5"/>
      <c r="P913" s="5"/>
      <c r="T913" s="5"/>
      <c r="U913" s="5"/>
      <c r="V913" s="5"/>
      <c r="W913" s="5"/>
      <c r="X913" s="5"/>
      <c r="Y913" s="5"/>
      <c r="Z913" s="5"/>
      <c r="AA913" s="5"/>
      <c r="AB913" s="5"/>
    </row>
    <row r="914" spans="8:28" ht="15.75" customHeight="1" x14ac:dyDescent="0.35">
      <c r="H914" s="5"/>
      <c r="I914" s="5"/>
      <c r="J914" s="5"/>
      <c r="N914" s="5"/>
      <c r="O914" s="5"/>
      <c r="P914" s="5"/>
      <c r="T914" s="5"/>
      <c r="U914" s="5"/>
      <c r="V914" s="5"/>
      <c r="W914" s="5"/>
      <c r="X914" s="5"/>
      <c r="Y914" s="5"/>
      <c r="Z914" s="5"/>
      <c r="AA914" s="5"/>
      <c r="AB914" s="5"/>
    </row>
    <row r="915" spans="8:28" ht="15.75" customHeight="1" x14ac:dyDescent="0.35">
      <c r="H915" s="5"/>
      <c r="I915" s="5"/>
      <c r="J915" s="5"/>
      <c r="N915" s="5"/>
      <c r="O915" s="5"/>
      <c r="P915" s="5"/>
      <c r="T915" s="5"/>
      <c r="U915" s="5"/>
      <c r="V915" s="5"/>
      <c r="W915" s="5"/>
      <c r="X915" s="5"/>
      <c r="Y915" s="5"/>
      <c r="Z915" s="5"/>
      <c r="AA915" s="5"/>
      <c r="AB915" s="5"/>
    </row>
    <row r="916" spans="8:28" ht="15.75" customHeight="1" x14ac:dyDescent="0.35">
      <c r="H916" s="5"/>
      <c r="I916" s="5"/>
      <c r="J916" s="5"/>
      <c r="N916" s="5"/>
      <c r="O916" s="5"/>
      <c r="P916" s="5"/>
      <c r="T916" s="5"/>
      <c r="U916" s="5"/>
      <c r="V916" s="5"/>
      <c r="W916" s="5"/>
      <c r="X916" s="5"/>
      <c r="Y916" s="5"/>
      <c r="Z916" s="5"/>
      <c r="AA916" s="5"/>
      <c r="AB916" s="5"/>
    </row>
    <row r="917" spans="8:28" ht="15.75" customHeight="1" x14ac:dyDescent="0.35">
      <c r="H917" s="5"/>
      <c r="I917" s="5"/>
      <c r="J917" s="5"/>
      <c r="N917" s="5"/>
      <c r="O917" s="5"/>
      <c r="P917" s="5"/>
      <c r="T917" s="5"/>
      <c r="U917" s="5"/>
      <c r="V917" s="5"/>
      <c r="W917" s="5"/>
      <c r="X917" s="5"/>
      <c r="Y917" s="5"/>
      <c r="Z917" s="5"/>
      <c r="AA917" s="5"/>
      <c r="AB917" s="5"/>
    </row>
    <row r="918" spans="8:28" ht="15.75" customHeight="1" x14ac:dyDescent="0.35">
      <c r="H918" s="5"/>
      <c r="I918" s="5"/>
      <c r="J918" s="5"/>
      <c r="N918" s="5"/>
      <c r="O918" s="5"/>
      <c r="P918" s="5"/>
      <c r="T918" s="5"/>
      <c r="U918" s="5"/>
      <c r="V918" s="5"/>
      <c r="W918" s="5"/>
      <c r="X918" s="5"/>
      <c r="Y918" s="5"/>
      <c r="Z918" s="5"/>
      <c r="AA918" s="5"/>
      <c r="AB918" s="5"/>
    </row>
    <row r="919" spans="8:28" ht="15.75" customHeight="1" x14ac:dyDescent="0.35">
      <c r="H919" s="5"/>
      <c r="I919" s="5"/>
      <c r="J919" s="5"/>
      <c r="N919" s="5"/>
      <c r="O919" s="5"/>
      <c r="P919" s="5"/>
      <c r="T919" s="5"/>
      <c r="U919" s="5"/>
      <c r="V919" s="5"/>
      <c r="W919" s="5"/>
      <c r="X919" s="5"/>
      <c r="Y919" s="5"/>
      <c r="Z919" s="5"/>
      <c r="AA919" s="5"/>
      <c r="AB919" s="5"/>
    </row>
    <row r="920" spans="8:28" ht="15.75" customHeight="1" x14ac:dyDescent="0.35">
      <c r="H920" s="5"/>
      <c r="I920" s="5"/>
      <c r="J920" s="5"/>
      <c r="N920" s="5"/>
      <c r="O920" s="5"/>
      <c r="P920" s="5"/>
      <c r="T920" s="5"/>
      <c r="U920" s="5"/>
      <c r="V920" s="5"/>
      <c r="W920" s="5"/>
      <c r="X920" s="5"/>
      <c r="Y920" s="5"/>
      <c r="Z920" s="5"/>
      <c r="AA920" s="5"/>
      <c r="AB920" s="5"/>
    </row>
    <row r="921" spans="8:28" ht="15.75" customHeight="1" x14ac:dyDescent="0.35">
      <c r="H921" s="5"/>
      <c r="I921" s="5"/>
      <c r="J921" s="5"/>
      <c r="N921" s="5"/>
      <c r="O921" s="5"/>
      <c r="P921" s="5"/>
      <c r="T921" s="5"/>
      <c r="U921" s="5"/>
      <c r="V921" s="5"/>
      <c r="W921" s="5"/>
      <c r="X921" s="5"/>
      <c r="Y921" s="5"/>
      <c r="Z921" s="5"/>
      <c r="AA921" s="5"/>
      <c r="AB921" s="5"/>
    </row>
    <row r="922" spans="8:28" ht="15.75" customHeight="1" x14ac:dyDescent="0.35">
      <c r="H922" s="5"/>
      <c r="I922" s="5"/>
      <c r="J922" s="5"/>
      <c r="N922" s="5"/>
      <c r="O922" s="5"/>
      <c r="P922" s="5"/>
      <c r="T922" s="5"/>
      <c r="U922" s="5"/>
      <c r="V922" s="5"/>
      <c r="W922" s="5"/>
      <c r="X922" s="5"/>
      <c r="Y922" s="5"/>
      <c r="Z922" s="5"/>
      <c r="AA922" s="5"/>
      <c r="AB922" s="5"/>
    </row>
    <row r="923" spans="8:28" ht="15.75" customHeight="1" x14ac:dyDescent="0.35">
      <c r="H923" s="5"/>
      <c r="I923" s="5"/>
      <c r="J923" s="5"/>
      <c r="N923" s="5"/>
      <c r="O923" s="5"/>
      <c r="P923" s="5"/>
      <c r="T923" s="5"/>
      <c r="U923" s="5"/>
      <c r="V923" s="5"/>
      <c r="W923" s="5"/>
      <c r="X923" s="5"/>
      <c r="Y923" s="5"/>
      <c r="Z923" s="5"/>
      <c r="AA923" s="5"/>
      <c r="AB923" s="5"/>
    </row>
    <row r="924" spans="8:28" ht="15.75" customHeight="1" x14ac:dyDescent="0.35">
      <c r="H924" s="5"/>
      <c r="I924" s="5"/>
      <c r="J924" s="5"/>
      <c r="N924" s="5"/>
      <c r="O924" s="5"/>
      <c r="P924" s="5"/>
      <c r="T924" s="5"/>
      <c r="U924" s="5"/>
      <c r="V924" s="5"/>
      <c r="W924" s="5"/>
      <c r="X924" s="5"/>
      <c r="Y924" s="5"/>
      <c r="Z924" s="5"/>
      <c r="AA924" s="5"/>
      <c r="AB924" s="5"/>
    </row>
    <row r="925" spans="8:28" ht="15.75" customHeight="1" x14ac:dyDescent="0.35">
      <c r="H925" s="5"/>
      <c r="I925" s="5"/>
      <c r="J925" s="5"/>
      <c r="N925" s="5"/>
      <c r="O925" s="5"/>
      <c r="P925" s="5"/>
      <c r="T925" s="5"/>
      <c r="U925" s="5"/>
      <c r="V925" s="5"/>
      <c r="W925" s="5"/>
      <c r="X925" s="5"/>
      <c r="Y925" s="5"/>
      <c r="Z925" s="5"/>
      <c r="AA925" s="5"/>
      <c r="AB925" s="5"/>
    </row>
    <row r="926" spans="8:28" ht="15.75" customHeight="1" x14ac:dyDescent="0.35">
      <c r="H926" s="5"/>
      <c r="I926" s="5"/>
      <c r="J926" s="5"/>
      <c r="N926" s="5"/>
      <c r="O926" s="5"/>
      <c r="P926" s="5"/>
      <c r="T926" s="5"/>
      <c r="U926" s="5"/>
      <c r="V926" s="5"/>
      <c r="W926" s="5"/>
      <c r="X926" s="5"/>
      <c r="Y926" s="5"/>
      <c r="Z926" s="5"/>
      <c r="AA926" s="5"/>
      <c r="AB926" s="5"/>
    </row>
    <row r="927" spans="8:28" ht="15.75" customHeight="1" x14ac:dyDescent="0.35">
      <c r="H927" s="5"/>
      <c r="I927" s="5"/>
      <c r="J927" s="5"/>
      <c r="N927" s="5"/>
      <c r="O927" s="5"/>
      <c r="P927" s="5"/>
      <c r="T927" s="5"/>
      <c r="U927" s="5"/>
      <c r="V927" s="5"/>
      <c r="W927" s="5"/>
      <c r="X927" s="5"/>
      <c r="Y927" s="5"/>
      <c r="Z927" s="5"/>
      <c r="AA927" s="5"/>
      <c r="AB927" s="5"/>
    </row>
    <row r="928" spans="8:28" ht="15.75" customHeight="1" x14ac:dyDescent="0.35">
      <c r="H928" s="5"/>
      <c r="I928" s="5"/>
      <c r="J928" s="5"/>
      <c r="N928" s="5"/>
      <c r="O928" s="5"/>
      <c r="P928" s="5"/>
      <c r="T928" s="5"/>
      <c r="U928" s="5"/>
      <c r="V928" s="5"/>
      <c r="W928" s="5"/>
      <c r="X928" s="5"/>
      <c r="Y928" s="5"/>
      <c r="Z928" s="5"/>
      <c r="AA928" s="5"/>
      <c r="AB928" s="5"/>
    </row>
    <row r="929" spans="8:28" ht="15.75" customHeight="1" x14ac:dyDescent="0.35">
      <c r="H929" s="5"/>
      <c r="I929" s="5"/>
      <c r="J929" s="5"/>
      <c r="N929" s="5"/>
      <c r="O929" s="5"/>
      <c r="P929" s="5"/>
      <c r="T929" s="5"/>
      <c r="U929" s="5"/>
      <c r="V929" s="5"/>
      <c r="W929" s="5"/>
      <c r="X929" s="5"/>
      <c r="Y929" s="5"/>
      <c r="Z929" s="5"/>
      <c r="AA929" s="5"/>
      <c r="AB929" s="5"/>
    </row>
    <row r="930" spans="8:28" ht="15.75" customHeight="1" x14ac:dyDescent="0.35">
      <c r="H930" s="5"/>
      <c r="I930" s="5"/>
      <c r="J930" s="5"/>
      <c r="N930" s="5"/>
      <c r="O930" s="5"/>
      <c r="P930" s="5"/>
      <c r="T930" s="5"/>
      <c r="U930" s="5"/>
      <c r="V930" s="5"/>
      <c r="W930" s="5"/>
      <c r="X930" s="5"/>
      <c r="Y930" s="5"/>
      <c r="Z930" s="5"/>
      <c r="AA930" s="5"/>
      <c r="AB930" s="5"/>
    </row>
    <row r="931" spans="8:28" ht="15.75" customHeight="1" x14ac:dyDescent="0.35">
      <c r="H931" s="5"/>
      <c r="I931" s="5"/>
      <c r="J931" s="5"/>
      <c r="N931" s="5"/>
      <c r="O931" s="5"/>
      <c r="P931" s="5"/>
      <c r="T931" s="5"/>
      <c r="U931" s="5"/>
      <c r="V931" s="5"/>
      <c r="W931" s="5"/>
      <c r="X931" s="5"/>
      <c r="Y931" s="5"/>
      <c r="Z931" s="5"/>
      <c r="AA931" s="5"/>
      <c r="AB931" s="5"/>
    </row>
    <row r="932" spans="8:28" ht="15.75" customHeight="1" x14ac:dyDescent="0.35">
      <c r="H932" s="5"/>
      <c r="I932" s="5"/>
      <c r="J932" s="5"/>
      <c r="N932" s="5"/>
      <c r="O932" s="5"/>
      <c r="P932" s="5"/>
      <c r="T932" s="5"/>
      <c r="U932" s="5"/>
      <c r="V932" s="5"/>
      <c r="W932" s="5"/>
      <c r="X932" s="5"/>
      <c r="Y932" s="5"/>
      <c r="Z932" s="5"/>
      <c r="AA932" s="5"/>
      <c r="AB932" s="5"/>
    </row>
    <row r="933" spans="8:28" ht="15.75" customHeight="1" x14ac:dyDescent="0.35">
      <c r="H933" s="5"/>
      <c r="I933" s="5"/>
      <c r="J933" s="5"/>
      <c r="N933" s="5"/>
      <c r="O933" s="5"/>
      <c r="P933" s="5"/>
      <c r="T933" s="5"/>
      <c r="U933" s="5"/>
      <c r="V933" s="5"/>
      <c r="W933" s="5"/>
      <c r="X933" s="5"/>
      <c r="Y933" s="5"/>
      <c r="Z933" s="5"/>
      <c r="AA933" s="5"/>
      <c r="AB933" s="5"/>
    </row>
    <row r="934" spans="8:28" ht="15.75" customHeight="1" x14ac:dyDescent="0.35">
      <c r="H934" s="5"/>
      <c r="I934" s="5"/>
      <c r="J934" s="5"/>
      <c r="N934" s="5"/>
      <c r="O934" s="5"/>
      <c r="P934" s="5"/>
      <c r="T934" s="5"/>
      <c r="U934" s="5"/>
      <c r="V934" s="5"/>
      <c r="W934" s="5"/>
      <c r="X934" s="5"/>
      <c r="Y934" s="5"/>
      <c r="Z934" s="5"/>
      <c r="AA934" s="5"/>
      <c r="AB934" s="5"/>
    </row>
    <row r="935" spans="8:28" ht="15.75" customHeight="1" x14ac:dyDescent="0.35">
      <c r="H935" s="5"/>
      <c r="I935" s="5"/>
      <c r="J935" s="5"/>
      <c r="N935" s="5"/>
      <c r="O935" s="5"/>
      <c r="P935" s="5"/>
      <c r="T935" s="5"/>
      <c r="U935" s="5"/>
      <c r="V935" s="5"/>
      <c r="W935" s="5"/>
      <c r="X935" s="5"/>
      <c r="Y935" s="5"/>
      <c r="Z935" s="5"/>
      <c r="AA935" s="5"/>
      <c r="AB935" s="5"/>
    </row>
    <row r="936" spans="8:28" ht="15.75" customHeight="1" x14ac:dyDescent="0.35">
      <c r="H936" s="5"/>
      <c r="I936" s="5"/>
      <c r="J936" s="5"/>
      <c r="N936" s="5"/>
      <c r="O936" s="5"/>
      <c r="P936" s="5"/>
      <c r="T936" s="5"/>
      <c r="U936" s="5"/>
      <c r="V936" s="5"/>
      <c r="W936" s="5"/>
      <c r="X936" s="5"/>
      <c r="Y936" s="5"/>
      <c r="Z936" s="5"/>
      <c r="AA936" s="5"/>
      <c r="AB936" s="5"/>
    </row>
    <row r="937" spans="8:28" ht="15.75" customHeight="1" x14ac:dyDescent="0.35">
      <c r="H937" s="5"/>
      <c r="I937" s="5"/>
      <c r="J937" s="5"/>
      <c r="N937" s="5"/>
      <c r="O937" s="5"/>
      <c r="P937" s="5"/>
      <c r="T937" s="5"/>
      <c r="U937" s="5"/>
      <c r="V937" s="5"/>
      <c r="W937" s="5"/>
      <c r="X937" s="5"/>
      <c r="Y937" s="5"/>
      <c r="Z937" s="5"/>
      <c r="AA937" s="5"/>
      <c r="AB937" s="5"/>
    </row>
    <row r="938" spans="8:28" ht="15.75" customHeight="1" x14ac:dyDescent="0.35">
      <c r="H938" s="5"/>
      <c r="I938" s="5"/>
      <c r="J938" s="5"/>
      <c r="N938" s="5"/>
      <c r="O938" s="5"/>
      <c r="P938" s="5"/>
      <c r="T938" s="5"/>
      <c r="U938" s="5"/>
      <c r="V938" s="5"/>
      <c r="W938" s="5"/>
      <c r="X938" s="5"/>
      <c r="Y938" s="5"/>
      <c r="Z938" s="5"/>
      <c r="AA938" s="5"/>
      <c r="AB938" s="5"/>
    </row>
    <row r="939" spans="8:28" ht="15.75" customHeight="1" x14ac:dyDescent="0.35">
      <c r="H939" s="5"/>
      <c r="I939" s="5"/>
      <c r="J939" s="5"/>
      <c r="N939" s="5"/>
      <c r="O939" s="5"/>
      <c r="P939" s="5"/>
      <c r="T939" s="5"/>
      <c r="U939" s="5"/>
      <c r="V939" s="5"/>
      <c r="W939" s="5"/>
      <c r="X939" s="5"/>
      <c r="Y939" s="5"/>
      <c r="Z939" s="5"/>
      <c r="AA939" s="5"/>
      <c r="AB939" s="5"/>
    </row>
    <row r="940" spans="8:28" ht="15.75" customHeight="1" x14ac:dyDescent="0.35">
      <c r="H940" s="5"/>
      <c r="I940" s="5"/>
      <c r="J940" s="5"/>
      <c r="N940" s="5"/>
      <c r="O940" s="5"/>
      <c r="P940" s="5"/>
      <c r="T940" s="5"/>
      <c r="U940" s="5"/>
      <c r="V940" s="5"/>
      <c r="W940" s="5"/>
      <c r="X940" s="5"/>
      <c r="Y940" s="5"/>
      <c r="Z940" s="5"/>
      <c r="AA940" s="5"/>
      <c r="AB940" s="5"/>
    </row>
    <row r="941" spans="8:28" ht="15.75" customHeight="1" x14ac:dyDescent="0.35">
      <c r="H941" s="5"/>
      <c r="I941" s="5"/>
      <c r="J941" s="5"/>
      <c r="N941" s="5"/>
      <c r="O941" s="5"/>
      <c r="P941" s="5"/>
      <c r="T941" s="5"/>
      <c r="U941" s="5"/>
      <c r="V941" s="5"/>
      <c r="W941" s="5"/>
      <c r="X941" s="5"/>
      <c r="Y941" s="5"/>
      <c r="Z941" s="5"/>
      <c r="AA941" s="5"/>
      <c r="AB941" s="5"/>
    </row>
    <row r="942" spans="8:28" ht="15.75" customHeight="1" x14ac:dyDescent="0.35">
      <c r="H942" s="5"/>
      <c r="I942" s="5"/>
      <c r="J942" s="5"/>
      <c r="N942" s="5"/>
      <c r="O942" s="5"/>
      <c r="P942" s="5"/>
      <c r="T942" s="5"/>
      <c r="U942" s="5"/>
      <c r="V942" s="5"/>
      <c r="W942" s="5"/>
      <c r="X942" s="5"/>
      <c r="Y942" s="5"/>
      <c r="Z942" s="5"/>
      <c r="AA942" s="5"/>
      <c r="AB942" s="5"/>
    </row>
    <row r="943" spans="8:28" ht="15.75" customHeight="1" x14ac:dyDescent="0.35">
      <c r="H943" s="5"/>
      <c r="I943" s="5"/>
      <c r="J943" s="5"/>
      <c r="N943" s="5"/>
      <c r="O943" s="5"/>
      <c r="P943" s="5"/>
      <c r="T943" s="5"/>
      <c r="U943" s="5"/>
      <c r="V943" s="5"/>
      <c r="W943" s="5"/>
      <c r="X943" s="5"/>
      <c r="Y943" s="5"/>
      <c r="Z943" s="5"/>
      <c r="AA943" s="5"/>
      <c r="AB943" s="5"/>
    </row>
    <row r="944" spans="8:28" ht="15.75" customHeight="1" x14ac:dyDescent="0.35">
      <c r="H944" s="5"/>
      <c r="I944" s="5"/>
      <c r="J944" s="5"/>
      <c r="N944" s="5"/>
      <c r="O944" s="5"/>
      <c r="P944" s="5"/>
      <c r="T944" s="5"/>
      <c r="U944" s="5"/>
      <c r="V944" s="5"/>
      <c r="W944" s="5"/>
      <c r="X944" s="5"/>
      <c r="Y944" s="5"/>
      <c r="Z944" s="5"/>
      <c r="AA944" s="5"/>
      <c r="AB944" s="5"/>
    </row>
    <row r="945" spans="8:28" ht="15.75" customHeight="1" x14ac:dyDescent="0.35">
      <c r="H945" s="5"/>
      <c r="I945" s="5"/>
      <c r="J945" s="5"/>
      <c r="N945" s="5"/>
      <c r="O945" s="5"/>
      <c r="P945" s="5"/>
      <c r="T945" s="5"/>
      <c r="U945" s="5"/>
      <c r="V945" s="5"/>
      <c r="W945" s="5"/>
      <c r="X945" s="5"/>
      <c r="Y945" s="5"/>
      <c r="Z945" s="5"/>
      <c r="AA945" s="5"/>
      <c r="AB945" s="5"/>
    </row>
    <row r="946" spans="8:28" ht="15.75" customHeight="1" x14ac:dyDescent="0.35">
      <c r="H946" s="5"/>
      <c r="I946" s="5"/>
      <c r="J946" s="5"/>
      <c r="N946" s="5"/>
      <c r="O946" s="5"/>
      <c r="P946" s="5"/>
      <c r="T946" s="5"/>
      <c r="U946" s="5"/>
      <c r="V946" s="5"/>
      <c r="W946" s="5"/>
      <c r="X946" s="5"/>
      <c r="Y946" s="5"/>
      <c r="Z946" s="5"/>
      <c r="AA946" s="5"/>
      <c r="AB946" s="5"/>
    </row>
    <row r="947" spans="8:28" ht="15.75" customHeight="1" x14ac:dyDescent="0.35">
      <c r="H947" s="5"/>
      <c r="I947" s="5"/>
      <c r="J947" s="5"/>
      <c r="N947" s="5"/>
      <c r="O947" s="5"/>
      <c r="P947" s="5"/>
      <c r="T947" s="5"/>
      <c r="U947" s="5"/>
      <c r="V947" s="5"/>
      <c r="W947" s="5"/>
      <c r="X947" s="5"/>
      <c r="Y947" s="5"/>
      <c r="Z947" s="5"/>
      <c r="AA947" s="5"/>
      <c r="AB947" s="5"/>
    </row>
    <row r="948" spans="8:28" ht="15.75" customHeight="1" x14ac:dyDescent="0.35">
      <c r="H948" s="5"/>
      <c r="I948" s="5"/>
      <c r="J948" s="5"/>
      <c r="N948" s="5"/>
      <c r="O948" s="5"/>
      <c r="P948" s="5"/>
      <c r="T948" s="5"/>
      <c r="U948" s="5"/>
      <c r="V948" s="5"/>
      <c r="W948" s="5"/>
      <c r="X948" s="5"/>
      <c r="Y948" s="5"/>
      <c r="Z948" s="5"/>
      <c r="AA948" s="5"/>
      <c r="AB948" s="5"/>
    </row>
    <row r="949" spans="8:28" ht="15.75" customHeight="1" x14ac:dyDescent="0.35">
      <c r="H949" s="5"/>
      <c r="I949" s="5"/>
      <c r="J949" s="5"/>
      <c r="N949" s="5"/>
      <c r="O949" s="5"/>
      <c r="P949" s="5"/>
      <c r="T949" s="5"/>
      <c r="U949" s="5"/>
      <c r="V949" s="5"/>
      <c r="W949" s="5"/>
      <c r="X949" s="5"/>
      <c r="Y949" s="5"/>
      <c r="Z949" s="5"/>
      <c r="AA949" s="5"/>
      <c r="AB949" s="5"/>
    </row>
    <row r="950" spans="8:28" ht="15.75" customHeight="1" x14ac:dyDescent="0.35">
      <c r="H950" s="5"/>
      <c r="I950" s="5"/>
      <c r="J950" s="5"/>
      <c r="N950" s="5"/>
      <c r="O950" s="5"/>
      <c r="P950" s="5"/>
      <c r="T950" s="5"/>
      <c r="U950" s="5"/>
      <c r="V950" s="5"/>
      <c r="W950" s="5"/>
      <c r="X950" s="5"/>
      <c r="Y950" s="5"/>
      <c r="Z950" s="5"/>
      <c r="AA950" s="5"/>
      <c r="AB950" s="5"/>
    </row>
    <row r="951" spans="8:28" ht="15.75" customHeight="1" x14ac:dyDescent="0.35">
      <c r="H951" s="5"/>
      <c r="I951" s="5"/>
      <c r="J951" s="5"/>
      <c r="N951" s="5"/>
      <c r="O951" s="5"/>
      <c r="P951" s="5"/>
      <c r="T951" s="5"/>
      <c r="U951" s="5"/>
      <c r="V951" s="5"/>
      <c r="W951" s="5"/>
      <c r="X951" s="5"/>
      <c r="Y951" s="5"/>
      <c r="Z951" s="5"/>
      <c r="AA951" s="5"/>
      <c r="AB951" s="5"/>
    </row>
    <row r="952" spans="8:28" ht="15.75" customHeight="1" x14ac:dyDescent="0.35">
      <c r="H952" s="5"/>
      <c r="I952" s="5"/>
      <c r="J952" s="5"/>
      <c r="N952" s="5"/>
      <c r="O952" s="5"/>
      <c r="P952" s="5"/>
      <c r="T952" s="5"/>
      <c r="U952" s="5"/>
      <c r="V952" s="5"/>
      <c r="W952" s="5"/>
      <c r="X952" s="5"/>
      <c r="Y952" s="5"/>
      <c r="Z952" s="5"/>
      <c r="AA952" s="5"/>
      <c r="AB952" s="5"/>
    </row>
    <row r="953" spans="8:28" ht="15.75" customHeight="1" x14ac:dyDescent="0.35">
      <c r="H953" s="5"/>
      <c r="I953" s="5"/>
      <c r="J953" s="5"/>
      <c r="N953" s="5"/>
      <c r="O953" s="5"/>
      <c r="P953" s="5"/>
      <c r="T953" s="5"/>
      <c r="U953" s="5"/>
      <c r="V953" s="5"/>
      <c r="W953" s="5"/>
      <c r="X953" s="5"/>
      <c r="Y953" s="5"/>
      <c r="Z953" s="5"/>
      <c r="AA953" s="5"/>
      <c r="AB953" s="5"/>
    </row>
    <row r="954" spans="8:28" ht="15.75" customHeight="1" x14ac:dyDescent="0.35">
      <c r="H954" s="5"/>
      <c r="I954" s="5"/>
      <c r="J954" s="5"/>
      <c r="N954" s="5"/>
      <c r="O954" s="5"/>
      <c r="P954" s="5"/>
      <c r="T954" s="5"/>
      <c r="U954" s="5"/>
      <c r="V954" s="5"/>
      <c r="W954" s="5"/>
      <c r="X954" s="5"/>
      <c r="Y954" s="5"/>
      <c r="Z954" s="5"/>
      <c r="AA954" s="5"/>
      <c r="AB954" s="5"/>
    </row>
    <row r="955" spans="8:28" ht="15.75" customHeight="1" x14ac:dyDescent="0.35">
      <c r="H955" s="5"/>
      <c r="I955" s="5"/>
      <c r="J955" s="5"/>
      <c r="N955" s="5"/>
      <c r="O955" s="5"/>
      <c r="P955" s="5"/>
      <c r="T955" s="5"/>
      <c r="U955" s="5"/>
      <c r="V955" s="5"/>
      <c r="W955" s="5"/>
      <c r="X955" s="5"/>
      <c r="Y955" s="5"/>
      <c r="Z955" s="5"/>
      <c r="AA955" s="5"/>
      <c r="AB955" s="5"/>
    </row>
    <row r="956" spans="8:28" ht="15.75" customHeight="1" x14ac:dyDescent="0.35">
      <c r="H956" s="5"/>
      <c r="I956" s="5"/>
      <c r="J956" s="5"/>
      <c r="N956" s="5"/>
      <c r="O956" s="5"/>
      <c r="P956" s="5"/>
      <c r="T956" s="5"/>
      <c r="U956" s="5"/>
      <c r="V956" s="5"/>
      <c r="W956" s="5"/>
      <c r="X956" s="5"/>
      <c r="Y956" s="5"/>
      <c r="Z956" s="5"/>
      <c r="AA956" s="5"/>
      <c r="AB956" s="5"/>
    </row>
    <row r="957" spans="8:28" ht="15.75" customHeight="1" x14ac:dyDescent="0.35">
      <c r="H957" s="5"/>
      <c r="I957" s="5"/>
      <c r="J957" s="5"/>
      <c r="N957" s="5"/>
      <c r="O957" s="5"/>
      <c r="P957" s="5"/>
      <c r="T957" s="5"/>
      <c r="U957" s="5"/>
      <c r="V957" s="5"/>
      <c r="W957" s="5"/>
      <c r="X957" s="5"/>
      <c r="Y957" s="5"/>
      <c r="Z957" s="5"/>
      <c r="AA957" s="5"/>
      <c r="AB957" s="5"/>
    </row>
    <row r="958" spans="8:28" ht="15.75" customHeight="1" x14ac:dyDescent="0.35">
      <c r="H958" s="5"/>
      <c r="I958" s="5"/>
      <c r="J958" s="5"/>
      <c r="N958" s="5"/>
      <c r="O958" s="5"/>
      <c r="P958" s="5"/>
      <c r="T958" s="5"/>
      <c r="U958" s="5"/>
      <c r="V958" s="5"/>
      <c r="W958" s="5"/>
      <c r="X958" s="5"/>
      <c r="Y958" s="5"/>
      <c r="Z958" s="5"/>
      <c r="AA958" s="5"/>
      <c r="AB958" s="5"/>
    </row>
    <row r="959" spans="8:28" ht="15.75" customHeight="1" x14ac:dyDescent="0.35">
      <c r="H959" s="5"/>
      <c r="I959" s="5"/>
      <c r="J959" s="5"/>
      <c r="N959" s="5"/>
      <c r="O959" s="5"/>
      <c r="P959" s="5"/>
      <c r="T959" s="5"/>
      <c r="U959" s="5"/>
      <c r="V959" s="5"/>
      <c r="W959" s="5"/>
      <c r="X959" s="5"/>
      <c r="Y959" s="5"/>
      <c r="Z959" s="5"/>
      <c r="AA959" s="5"/>
      <c r="AB959" s="5"/>
    </row>
    <row r="960" spans="8:28" ht="15.75" customHeight="1" x14ac:dyDescent="0.35">
      <c r="H960" s="5"/>
      <c r="I960" s="5"/>
      <c r="J960" s="5"/>
      <c r="N960" s="5"/>
      <c r="O960" s="5"/>
      <c r="P960" s="5"/>
      <c r="T960" s="5"/>
      <c r="U960" s="5"/>
      <c r="V960" s="5"/>
      <c r="W960" s="5"/>
      <c r="X960" s="5"/>
      <c r="Y960" s="5"/>
      <c r="Z960" s="5"/>
      <c r="AA960" s="5"/>
      <c r="AB960" s="5"/>
    </row>
    <row r="961" spans="8:28" ht="15.75" customHeight="1" x14ac:dyDescent="0.35">
      <c r="H961" s="5"/>
      <c r="I961" s="5"/>
      <c r="J961" s="5"/>
      <c r="N961" s="5"/>
      <c r="O961" s="5"/>
      <c r="P961" s="5"/>
      <c r="T961" s="5"/>
      <c r="U961" s="5"/>
      <c r="V961" s="5"/>
      <c r="W961" s="5"/>
      <c r="X961" s="5"/>
      <c r="Y961" s="5"/>
      <c r="Z961" s="5"/>
      <c r="AA961" s="5"/>
      <c r="AB961" s="5"/>
    </row>
    <row r="962" spans="8:28" ht="15.75" customHeight="1" x14ac:dyDescent="0.35">
      <c r="H962" s="5"/>
      <c r="I962" s="5"/>
      <c r="J962" s="5"/>
      <c r="N962" s="5"/>
      <c r="O962" s="5"/>
      <c r="P962" s="5"/>
      <c r="T962" s="5"/>
      <c r="U962" s="5"/>
      <c r="V962" s="5"/>
      <c r="W962" s="5"/>
      <c r="X962" s="5"/>
      <c r="Y962" s="5"/>
      <c r="Z962" s="5"/>
      <c r="AA962" s="5"/>
      <c r="AB962" s="5"/>
    </row>
    <row r="963" spans="8:28" ht="15.75" customHeight="1" x14ac:dyDescent="0.35">
      <c r="H963" s="5"/>
      <c r="I963" s="5"/>
      <c r="J963" s="5"/>
      <c r="N963" s="5"/>
      <c r="O963" s="5"/>
      <c r="P963" s="5"/>
      <c r="T963" s="5"/>
      <c r="U963" s="5"/>
      <c r="V963" s="5"/>
      <c r="W963" s="5"/>
      <c r="X963" s="5"/>
      <c r="Y963" s="5"/>
      <c r="Z963" s="5"/>
      <c r="AA963" s="5"/>
      <c r="AB963" s="5"/>
    </row>
    <row r="964" spans="8:28" ht="15.75" customHeight="1" x14ac:dyDescent="0.35">
      <c r="H964" s="5"/>
      <c r="I964" s="5"/>
      <c r="J964" s="5"/>
      <c r="N964" s="5"/>
      <c r="O964" s="5"/>
      <c r="P964" s="5"/>
      <c r="T964" s="5"/>
      <c r="U964" s="5"/>
      <c r="V964" s="5"/>
      <c r="W964" s="5"/>
      <c r="X964" s="5"/>
      <c r="Y964" s="5"/>
      <c r="Z964" s="5"/>
      <c r="AA964" s="5"/>
      <c r="AB964" s="5"/>
    </row>
    <row r="965" spans="8:28" ht="15.75" customHeight="1" x14ac:dyDescent="0.35">
      <c r="H965" s="5"/>
      <c r="I965" s="5"/>
      <c r="J965" s="5"/>
      <c r="N965" s="5"/>
      <c r="O965" s="5"/>
      <c r="P965" s="5"/>
      <c r="T965" s="5"/>
      <c r="U965" s="5"/>
      <c r="V965" s="5"/>
      <c r="W965" s="5"/>
      <c r="X965" s="5"/>
      <c r="Y965" s="5"/>
      <c r="Z965" s="5"/>
      <c r="AA965" s="5"/>
      <c r="AB965" s="5"/>
    </row>
    <row r="966" spans="8:28" ht="15.75" customHeight="1" x14ac:dyDescent="0.35">
      <c r="H966" s="5"/>
      <c r="I966" s="5"/>
      <c r="J966" s="5"/>
      <c r="N966" s="5"/>
      <c r="O966" s="5"/>
      <c r="P966" s="5"/>
      <c r="T966" s="5"/>
      <c r="U966" s="5"/>
      <c r="V966" s="5"/>
      <c r="W966" s="5"/>
      <c r="X966" s="5"/>
      <c r="Y966" s="5"/>
      <c r="Z966" s="5"/>
      <c r="AA966" s="5"/>
      <c r="AB966" s="5"/>
    </row>
    <row r="967" spans="8:28" ht="15.75" customHeight="1" x14ac:dyDescent="0.35">
      <c r="H967" s="5"/>
      <c r="I967" s="5"/>
      <c r="J967" s="5"/>
      <c r="N967" s="5"/>
      <c r="O967" s="5"/>
      <c r="P967" s="5"/>
      <c r="T967" s="5"/>
      <c r="U967" s="5"/>
      <c r="V967" s="5"/>
      <c r="W967" s="5"/>
      <c r="X967" s="5"/>
      <c r="Y967" s="5"/>
      <c r="Z967" s="5"/>
      <c r="AA967" s="5"/>
      <c r="AB967" s="5"/>
    </row>
    <row r="968" spans="8:28" ht="15.75" customHeight="1" x14ac:dyDescent="0.35">
      <c r="H968" s="5"/>
      <c r="I968" s="5"/>
      <c r="J968" s="5"/>
      <c r="N968" s="5"/>
      <c r="O968" s="5"/>
      <c r="P968" s="5"/>
      <c r="T968" s="5"/>
      <c r="U968" s="5"/>
      <c r="V968" s="5"/>
      <c r="W968" s="5"/>
      <c r="X968" s="5"/>
      <c r="Y968" s="5"/>
      <c r="Z968" s="5"/>
      <c r="AA968" s="5"/>
      <c r="AB968" s="5"/>
    </row>
    <row r="969" spans="8:28" ht="15.75" customHeight="1" x14ac:dyDescent="0.35">
      <c r="H969" s="5"/>
      <c r="I969" s="5"/>
      <c r="J969" s="5"/>
      <c r="N969" s="5"/>
      <c r="O969" s="5"/>
      <c r="P969" s="5"/>
      <c r="T969" s="5"/>
      <c r="U969" s="5"/>
      <c r="V969" s="5"/>
      <c r="W969" s="5"/>
      <c r="X969" s="5"/>
      <c r="Y969" s="5"/>
      <c r="Z969" s="5"/>
      <c r="AA969" s="5"/>
      <c r="AB969" s="5"/>
    </row>
    <row r="970" spans="8:28" ht="15.75" customHeight="1" x14ac:dyDescent="0.35">
      <c r="H970" s="5"/>
      <c r="I970" s="5"/>
      <c r="J970" s="5"/>
      <c r="N970" s="5"/>
      <c r="O970" s="5"/>
      <c r="P970" s="5"/>
      <c r="T970" s="5"/>
      <c r="U970" s="5"/>
      <c r="V970" s="5"/>
      <c r="W970" s="5"/>
      <c r="X970" s="5"/>
      <c r="Y970" s="5"/>
      <c r="Z970" s="5"/>
      <c r="AA970" s="5"/>
      <c r="AB970" s="5"/>
    </row>
    <row r="971" spans="8:28" ht="15.75" customHeight="1" x14ac:dyDescent="0.35">
      <c r="H971" s="5"/>
      <c r="I971" s="5"/>
      <c r="J971" s="5"/>
      <c r="N971" s="5"/>
      <c r="O971" s="5"/>
      <c r="P971" s="5"/>
      <c r="T971" s="5"/>
      <c r="U971" s="5"/>
      <c r="V971" s="5"/>
      <c r="W971" s="5"/>
      <c r="X971" s="5"/>
      <c r="Y971" s="5"/>
      <c r="Z971" s="5"/>
      <c r="AA971" s="5"/>
      <c r="AB971" s="5"/>
    </row>
    <row r="972" spans="8:28" ht="15.75" customHeight="1" x14ac:dyDescent="0.35">
      <c r="H972" s="5"/>
      <c r="I972" s="5"/>
      <c r="J972" s="5"/>
      <c r="N972" s="5"/>
      <c r="O972" s="5"/>
      <c r="P972" s="5"/>
      <c r="T972" s="5"/>
      <c r="U972" s="5"/>
      <c r="V972" s="5"/>
      <c r="W972" s="5"/>
      <c r="X972" s="5"/>
      <c r="Y972" s="5"/>
      <c r="Z972" s="5"/>
      <c r="AA972" s="5"/>
      <c r="AB972" s="5"/>
    </row>
    <row r="973" spans="8:28" ht="15.75" customHeight="1" x14ac:dyDescent="0.35">
      <c r="H973" s="5"/>
      <c r="I973" s="5"/>
      <c r="J973" s="5"/>
      <c r="N973" s="5"/>
      <c r="O973" s="5"/>
      <c r="P973" s="5"/>
      <c r="T973" s="5"/>
      <c r="U973" s="5"/>
      <c r="V973" s="5"/>
      <c r="W973" s="5"/>
      <c r="X973" s="5"/>
      <c r="Y973" s="5"/>
      <c r="Z973" s="5"/>
      <c r="AA973" s="5"/>
      <c r="AB973" s="5"/>
    </row>
    <row r="974" spans="8:28" ht="15.75" customHeight="1" x14ac:dyDescent="0.35">
      <c r="H974" s="5"/>
      <c r="I974" s="5"/>
      <c r="J974" s="5"/>
      <c r="N974" s="5"/>
      <c r="O974" s="5"/>
      <c r="P974" s="5"/>
      <c r="T974" s="5"/>
      <c r="U974" s="5"/>
      <c r="V974" s="5"/>
      <c r="W974" s="5"/>
      <c r="X974" s="5"/>
      <c r="Y974" s="5"/>
      <c r="Z974" s="5"/>
      <c r="AA974" s="5"/>
      <c r="AB974" s="5"/>
    </row>
    <row r="975" spans="8:28" ht="15.75" customHeight="1" x14ac:dyDescent="0.35">
      <c r="H975" s="5"/>
      <c r="I975" s="5"/>
      <c r="J975" s="5"/>
      <c r="N975" s="5"/>
      <c r="O975" s="5"/>
      <c r="P975" s="5"/>
      <c r="T975" s="5"/>
      <c r="U975" s="5"/>
      <c r="V975" s="5"/>
      <c r="W975" s="5"/>
      <c r="X975" s="5"/>
      <c r="Y975" s="5"/>
      <c r="Z975" s="5"/>
      <c r="AA975" s="5"/>
      <c r="AB975" s="5"/>
    </row>
    <row r="976" spans="8:28" ht="15.75" customHeight="1" x14ac:dyDescent="0.35">
      <c r="H976" s="5"/>
      <c r="I976" s="5"/>
      <c r="J976" s="5"/>
      <c r="N976" s="5"/>
      <c r="O976" s="5"/>
      <c r="P976" s="5"/>
      <c r="T976" s="5"/>
      <c r="U976" s="5"/>
      <c r="V976" s="5"/>
      <c r="W976" s="5"/>
      <c r="X976" s="5"/>
      <c r="Y976" s="5"/>
      <c r="Z976" s="5"/>
      <c r="AA976" s="5"/>
      <c r="AB976" s="5"/>
    </row>
    <row r="977" spans="8:28" ht="15.75" customHeight="1" x14ac:dyDescent="0.35">
      <c r="H977" s="5"/>
      <c r="I977" s="5"/>
      <c r="J977" s="5"/>
      <c r="N977" s="5"/>
      <c r="O977" s="5"/>
      <c r="P977" s="5"/>
      <c r="T977" s="5"/>
      <c r="U977" s="5"/>
      <c r="V977" s="5"/>
      <c r="W977" s="5"/>
      <c r="X977" s="5"/>
      <c r="Y977" s="5"/>
      <c r="Z977" s="5"/>
      <c r="AA977" s="5"/>
      <c r="AB977" s="5"/>
    </row>
    <row r="978" spans="8:28" ht="15.75" customHeight="1" x14ac:dyDescent="0.35">
      <c r="H978" s="5"/>
      <c r="I978" s="5"/>
      <c r="J978" s="5"/>
      <c r="N978" s="5"/>
      <c r="O978" s="5"/>
      <c r="P978" s="5"/>
      <c r="T978" s="5"/>
      <c r="U978" s="5"/>
      <c r="V978" s="5"/>
      <c r="W978" s="5"/>
      <c r="X978" s="5"/>
      <c r="Y978" s="5"/>
      <c r="Z978" s="5"/>
      <c r="AA978" s="5"/>
      <c r="AB978" s="5"/>
    </row>
    <row r="979" spans="8:28" ht="15.75" customHeight="1" x14ac:dyDescent="0.35">
      <c r="H979" s="5"/>
      <c r="I979" s="5"/>
      <c r="J979" s="5"/>
      <c r="N979" s="5"/>
      <c r="O979" s="5"/>
      <c r="P979" s="5"/>
      <c r="T979" s="5"/>
      <c r="U979" s="5"/>
      <c r="V979" s="5"/>
      <c r="W979" s="5"/>
      <c r="X979" s="5"/>
      <c r="Y979" s="5"/>
      <c r="Z979" s="5"/>
      <c r="AA979" s="5"/>
      <c r="AB979" s="5"/>
    </row>
    <row r="980" spans="8:28" ht="15.75" customHeight="1" x14ac:dyDescent="0.35">
      <c r="H980" s="5"/>
      <c r="I980" s="5"/>
      <c r="J980" s="5"/>
      <c r="N980" s="5"/>
      <c r="O980" s="5"/>
      <c r="P980" s="5"/>
      <c r="T980" s="5"/>
      <c r="U980" s="5"/>
      <c r="V980" s="5"/>
      <c r="W980" s="5"/>
      <c r="X980" s="5"/>
      <c r="Y980" s="5"/>
      <c r="Z980" s="5"/>
      <c r="AA980" s="5"/>
      <c r="AB980" s="5"/>
    </row>
    <row r="981" spans="8:28" ht="15.75" customHeight="1" x14ac:dyDescent="0.35">
      <c r="H981" s="5"/>
      <c r="I981" s="5"/>
      <c r="J981" s="5"/>
      <c r="N981" s="5"/>
      <c r="O981" s="5"/>
      <c r="P981" s="5"/>
      <c r="T981" s="5"/>
      <c r="U981" s="5"/>
      <c r="V981" s="5"/>
      <c r="W981" s="5"/>
      <c r="X981" s="5"/>
      <c r="Y981" s="5"/>
      <c r="Z981" s="5"/>
      <c r="AA981" s="5"/>
      <c r="AB981" s="5"/>
    </row>
    <row r="982" spans="8:28" ht="15.75" customHeight="1" x14ac:dyDescent="0.35">
      <c r="H982" s="5"/>
      <c r="I982" s="5"/>
      <c r="J982" s="5"/>
      <c r="N982" s="5"/>
      <c r="O982" s="5"/>
      <c r="P982" s="5"/>
      <c r="T982" s="5"/>
      <c r="U982" s="5"/>
      <c r="V982" s="5"/>
      <c r="W982" s="5"/>
      <c r="X982" s="5"/>
      <c r="Y982" s="5"/>
      <c r="Z982" s="5"/>
      <c r="AA982" s="5"/>
      <c r="AB982" s="5"/>
    </row>
    <row r="983" spans="8:28" ht="15.75" customHeight="1" x14ac:dyDescent="0.35">
      <c r="H983" s="5"/>
      <c r="I983" s="5"/>
      <c r="J983" s="5"/>
      <c r="N983" s="5"/>
      <c r="O983" s="5"/>
      <c r="P983" s="5"/>
      <c r="T983" s="5"/>
      <c r="U983" s="5"/>
      <c r="V983" s="5"/>
      <c r="W983" s="5"/>
      <c r="X983" s="5"/>
      <c r="Y983" s="5"/>
      <c r="Z983" s="5"/>
      <c r="AA983" s="5"/>
      <c r="AB983" s="5"/>
    </row>
    <row r="984" spans="8:28" ht="15.75" customHeight="1" x14ac:dyDescent="0.35">
      <c r="H984" s="5"/>
      <c r="I984" s="5"/>
      <c r="J984" s="5"/>
      <c r="N984" s="5"/>
      <c r="O984" s="5"/>
      <c r="P984" s="5"/>
      <c r="T984" s="5"/>
      <c r="U984" s="5"/>
      <c r="V984" s="5"/>
      <c r="W984" s="5"/>
      <c r="X984" s="5"/>
      <c r="Y984" s="5"/>
      <c r="Z984" s="5"/>
      <c r="AA984" s="5"/>
      <c r="AB984" s="5"/>
    </row>
    <row r="985" spans="8:28" ht="15.75" customHeight="1" x14ac:dyDescent="0.35">
      <c r="H985" s="5"/>
      <c r="I985" s="5"/>
      <c r="J985" s="5"/>
      <c r="N985" s="5"/>
      <c r="O985" s="5"/>
      <c r="P985" s="5"/>
      <c r="T985" s="5"/>
      <c r="U985" s="5"/>
      <c r="V985" s="5"/>
      <c r="W985" s="5"/>
      <c r="X985" s="5"/>
      <c r="Y985" s="5"/>
      <c r="Z985" s="5"/>
      <c r="AA985" s="5"/>
      <c r="AB985" s="5"/>
    </row>
    <row r="986" spans="8:28" ht="15.75" customHeight="1" x14ac:dyDescent="0.35">
      <c r="H986" s="5"/>
      <c r="I986" s="5"/>
      <c r="J986" s="5"/>
      <c r="N986" s="5"/>
      <c r="O986" s="5"/>
      <c r="P986" s="5"/>
      <c r="T986" s="5"/>
      <c r="U986" s="5"/>
      <c r="V986" s="5"/>
      <c r="W986" s="5"/>
      <c r="X986" s="5"/>
      <c r="Y986" s="5"/>
      <c r="Z986" s="5"/>
      <c r="AA986" s="5"/>
      <c r="AB986" s="5"/>
    </row>
    <row r="987" spans="8:28" ht="15.75" customHeight="1" x14ac:dyDescent="0.35">
      <c r="H987" s="5"/>
      <c r="I987" s="5"/>
      <c r="J987" s="5"/>
      <c r="N987" s="5"/>
      <c r="O987" s="5"/>
      <c r="P987" s="5"/>
      <c r="T987" s="5"/>
      <c r="U987" s="5"/>
      <c r="V987" s="5"/>
      <c r="W987" s="5"/>
      <c r="X987" s="5"/>
      <c r="Y987" s="5"/>
      <c r="Z987" s="5"/>
      <c r="AA987" s="5"/>
      <c r="AB987" s="5"/>
    </row>
    <row r="988" spans="8:28" ht="15.75" customHeight="1" x14ac:dyDescent="0.35">
      <c r="H988" s="5"/>
      <c r="I988" s="5"/>
      <c r="J988" s="5"/>
      <c r="N988" s="5"/>
      <c r="O988" s="5"/>
      <c r="P988" s="5"/>
      <c r="T988" s="5"/>
      <c r="U988" s="5"/>
      <c r="V988" s="5"/>
      <c r="W988" s="5"/>
      <c r="X988" s="5"/>
      <c r="Y988" s="5"/>
      <c r="Z988" s="5"/>
      <c r="AA988" s="5"/>
      <c r="AB988" s="5"/>
    </row>
    <row r="989" spans="8:28" ht="15.75" customHeight="1" x14ac:dyDescent="0.35">
      <c r="H989" s="5"/>
      <c r="I989" s="5"/>
      <c r="J989" s="5"/>
      <c r="N989" s="5"/>
      <c r="O989" s="5"/>
      <c r="P989" s="5"/>
      <c r="T989" s="5"/>
      <c r="U989" s="5"/>
      <c r="V989" s="5"/>
      <c r="W989" s="5"/>
      <c r="X989" s="5"/>
      <c r="Y989" s="5"/>
      <c r="Z989" s="5"/>
      <c r="AA989" s="5"/>
      <c r="AB989" s="5"/>
    </row>
    <row r="990" spans="8:28" ht="15.75" customHeight="1" x14ac:dyDescent="0.35">
      <c r="H990" s="5"/>
      <c r="I990" s="5"/>
      <c r="J990" s="5"/>
      <c r="N990" s="5"/>
      <c r="O990" s="5"/>
      <c r="P990" s="5"/>
      <c r="T990" s="5"/>
      <c r="U990" s="5"/>
      <c r="V990" s="5"/>
      <c r="W990" s="5"/>
      <c r="X990" s="5"/>
      <c r="Y990" s="5"/>
      <c r="Z990" s="5"/>
      <c r="AA990" s="5"/>
      <c r="AB990" s="5"/>
    </row>
    <row r="991" spans="8:28" ht="15.75" customHeight="1" x14ac:dyDescent="0.35">
      <c r="H991" s="5"/>
      <c r="I991" s="5"/>
      <c r="J991" s="5"/>
      <c r="N991" s="5"/>
      <c r="O991" s="5"/>
      <c r="P991" s="5"/>
      <c r="T991" s="5"/>
      <c r="U991" s="5"/>
      <c r="V991" s="5"/>
      <c r="W991" s="5"/>
      <c r="X991" s="5"/>
      <c r="Y991" s="5"/>
      <c r="Z991" s="5"/>
      <c r="AA991" s="5"/>
      <c r="AB991" s="5"/>
    </row>
    <row r="992" spans="8:28" ht="15.75" customHeight="1" x14ac:dyDescent="0.35">
      <c r="H992" s="5"/>
      <c r="I992" s="5"/>
      <c r="J992" s="5"/>
      <c r="N992" s="5"/>
      <c r="O992" s="5"/>
      <c r="P992" s="5"/>
      <c r="T992" s="5"/>
      <c r="U992" s="5"/>
      <c r="V992" s="5"/>
      <c r="W992" s="5"/>
      <c r="X992" s="5"/>
      <c r="Y992" s="5"/>
      <c r="Z992" s="5"/>
      <c r="AA992" s="5"/>
      <c r="AB992" s="5"/>
    </row>
    <row r="993" spans="8:28" ht="15.75" customHeight="1" x14ac:dyDescent="0.35">
      <c r="H993" s="5"/>
      <c r="I993" s="5"/>
      <c r="J993" s="5"/>
      <c r="N993" s="5"/>
      <c r="O993" s="5"/>
      <c r="P993" s="5"/>
      <c r="T993" s="5"/>
      <c r="U993" s="5"/>
      <c r="V993" s="5"/>
      <c r="W993" s="5"/>
      <c r="X993" s="5"/>
      <c r="Y993" s="5"/>
      <c r="Z993" s="5"/>
      <c r="AA993" s="5"/>
      <c r="AB993" s="5"/>
    </row>
    <row r="994" spans="8:28" ht="15.75" customHeight="1" x14ac:dyDescent="0.35">
      <c r="H994" s="5"/>
      <c r="I994" s="5"/>
      <c r="J994" s="5"/>
      <c r="N994" s="5"/>
      <c r="O994" s="5"/>
      <c r="P994" s="5"/>
      <c r="T994" s="5"/>
      <c r="U994" s="5"/>
      <c r="V994" s="5"/>
      <c r="W994" s="5"/>
      <c r="X994" s="5"/>
      <c r="Y994" s="5"/>
      <c r="Z994" s="5"/>
      <c r="AA994" s="5"/>
      <c r="AB994" s="5"/>
    </row>
    <row r="995" spans="8:28" ht="15.75" customHeight="1" x14ac:dyDescent="0.35">
      <c r="H995" s="5"/>
      <c r="I995" s="5"/>
      <c r="J995" s="5"/>
      <c r="N995" s="5"/>
      <c r="O995" s="5"/>
      <c r="P995" s="5"/>
      <c r="T995" s="5"/>
      <c r="U995" s="5"/>
      <c r="V995" s="5"/>
      <c r="W995" s="5"/>
      <c r="X995" s="5"/>
      <c r="Y995" s="5"/>
      <c r="Z995" s="5"/>
      <c r="AA995" s="5"/>
      <c r="AB995" s="5"/>
    </row>
    <row r="996" spans="8:28" ht="15.75" customHeight="1" x14ac:dyDescent="0.35">
      <c r="H996" s="5"/>
      <c r="I996" s="5"/>
      <c r="J996" s="5"/>
      <c r="N996" s="5"/>
      <c r="O996" s="5"/>
      <c r="P996" s="5"/>
      <c r="T996" s="5"/>
      <c r="U996" s="5"/>
      <c r="V996" s="5"/>
      <c r="W996" s="5"/>
      <c r="X996" s="5"/>
      <c r="Y996" s="5"/>
      <c r="Z996" s="5"/>
      <c r="AA996" s="5"/>
      <c r="AB996" s="5"/>
    </row>
    <row r="997" spans="8:28" ht="15.75" customHeight="1" x14ac:dyDescent="0.35">
      <c r="H997" s="5"/>
      <c r="I997" s="5"/>
      <c r="J997" s="5"/>
      <c r="N997" s="5"/>
      <c r="O997" s="5"/>
      <c r="P997" s="5"/>
      <c r="T997" s="5"/>
      <c r="U997" s="5"/>
      <c r="V997" s="5"/>
      <c r="W997" s="5"/>
      <c r="X997" s="5"/>
      <c r="Y997" s="5"/>
      <c r="Z997" s="5"/>
      <c r="AA997" s="5"/>
      <c r="AB997" s="5"/>
    </row>
    <row r="998" spans="8:28" ht="15.75" customHeight="1" x14ac:dyDescent="0.35">
      <c r="H998" s="5"/>
      <c r="I998" s="5"/>
      <c r="J998" s="5"/>
      <c r="N998" s="5"/>
      <c r="O998" s="5"/>
      <c r="P998" s="5"/>
      <c r="T998" s="5"/>
      <c r="U998" s="5"/>
      <c r="V998" s="5"/>
      <c r="W998" s="5"/>
      <c r="X998" s="5"/>
      <c r="Y998" s="5"/>
      <c r="Z998" s="5"/>
      <c r="AA998" s="5"/>
      <c r="AB998" s="5"/>
    </row>
    <row r="999" spans="8:28" ht="15.75" customHeight="1" x14ac:dyDescent="0.35">
      <c r="H999" s="5"/>
      <c r="I999" s="5"/>
      <c r="J999" s="5"/>
      <c r="N999" s="5"/>
      <c r="O999" s="5"/>
      <c r="P999" s="5"/>
      <c r="T999" s="5"/>
      <c r="U999" s="5"/>
      <c r="V999" s="5"/>
      <c r="W999" s="5"/>
      <c r="X999" s="5"/>
      <c r="Y999" s="5"/>
      <c r="Z999" s="5"/>
      <c r="AA999" s="5"/>
      <c r="AB999" s="5"/>
    </row>
    <row r="1000" spans="8:28" ht="15.75" customHeight="1" x14ac:dyDescent="0.35">
      <c r="H1000" s="5"/>
      <c r="I1000" s="5"/>
      <c r="J1000" s="5"/>
      <c r="N1000" s="5"/>
      <c r="O1000" s="5"/>
      <c r="P1000" s="5"/>
      <c r="T1000" s="5"/>
      <c r="U1000" s="5"/>
      <c r="V1000" s="5"/>
      <c r="W1000" s="5"/>
      <c r="X1000" s="5"/>
      <c r="Y1000" s="5"/>
      <c r="Z1000" s="5"/>
      <c r="AA1000" s="5"/>
      <c r="AB1000" s="5"/>
    </row>
    <row r="1001" spans="8:28" ht="15.75" customHeight="1" x14ac:dyDescent="0.35">
      <c r="H1001" s="5"/>
      <c r="I1001" s="5"/>
      <c r="J1001" s="5"/>
      <c r="N1001" s="5"/>
      <c r="O1001" s="5"/>
      <c r="P1001" s="5"/>
      <c r="T1001" s="5"/>
      <c r="U1001" s="5"/>
      <c r="V1001" s="5"/>
      <c r="W1001" s="5"/>
      <c r="X1001" s="5"/>
      <c r="Y1001" s="5"/>
      <c r="Z1001" s="5"/>
      <c r="AA1001" s="5"/>
      <c r="AB1001" s="5"/>
    </row>
    <row r="1002" spans="8:28" ht="15.75" customHeight="1" x14ac:dyDescent="0.35">
      <c r="H1002" s="5"/>
      <c r="I1002" s="5"/>
      <c r="J1002" s="5"/>
      <c r="N1002" s="5"/>
      <c r="O1002" s="5"/>
      <c r="P1002" s="5"/>
      <c r="T1002" s="5"/>
      <c r="U1002" s="5"/>
      <c r="V1002" s="5"/>
      <c r="W1002" s="5"/>
      <c r="X1002" s="5"/>
      <c r="Y1002" s="5"/>
      <c r="Z1002" s="5"/>
      <c r="AA1002" s="5"/>
      <c r="AB1002" s="5"/>
    </row>
    <row r="1003" spans="8:28" ht="15.75" customHeight="1" x14ac:dyDescent="0.35">
      <c r="H1003" s="5"/>
      <c r="I1003" s="5"/>
      <c r="J1003" s="5"/>
      <c r="N1003" s="5"/>
      <c r="O1003" s="5"/>
      <c r="P1003" s="5"/>
      <c r="T1003" s="5"/>
      <c r="U1003" s="5"/>
      <c r="V1003" s="5"/>
      <c r="W1003" s="5"/>
      <c r="X1003" s="5"/>
      <c r="Y1003" s="5"/>
      <c r="Z1003" s="5"/>
      <c r="AA1003" s="5"/>
      <c r="AB1003" s="5"/>
    </row>
    <row r="1004" spans="8:28" ht="15.75" customHeight="1" x14ac:dyDescent="0.35">
      <c r="H1004" s="5"/>
      <c r="I1004" s="5"/>
      <c r="J1004" s="5"/>
      <c r="N1004" s="5"/>
      <c r="O1004" s="5"/>
      <c r="P1004" s="5"/>
      <c r="T1004" s="5"/>
      <c r="U1004" s="5"/>
      <c r="V1004" s="5"/>
      <c r="W1004" s="5"/>
      <c r="X1004" s="5"/>
      <c r="Y1004" s="5"/>
      <c r="Z1004" s="5"/>
      <c r="AA1004" s="5"/>
      <c r="AB1004" s="5"/>
    </row>
    <row r="1005" spans="8:28" ht="15.75" customHeight="1" x14ac:dyDescent="0.35">
      <c r="H1005" s="5"/>
      <c r="I1005" s="5"/>
      <c r="J1005" s="5"/>
      <c r="N1005" s="5"/>
      <c r="O1005" s="5"/>
      <c r="P1005" s="5"/>
      <c r="T1005" s="5"/>
      <c r="U1005" s="5"/>
      <c r="V1005" s="5"/>
      <c r="W1005" s="5"/>
      <c r="X1005" s="5"/>
      <c r="Y1005" s="5"/>
      <c r="Z1005" s="5"/>
      <c r="AA1005" s="5"/>
      <c r="AB1005" s="5"/>
    </row>
    <row r="1006" spans="8:28" ht="15.75" customHeight="1" x14ac:dyDescent="0.35">
      <c r="H1006" s="5"/>
      <c r="I1006" s="5"/>
      <c r="J1006" s="5"/>
      <c r="N1006" s="5"/>
      <c r="O1006" s="5"/>
      <c r="P1006" s="5"/>
      <c r="T1006" s="5"/>
      <c r="U1006" s="5"/>
      <c r="V1006" s="5"/>
      <c r="W1006" s="5"/>
      <c r="X1006" s="5"/>
      <c r="Y1006" s="5"/>
      <c r="Z1006" s="5"/>
      <c r="AA1006" s="5"/>
      <c r="AB1006" s="5"/>
    </row>
    <row r="1007" spans="8:28" ht="15.75" customHeight="1" x14ac:dyDescent="0.35">
      <c r="H1007" s="5"/>
      <c r="I1007" s="5"/>
      <c r="J1007" s="5"/>
      <c r="N1007" s="5"/>
      <c r="O1007" s="5"/>
      <c r="P1007" s="5"/>
      <c r="T1007" s="5"/>
      <c r="U1007" s="5"/>
      <c r="V1007" s="5"/>
      <c r="W1007" s="5"/>
      <c r="X1007" s="5"/>
      <c r="Y1007" s="5"/>
      <c r="Z1007" s="5"/>
      <c r="AA1007" s="5"/>
      <c r="AB1007" s="5"/>
    </row>
    <row r="1008" spans="8:28" ht="15.75" customHeight="1" x14ac:dyDescent="0.35">
      <c r="H1008" s="5"/>
      <c r="I1008" s="5"/>
      <c r="J1008" s="5"/>
      <c r="N1008" s="5"/>
      <c r="O1008" s="5"/>
      <c r="P1008" s="5"/>
      <c r="T1008" s="5"/>
      <c r="U1008" s="5"/>
      <c r="V1008" s="5"/>
      <c r="W1008" s="5"/>
      <c r="X1008" s="5"/>
      <c r="Y1008" s="5"/>
      <c r="Z1008" s="5"/>
      <c r="AA1008" s="5"/>
      <c r="AB1008" s="5"/>
    </row>
    <row r="1009" spans="8:28" ht="15.75" customHeight="1" x14ac:dyDescent="0.35">
      <c r="H1009" s="5"/>
      <c r="I1009" s="5"/>
      <c r="J1009" s="5"/>
      <c r="N1009" s="5"/>
      <c r="O1009" s="5"/>
      <c r="P1009" s="5"/>
      <c r="T1009" s="5"/>
      <c r="U1009" s="5"/>
      <c r="V1009" s="5"/>
      <c r="W1009" s="5"/>
      <c r="X1009" s="5"/>
      <c r="Y1009" s="5"/>
      <c r="Z1009" s="5"/>
      <c r="AA1009" s="5"/>
      <c r="AB1009" s="5"/>
    </row>
    <row r="1010" spans="8:28" ht="15.75" customHeight="1" x14ac:dyDescent="0.35">
      <c r="H1010" s="5"/>
      <c r="I1010" s="5"/>
      <c r="J1010" s="5"/>
      <c r="N1010" s="5"/>
      <c r="O1010" s="5"/>
      <c r="P1010" s="5"/>
      <c r="T1010" s="5"/>
      <c r="U1010" s="5"/>
      <c r="V1010" s="5"/>
      <c r="W1010" s="5"/>
      <c r="X1010" s="5"/>
      <c r="Y1010" s="5"/>
      <c r="Z1010" s="5"/>
      <c r="AA1010" s="5"/>
      <c r="AB1010" s="5"/>
    </row>
    <row r="1011" spans="8:28" ht="15.75" customHeight="1" x14ac:dyDescent="0.35">
      <c r="H1011" s="5"/>
      <c r="I1011" s="5"/>
      <c r="J1011" s="5"/>
      <c r="N1011" s="5"/>
      <c r="O1011" s="5"/>
      <c r="P1011" s="5"/>
      <c r="T1011" s="5"/>
      <c r="U1011" s="5"/>
      <c r="V1011" s="5"/>
      <c r="W1011" s="5"/>
      <c r="X1011" s="5"/>
      <c r="Y1011" s="5"/>
      <c r="Z1011" s="5"/>
      <c r="AA1011" s="5"/>
      <c r="AB1011" s="5"/>
    </row>
    <row r="1012" spans="8:28" ht="15.75" customHeight="1" x14ac:dyDescent="0.35">
      <c r="H1012" s="5"/>
      <c r="I1012" s="5"/>
      <c r="J1012" s="5"/>
      <c r="N1012" s="5"/>
      <c r="O1012" s="5"/>
      <c r="P1012" s="5"/>
      <c r="T1012" s="5"/>
      <c r="U1012" s="5"/>
      <c r="V1012" s="5"/>
      <c r="W1012" s="5"/>
      <c r="X1012" s="5"/>
      <c r="Y1012" s="5"/>
      <c r="Z1012" s="5"/>
      <c r="AA1012" s="5"/>
      <c r="AB1012" s="5"/>
    </row>
    <row r="1013" spans="8:28" ht="15.75" customHeight="1" x14ac:dyDescent="0.35">
      <c r="H1013" s="5"/>
      <c r="I1013" s="5"/>
      <c r="J1013" s="5"/>
      <c r="N1013" s="5"/>
      <c r="O1013" s="5"/>
      <c r="P1013" s="5"/>
      <c r="T1013" s="5"/>
      <c r="U1013" s="5"/>
      <c r="V1013" s="5"/>
      <c r="W1013" s="5"/>
      <c r="X1013" s="5"/>
      <c r="Y1013" s="5"/>
      <c r="Z1013" s="5"/>
      <c r="AA1013" s="5"/>
      <c r="AB1013" s="5"/>
    </row>
    <row r="1014" spans="8:28" ht="15.75" customHeight="1" x14ac:dyDescent="0.35">
      <c r="H1014" s="5"/>
      <c r="I1014" s="5"/>
      <c r="J1014" s="5"/>
      <c r="N1014" s="5"/>
      <c r="O1014" s="5"/>
      <c r="P1014" s="5"/>
      <c r="T1014" s="5"/>
      <c r="U1014" s="5"/>
      <c r="V1014" s="5"/>
      <c r="W1014" s="5"/>
      <c r="X1014" s="5"/>
      <c r="Y1014" s="5"/>
      <c r="Z1014" s="5"/>
      <c r="AA1014" s="5"/>
      <c r="AB1014" s="5"/>
    </row>
    <row r="1015" spans="8:28" ht="15.75" customHeight="1" x14ac:dyDescent="0.35">
      <c r="H1015" s="5"/>
      <c r="I1015" s="5"/>
      <c r="J1015" s="5"/>
      <c r="N1015" s="5"/>
      <c r="O1015" s="5"/>
      <c r="P1015" s="5"/>
      <c r="T1015" s="5"/>
      <c r="U1015" s="5"/>
      <c r="V1015" s="5"/>
      <c r="W1015" s="5"/>
      <c r="X1015" s="5"/>
      <c r="Y1015" s="5"/>
      <c r="Z1015" s="5"/>
      <c r="AA1015" s="5"/>
      <c r="AB1015" s="5"/>
    </row>
    <row r="1016" spans="8:28" ht="15.75" customHeight="1" x14ac:dyDescent="0.35">
      <c r="H1016" s="5"/>
      <c r="I1016" s="5"/>
      <c r="J1016" s="5"/>
      <c r="N1016" s="5"/>
      <c r="O1016" s="5"/>
      <c r="P1016" s="5"/>
      <c r="T1016" s="5"/>
      <c r="U1016" s="5"/>
      <c r="V1016" s="5"/>
      <c r="W1016" s="5"/>
      <c r="X1016" s="5"/>
      <c r="Y1016" s="5"/>
      <c r="Z1016" s="5"/>
      <c r="AA1016" s="5"/>
      <c r="AB1016" s="5"/>
    </row>
    <row r="1017" spans="8:28" ht="15.75" customHeight="1" x14ac:dyDescent="0.35">
      <c r="H1017" s="5"/>
      <c r="I1017" s="5"/>
      <c r="J1017" s="5"/>
      <c r="N1017" s="5"/>
      <c r="O1017" s="5"/>
      <c r="P1017" s="5"/>
      <c r="T1017" s="5"/>
      <c r="U1017" s="5"/>
      <c r="V1017" s="5"/>
      <c r="W1017" s="5"/>
      <c r="X1017" s="5"/>
      <c r="Y1017" s="5"/>
      <c r="Z1017" s="5"/>
      <c r="AA1017" s="5"/>
      <c r="AB1017" s="5"/>
    </row>
    <row r="1018" spans="8:28" ht="15.75" customHeight="1" x14ac:dyDescent="0.35">
      <c r="H1018" s="5"/>
      <c r="I1018" s="5"/>
      <c r="J1018" s="5"/>
      <c r="N1018" s="5"/>
      <c r="O1018" s="5"/>
      <c r="P1018" s="5"/>
      <c r="T1018" s="5"/>
      <c r="U1018" s="5"/>
      <c r="V1018" s="5"/>
      <c r="W1018" s="5"/>
      <c r="X1018" s="5"/>
      <c r="Y1018" s="5"/>
      <c r="Z1018" s="5"/>
      <c r="AA1018" s="5"/>
      <c r="AB1018" s="5"/>
    </row>
    <row r="1019" spans="8:28" ht="15.75" customHeight="1" x14ac:dyDescent="0.35">
      <c r="H1019" s="5"/>
      <c r="I1019" s="5"/>
      <c r="J1019" s="5"/>
      <c r="N1019" s="5"/>
      <c r="O1019" s="5"/>
      <c r="P1019" s="5"/>
      <c r="T1019" s="5"/>
      <c r="U1019" s="5"/>
      <c r="V1019" s="5"/>
      <c r="W1019" s="5"/>
      <c r="X1019" s="5"/>
      <c r="Y1019" s="5"/>
      <c r="Z1019" s="5"/>
      <c r="AA1019" s="5"/>
      <c r="AB1019" s="5"/>
    </row>
    <row r="1020" spans="8:28" ht="15.75" customHeight="1" x14ac:dyDescent="0.35">
      <c r="H1020" s="5"/>
      <c r="I1020" s="5"/>
      <c r="J1020" s="5"/>
      <c r="N1020" s="5"/>
      <c r="O1020" s="5"/>
      <c r="P1020" s="5"/>
      <c r="T1020" s="5"/>
      <c r="U1020" s="5"/>
      <c r="V1020" s="5"/>
      <c r="W1020" s="5"/>
      <c r="X1020" s="5"/>
      <c r="Y1020" s="5"/>
      <c r="Z1020" s="5"/>
      <c r="AA1020" s="5"/>
      <c r="AB1020" s="5"/>
    </row>
    <row r="1021" spans="8:28" ht="15.75" customHeight="1" x14ac:dyDescent="0.35">
      <c r="H1021" s="5"/>
      <c r="I1021" s="5"/>
      <c r="J1021" s="5"/>
      <c r="N1021" s="5"/>
      <c r="O1021" s="5"/>
      <c r="P1021" s="5"/>
      <c r="T1021" s="5"/>
      <c r="U1021" s="5"/>
      <c r="V1021" s="5"/>
      <c r="W1021" s="5"/>
      <c r="X1021" s="5"/>
      <c r="Y1021" s="5"/>
      <c r="Z1021" s="5"/>
      <c r="AA1021" s="5"/>
      <c r="AB1021" s="5"/>
    </row>
    <row r="1022" spans="8:28" ht="15.75" customHeight="1" x14ac:dyDescent="0.35">
      <c r="H1022" s="5"/>
      <c r="I1022" s="5"/>
      <c r="J1022" s="5"/>
      <c r="N1022" s="5"/>
      <c r="O1022" s="5"/>
      <c r="P1022" s="5"/>
      <c r="T1022" s="5"/>
      <c r="U1022" s="5"/>
      <c r="V1022" s="5"/>
      <c r="W1022" s="5"/>
      <c r="X1022" s="5"/>
      <c r="Y1022" s="5"/>
      <c r="Z1022" s="5"/>
      <c r="AA1022" s="5"/>
      <c r="AB1022" s="5"/>
    </row>
    <row r="1023" spans="8:28" ht="15.75" customHeight="1" x14ac:dyDescent="0.35">
      <c r="H1023" s="5"/>
      <c r="I1023" s="5"/>
      <c r="J1023" s="5"/>
      <c r="N1023" s="5"/>
      <c r="O1023" s="5"/>
      <c r="P1023" s="5"/>
      <c r="T1023" s="5"/>
      <c r="U1023" s="5"/>
      <c r="V1023" s="5"/>
      <c r="W1023" s="5"/>
      <c r="X1023" s="5"/>
      <c r="Y1023" s="5"/>
      <c r="Z1023" s="5"/>
      <c r="AA1023" s="5"/>
      <c r="AB1023" s="5"/>
    </row>
    <row r="1024" spans="8:28" ht="15.75" customHeight="1" x14ac:dyDescent="0.35">
      <c r="H1024" s="5"/>
      <c r="I1024" s="5"/>
      <c r="J1024" s="5"/>
      <c r="N1024" s="5"/>
      <c r="O1024" s="5"/>
      <c r="P1024" s="5"/>
      <c r="T1024" s="5"/>
      <c r="U1024" s="5"/>
      <c r="V1024" s="5"/>
      <c r="W1024" s="5"/>
      <c r="X1024" s="5"/>
      <c r="Y1024" s="5"/>
      <c r="Z1024" s="5"/>
      <c r="AA1024" s="5"/>
      <c r="AB1024" s="5"/>
    </row>
    <row r="1025" spans="8:28" ht="15.75" customHeight="1" x14ac:dyDescent="0.35">
      <c r="H1025" s="5"/>
      <c r="I1025" s="5"/>
      <c r="J1025" s="5"/>
      <c r="N1025" s="5"/>
      <c r="O1025" s="5"/>
      <c r="P1025" s="5"/>
      <c r="T1025" s="5"/>
      <c r="U1025" s="5"/>
      <c r="V1025" s="5"/>
      <c r="W1025" s="5"/>
      <c r="X1025" s="5"/>
      <c r="Y1025" s="5"/>
      <c r="Z1025" s="5"/>
      <c r="AA1025" s="5"/>
      <c r="AB1025" s="5"/>
    </row>
    <row r="1026" spans="8:28" ht="15.75" customHeight="1" x14ac:dyDescent="0.35">
      <c r="H1026" s="5"/>
      <c r="I1026" s="5"/>
      <c r="J1026" s="5"/>
      <c r="N1026" s="5"/>
      <c r="O1026" s="5"/>
      <c r="P1026" s="5"/>
      <c r="T1026" s="5"/>
      <c r="U1026" s="5"/>
      <c r="V1026" s="5"/>
      <c r="W1026" s="5"/>
      <c r="X1026" s="5"/>
      <c r="Y1026" s="5"/>
      <c r="Z1026" s="5"/>
      <c r="AA1026" s="5"/>
      <c r="AB1026" s="5"/>
    </row>
    <row r="1027" spans="8:28" ht="15.75" customHeight="1" x14ac:dyDescent="0.35">
      <c r="H1027" s="5"/>
      <c r="I1027" s="5"/>
      <c r="J1027" s="5"/>
      <c r="N1027" s="5"/>
      <c r="O1027" s="5"/>
      <c r="P1027" s="5"/>
      <c r="T1027" s="5"/>
      <c r="U1027" s="5"/>
      <c r="V1027" s="5"/>
      <c r="W1027" s="5"/>
      <c r="X1027" s="5"/>
      <c r="Y1027" s="5"/>
      <c r="Z1027" s="5"/>
      <c r="AA1027" s="5"/>
      <c r="AB1027" s="5"/>
    </row>
    <row r="1028" spans="8:28" ht="15.75" customHeight="1" x14ac:dyDescent="0.35">
      <c r="H1028" s="5"/>
      <c r="I1028" s="5"/>
      <c r="J1028" s="5"/>
      <c r="N1028" s="5"/>
      <c r="O1028" s="5"/>
      <c r="P1028" s="5"/>
      <c r="T1028" s="5"/>
      <c r="U1028" s="5"/>
      <c r="V1028" s="5"/>
      <c r="W1028" s="5"/>
      <c r="X1028" s="5"/>
      <c r="Y1028" s="5"/>
      <c r="Z1028" s="5"/>
      <c r="AA1028" s="5"/>
      <c r="AB1028" s="5"/>
    </row>
    <row r="1029" spans="8:28" ht="15.75" customHeight="1" x14ac:dyDescent="0.35">
      <c r="H1029" s="5"/>
      <c r="I1029" s="5"/>
      <c r="J1029" s="5"/>
      <c r="N1029" s="5"/>
      <c r="O1029" s="5"/>
      <c r="P1029" s="5"/>
      <c r="T1029" s="5"/>
      <c r="U1029" s="5"/>
      <c r="V1029" s="5"/>
      <c r="W1029" s="5"/>
      <c r="X1029" s="5"/>
      <c r="Y1029" s="5"/>
      <c r="Z1029" s="5"/>
      <c r="AA1029" s="5"/>
      <c r="AB1029" s="5"/>
    </row>
    <row r="1030" spans="8:28" ht="15.75" customHeight="1" x14ac:dyDescent="0.35">
      <c r="H1030" s="5"/>
      <c r="I1030" s="5"/>
      <c r="J1030" s="5"/>
      <c r="N1030" s="5"/>
      <c r="O1030" s="5"/>
      <c r="P1030" s="5"/>
      <c r="T1030" s="5"/>
      <c r="U1030" s="5"/>
      <c r="V1030" s="5"/>
      <c r="W1030" s="5"/>
      <c r="X1030" s="5"/>
      <c r="Y1030" s="5"/>
      <c r="Z1030" s="5"/>
      <c r="AA1030" s="5"/>
      <c r="AB1030" s="5"/>
    </row>
    <row r="1031" spans="8:28" ht="15.75" customHeight="1" x14ac:dyDescent="0.35">
      <c r="H1031" s="5"/>
      <c r="I1031" s="5"/>
      <c r="J1031" s="5"/>
      <c r="N1031" s="5"/>
      <c r="O1031" s="5"/>
      <c r="P1031" s="5"/>
      <c r="T1031" s="5"/>
      <c r="U1031" s="5"/>
      <c r="V1031" s="5"/>
      <c r="W1031" s="5"/>
      <c r="X1031" s="5"/>
      <c r="Y1031" s="5"/>
      <c r="Z1031" s="5"/>
      <c r="AA1031" s="5"/>
      <c r="AB1031" s="5"/>
    </row>
    <row r="1032" spans="8:28" ht="15.75" customHeight="1" x14ac:dyDescent="0.35">
      <c r="H1032" s="5"/>
      <c r="I1032" s="5"/>
      <c r="J1032" s="5"/>
      <c r="N1032" s="5"/>
      <c r="O1032" s="5"/>
      <c r="P1032" s="5"/>
      <c r="T1032" s="5"/>
      <c r="U1032" s="5"/>
      <c r="V1032" s="5"/>
      <c r="W1032" s="5"/>
      <c r="X1032" s="5"/>
      <c r="Y1032" s="5"/>
      <c r="Z1032" s="5"/>
      <c r="AA1032" s="5"/>
      <c r="AB1032" s="5"/>
    </row>
    <row r="1033" spans="8:28" ht="15.75" customHeight="1" x14ac:dyDescent="0.35">
      <c r="H1033" s="5"/>
      <c r="I1033" s="5"/>
      <c r="J1033" s="5"/>
      <c r="N1033" s="5"/>
      <c r="O1033" s="5"/>
      <c r="P1033" s="5"/>
      <c r="T1033" s="5"/>
      <c r="U1033" s="5"/>
      <c r="V1033" s="5"/>
      <c r="W1033" s="5"/>
      <c r="X1033" s="5"/>
      <c r="Y1033" s="5"/>
      <c r="Z1033" s="5"/>
      <c r="AA1033" s="5"/>
      <c r="AB1033" s="5"/>
    </row>
    <row r="1034" spans="8:28" ht="15.75" customHeight="1" x14ac:dyDescent="0.35">
      <c r="H1034" s="5"/>
      <c r="I1034" s="5"/>
      <c r="J1034" s="5"/>
      <c r="N1034" s="5"/>
      <c r="O1034" s="5"/>
      <c r="P1034" s="5"/>
      <c r="T1034" s="5"/>
      <c r="U1034" s="5"/>
      <c r="V1034" s="5"/>
      <c r="W1034" s="5"/>
      <c r="X1034" s="5"/>
      <c r="Y1034" s="5"/>
      <c r="Z1034" s="5"/>
      <c r="AA1034" s="5"/>
      <c r="AB1034" s="5"/>
    </row>
    <row r="1035" spans="8:28" ht="15.75" customHeight="1" x14ac:dyDescent="0.35">
      <c r="H1035" s="5"/>
      <c r="I1035" s="5"/>
      <c r="J1035" s="5"/>
      <c r="N1035" s="5"/>
      <c r="O1035" s="5"/>
      <c r="P1035" s="5"/>
      <c r="T1035" s="5"/>
      <c r="U1035" s="5"/>
      <c r="V1035" s="5"/>
      <c r="W1035" s="5"/>
      <c r="X1035" s="5"/>
      <c r="Y1035" s="5"/>
      <c r="Z1035" s="5"/>
      <c r="AA1035" s="5"/>
      <c r="AB1035" s="5"/>
    </row>
    <row r="1036" spans="8:28" ht="15.75" customHeight="1" x14ac:dyDescent="0.35">
      <c r="H1036" s="5"/>
      <c r="I1036" s="5"/>
      <c r="J1036" s="5"/>
      <c r="N1036" s="5"/>
      <c r="O1036" s="5"/>
      <c r="P1036" s="5"/>
      <c r="T1036" s="5"/>
      <c r="U1036" s="5"/>
      <c r="V1036" s="5"/>
      <c r="W1036" s="5"/>
      <c r="X1036" s="5"/>
      <c r="Y1036" s="5"/>
      <c r="Z1036" s="5"/>
      <c r="AA1036" s="5"/>
      <c r="AB1036" s="5"/>
    </row>
    <row r="1037" spans="8:28" ht="15.75" customHeight="1" x14ac:dyDescent="0.35">
      <c r="H1037" s="5"/>
      <c r="I1037" s="5"/>
      <c r="J1037" s="5"/>
      <c r="N1037" s="5"/>
      <c r="O1037" s="5"/>
      <c r="P1037" s="5"/>
      <c r="T1037" s="5"/>
      <c r="U1037" s="5"/>
      <c r="V1037" s="5"/>
      <c r="W1037" s="5"/>
      <c r="X1037" s="5"/>
      <c r="Y1037" s="5"/>
      <c r="Z1037" s="5"/>
      <c r="AA1037" s="5"/>
      <c r="AB1037" s="5"/>
    </row>
    <row r="1038" spans="8:28" ht="15.75" customHeight="1" x14ac:dyDescent="0.35">
      <c r="H1038" s="5"/>
      <c r="I1038" s="5"/>
      <c r="J1038" s="5"/>
      <c r="N1038" s="5"/>
      <c r="O1038" s="5"/>
      <c r="P1038" s="5"/>
      <c r="T1038" s="5"/>
      <c r="U1038" s="5"/>
      <c r="V1038" s="5"/>
      <c r="W1038" s="5"/>
      <c r="X1038" s="5"/>
      <c r="Y1038" s="5"/>
      <c r="Z1038" s="5"/>
      <c r="AA1038" s="5"/>
      <c r="AB1038" s="5"/>
    </row>
    <row r="1039" spans="8:28" ht="15.75" customHeight="1" x14ac:dyDescent="0.35">
      <c r="H1039" s="5"/>
      <c r="I1039" s="5"/>
      <c r="J1039" s="5"/>
      <c r="N1039" s="5"/>
      <c r="O1039" s="5"/>
      <c r="P1039" s="5"/>
      <c r="T1039" s="5"/>
      <c r="U1039" s="5"/>
      <c r="V1039" s="5"/>
      <c r="W1039" s="5"/>
      <c r="X1039" s="5"/>
      <c r="Y1039" s="5"/>
      <c r="Z1039" s="5"/>
      <c r="AA1039" s="5"/>
      <c r="AB1039" s="5"/>
    </row>
    <row r="1040" spans="8:28" ht="15.75" customHeight="1" x14ac:dyDescent="0.35">
      <c r="H1040" s="5"/>
      <c r="I1040" s="5"/>
      <c r="J1040" s="5"/>
      <c r="N1040" s="5"/>
      <c r="O1040" s="5"/>
      <c r="P1040" s="5"/>
      <c r="T1040" s="5"/>
      <c r="U1040" s="5"/>
      <c r="V1040" s="5"/>
      <c r="W1040" s="5"/>
      <c r="X1040" s="5"/>
      <c r="Y1040" s="5"/>
      <c r="Z1040" s="5"/>
      <c r="AA1040" s="5"/>
      <c r="AB1040" s="5"/>
    </row>
    <row r="1041" spans="8:28" ht="15.75" customHeight="1" x14ac:dyDescent="0.35">
      <c r="H1041" s="5"/>
      <c r="I1041" s="5"/>
      <c r="J1041" s="5"/>
      <c r="N1041" s="5"/>
      <c r="O1041" s="5"/>
      <c r="P1041" s="5"/>
      <c r="T1041" s="5"/>
      <c r="U1041" s="5"/>
      <c r="V1041" s="5"/>
      <c r="W1041" s="5"/>
      <c r="X1041" s="5"/>
      <c r="Y1041" s="5"/>
      <c r="Z1041" s="5"/>
      <c r="AA1041" s="5"/>
      <c r="AB1041" s="5"/>
    </row>
    <row r="1042" spans="8:28" ht="15.75" customHeight="1" x14ac:dyDescent="0.35">
      <c r="H1042" s="5"/>
      <c r="I1042" s="5"/>
      <c r="J1042" s="5"/>
      <c r="N1042" s="5"/>
      <c r="O1042" s="5"/>
      <c r="P1042" s="5"/>
      <c r="T1042" s="5"/>
      <c r="U1042" s="5"/>
      <c r="V1042" s="5"/>
      <c r="W1042" s="5"/>
      <c r="X1042" s="5"/>
      <c r="Y1042" s="5"/>
      <c r="Z1042" s="5"/>
      <c r="AA1042" s="5"/>
      <c r="AB1042" s="5"/>
    </row>
    <row r="1043" spans="8:28" ht="15.75" customHeight="1" x14ac:dyDescent="0.35">
      <c r="H1043" s="5"/>
      <c r="I1043" s="5"/>
      <c r="J1043" s="5"/>
      <c r="N1043" s="5"/>
      <c r="O1043" s="5"/>
      <c r="P1043" s="5"/>
      <c r="T1043" s="5"/>
      <c r="U1043" s="5"/>
      <c r="V1043" s="5"/>
      <c r="W1043" s="5"/>
      <c r="X1043" s="5"/>
      <c r="Y1043" s="5"/>
      <c r="Z1043" s="5"/>
      <c r="AA1043" s="5"/>
      <c r="AB1043" s="5"/>
    </row>
    <row r="1044" spans="8:28" ht="15.75" customHeight="1" x14ac:dyDescent="0.35">
      <c r="H1044" s="5"/>
      <c r="I1044" s="5"/>
      <c r="J1044" s="5"/>
      <c r="N1044" s="5"/>
      <c r="O1044" s="5"/>
      <c r="P1044" s="5"/>
      <c r="T1044" s="5"/>
      <c r="U1044" s="5"/>
      <c r="V1044" s="5"/>
      <c r="W1044" s="5"/>
      <c r="X1044" s="5"/>
      <c r="Y1044" s="5"/>
      <c r="Z1044" s="5"/>
      <c r="AA1044" s="5"/>
      <c r="AB1044" s="5"/>
    </row>
    <row r="1045" spans="8:28" ht="15.75" customHeight="1" x14ac:dyDescent="0.35">
      <c r="H1045" s="5"/>
      <c r="I1045" s="5"/>
      <c r="J1045" s="5"/>
      <c r="N1045" s="5"/>
      <c r="O1045" s="5"/>
      <c r="P1045" s="5"/>
      <c r="T1045" s="5"/>
      <c r="U1045" s="5"/>
      <c r="V1045" s="5"/>
      <c r="W1045" s="5"/>
      <c r="X1045" s="5"/>
      <c r="Y1045" s="5"/>
      <c r="Z1045" s="5"/>
      <c r="AA1045" s="5"/>
      <c r="AB1045" s="5"/>
    </row>
    <row r="1046" spans="8:28" ht="15.75" customHeight="1" x14ac:dyDescent="0.35">
      <c r="H1046" s="5"/>
      <c r="I1046" s="5"/>
      <c r="J1046" s="5"/>
      <c r="N1046" s="5"/>
      <c r="O1046" s="5"/>
      <c r="P1046" s="5"/>
      <c r="T1046" s="5"/>
      <c r="U1046" s="5"/>
      <c r="V1046" s="5"/>
      <c r="W1046" s="5"/>
      <c r="X1046" s="5"/>
      <c r="Y1046" s="5"/>
      <c r="Z1046" s="5"/>
      <c r="AA1046" s="5"/>
      <c r="AB1046" s="5"/>
    </row>
    <row r="1047" spans="8:28" ht="15.75" customHeight="1" x14ac:dyDescent="0.35">
      <c r="H1047" s="5"/>
      <c r="I1047" s="5"/>
      <c r="J1047" s="5"/>
      <c r="N1047" s="5"/>
      <c r="O1047" s="5"/>
      <c r="P1047" s="5"/>
      <c r="T1047" s="5"/>
      <c r="U1047" s="5"/>
      <c r="V1047" s="5"/>
      <c r="W1047" s="5"/>
      <c r="X1047" s="5"/>
      <c r="Y1047" s="5"/>
      <c r="Z1047" s="5"/>
      <c r="AA1047" s="5"/>
      <c r="AB1047" s="5"/>
    </row>
    <row r="1048" spans="8:28" ht="15.75" customHeight="1" x14ac:dyDescent="0.35">
      <c r="H1048" s="5"/>
      <c r="I1048" s="5"/>
      <c r="J1048" s="5"/>
      <c r="N1048" s="5"/>
      <c r="O1048" s="5"/>
      <c r="P1048" s="5"/>
      <c r="T1048" s="5"/>
      <c r="U1048" s="5"/>
      <c r="V1048" s="5"/>
      <c r="W1048" s="5"/>
      <c r="X1048" s="5"/>
      <c r="Y1048" s="5"/>
      <c r="Z1048" s="5"/>
      <c r="AA1048" s="5"/>
      <c r="AB1048" s="5"/>
    </row>
    <row r="1049" spans="8:28" ht="15.75" customHeight="1" x14ac:dyDescent="0.35">
      <c r="H1049" s="5"/>
      <c r="I1049" s="5"/>
      <c r="J1049" s="5"/>
      <c r="N1049" s="5"/>
      <c r="O1049" s="5"/>
      <c r="P1049" s="5"/>
      <c r="T1049" s="5"/>
      <c r="U1049" s="5"/>
      <c r="V1049" s="5"/>
      <c r="W1049" s="5"/>
      <c r="X1049" s="5"/>
      <c r="Y1049" s="5"/>
      <c r="Z1049" s="5"/>
      <c r="AA1049" s="5"/>
      <c r="AB1049" s="5"/>
    </row>
    <row r="1050" spans="8:28" ht="15.75" customHeight="1" x14ac:dyDescent="0.35">
      <c r="H1050" s="5"/>
      <c r="I1050" s="5"/>
      <c r="J1050" s="5"/>
      <c r="N1050" s="5"/>
      <c r="O1050" s="5"/>
      <c r="P1050" s="5"/>
      <c r="T1050" s="5"/>
      <c r="U1050" s="5"/>
      <c r="V1050" s="5"/>
      <c r="W1050" s="5"/>
      <c r="X1050" s="5"/>
      <c r="Y1050" s="5"/>
      <c r="Z1050" s="5"/>
      <c r="AA1050" s="5"/>
      <c r="AB1050" s="5"/>
    </row>
    <row r="1051" spans="8:28" ht="15.75" customHeight="1" x14ac:dyDescent="0.35">
      <c r="H1051" s="5"/>
      <c r="I1051" s="5"/>
      <c r="J1051" s="5"/>
      <c r="N1051" s="5"/>
      <c r="O1051" s="5"/>
      <c r="P1051" s="5"/>
      <c r="T1051" s="5"/>
      <c r="U1051" s="5"/>
      <c r="V1051" s="5"/>
      <c r="W1051" s="5"/>
      <c r="X1051" s="5"/>
      <c r="Y1051" s="5"/>
      <c r="Z1051" s="5"/>
      <c r="AA1051" s="5"/>
      <c r="AB1051" s="5"/>
    </row>
    <row r="1052" spans="8:28" ht="15.75" customHeight="1" x14ac:dyDescent="0.35">
      <c r="H1052" s="5"/>
      <c r="I1052" s="5"/>
      <c r="J1052" s="5"/>
      <c r="N1052" s="5"/>
      <c r="O1052" s="5"/>
      <c r="P1052" s="5"/>
      <c r="T1052" s="5"/>
      <c r="U1052" s="5"/>
      <c r="V1052" s="5"/>
      <c r="W1052" s="5"/>
      <c r="X1052" s="5"/>
      <c r="Y1052" s="5"/>
      <c r="Z1052" s="5"/>
      <c r="AA1052" s="5"/>
      <c r="AB1052" s="5"/>
    </row>
    <row r="1053" spans="8:28" ht="15.75" customHeight="1" x14ac:dyDescent="0.35">
      <c r="H1053" s="5"/>
      <c r="I1053" s="5"/>
      <c r="J1053" s="5"/>
      <c r="N1053" s="5"/>
      <c r="O1053" s="5"/>
      <c r="P1053" s="5"/>
      <c r="T1053" s="5"/>
      <c r="U1053" s="5"/>
      <c r="V1053" s="5"/>
      <c r="W1053" s="5"/>
      <c r="X1053" s="5"/>
      <c r="Y1053" s="5"/>
      <c r="Z1053" s="5"/>
      <c r="AA1053" s="5"/>
      <c r="AB1053" s="5"/>
    </row>
    <row r="1054" spans="8:28" ht="15.75" customHeight="1" x14ac:dyDescent="0.35">
      <c r="H1054" s="5"/>
      <c r="I1054" s="5"/>
      <c r="J1054" s="5"/>
      <c r="N1054" s="5"/>
      <c r="O1054" s="5"/>
      <c r="P1054" s="5"/>
      <c r="T1054" s="5"/>
      <c r="U1054" s="5"/>
      <c r="V1054" s="5"/>
      <c r="W1054" s="5"/>
      <c r="X1054" s="5"/>
      <c r="Y1054" s="5"/>
      <c r="Z1054" s="5"/>
      <c r="AA1054" s="5"/>
      <c r="AB1054" s="5"/>
    </row>
    <row r="1055" spans="8:28" ht="15.75" customHeight="1" x14ac:dyDescent="0.35">
      <c r="H1055" s="5"/>
      <c r="I1055" s="5"/>
      <c r="J1055" s="5"/>
      <c r="N1055" s="5"/>
      <c r="O1055" s="5"/>
      <c r="P1055" s="5"/>
      <c r="T1055" s="5"/>
      <c r="U1055" s="5"/>
      <c r="V1055" s="5"/>
      <c r="W1055" s="5"/>
      <c r="X1055" s="5"/>
      <c r="Y1055" s="5"/>
      <c r="Z1055" s="5"/>
      <c r="AA1055" s="5"/>
      <c r="AB1055" s="5"/>
    </row>
    <row r="1056" spans="8:28" ht="15.75" customHeight="1" x14ac:dyDescent="0.35">
      <c r="H1056" s="5"/>
      <c r="I1056" s="5"/>
      <c r="J1056" s="5"/>
      <c r="N1056" s="5"/>
      <c r="O1056" s="5"/>
      <c r="P1056" s="5"/>
      <c r="T1056" s="5"/>
      <c r="U1056" s="5"/>
      <c r="V1056" s="5"/>
      <c r="W1056" s="5"/>
      <c r="X1056" s="5"/>
      <c r="Y1056" s="5"/>
      <c r="Z1056" s="5"/>
      <c r="AA1056" s="5"/>
      <c r="AB1056" s="5"/>
    </row>
    <row r="1057" spans="8:28" ht="15.75" customHeight="1" x14ac:dyDescent="0.35">
      <c r="H1057" s="5"/>
      <c r="I1057" s="5"/>
      <c r="J1057" s="5"/>
      <c r="N1057" s="5"/>
      <c r="O1057" s="5"/>
      <c r="P1057" s="5"/>
      <c r="T1057" s="5"/>
      <c r="U1057" s="5"/>
      <c r="V1057" s="5"/>
      <c r="W1057" s="5"/>
      <c r="X1057" s="5"/>
      <c r="Y1057" s="5"/>
      <c r="Z1057" s="5"/>
      <c r="AA1057" s="5"/>
      <c r="AB1057" s="5"/>
    </row>
    <row r="1058" spans="8:28" ht="15.75" customHeight="1" x14ac:dyDescent="0.35">
      <c r="H1058" s="5"/>
      <c r="I1058" s="5"/>
      <c r="J1058" s="5"/>
      <c r="N1058" s="5"/>
      <c r="O1058" s="5"/>
      <c r="P1058" s="5"/>
      <c r="T1058" s="5"/>
      <c r="U1058" s="5"/>
      <c r="V1058" s="5"/>
      <c r="W1058" s="5"/>
      <c r="X1058" s="5"/>
      <c r="Y1058" s="5"/>
      <c r="Z1058" s="5"/>
      <c r="AA1058" s="5"/>
      <c r="AB1058" s="5"/>
    </row>
    <row r="1059" spans="8:28" ht="15.75" customHeight="1" x14ac:dyDescent="0.35">
      <c r="H1059" s="5"/>
      <c r="I1059" s="5"/>
      <c r="J1059" s="5"/>
      <c r="N1059" s="5"/>
      <c r="O1059" s="5"/>
      <c r="P1059" s="5"/>
      <c r="T1059" s="5"/>
      <c r="U1059" s="5"/>
      <c r="V1059" s="5"/>
      <c r="W1059" s="5"/>
      <c r="X1059" s="5"/>
      <c r="Y1059" s="5"/>
      <c r="Z1059" s="5"/>
      <c r="AA1059" s="5"/>
      <c r="AB1059" s="5"/>
    </row>
    <row r="1060" spans="8:28" ht="15.75" customHeight="1" x14ac:dyDescent="0.35">
      <c r="H1060" s="5"/>
      <c r="I1060" s="5"/>
      <c r="J1060" s="5"/>
      <c r="N1060" s="5"/>
      <c r="O1060" s="5"/>
      <c r="P1060" s="5"/>
      <c r="T1060" s="5"/>
      <c r="U1060" s="5"/>
      <c r="V1060" s="5"/>
      <c r="W1060" s="5"/>
      <c r="X1060" s="5"/>
      <c r="Y1060" s="5"/>
      <c r="Z1060" s="5"/>
      <c r="AA1060" s="5"/>
      <c r="AB1060" s="5"/>
    </row>
    <row r="1061" spans="8:28" ht="15.75" customHeight="1" x14ac:dyDescent="0.35">
      <c r="H1061" s="5"/>
      <c r="I1061" s="5"/>
      <c r="J1061" s="5"/>
      <c r="N1061" s="5"/>
      <c r="O1061" s="5"/>
      <c r="P1061" s="5"/>
      <c r="T1061" s="5"/>
      <c r="U1061" s="5"/>
      <c r="V1061" s="5"/>
      <c r="W1061" s="5"/>
      <c r="X1061" s="5"/>
      <c r="Y1061" s="5"/>
      <c r="Z1061" s="5"/>
      <c r="AA1061" s="5"/>
      <c r="AB1061" s="5"/>
    </row>
    <row r="1062" spans="8:28" ht="15.75" customHeight="1" x14ac:dyDescent="0.35">
      <c r="H1062" s="5"/>
      <c r="I1062" s="5"/>
      <c r="J1062" s="5"/>
      <c r="N1062" s="5"/>
      <c r="O1062" s="5"/>
      <c r="P1062" s="5"/>
      <c r="T1062" s="5"/>
      <c r="U1062" s="5"/>
      <c r="V1062" s="5"/>
      <c r="W1062" s="5"/>
      <c r="X1062" s="5"/>
      <c r="Y1062" s="5"/>
      <c r="Z1062" s="5"/>
      <c r="AA1062" s="5"/>
      <c r="AB1062" s="5"/>
    </row>
    <row r="1063" spans="8:28" ht="15.75" customHeight="1" x14ac:dyDescent="0.35">
      <c r="H1063" s="5"/>
      <c r="I1063" s="5"/>
      <c r="J1063" s="5"/>
      <c r="N1063" s="5"/>
      <c r="O1063" s="5"/>
      <c r="P1063" s="5"/>
      <c r="T1063" s="5"/>
      <c r="U1063" s="5"/>
      <c r="V1063" s="5"/>
      <c r="W1063" s="5"/>
      <c r="X1063" s="5"/>
      <c r="Y1063" s="5"/>
      <c r="Z1063" s="5"/>
      <c r="AA1063" s="5"/>
      <c r="AB1063" s="5"/>
    </row>
  </sheetData>
  <mergeCells count="27">
    <mergeCell ref="H247:J247"/>
    <mergeCell ref="A247:C247"/>
    <mergeCell ref="K7:P7"/>
    <mergeCell ref="A1:E1"/>
    <mergeCell ref="A7:A9"/>
    <mergeCell ref="B7:B9"/>
    <mergeCell ref="C7:C9"/>
    <mergeCell ref="D7:D9"/>
    <mergeCell ref="E7:J7"/>
    <mergeCell ref="A210:D210"/>
    <mergeCell ref="A242:C242"/>
    <mergeCell ref="A243:C243"/>
    <mergeCell ref="K8:M8"/>
    <mergeCell ref="N8:P8"/>
    <mergeCell ref="E8:G8"/>
    <mergeCell ref="H8:J8"/>
    <mergeCell ref="E71:G72"/>
    <mergeCell ref="H71:J72"/>
    <mergeCell ref="A115:D115"/>
    <mergeCell ref="Q7:V7"/>
    <mergeCell ref="W7:Z7"/>
    <mergeCell ref="AA7:AA9"/>
    <mergeCell ref="Q8:S8"/>
    <mergeCell ref="T8:V8"/>
    <mergeCell ref="W8:W9"/>
    <mergeCell ref="X8:X9"/>
    <mergeCell ref="Y8:Z8"/>
  </mergeCells>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7FCC-FF8E-4182-8058-B6738B45E08E}">
  <sheetPr>
    <pageSetUpPr fitToPage="1"/>
  </sheetPr>
  <dimension ref="A1:L149"/>
  <sheetViews>
    <sheetView tabSelected="1" showWhiteSpace="0" topLeftCell="A140" zoomScale="110" zoomScaleNormal="110" workbookViewId="0">
      <selection activeCell="G125" sqref="G125:G126"/>
    </sheetView>
  </sheetViews>
  <sheetFormatPr defaultColWidth="8.81640625" defaultRowHeight="14.5" x14ac:dyDescent="0.35"/>
  <cols>
    <col min="1" max="1" width="7" style="417" customWidth="1"/>
    <col min="2" max="2" width="18.26953125" style="418" customWidth="1"/>
    <col min="3" max="3" width="10.81640625" style="419" customWidth="1"/>
    <col min="4" max="4" width="18.7265625" style="420" customWidth="1"/>
    <col min="5" max="5" width="11.453125" style="421" customWidth="1"/>
    <col min="6" max="6" width="18.453125" style="420" customWidth="1"/>
    <col min="7" max="7" width="19.7265625" style="420" customWidth="1"/>
    <col min="8" max="8" width="14.26953125" style="417" customWidth="1"/>
    <col min="9" max="9" width="17.453125" style="418" customWidth="1"/>
    <col min="10" max="10" width="8.81640625" style="423"/>
    <col min="11" max="11" width="8.81640625" style="427"/>
    <col min="12" max="12" width="9.54296875" style="427" bestFit="1" customWidth="1"/>
    <col min="13" max="16384" width="8.81640625" style="427"/>
  </cols>
  <sheetData>
    <row r="1" spans="1:9" ht="12.75" customHeight="1" x14ac:dyDescent="0.35">
      <c r="I1" s="422" t="s">
        <v>468</v>
      </c>
    </row>
    <row r="2" spans="1:9" ht="12.75" customHeight="1" x14ac:dyDescent="0.35">
      <c r="I2" s="424" t="s">
        <v>469</v>
      </c>
    </row>
    <row r="3" spans="1:9" ht="12.75" customHeight="1" x14ac:dyDescent="0.35">
      <c r="I3" s="424" t="s">
        <v>470</v>
      </c>
    </row>
    <row r="4" spans="1:9" ht="12.75" customHeight="1" x14ac:dyDescent="0.35">
      <c r="I4" s="424" t="s">
        <v>471</v>
      </c>
    </row>
    <row r="5" spans="1:9" ht="12.75" customHeight="1" x14ac:dyDescent="0.35">
      <c r="I5" s="424" t="s">
        <v>472</v>
      </c>
    </row>
    <row r="6" spans="1:9" ht="12.75" customHeight="1" x14ac:dyDescent="0.35">
      <c r="I6" s="425" t="s">
        <v>473</v>
      </c>
    </row>
    <row r="7" spans="1:9" ht="12.75" customHeight="1" x14ac:dyDescent="0.35">
      <c r="I7" s="424" t="s">
        <v>474</v>
      </c>
    </row>
    <row r="8" spans="1:9" ht="12" customHeight="1" x14ac:dyDescent="0.35"/>
    <row r="9" spans="1:9" ht="12.75" customHeight="1" x14ac:dyDescent="0.35">
      <c r="B9" s="426" t="s">
        <v>475</v>
      </c>
      <c r="C9" s="417"/>
      <c r="D9" s="427"/>
      <c r="E9" s="428"/>
      <c r="F9" s="428"/>
      <c r="G9" s="427"/>
    </row>
    <row r="10" spans="1:9" ht="12.75" customHeight="1" x14ac:dyDescent="0.35">
      <c r="B10" s="429"/>
      <c r="D10" s="427"/>
      <c r="E10" s="430"/>
      <c r="F10" s="431" t="s">
        <v>476</v>
      </c>
    </row>
    <row r="11" spans="1:9" ht="9.75" customHeight="1" x14ac:dyDescent="0.35"/>
    <row r="12" spans="1:9" ht="12.75" customHeight="1" x14ac:dyDescent="0.35">
      <c r="A12" s="432" t="s">
        <v>477</v>
      </c>
      <c r="B12" s="432"/>
      <c r="C12" s="432"/>
      <c r="D12" s="432" t="s">
        <v>323</v>
      </c>
      <c r="E12" s="432"/>
      <c r="F12" s="432"/>
      <c r="G12" s="432"/>
      <c r="H12" s="432"/>
      <c r="I12" s="432"/>
    </row>
    <row r="13" spans="1:9" ht="52" x14ac:dyDescent="0.35">
      <c r="A13" s="433" t="s">
        <v>478</v>
      </c>
      <c r="B13" s="434" t="s">
        <v>479</v>
      </c>
      <c r="C13" s="435" t="s">
        <v>324</v>
      </c>
      <c r="D13" s="434" t="s">
        <v>325</v>
      </c>
      <c r="E13" s="436" t="s">
        <v>324</v>
      </c>
      <c r="F13" s="437" t="s">
        <v>480</v>
      </c>
      <c r="G13" s="434" t="s">
        <v>481</v>
      </c>
      <c r="H13" s="433" t="s">
        <v>326</v>
      </c>
      <c r="I13" s="437" t="s">
        <v>327</v>
      </c>
    </row>
    <row r="14" spans="1:9" ht="13.5" customHeight="1" x14ac:dyDescent="0.35">
      <c r="A14" s="438" t="s">
        <v>482</v>
      </c>
      <c r="B14" s="439"/>
      <c r="C14" s="439"/>
      <c r="D14" s="439"/>
      <c r="E14" s="440"/>
      <c r="F14" s="441"/>
      <c r="G14" s="442"/>
      <c r="H14" s="443"/>
      <c r="I14" s="444"/>
    </row>
    <row r="15" spans="1:9" ht="13.5" customHeight="1" x14ac:dyDescent="0.35">
      <c r="A15" s="445"/>
      <c r="B15" s="446" t="s">
        <v>483</v>
      </c>
      <c r="C15" s="446"/>
      <c r="D15" s="446"/>
      <c r="E15" s="446"/>
      <c r="F15" s="446"/>
      <c r="G15" s="446"/>
      <c r="H15" s="446"/>
      <c r="I15" s="446"/>
    </row>
    <row r="16" spans="1:9" ht="13.5" customHeight="1" x14ac:dyDescent="0.35">
      <c r="A16" s="447" t="s">
        <v>79</v>
      </c>
      <c r="B16" s="448" t="s">
        <v>484</v>
      </c>
      <c r="C16" s="449"/>
      <c r="D16" s="449"/>
      <c r="E16" s="449"/>
      <c r="F16" s="449"/>
      <c r="G16" s="449"/>
      <c r="H16" s="449"/>
      <c r="I16" s="450"/>
    </row>
    <row r="17" spans="1:9" ht="13.5" customHeight="1" x14ac:dyDescent="0.35">
      <c r="A17" s="447" t="s">
        <v>105</v>
      </c>
      <c r="B17" s="451" t="s">
        <v>106</v>
      </c>
      <c r="C17" s="452">
        <f>SUM(C18:C32)</f>
        <v>331250</v>
      </c>
      <c r="D17" s="453"/>
      <c r="E17" s="454">
        <f>SUM(E18:E32)</f>
        <v>331250</v>
      </c>
      <c r="F17" s="453"/>
      <c r="G17" s="453"/>
      <c r="H17" s="452">
        <f>SUM(H18:H32)</f>
        <v>101493.6</v>
      </c>
      <c r="I17" s="455"/>
    </row>
    <row r="18" spans="1:9" ht="12" customHeight="1" x14ac:dyDescent="0.35">
      <c r="A18" s="456" t="s">
        <v>107</v>
      </c>
      <c r="B18" s="457" t="s">
        <v>485</v>
      </c>
      <c r="C18" s="458">
        <v>112500</v>
      </c>
      <c r="D18" s="457" t="s">
        <v>486</v>
      </c>
      <c r="E18" s="459">
        <v>112500</v>
      </c>
      <c r="F18" s="460" t="s">
        <v>487</v>
      </c>
      <c r="G18" s="461" t="s">
        <v>488</v>
      </c>
      <c r="H18" s="462">
        <v>11493.6</v>
      </c>
      <c r="I18" s="463" t="s">
        <v>489</v>
      </c>
    </row>
    <row r="19" spans="1:9" ht="12" customHeight="1" x14ac:dyDescent="0.35">
      <c r="A19" s="464"/>
      <c r="B19" s="465"/>
      <c r="C19" s="466"/>
      <c r="D19" s="465"/>
      <c r="E19" s="467"/>
      <c r="F19" s="468"/>
      <c r="G19" s="469"/>
      <c r="H19" s="470"/>
      <c r="I19" s="471"/>
    </row>
    <row r="20" spans="1:9" ht="12" customHeight="1" x14ac:dyDescent="0.35">
      <c r="A20" s="464"/>
      <c r="B20" s="465"/>
      <c r="C20" s="472"/>
      <c r="D20" s="465"/>
      <c r="E20" s="473"/>
      <c r="F20" s="468"/>
      <c r="G20" s="469"/>
      <c r="H20" s="474"/>
      <c r="I20" s="475"/>
    </row>
    <row r="21" spans="1:9" ht="12" customHeight="1" x14ac:dyDescent="0.35">
      <c r="A21" s="456" t="s">
        <v>109</v>
      </c>
      <c r="B21" s="457" t="s">
        <v>490</v>
      </c>
      <c r="C21" s="458">
        <v>36000</v>
      </c>
      <c r="D21" s="457" t="s">
        <v>491</v>
      </c>
      <c r="E21" s="459">
        <v>36000</v>
      </c>
      <c r="F21" s="460" t="s">
        <v>492</v>
      </c>
      <c r="G21" s="476" t="s">
        <v>488</v>
      </c>
      <c r="H21" s="477"/>
      <c r="I21" s="478"/>
    </row>
    <row r="22" spans="1:9" ht="12" customHeight="1" x14ac:dyDescent="0.35">
      <c r="A22" s="464"/>
      <c r="B22" s="465"/>
      <c r="C22" s="466"/>
      <c r="D22" s="465"/>
      <c r="E22" s="467"/>
      <c r="F22" s="468"/>
      <c r="G22" s="479"/>
      <c r="H22" s="480"/>
      <c r="I22" s="481"/>
    </row>
    <row r="23" spans="1:9" ht="13.5" customHeight="1" x14ac:dyDescent="0.35">
      <c r="A23" s="464"/>
      <c r="B23" s="465"/>
      <c r="C23" s="472"/>
      <c r="D23" s="465"/>
      <c r="E23" s="473"/>
      <c r="F23" s="468"/>
      <c r="G23" s="479"/>
      <c r="H23" s="480"/>
      <c r="I23" s="481"/>
    </row>
    <row r="24" spans="1:9" ht="12" customHeight="1" x14ac:dyDescent="0.35">
      <c r="A24" s="456" t="s">
        <v>111</v>
      </c>
      <c r="B24" s="457" t="s">
        <v>493</v>
      </c>
      <c r="C24" s="458">
        <v>60200</v>
      </c>
      <c r="D24" s="457" t="s">
        <v>494</v>
      </c>
      <c r="E24" s="459">
        <v>60200</v>
      </c>
      <c r="F24" s="460" t="s">
        <v>495</v>
      </c>
      <c r="G24" s="476" t="s">
        <v>488</v>
      </c>
      <c r="H24" s="462">
        <v>30000</v>
      </c>
      <c r="I24" s="463" t="s">
        <v>496</v>
      </c>
    </row>
    <row r="25" spans="1:9" ht="12" customHeight="1" x14ac:dyDescent="0.35">
      <c r="A25" s="464"/>
      <c r="B25" s="465"/>
      <c r="C25" s="466"/>
      <c r="D25" s="465"/>
      <c r="E25" s="467"/>
      <c r="F25" s="468"/>
      <c r="G25" s="479"/>
      <c r="H25" s="470"/>
      <c r="I25" s="471"/>
    </row>
    <row r="26" spans="1:9" ht="14.5" customHeight="1" x14ac:dyDescent="0.35">
      <c r="A26" s="464"/>
      <c r="B26" s="465"/>
      <c r="C26" s="466"/>
      <c r="D26" s="465"/>
      <c r="E26" s="467"/>
      <c r="F26" s="468"/>
      <c r="G26" s="469"/>
      <c r="H26" s="470"/>
      <c r="I26" s="471"/>
    </row>
    <row r="27" spans="1:9" ht="12" customHeight="1" x14ac:dyDescent="0.35">
      <c r="A27" s="456" t="s">
        <v>112</v>
      </c>
      <c r="B27" s="457" t="s">
        <v>497</v>
      </c>
      <c r="C27" s="482">
        <v>66650</v>
      </c>
      <c r="D27" s="457" t="s">
        <v>498</v>
      </c>
      <c r="E27" s="459">
        <v>66650</v>
      </c>
      <c r="F27" s="460" t="s">
        <v>499</v>
      </c>
      <c r="G27" s="476" t="s">
        <v>488</v>
      </c>
      <c r="H27" s="462">
        <v>40000</v>
      </c>
      <c r="I27" s="463" t="s">
        <v>500</v>
      </c>
    </row>
    <row r="28" spans="1:9" ht="12" customHeight="1" x14ac:dyDescent="0.35">
      <c r="A28" s="464"/>
      <c r="B28" s="465"/>
      <c r="C28" s="483"/>
      <c r="D28" s="465"/>
      <c r="E28" s="467"/>
      <c r="F28" s="468"/>
      <c r="G28" s="479"/>
      <c r="H28" s="470"/>
      <c r="I28" s="471"/>
    </row>
    <row r="29" spans="1:9" ht="12" customHeight="1" x14ac:dyDescent="0.35">
      <c r="A29" s="464"/>
      <c r="B29" s="465"/>
      <c r="C29" s="483"/>
      <c r="D29" s="465"/>
      <c r="E29" s="467"/>
      <c r="F29" s="468"/>
      <c r="G29" s="479"/>
      <c r="H29" s="470"/>
      <c r="I29" s="471"/>
    </row>
    <row r="30" spans="1:9" ht="12" customHeight="1" x14ac:dyDescent="0.35">
      <c r="A30" s="456" t="s">
        <v>113</v>
      </c>
      <c r="B30" s="457" t="s">
        <v>501</v>
      </c>
      <c r="C30" s="482">
        <v>55900</v>
      </c>
      <c r="D30" s="457" t="s">
        <v>502</v>
      </c>
      <c r="E30" s="459">
        <v>55900</v>
      </c>
      <c r="F30" s="460" t="s">
        <v>503</v>
      </c>
      <c r="G30" s="476" t="s">
        <v>488</v>
      </c>
      <c r="H30" s="462">
        <v>20000</v>
      </c>
      <c r="I30" s="463" t="s">
        <v>504</v>
      </c>
    </row>
    <row r="31" spans="1:9" ht="12" customHeight="1" x14ac:dyDescent="0.35">
      <c r="A31" s="464"/>
      <c r="B31" s="465"/>
      <c r="C31" s="472"/>
      <c r="D31" s="465"/>
      <c r="E31" s="473"/>
      <c r="F31" s="468"/>
      <c r="G31" s="479"/>
      <c r="H31" s="470"/>
      <c r="I31" s="471"/>
    </row>
    <row r="32" spans="1:9" ht="12" customHeight="1" x14ac:dyDescent="0.35">
      <c r="A32" s="464"/>
      <c r="B32" s="465"/>
      <c r="C32" s="472"/>
      <c r="D32" s="465"/>
      <c r="E32" s="473"/>
      <c r="F32" s="468"/>
      <c r="G32" s="479"/>
      <c r="H32" s="470"/>
      <c r="I32" s="471"/>
    </row>
    <row r="33" spans="1:10" ht="13.5" customHeight="1" x14ac:dyDescent="0.35">
      <c r="A33" s="484" t="s">
        <v>505</v>
      </c>
      <c r="B33" s="484"/>
      <c r="C33" s="485">
        <f>C17</f>
        <v>331250</v>
      </c>
      <c r="D33" s="485"/>
      <c r="E33" s="486">
        <f>E17</f>
        <v>331250</v>
      </c>
      <c r="F33" s="485"/>
      <c r="G33" s="485"/>
      <c r="H33" s="485">
        <f>H17</f>
        <v>101493.6</v>
      </c>
      <c r="I33" s="487"/>
    </row>
    <row r="34" spans="1:10" ht="13.5" customHeight="1" x14ac:dyDescent="0.35">
      <c r="A34" s="445"/>
      <c r="B34" s="446" t="s">
        <v>506</v>
      </c>
      <c r="C34" s="446"/>
      <c r="D34" s="446"/>
      <c r="E34" s="446"/>
      <c r="F34" s="446"/>
      <c r="G34" s="446"/>
      <c r="H34" s="446"/>
      <c r="I34" s="446"/>
    </row>
    <row r="35" spans="1:10" ht="13.5" customHeight="1" x14ac:dyDescent="0.35">
      <c r="A35" s="484" t="s">
        <v>507</v>
      </c>
      <c r="B35" s="484"/>
      <c r="C35" s="485">
        <v>0</v>
      </c>
      <c r="D35" s="488"/>
      <c r="E35" s="486">
        <v>0</v>
      </c>
      <c r="F35" s="488"/>
      <c r="G35" s="488"/>
      <c r="H35" s="485">
        <v>0</v>
      </c>
      <c r="I35" s="489"/>
    </row>
    <row r="36" spans="1:10" ht="13.5" customHeight="1" x14ac:dyDescent="0.35">
      <c r="A36" s="445"/>
      <c r="B36" s="446" t="s">
        <v>508</v>
      </c>
      <c r="C36" s="446"/>
      <c r="D36" s="446"/>
      <c r="E36" s="446"/>
      <c r="F36" s="446"/>
      <c r="G36" s="446"/>
      <c r="H36" s="446"/>
      <c r="I36" s="446"/>
    </row>
    <row r="37" spans="1:10" ht="13.5" customHeight="1" x14ac:dyDescent="0.35">
      <c r="A37" s="484" t="s">
        <v>509</v>
      </c>
      <c r="B37" s="484"/>
      <c r="C37" s="485">
        <v>0</v>
      </c>
      <c r="D37" s="488"/>
      <c r="E37" s="490">
        <v>0</v>
      </c>
      <c r="F37" s="488"/>
      <c r="G37" s="488"/>
      <c r="H37" s="485">
        <v>0</v>
      </c>
      <c r="I37" s="487"/>
    </row>
    <row r="38" spans="1:10" ht="13.5" customHeight="1" x14ac:dyDescent="0.35">
      <c r="A38" s="445"/>
      <c r="B38" s="446" t="s">
        <v>510</v>
      </c>
      <c r="C38" s="446"/>
      <c r="D38" s="446"/>
      <c r="E38" s="446"/>
      <c r="F38" s="446"/>
      <c r="G38" s="446"/>
      <c r="H38" s="446"/>
      <c r="I38" s="446"/>
    </row>
    <row r="39" spans="1:10" ht="37.5" customHeight="1" x14ac:dyDescent="0.35">
      <c r="A39" s="491" t="s">
        <v>511</v>
      </c>
      <c r="B39" s="492" t="s">
        <v>512</v>
      </c>
      <c r="C39" s="452">
        <f>SUM(C40:C42)</f>
        <v>82840</v>
      </c>
      <c r="D39" s="452"/>
      <c r="E39" s="454">
        <f>SUM(E40:E42)</f>
        <v>82840</v>
      </c>
      <c r="F39" s="452"/>
      <c r="G39" s="452"/>
      <c r="H39" s="452">
        <f>SUM(H40:H42)</f>
        <v>82708</v>
      </c>
      <c r="I39" s="455"/>
    </row>
    <row r="40" spans="1:10" s="501" customFormat="1" ht="22.5" customHeight="1" x14ac:dyDescent="0.35">
      <c r="A40" s="493" t="s">
        <v>166</v>
      </c>
      <c r="B40" s="434" t="s">
        <v>453</v>
      </c>
      <c r="C40" s="494">
        <v>27765</v>
      </c>
      <c r="D40" s="495" t="s">
        <v>513</v>
      </c>
      <c r="E40" s="496">
        <v>27765</v>
      </c>
      <c r="F40" s="497" t="s">
        <v>514</v>
      </c>
      <c r="G40" s="498" t="s">
        <v>515</v>
      </c>
      <c r="H40" s="499">
        <v>42708</v>
      </c>
      <c r="I40" s="463" t="s">
        <v>516</v>
      </c>
      <c r="J40" s="500"/>
    </row>
    <row r="41" spans="1:10" s="501" customFormat="1" ht="27" customHeight="1" x14ac:dyDescent="0.35">
      <c r="A41" s="493" t="s">
        <v>168</v>
      </c>
      <c r="B41" s="434" t="s">
        <v>450</v>
      </c>
      <c r="C41" s="494">
        <v>15075</v>
      </c>
      <c r="D41" s="495"/>
      <c r="E41" s="496">
        <v>15075</v>
      </c>
      <c r="F41" s="497"/>
      <c r="G41" s="498"/>
      <c r="H41" s="502"/>
      <c r="I41" s="475"/>
      <c r="J41" s="500"/>
    </row>
    <row r="42" spans="1:10" s="501" customFormat="1" ht="50.25" customHeight="1" x14ac:dyDescent="0.35">
      <c r="A42" s="493" t="s">
        <v>338</v>
      </c>
      <c r="B42" s="434" t="s">
        <v>452</v>
      </c>
      <c r="C42" s="494">
        <v>40000</v>
      </c>
      <c r="D42" s="503" t="s">
        <v>517</v>
      </c>
      <c r="E42" s="504">
        <v>40000</v>
      </c>
      <c r="F42" s="505" t="s">
        <v>518</v>
      </c>
      <c r="G42" s="506" t="s">
        <v>515</v>
      </c>
      <c r="H42" s="507">
        <v>40000</v>
      </c>
      <c r="I42" s="487" t="s">
        <v>519</v>
      </c>
      <c r="J42" s="500"/>
    </row>
    <row r="43" spans="1:10" ht="13.5" customHeight="1" x14ac:dyDescent="0.35">
      <c r="A43" s="484" t="s">
        <v>520</v>
      </c>
      <c r="B43" s="484"/>
      <c r="C43" s="485">
        <f>C39</f>
        <v>82840</v>
      </c>
      <c r="D43" s="485"/>
      <c r="E43" s="486">
        <f>E39</f>
        <v>82840</v>
      </c>
      <c r="F43" s="436"/>
      <c r="G43" s="508"/>
      <c r="H43" s="485">
        <f>H39</f>
        <v>82708</v>
      </c>
      <c r="I43" s="487"/>
    </row>
    <row r="44" spans="1:10" ht="25.5" customHeight="1" x14ac:dyDescent="0.35">
      <c r="A44" s="445"/>
      <c r="B44" s="509" t="s">
        <v>521</v>
      </c>
      <c r="C44" s="509"/>
      <c r="D44" s="509"/>
      <c r="E44" s="509"/>
      <c r="F44" s="509"/>
      <c r="G44" s="509"/>
      <c r="H44" s="509"/>
      <c r="I44" s="509"/>
    </row>
    <row r="45" spans="1:10" ht="13.9" customHeight="1" x14ac:dyDescent="0.35">
      <c r="A45" s="491" t="s">
        <v>190</v>
      </c>
      <c r="B45" s="510" t="s">
        <v>191</v>
      </c>
      <c r="C45" s="452">
        <f>C46</f>
        <v>42000</v>
      </c>
      <c r="D45" s="452"/>
      <c r="E45" s="454">
        <f>E46</f>
        <v>42000</v>
      </c>
      <c r="F45" s="452"/>
      <c r="G45" s="452"/>
      <c r="H45" s="452">
        <f>H46</f>
        <v>42000</v>
      </c>
      <c r="I45" s="455"/>
    </row>
    <row r="46" spans="1:10" ht="41.25" customHeight="1" x14ac:dyDescent="0.35">
      <c r="A46" s="511" t="s">
        <v>192</v>
      </c>
      <c r="B46" s="434" t="s">
        <v>522</v>
      </c>
      <c r="C46" s="494">
        <v>42000</v>
      </c>
      <c r="D46" s="503" t="s">
        <v>523</v>
      </c>
      <c r="E46" s="512">
        <v>42000</v>
      </c>
      <c r="F46" s="505" t="s">
        <v>524</v>
      </c>
      <c r="G46" s="506" t="s">
        <v>515</v>
      </c>
      <c r="H46" s="513">
        <v>42000</v>
      </c>
      <c r="I46" s="487" t="s">
        <v>525</v>
      </c>
    </row>
    <row r="47" spans="1:10" ht="13.5" customHeight="1" x14ac:dyDescent="0.35">
      <c r="A47" s="484" t="s">
        <v>526</v>
      </c>
      <c r="B47" s="484"/>
      <c r="C47" s="485">
        <f>C45</f>
        <v>42000</v>
      </c>
      <c r="D47" s="488"/>
      <c r="E47" s="486">
        <f>E45</f>
        <v>42000</v>
      </c>
      <c r="F47" s="488"/>
      <c r="G47" s="488"/>
      <c r="H47" s="485">
        <f>H45</f>
        <v>42000</v>
      </c>
      <c r="I47" s="487"/>
    </row>
    <row r="48" spans="1:10" ht="13.5" customHeight="1" x14ac:dyDescent="0.35">
      <c r="A48" s="445"/>
      <c r="B48" s="446" t="s">
        <v>527</v>
      </c>
      <c r="C48" s="446"/>
      <c r="D48" s="446"/>
      <c r="E48" s="446"/>
      <c r="F48" s="446"/>
      <c r="G48" s="446"/>
      <c r="H48" s="446"/>
      <c r="I48" s="446"/>
    </row>
    <row r="49" spans="1:9" ht="22.5" customHeight="1" x14ac:dyDescent="0.35">
      <c r="A49" s="491" t="s">
        <v>222</v>
      </c>
      <c r="B49" s="492" t="s">
        <v>223</v>
      </c>
      <c r="C49" s="452">
        <f>SUM(C50:C94)</f>
        <v>57480.1</v>
      </c>
      <c r="D49" s="452"/>
      <c r="E49" s="454">
        <f>SUM(E50:E94)</f>
        <v>57480.1</v>
      </c>
      <c r="F49" s="452"/>
      <c r="G49" s="452"/>
      <c r="H49" s="452">
        <f>SUM(H50:H94)</f>
        <v>17136.099999999999</v>
      </c>
      <c r="I49" s="455"/>
    </row>
    <row r="50" spans="1:9" x14ac:dyDescent="0.35">
      <c r="A50" s="511" t="s">
        <v>224</v>
      </c>
      <c r="B50" s="434" t="s">
        <v>340</v>
      </c>
      <c r="C50" s="494">
        <v>1680</v>
      </c>
      <c r="D50" s="514" t="s">
        <v>528</v>
      </c>
      <c r="E50" s="512">
        <v>1680</v>
      </c>
      <c r="F50" s="515" t="s">
        <v>529</v>
      </c>
      <c r="G50" s="516" t="s">
        <v>530</v>
      </c>
      <c r="H50" s="507"/>
      <c r="I50" s="437"/>
    </row>
    <row r="51" spans="1:9" ht="26" x14ac:dyDescent="0.35">
      <c r="A51" s="511" t="s">
        <v>225</v>
      </c>
      <c r="B51" s="434" t="s">
        <v>341</v>
      </c>
      <c r="C51" s="494">
        <v>1600</v>
      </c>
      <c r="D51" s="517"/>
      <c r="E51" s="512">
        <v>1600</v>
      </c>
      <c r="F51" s="518"/>
      <c r="G51" s="519"/>
      <c r="H51" s="507"/>
      <c r="I51" s="437"/>
    </row>
    <row r="52" spans="1:9" ht="12.75" customHeight="1" x14ac:dyDescent="0.35">
      <c r="A52" s="511" t="s">
        <v>226</v>
      </c>
      <c r="B52" s="434" t="s">
        <v>342</v>
      </c>
      <c r="C52" s="494">
        <v>875</v>
      </c>
      <c r="D52" s="517"/>
      <c r="E52" s="512">
        <v>875</v>
      </c>
      <c r="F52" s="518"/>
      <c r="G52" s="519"/>
      <c r="H52" s="507"/>
      <c r="I52" s="437"/>
    </row>
    <row r="53" spans="1:9" ht="25.5" customHeight="1" x14ac:dyDescent="0.35">
      <c r="A53" s="511" t="s">
        <v>227</v>
      </c>
      <c r="B53" s="434" t="s">
        <v>531</v>
      </c>
      <c r="C53" s="494">
        <v>800</v>
      </c>
      <c r="D53" s="517"/>
      <c r="E53" s="512">
        <v>800</v>
      </c>
      <c r="F53" s="518"/>
      <c r="G53" s="519"/>
      <c r="H53" s="507"/>
      <c r="I53" s="437"/>
    </row>
    <row r="54" spans="1:9" ht="26" x14ac:dyDescent="0.35">
      <c r="A54" s="511" t="s">
        <v>385</v>
      </c>
      <c r="B54" s="434" t="s">
        <v>344</v>
      </c>
      <c r="C54" s="494">
        <v>400</v>
      </c>
      <c r="D54" s="517"/>
      <c r="E54" s="512">
        <v>400</v>
      </c>
      <c r="F54" s="518"/>
      <c r="G54" s="519"/>
      <c r="H54" s="507"/>
      <c r="I54" s="437"/>
    </row>
    <row r="55" spans="1:9" ht="26" x14ac:dyDescent="0.35">
      <c r="A55" s="511" t="s">
        <v>386</v>
      </c>
      <c r="B55" s="434" t="s">
        <v>345</v>
      </c>
      <c r="C55" s="494">
        <v>210</v>
      </c>
      <c r="D55" s="517"/>
      <c r="E55" s="512">
        <v>210</v>
      </c>
      <c r="F55" s="518"/>
      <c r="G55" s="519"/>
      <c r="H55" s="507"/>
      <c r="I55" s="437"/>
    </row>
    <row r="56" spans="1:9" ht="26" x14ac:dyDescent="0.35">
      <c r="A56" s="511" t="s">
        <v>387</v>
      </c>
      <c r="B56" s="434" t="s">
        <v>346</v>
      </c>
      <c r="C56" s="494">
        <v>320</v>
      </c>
      <c r="D56" s="517"/>
      <c r="E56" s="512">
        <v>320</v>
      </c>
      <c r="F56" s="518"/>
      <c r="G56" s="519"/>
      <c r="H56" s="507"/>
      <c r="I56" s="437"/>
    </row>
    <row r="57" spans="1:9" ht="26" x14ac:dyDescent="0.35">
      <c r="A57" s="511" t="s">
        <v>388</v>
      </c>
      <c r="B57" s="434" t="s">
        <v>347</v>
      </c>
      <c r="C57" s="494">
        <v>370</v>
      </c>
      <c r="D57" s="517"/>
      <c r="E57" s="512">
        <v>370</v>
      </c>
      <c r="F57" s="518"/>
      <c r="G57" s="519"/>
      <c r="H57" s="507"/>
      <c r="I57" s="437"/>
    </row>
    <row r="58" spans="1:9" ht="39" x14ac:dyDescent="0.35">
      <c r="A58" s="511" t="s">
        <v>389</v>
      </c>
      <c r="B58" s="434" t="s">
        <v>348</v>
      </c>
      <c r="C58" s="494">
        <v>135</v>
      </c>
      <c r="D58" s="517"/>
      <c r="E58" s="512">
        <v>135</v>
      </c>
      <c r="F58" s="518"/>
      <c r="G58" s="519"/>
      <c r="H58" s="507"/>
      <c r="I58" s="437"/>
    </row>
    <row r="59" spans="1:9" ht="12.75" customHeight="1" x14ac:dyDescent="0.35">
      <c r="A59" s="511" t="s">
        <v>390</v>
      </c>
      <c r="B59" s="434" t="s">
        <v>349</v>
      </c>
      <c r="C59" s="494">
        <v>360</v>
      </c>
      <c r="D59" s="517"/>
      <c r="E59" s="512">
        <v>360</v>
      </c>
      <c r="F59" s="518"/>
      <c r="G59" s="519"/>
      <c r="H59" s="507"/>
      <c r="I59" s="437"/>
    </row>
    <row r="60" spans="1:9" ht="26" x14ac:dyDescent="0.35">
      <c r="A60" s="511" t="s">
        <v>391</v>
      </c>
      <c r="B60" s="434" t="s">
        <v>532</v>
      </c>
      <c r="C60" s="494">
        <v>105</v>
      </c>
      <c r="D60" s="517"/>
      <c r="E60" s="512">
        <v>105</v>
      </c>
      <c r="F60" s="518"/>
      <c r="G60" s="519"/>
      <c r="H60" s="507"/>
      <c r="I60" s="437"/>
    </row>
    <row r="61" spans="1:9" ht="26" x14ac:dyDescent="0.35">
      <c r="A61" s="511" t="s">
        <v>392</v>
      </c>
      <c r="B61" s="434" t="s">
        <v>533</v>
      </c>
      <c r="C61" s="494">
        <v>290</v>
      </c>
      <c r="D61" s="517"/>
      <c r="E61" s="512">
        <v>290</v>
      </c>
      <c r="F61" s="518"/>
      <c r="G61" s="519"/>
      <c r="H61" s="507"/>
      <c r="I61" s="437"/>
    </row>
    <row r="62" spans="1:9" ht="26" x14ac:dyDescent="0.35">
      <c r="A62" s="511" t="s">
        <v>393</v>
      </c>
      <c r="B62" s="434" t="s">
        <v>534</v>
      </c>
      <c r="C62" s="494">
        <v>210</v>
      </c>
      <c r="D62" s="517"/>
      <c r="E62" s="512">
        <v>210</v>
      </c>
      <c r="F62" s="518"/>
      <c r="G62" s="519"/>
      <c r="H62" s="507"/>
      <c r="I62" s="437"/>
    </row>
    <row r="63" spans="1:9" ht="12.75" customHeight="1" x14ac:dyDescent="0.35">
      <c r="A63" s="511" t="s">
        <v>394</v>
      </c>
      <c r="B63" s="434" t="s">
        <v>353</v>
      </c>
      <c r="C63" s="494">
        <v>105</v>
      </c>
      <c r="D63" s="517"/>
      <c r="E63" s="512">
        <v>105</v>
      </c>
      <c r="F63" s="518"/>
      <c r="G63" s="519"/>
      <c r="H63" s="507"/>
      <c r="I63" s="437"/>
    </row>
    <row r="64" spans="1:9" ht="25.5" customHeight="1" x14ac:dyDescent="0.35">
      <c r="A64" s="511" t="s">
        <v>395</v>
      </c>
      <c r="B64" s="434" t="s">
        <v>354</v>
      </c>
      <c r="C64" s="494">
        <v>840</v>
      </c>
      <c r="D64" s="517"/>
      <c r="E64" s="512">
        <v>840</v>
      </c>
      <c r="F64" s="518"/>
      <c r="G64" s="519"/>
      <c r="H64" s="507"/>
      <c r="I64" s="437"/>
    </row>
    <row r="65" spans="1:9" ht="25.5" customHeight="1" x14ac:dyDescent="0.35">
      <c r="A65" s="511" t="s">
        <v>396</v>
      </c>
      <c r="B65" s="434" t="s">
        <v>355</v>
      </c>
      <c r="C65" s="494">
        <v>680</v>
      </c>
      <c r="D65" s="517"/>
      <c r="E65" s="512">
        <v>680</v>
      </c>
      <c r="F65" s="518"/>
      <c r="G65" s="519"/>
      <c r="H65" s="507"/>
      <c r="I65" s="437"/>
    </row>
    <row r="66" spans="1:9" ht="25.5" customHeight="1" x14ac:dyDescent="0.35">
      <c r="A66" s="511" t="s">
        <v>397</v>
      </c>
      <c r="B66" s="434" t="s">
        <v>356</v>
      </c>
      <c r="C66" s="494">
        <v>120</v>
      </c>
      <c r="D66" s="517"/>
      <c r="E66" s="512">
        <v>120</v>
      </c>
      <c r="F66" s="518"/>
      <c r="G66" s="519"/>
      <c r="H66" s="507"/>
      <c r="I66" s="437"/>
    </row>
    <row r="67" spans="1:9" ht="13.5" customHeight="1" x14ac:dyDescent="0.35">
      <c r="A67" s="511" t="s">
        <v>398</v>
      </c>
      <c r="B67" s="520" t="s">
        <v>357</v>
      </c>
      <c r="C67" s="494">
        <v>320</v>
      </c>
      <c r="D67" s="517"/>
      <c r="E67" s="512">
        <v>320</v>
      </c>
      <c r="F67" s="518"/>
      <c r="G67" s="519"/>
      <c r="H67" s="507"/>
      <c r="I67" s="437"/>
    </row>
    <row r="68" spans="1:9" ht="12.75" customHeight="1" x14ac:dyDescent="0.35">
      <c r="A68" s="511" t="s">
        <v>399</v>
      </c>
      <c r="B68" s="434" t="s">
        <v>535</v>
      </c>
      <c r="C68" s="494">
        <v>454</v>
      </c>
      <c r="D68" s="517"/>
      <c r="E68" s="512">
        <v>454</v>
      </c>
      <c r="F68" s="518"/>
      <c r="G68" s="519"/>
      <c r="H68" s="507"/>
      <c r="I68" s="437"/>
    </row>
    <row r="69" spans="1:9" ht="12.75" customHeight="1" x14ac:dyDescent="0.35">
      <c r="A69" s="511" t="s">
        <v>400</v>
      </c>
      <c r="B69" s="434" t="s">
        <v>536</v>
      </c>
      <c r="C69" s="494">
        <v>900</v>
      </c>
      <c r="D69" s="517"/>
      <c r="E69" s="512">
        <v>900</v>
      </c>
      <c r="F69" s="518"/>
      <c r="G69" s="519"/>
      <c r="H69" s="507"/>
      <c r="I69" s="437"/>
    </row>
    <row r="70" spans="1:9" ht="12.75" customHeight="1" x14ac:dyDescent="0.35">
      <c r="A70" s="511" t="s">
        <v>401</v>
      </c>
      <c r="B70" s="434" t="s">
        <v>360</v>
      </c>
      <c r="C70" s="494">
        <v>770</v>
      </c>
      <c r="D70" s="517"/>
      <c r="E70" s="512">
        <v>770</v>
      </c>
      <c r="F70" s="518"/>
      <c r="G70" s="519"/>
      <c r="H70" s="507"/>
      <c r="I70" s="437"/>
    </row>
    <row r="71" spans="1:9" ht="12.75" customHeight="1" x14ac:dyDescent="0.35">
      <c r="A71" s="511" t="s">
        <v>402</v>
      </c>
      <c r="B71" s="434" t="s">
        <v>361</v>
      </c>
      <c r="C71" s="494">
        <v>5460</v>
      </c>
      <c r="D71" s="517"/>
      <c r="E71" s="512">
        <v>5460</v>
      </c>
      <c r="F71" s="518"/>
      <c r="G71" s="519"/>
      <c r="H71" s="507"/>
      <c r="I71" s="437"/>
    </row>
    <row r="72" spans="1:9" ht="12.75" customHeight="1" x14ac:dyDescent="0.35">
      <c r="A72" s="511" t="s">
        <v>403</v>
      </c>
      <c r="B72" s="434" t="s">
        <v>362</v>
      </c>
      <c r="C72" s="494">
        <v>245</v>
      </c>
      <c r="D72" s="517"/>
      <c r="E72" s="512">
        <v>245</v>
      </c>
      <c r="F72" s="518"/>
      <c r="G72" s="519"/>
      <c r="H72" s="507"/>
      <c r="I72" s="437"/>
    </row>
    <row r="73" spans="1:9" ht="26" x14ac:dyDescent="0.35">
      <c r="A73" s="511" t="s">
        <v>404</v>
      </c>
      <c r="B73" s="434" t="s">
        <v>363</v>
      </c>
      <c r="C73" s="494">
        <v>140</v>
      </c>
      <c r="D73" s="517"/>
      <c r="E73" s="512">
        <v>140</v>
      </c>
      <c r="F73" s="518"/>
      <c r="G73" s="519"/>
      <c r="H73" s="507"/>
      <c r="I73" s="437"/>
    </row>
    <row r="74" spans="1:9" ht="26" x14ac:dyDescent="0.35">
      <c r="A74" s="511" t="s">
        <v>405</v>
      </c>
      <c r="B74" s="434" t="s">
        <v>364</v>
      </c>
      <c r="C74" s="494">
        <v>135</v>
      </c>
      <c r="D74" s="517"/>
      <c r="E74" s="512">
        <v>135</v>
      </c>
      <c r="F74" s="518"/>
      <c r="G74" s="519"/>
      <c r="H74" s="507"/>
      <c r="I74" s="437"/>
    </row>
    <row r="75" spans="1:9" ht="12.75" customHeight="1" x14ac:dyDescent="0.35">
      <c r="A75" s="511" t="s">
        <v>406</v>
      </c>
      <c r="B75" s="434" t="s">
        <v>365</v>
      </c>
      <c r="C75" s="494">
        <v>85</v>
      </c>
      <c r="D75" s="517"/>
      <c r="E75" s="512">
        <v>85</v>
      </c>
      <c r="F75" s="518"/>
      <c r="G75" s="519"/>
      <c r="H75" s="507"/>
      <c r="I75" s="437"/>
    </row>
    <row r="76" spans="1:9" ht="25.5" customHeight="1" x14ac:dyDescent="0.35">
      <c r="A76" s="511" t="s">
        <v>407</v>
      </c>
      <c r="B76" s="434" t="s">
        <v>366</v>
      </c>
      <c r="C76" s="494">
        <v>150</v>
      </c>
      <c r="D76" s="517"/>
      <c r="E76" s="512">
        <v>150</v>
      </c>
      <c r="F76" s="518"/>
      <c r="G76" s="519"/>
      <c r="H76" s="507"/>
      <c r="I76" s="437"/>
    </row>
    <row r="77" spans="1:9" ht="25.5" customHeight="1" x14ac:dyDescent="0.35">
      <c r="A77" s="511" t="s">
        <v>408</v>
      </c>
      <c r="B77" s="434" t="s">
        <v>367</v>
      </c>
      <c r="C77" s="494">
        <v>200</v>
      </c>
      <c r="D77" s="517"/>
      <c r="E77" s="512">
        <v>200</v>
      </c>
      <c r="F77" s="518"/>
      <c r="G77" s="519"/>
      <c r="H77" s="507"/>
      <c r="I77" s="437"/>
    </row>
    <row r="78" spans="1:9" ht="25.5" customHeight="1" x14ac:dyDescent="0.35">
      <c r="A78" s="511" t="s">
        <v>409</v>
      </c>
      <c r="B78" s="520" t="s">
        <v>368</v>
      </c>
      <c r="C78" s="494">
        <v>160</v>
      </c>
      <c r="D78" s="517"/>
      <c r="E78" s="512">
        <v>160</v>
      </c>
      <c r="F78" s="518"/>
      <c r="G78" s="519"/>
      <c r="H78" s="507"/>
      <c r="I78" s="437"/>
    </row>
    <row r="79" spans="1:9" ht="13.5" customHeight="1" x14ac:dyDescent="0.35">
      <c r="A79" s="511" t="s">
        <v>410</v>
      </c>
      <c r="B79" s="434" t="s">
        <v>369</v>
      </c>
      <c r="C79" s="494">
        <v>200</v>
      </c>
      <c r="D79" s="517"/>
      <c r="E79" s="512">
        <v>200</v>
      </c>
      <c r="F79" s="518"/>
      <c r="G79" s="519"/>
      <c r="H79" s="507"/>
      <c r="I79" s="437"/>
    </row>
    <row r="80" spans="1:9" ht="52" x14ac:dyDescent="0.35">
      <c r="A80" s="511" t="s">
        <v>411</v>
      </c>
      <c r="B80" s="434" t="s">
        <v>370</v>
      </c>
      <c r="C80" s="494">
        <v>560</v>
      </c>
      <c r="D80" s="517"/>
      <c r="E80" s="512">
        <v>560</v>
      </c>
      <c r="F80" s="518"/>
      <c r="G80" s="519"/>
      <c r="H80" s="507"/>
      <c r="I80" s="437"/>
    </row>
    <row r="81" spans="1:9" ht="51.75" customHeight="1" x14ac:dyDescent="0.35">
      <c r="A81" s="511" t="s">
        <v>412</v>
      </c>
      <c r="B81" s="520" t="s">
        <v>537</v>
      </c>
      <c r="C81" s="494">
        <v>1440</v>
      </c>
      <c r="D81" s="517"/>
      <c r="E81" s="512">
        <v>1440</v>
      </c>
      <c r="F81" s="518"/>
      <c r="G81" s="519"/>
      <c r="H81" s="507"/>
      <c r="I81" s="437"/>
    </row>
    <row r="82" spans="1:9" ht="39" x14ac:dyDescent="0.35">
      <c r="A82" s="511" t="s">
        <v>413</v>
      </c>
      <c r="B82" s="434" t="s">
        <v>372</v>
      </c>
      <c r="C82" s="494">
        <v>740</v>
      </c>
      <c r="D82" s="517"/>
      <c r="E82" s="512">
        <v>740</v>
      </c>
      <c r="F82" s="518"/>
      <c r="G82" s="519"/>
      <c r="H82" s="507"/>
      <c r="I82" s="437"/>
    </row>
    <row r="83" spans="1:9" ht="13.5" customHeight="1" x14ac:dyDescent="0.35">
      <c r="A83" s="511" t="s">
        <v>414</v>
      </c>
      <c r="B83" s="434" t="s">
        <v>373</v>
      </c>
      <c r="C83" s="494">
        <v>175</v>
      </c>
      <c r="D83" s="517"/>
      <c r="E83" s="512">
        <v>175</v>
      </c>
      <c r="F83" s="518"/>
      <c r="G83" s="519"/>
      <c r="H83" s="507"/>
      <c r="I83" s="437"/>
    </row>
    <row r="84" spans="1:9" ht="52" x14ac:dyDescent="0.35">
      <c r="A84" s="511" t="s">
        <v>415</v>
      </c>
      <c r="B84" s="434" t="s">
        <v>374</v>
      </c>
      <c r="C84" s="494">
        <v>300</v>
      </c>
      <c r="D84" s="517"/>
      <c r="E84" s="512">
        <v>300</v>
      </c>
      <c r="F84" s="518"/>
      <c r="G84" s="519"/>
      <c r="H84" s="507"/>
      <c r="I84" s="437"/>
    </row>
    <row r="85" spans="1:9" x14ac:dyDescent="0.35">
      <c r="A85" s="511" t="s">
        <v>416</v>
      </c>
      <c r="B85" s="434" t="s">
        <v>375</v>
      </c>
      <c r="C85" s="494">
        <v>650</v>
      </c>
      <c r="D85" s="517"/>
      <c r="E85" s="512">
        <v>650</v>
      </c>
      <c r="F85" s="518"/>
      <c r="G85" s="519"/>
      <c r="H85" s="507"/>
      <c r="I85" s="437"/>
    </row>
    <row r="86" spans="1:9" x14ac:dyDescent="0.35">
      <c r="A86" s="511" t="s">
        <v>417</v>
      </c>
      <c r="B86" s="434" t="s">
        <v>376</v>
      </c>
      <c r="C86" s="494">
        <v>200</v>
      </c>
      <c r="D86" s="517"/>
      <c r="E86" s="512">
        <v>200</v>
      </c>
      <c r="F86" s="518"/>
      <c r="G86" s="519"/>
      <c r="H86" s="507"/>
      <c r="I86" s="437"/>
    </row>
    <row r="87" spans="1:9" ht="39" x14ac:dyDescent="0.35">
      <c r="A87" s="511" t="s">
        <v>418</v>
      </c>
      <c r="B87" s="434" t="s">
        <v>377</v>
      </c>
      <c r="C87" s="494">
        <v>1560</v>
      </c>
      <c r="D87" s="517"/>
      <c r="E87" s="512">
        <v>1560</v>
      </c>
      <c r="F87" s="518"/>
      <c r="G87" s="519"/>
      <c r="H87" s="507"/>
      <c r="I87" s="437"/>
    </row>
    <row r="88" spans="1:9" ht="26" x14ac:dyDescent="0.35">
      <c r="A88" s="511" t="s">
        <v>419</v>
      </c>
      <c r="B88" s="434" t="s">
        <v>378</v>
      </c>
      <c r="C88" s="494">
        <v>3800</v>
      </c>
      <c r="D88" s="517"/>
      <c r="E88" s="512">
        <v>3800</v>
      </c>
      <c r="F88" s="518"/>
      <c r="G88" s="519"/>
      <c r="H88" s="507"/>
      <c r="I88" s="437"/>
    </row>
    <row r="89" spans="1:9" ht="39" x14ac:dyDescent="0.35">
      <c r="A89" s="511" t="s">
        <v>420</v>
      </c>
      <c r="B89" s="434" t="s">
        <v>538</v>
      </c>
      <c r="C89" s="494">
        <v>2700</v>
      </c>
      <c r="D89" s="517"/>
      <c r="E89" s="512">
        <v>2700</v>
      </c>
      <c r="F89" s="518"/>
      <c r="G89" s="519"/>
      <c r="H89" s="507"/>
      <c r="I89" s="437"/>
    </row>
    <row r="90" spans="1:9" ht="65" x14ac:dyDescent="0.35">
      <c r="A90" s="511" t="s">
        <v>421</v>
      </c>
      <c r="B90" s="434" t="s">
        <v>380</v>
      </c>
      <c r="C90" s="494">
        <v>200</v>
      </c>
      <c r="D90" s="517"/>
      <c r="E90" s="512">
        <v>200</v>
      </c>
      <c r="F90" s="518"/>
      <c r="G90" s="519"/>
      <c r="H90" s="507"/>
      <c r="I90" s="437"/>
    </row>
    <row r="91" spans="1:9" ht="39" x14ac:dyDescent="0.35">
      <c r="A91" s="511" t="s">
        <v>422</v>
      </c>
      <c r="B91" s="434" t="s">
        <v>381</v>
      </c>
      <c r="C91" s="494">
        <v>3600</v>
      </c>
      <c r="D91" s="517"/>
      <c r="E91" s="512">
        <v>3600</v>
      </c>
      <c r="F91" s="518"/>
      <c r="G91" s="519"/>
      <c r="H91" s="507"/>
      <c r="I91" s="437"/>
    </row>
    <row r="92" spans="1:9" ht="52" x14ac:dyDescent="0.35">
      <c r="A92" s="511" t="s">
        <v>423</v>
      </c>
      <c r="B92" s="434" t="s">
        <v>382</v>
      </c>
      <c r="C92" s="494">
        <v>2100</v>
      </c>
      <c r="D92" s="517"/>
      <c r="E92" s="512">
        <v>2100</v>
      </c>
      <c r="F92" s="518"/>
      <c r="G92" s="519"/>
      <c r="H92" s="507"/>
      <c r="I92" s="437"/>
    </row>
    <row r="93" spans="1:9" ht="39" x14ac:dyDescent="0.35">
      <c r="A93" s="511" t="s">
        <v>424</v>
      </c>
      <c r="B93" s="434" t="s">
        <v>383</v>
      </c>
      <c r="C93" s="494">
        <v>4000</v>
      </c>
      <c r="D93" s="521"/>
      <c r="E93" s="512">
        <v>4000</v>
      </c>
      <c r="F93" s="522"/>
      <c r="G93" s="523"/>
      <c r="H93" s="507"/>
      <c r="I93" s="437"/>
    </row>
    <row r="94" spans="1:9" ht="48.75" customHeight="1" x14ac:dyDescent="0.35">
      <c r="A94" s="511" t="s">
        <v>425</v>
      </c>
      <c r="B94" s="434" t="s">
        <v>384</v>
      </c>
      <c r="C94" s="494">
        <v>17136.099999999999</v>
      </c>
      <c r="D94" s="524" t="s">
        <v>539</v>
      </c>
      <c r="E94" s="525">
        <v>17136.099999999999</v>
      </c>
      <c r="F94" s="526" t="s">
        <v>540</v>
      </c>
      <c r="G94" s="503" t="s">
        <v>530</v>
      </c>
      <c r="H94" s="507">
        <v>17136.099999999999</v>
      </c>
      <c r="I94" s="487" t="s">
        <v>541</v>
      </c>
    </row>
    <row r="95" spans="1:9" ht="13.5" customHeight="1" x14ac:dyDescent="0.35">
      <c r="A95" s="484" t="s">
        <v>542</v>
      </c>
      <c r="B95" s="484"/>
      <c r="C95" s="485">
        <f>C49</f>
        <v>57480.1</v>
      </c>
      <c r="D95" s="485"/>
      <c r="E95" s="486">
        <f>E49</f>
        <v>57480.1</v>
      </c>
      <c r="F95" s="485"/>
      <c r="G95" s="485"/>
      <c r="H95" s="485">
        <f>H49</f>
        <v>17136.099999999999</v>
      </c>
      <c r="I95" s="487"/>
    </row>
    <row r="96" spans="1:9" ht="13.5" customHeight="1" x14ac:dyDescent="0.35">
      <c r="A96" s="445"/>
      <c r="B96" s="446" t="s">
        <v>543</v>
      </c>
      <c r="C96" s="446"/>
      <c r="D96" s="446"/>
      <c r="E96" s="446"/>
      <c r="F96" s="446"/>
      <c r="G96" s="446"/>
      <c r="H96" s="446"/>
      <c r="I96" s="446"/>
    </row>
    <row r="97" spans="1:9" ht="13.5" customHeight="1" x14ac:dyDescent="0.35">
      <c r="A97" s="491">
        <v>7</v>
      </c>
      <c r="B97" s="492" t="s">
        <v>229</v>
      </c>
      <c r="C97" s="452">
        <f>C98</f>
        <v>27470</v>
      </c>
      <c r="D97" s="452"/>
      <c r="E97" s="454">
        <f t="shared" ref="E97:H97" si="0">E98</f>
        <v>27470</v>
      </c>
      <c r="F97" s="452"/>
      <c r="G97" s="452"/>
      <c r="H97" s="452">
        <f t="shared" si="0"/>
        <v>0</v>
      </c>
      <c r="I97" s="455"/>
    </row>
    <row r="98" spans="1:9" ht="53.5" customHeight="1" x14ac:dyDescent="0.35">
      <c r="A98" s="511" t="s">
        <v>230</v>
      </c>
      <c r="B98" s="434" t="s">
        <v>232</v>
      </c>
      <c r="C98" s="494">
        <v>27470</v>
      </c>
      <c r="D98" s="527" t="s">
        <v>544</v>
      </c>
      <c r="E98" s="512">
        <v>27470</v>
      </c>
      <c r="F98" s="528" t="s">
        <v>545</v>
      </c>
      <c r="G98" s="529" t="s">
        <v>488</v>
      </c>
      <c r="H98" s="513"/>
      <c r="I98" s="530"/>
    </row>
    <row r="99" spans="1:9" ht="15" customHeight="1" x14ac:dyDescent="0.35">
      <c r="A99" s="484" t="s">
        <v>546</v>
      </c>
      <c r="B99" s="484"/>
      <c r="C99" s="485">
        <f>C97</f>
        <v>27470</v>
      </c>
      <c r="D99" s="485"/>
      <c r="E99" s="486">
        <f t="shared" ref="E99:H99" si="1">E97</f>
        <v>27470</v>
      </c>
      <c r="F99" s="485"/>
      <c r="G99" s="485"/>
      <c r="H99" s="485">
        <f t="shared" si="1"/>
        <v>0</v>
      </c>
      <c r="I99" s="487"/>
    </row>
    <row r="100" spans="1:9" ht="13.5" customHeight="1" x14ac:dyDescent="0.35">
      <c r="A100" s="445"/>
      <c r="B100" s="446" t="s">
        <v>547</v>
      </c>
      <c r="C100" s="446"/>
      <c r="D100" s="446"/>
      <c r="E100" s="446"/>
      <c r="F100" s="446"/>
      <c r="G100" s="446"/>
      <c r="H100" s="446"/>
      <c r="I100" s="446"/>
    </row>
    <row r="101" spans="1:9" ht="13.5" customHeight="1" x14ac:dyDescent="0.35">
      <c r="A101" s="484" t="s">
        <v>548</v>
      </c>
      <c r="B101" s="484"/>
      <c r="C101" s="485">
        <v>0</v>
      </c>
      <c r="D101" s="488"/>
      <c r="E101" s="486">
        <v>0</v>
      </c>
      <c r="F101" s="488"/>
      <c r="G101" s="488"/>
      <c r="H101" s="485">
        <v>0</v>
      </c>
      <c r="I101" s="487"/>
    </row>
    <row r="102" spans="1:9" ht="13.5" customHeight="1" x14ac:dyDescent="0.35">
      <c r="A102" s="531"/>
      <c r="B102" s="532" t="s">
        <v>549</v>
      </c>
      <c r="C102" s="446"/>
      <c r="D102" s="446"/>
      <c r="E102" s="446"/>
      <c r="F102" s="446"/>
      <c r="G102" s="446"/>
      <c r="H102" s="446"/>
      <c r="I102" s="446"/>
    </row>
    <row r="103" spans="1:9" ht="49.5" customHeight="1" x14ac:dyDescent="0.35">
      <c r="A103" s="533">
        <v>43839</v>
      </c>
      <c r="B103" s="534" t="s">
        <v>267</v>
      </c>
      <c r="C103" s="535">
        <v>60750</v>
      </c>
      <c r="D103" s="536" t="s">
        <v>550</v>
      </c>
      <c r="E103" s="537">
        <v>40500</v>
      </c>
      <c r="F103" s="538" t="s">
        <v>551</v>
      </c>
      <c r="G103" s="539" t="s">
        <v>552</v>
      </c>
      <c r="H103" s="540"/>
      <c r="I103" s="540"/>
    </row>
    <row r="104" spans="1:9" ht="50.25" customHeight="1" x14ac:dyDescent="0.35">
      <c r="A104" s="541"/>
      <c r="B104" s="542"/>
      <c r="C104" s="543"/>
      <c r="D104" s="536" t="s">
        <v>553</v>
      </c>
      <c r="E104" s="537">
        <v>20250</v>
      </c>
      <c r="F104" s="538" t="s">
        <v>554</v>
      </c>
      <c r="G104" s="539" t="s">
        <v>552</v>
      </c>
      <c r="H104" s="544"/>
      <c r="I104" s="545"/>
    </row>
    <row r="105" spans="1:9" ht="49.5" customHeight="1" x14ac:dyDescent="0.35">
      <c r="A105" s="546">
        <v>43870</v>
      </c>
      <c r="B105" s="434" t="s">
        <v>427</v>
      </c>
      <c r="C105" s="494">
        <v>31500</v>
      </c>
      <c r="D105" s="547" t="s">
        <v>555</v>
      </c>
      <c r="E105" s="548">
        <v>31500</v>
      </c>
      <c r="F105" s="505" t="s">
        <v>556</v>
      </c>
      <c r="G105" s="549" t="s">
        <v>557</v>
      </c>
      <c r="H105" s="550">
        <v>31500</v>
      </c>
      <c r="I105" s="551" t="s">
        <v>558</v>
      </c>
    </row>
    <row r="106" spans="1:9" ht="60" customHeight="1" x14ac:dyDescent="0.35">
      <c r="A106" s="546">
        <v>43899</v>
      </c>
      <c r="B106" s="434" t="s">
        <v>268</v>
      </c>
      <c r="C106" s="494">
        <v>37650</v>
      </c>
      <c r="D106" s="524" t="s">
        <v>559</v>
      </c>
      <c r="E106" s="552">
        <v>37650</v>
      </c>
      <c r="F106" s="553" t="s">
        <v>560</v>
      </c>
      <c r="G106" s="529" t="s">
        <v>488</v>
      </c>
      <c r="H106" s="554"/>
      <c r="I106" s="481"/>
    </row>
    <row r="107" spans="1:9" ht="60" customHeight="1" x14ac:dyDescent="0.35">
      <c r="A107" s="546">
        <v>45025</v>
      </c>
      <c r="B107" s="434" t="s">
        <v>428</v>
      </c>
      <c r="C107" s="494">
        <v>27490</v>
      </c>
      <c r="D107" s="524" t="s">
        <v>561</v>
      </c>
      <c r="E107" s="552">
        <v>27490</v>
      </c>
      <c r="F107" s="553" t="s">
        <v>562</v>
      </c>
      <c r="G107" s="529" t="s">
        <v>563</v>
      </c>
      <c r="H107" s="554"/>
      <c r="I107" s="481"/>
    </row>
    <row r="108" spans="1:9" ht="13.5" customHeight="1" x14ac:dyDescent="0.35">
      <c r="A108" s="555" t="s">
        <v>564</v>
      </c>
      <c r="B108" s="555"/>
      <c r="C108" s="485">
        <f>SUM(C103:C107)</f>
        <v>157390</v>
      </c>
      <c r="D108" s="485"/>
      <c r="E108" s="486">
        <f>SUM(E103:E107)</f>
        <v>157390</v>
      </c>
      <c r="F108" s="485"/>
      <c r="G108" s="485"/>
      <c r="H108" s="485">
        <f>SUM(H104:H107)</f>
        <v>31500</v>
      </c>
      <c r="I108" s="487"/>
    </row>
    <row r="109" spans="1:9" ht="13.75" customHeight="1" x14ac:dyDescent="0.35">
      <c r="A109" s="445"/>
      <c r="B109" s="509" t="s">
        <v>565</v>
      </c>
      <c r="C109" s="509"/>
      <c r="D109" s="509"/>
      <c r="E109" s="509"/>
      <c r="F109" s="509"/>
      <c r="G109" s="509"/>
      <c r="H109" s="509"/>
      <c r="I109" s="509"/>
    </row>
    <row r="110" spans="1:9" ht="13.75" customHeight="1" x14ac:dyDescent="0.35">
      <c r="A110" s="484" t="s">
        <v>566</v>
      </c>
      <c r="B110" s="484"/>
      <c r="C110" s="485">
        <v>0</v>
      </c>
      <c r="D110" s="488"/>
      <c r="E110" s="486">
        <v>0</v>
      </c>
      <c r="F110" s="488"/>
      <c r="G110" s="488"/>
      <c r="H110" s="485">
        <v>0</v>
      </c>
      <c r="I110" s="487"/>
    </row>
    <row r="111" spans="1:9" ht="13.75" customHeight="1" x14ac:dyDescent="0.35">
      <c r="A111" s="445"/>
      <c r="B111" s="509" t="s">
        <v>567</v>
      </c>
      <c r="C111" s="509"/>
      <c r="D111" s="509"/>
      <c r="E111" s="509"/>
      <c r="F111" s="509"/>
      <c r="G111" s="509"/>
      <c r="H111" s="509"/>
      <c r="I111" s="509"/>
    </row>
    <row r="112" spans="1:9" ht="13.75" customHeight="1" x14ac:dyDescent="0.35">
      <c r="A112" s="484" t="s">
        <v>568</v>
      </c>
      <c r="B112" s="484"/>
      <c r="C112" s="485">
        <v>0</v>
      </c>
      <c r="D112" s="488"/>
      <c r="E112" s="486">
        <v>0</v>
      </c>
      <c r="F112" s="488"/>
      <c r="G112" s="488"/>
      <c r="H112" s="485">
        <v>0</v>
      </c>
      <c r="I112" s="487"/>
    </row>
    <row r="113" spans="1:9" ht="13.75" customHeight="1" x14ac:dyDescent="0.35">
      <c r="A113" s="445"/>
      <c r="B113" s="509" t="s">
        <v>569</v>
      </c>
      <c r="C113" s="509"/>
      <c r="D113" s="509"/>
      <c r="E113" s="509"/>
      <c r="F113" s="509"/>
      <c r="G113" s="509"/>
      <c r="H113" s="509"/>
      <c r="I113" s="509"/>
    </row>
    <row r="114" spans="1:9" ht="13.75" customHeight="1" x14ac:dyDescent="0.35">
      <c r="A114" s="484" t="s">
        <v>570</v>
      </c>
      <c r="B114" s="484"/>
      <c r="C114" s="485">
        <v>0</v>
      </c>
      <c r="D114" s="488"/>
      <c r="E114" s="486">
        <v>0</v>
      </c>
      <c r="F114" s="488"/>
      <c r="G114" s="488"/>
      <c r="H114" s="485">
        <v>0</v>
      </c>
      <c r="I114" s="487"/>
    </row>
    <row r="115" spans="1:9" ht="13.75" customHeight="1" x14ac:dyDescent="0.35">
      <c r="A115" s="445"/>
      <c r="B115" s="509" t="s">
        <v>571</v>
      </c>
      <c r="C115" s="509"/>
      <c r="D115" s="509"/>
      <c r="E115" s="509"/>
      <c r="F115" s="509"/>
      <c r="G115" s="509"/>
      <c r="H115" s="509"/>
      <c r="I115" s="509"/>
    </row>
    <row r="116" spans="1:9" ht="24" customHeight="1" x14ac:dyDescent="0.35">
      <c r="A116" s="556" t="s">
        <v>572</v>
      </c>
      <c r="B116" s="492" t="s">
        <v>288</v>
      </c>
      <c r="C116" s="452">
        <f>SUM(C117:C120)</f>
        <v>93694</v>
      </c>
      <c r="D116" s="452"/>
      <c r="E116" s="454">
        <f>SUM(E117:E120)</f>
        <v>93694</v>
      </c>
      <c r="F116" s="452"/>
      <c r="G116" s="452"/>
      <c r="H116" s="452">
        <f>SUM(H117:H120)</f>
        <v>0</v>
      </c>
      <c r="I116" s="557"/>
    </row>
    <row r="117" spans="1:9" ht="48.65" customHeight="1" x14ac:dyDescent="0.35">
      <c r="A117" s="558" t="s">
        <v>289</v>
      </c>
      <c r="B117" s="559" t="s">
        <v>431</v>
      </c>
      <c r="C117" s="560">
        <v>49475</v>
      </c>
      <c r="D117" s="561" t="s">
        <v>573</v>
      </c>
      <c r="E117" s="562">
        <v>49475</v>
      </c>
      <c r="F117" s="563" t="s">
        <v>574</v>
      </c>
      <c r="G117" s="561" t="s">
        <v>488</v>
      </c>
      <c r="H117" s="564"/>
      <c r="I117" s="481"/>
    </row>
    <row r="118" spans="1:9" ht="14.25" customHeight="1" x14ac:dyDescent="0.35">
      <c r="A118" s="558"/>
      <c r="B118" s="559"/>
      <c r="C118" s="565"/>
      <c r="D118" s="566"/>
      <c r="E118" s="567"/>
      <c r="F118" s="568" t="s">
        <v>575</v>
      </c>
      <c r="G118" s="566" t="s">
        <v>488</v>
      </c>
      <c r="H118" s="564"/>
      <c r="I118" s="481"/>
    </row>
    <row r="119" spans="1:9" ht="48" customHeight="1" x14ac:dyDescent="0.35">
      <c r="A119" s="558" t="s">
        <v>299</v>
      </c>
      <c r="B119" s="559" t="s">
        <v>433</v>
      </c>
      <c r="C119" s="569">
        <v>44219</v>
      </c>
      <c r="D119" s="561" t="s">
        <v>576</v>
      </c>
      <c r="E119" s="562">
        <v>44219</v>
      </c>
      <c r="F119" s="460" t="s">
        <v>577</v>
      </c>
      <c r="G119" s="561" t="s">
        <v>488</v>
      </c>
      <c r="H119" s="570"/>
      <c r="I119" s="481"/>
    </row>
    <row r="120" spans="1:9" ht="12.75" customHeight="1" x14ac:dyDescent="0.35">
      <c r="A120" s="558"/>
      <c r="B120" s="559"/>
      <c r="C120" s="569"/>
      <c r="D120" s="566"/>
      <c r="E120" s="567"/>
      <c r="F120" s="571" t="s">
        <v>575</v>
      </c>
      <c r="G120" s="566" t="s">
        <v>488</v>
      </c>
      <c r="H120" s="570"/>
      <c r="I120" s="487"/>
    </row>
    <row r="121" spans="1:9" ht="12.75" customHeight="1" x14ac:dyDescent="0.35">
      <c r="A121" s="572" t="s">
        <v>309</v>
      </c>
      <c r="B121" s="573" t="s">
        <v>286</v>
      </c>
      <c r="C121" s="452">
        <f>SUM(C122:C133)</f>
        <v>207774.9</v>
      </c>
      <c r="D121" s="452"/>
      <c r="E121" s="454">
        <f>SUM(E122:E133)</f>
        <v>207774.9</v>
      </c>
      <c r="F121" s="452"/>
      <c r="G121" s="452"/>
      <c r="H121" s="452">
        <f>SUM(H122:H133)</f>
        <v>25132</v>
      </c>
      <c r="I121" s="557"/>
    </row>
    <row r="122" spans="1:9" ht="36" customHeight="1" x14ac:dyDescent="0.35">
      <c r="A122" s="574" t="s">
        <v>310</v>
      </c>
      <c r="B122" s="534" t="s">
        <v>435</v>
      </c>
      <c r="C122" s="499">
        <v>49495</v>
      </c>
      <c r="D122" s="545" t="s">
        <v>578</v>
      </c>
      <c r="E122" s="496">
        <v>25000</v>
      </c>
      <c r="F122" s="545" t="s">
        <v>579</v>
      </c>
      <c r="G122" s="434" t="s">
        <v>488</v>
      </c>
      <c r="H122" s="564">
        <v>25000</v>
      </c>
      <c r="I122" s="487" t="s">
        <v>580</v>
      </c>
    </row>
    <row r="123" spans="1:9" ht="36.75" customHeight="1" x14ac:dyDescent="0.35">
      <c r="A123" s="575"/>
      <c r="B123" s="576"/>
      <c r="C123" s="577"/>
      <c r="D123" s="545" t="s">
        <v>581</v>
      </c>
      <c r="E123" s="578">
        <v>4495</v>
      </c>
      <c r="F123" s="545" t="s">
        <v>582</v>
      </c>
      <c r="G123" s="434" t="s">
        <v>488</v>
      </c>
      <c r="H123" s="564"/>
      <c r="I123" s="481"/>
    </row>
    <row r="124" spans="1:9" ht="37.5" customHeight="1" x14ac:dyDescent="0.35">
      <c r="A124" s="579"/>
      <c r="B124" s="542"/>
      <c r="C124" s="502"/>
      <c r="D124" s="580" t="s">
        <v>583</v>
      </c>
      <c r="E124" s="578">
        <v>20000</v>
      </c>
      <c r="F124" s="580" t="s">
        <v>584</v>
      </c>
      <c r="G124" s="581" t="s">
        <v>585</v>
      </c>
      <c r="H124" s="582"/>
      <c r="I124" s="583"/>
    </row>
    <row r="125" spans="1:9" ht="24" customHeight="1" x14ac:dyDescent="0.35">
      <c r="A125" s="584" t="s">
        <v>311</v>
      </c>
      <c r="B125" s="585" t="s">
        <v>329</v>
      </c>
      <c r="C125" s="499">
        <v>396</v>
      </c>
      <c r="D125" s="585" t="s">
        <v>586</v>
      </c>
      <c r="E125" s="586">
        <v>396</v>
      </c>
      <c r="F125" s="585" t="s">
        <v>587</v>
      </c>
      <c r="G125" s="457" t="s">
        <v>588</v>
      </c>
      <c r="H125" s="587">
        <v>12</v>
      </c>
      <c r="I125" s="487" t="s">
        <v>589</v>
      </c>
    </row>
    <row r="126" spans="1:9" ht="24" customHeight="1" x14ac:dyDescent="0.35">
      <c r="A126" s="588"/>
      <c r="B126" s="589"/>
      <c r="C126" s="502"/>
      <c r="D126" s="589"/>
      <c r="E126" s="590"/>
      <c r="F126" s="589"/>
      <c r="G126" s="591"/>
      <c r="H126" s="587">
        <v>120</v>
      </c>
      <c r="I126" s="487" t="s">
        <v>590</v>
      </c>
    </row>
    <row r="127" spans="1:9" ht="33.75" customHeight="1" x14ac:dyDescent="0.35">
      <c r="A127" s="592" t="s">
        <v>312</v>
      </c>
      <c r="B127" s="593" t="s">
        <v>436</v>
      </c>
      <c r="C127" s="569">
        <v>26376</v>
      </c>
      <c r="D127" s="594" t="s">
        <v>591</v>
      </c>
      <c r="E127" s="496">
        <v>8000</v>
      </c>
      <c r="F127" s="580" t="s">
        <v>592</v>
      </c>
      <c r="G127" s="581" t="s">
        <v>593</v>
      </c>
      <c r="H127" s="587"/>
      <c r="I127" s="437"/>
    </row>
    <row r="128" spans="1:9" ht="36.75" customHeight="1" x14ac:dyDescent="0.35">
      <c r="A128" s="592"/>
      <c r="B128" s="593"/>
      <c r="C128" s="569"/>
      <c r="D128" s="545" t="s">
        <v>594</v>
      </c>
      <c r="E128" s="496">
        <v>8000</v>
      </c>
      <c r="F128" s="580" t="s">
        <v>595</v>
      </c>
      <c r="G128" s="581" t="s">
        <v>596</v>
      </c>
      <c r="H128" s="595"/>
      <c r="I128" s="437"/>
    </row>
    <row r="129" spans="1:12" ht="35.25" customHeight="1" x14ac:dyDescent="0.35">
      <c r="A129" s="592"/>
      <c r="B129" s="593"/>
      <c r="C129" s="569"/>
      <c r="D129" s="545" t="s">
        <v>597</v>
      </c>
      <c r="E129" s="496">
        <v>10376</v>
      </c>
      <c r="F129" s="580" t="s">
        <v>598</v>
      </c>
      <c r="G129" s="581" t="s">
        <v>599</v>
      </c>
      <c r="H129" s="596"/>
      <c r="I129" s="437"/>
    </row>
    <row r="130" spans="1:12" ht="39.75" customHeight="1" x14ac:dyDescent="0.35">
      <c r="A130" s="597" t="s">
        <v>313</v>
      </c>
      <c r="B130" s="598" t="s">
        <v>438</v>
      </c>
      <c r="C130" s="570">
        <v>32900</v>
      </c>
      <c r="D130" s="436" t="s">
        <v>594</v>
      </c>
      <c r="E130" s="496">
        <v>32900</v>
      </c>
      <c r="F130" s="580" t="s">
        <v>600</v>
      </c>
      <c r="G130" s="581" t="s">
        <v>552</v>
      </c>
      <c r="H130" s="507"/>
      <c r="I130" s="437"/>
    </row>
    <row r="131" spans="1:12" ht="57.65" customHeight="1" x14ac:dyDescent="0.35">
      <c r="A131" s="574" t="s">
        <v>314</v>
      </c>
      <c r="B131" s="534" t="s">
        <v>439</v>
      </c>
      <c r="C131" s="569">
        <v>48617.9</v>
      </c>
      <c r="D131" s="545" t="s">
        <v>601</v>
      </c>
      <c r="E131" s="496">
        <v>30000</v>
      </c>
      <c r="F131" s="545" t="s">
        <v>602</v>
      </c>
      <c r="G131" s="434" t="s">
        <v>557</v>
      </c>
      <c r="H131" s="507"/>
      <c r="I131" s="437"/>
    </row>
    <row r="132" spans="1:12" ht="36.75" customHeight="1" x14ac:dyDescent="0.35">
      <c r="A132" s="579"/>
      <c r="B132" s="542"/>
      <c r="C132" s="569"/>
      <c r="D132" s="545" t="s">
        <v>603</v>
      </c>
      <c r="E132" s="496">
        <v>18617.900000000001</v>
      </c>
      <c r="F132" s="545" t="s">
        <v>604</v>
      </c>
      <c r="G132" s="434" t="s">
        <v>557</v>
      </c>
      <c r="H132" s="507"/>
      <c r="I132" s="437"/>
    </row>
    <row r="133" spans="1:12" ht="40.5" customHeight="1" x14ac:dyDescent="0.35">
      <c r="A133" s="493" t="s">
        <v>315</v>
      </c>
      <c r="B133" s="434" t="s">
        <v>440</v>
      </c>
      <c r="C133" s="599">
        <v>49990</v>
      </c>
      <c r="D133" s="545" t="s">
        <v>605</v>
      </c>
      <c r="E133" s="496">
        <v>49990</v>
      </c>
      <c r="F133" s="545" t="s">
        <v>606</v>
      </c>
      <c r="G133" s="434" t="s">
        <v>488</v>
      </c>
      <c r="H133" s="550"/>
      <c r="I133" s="478"/>
    </row>
    <row r="134" spans="1:12" ht="12" customHeight="1" x14ac:dyDescent="0.35">
      <c r="A134" s="484" t="s">
        <v>607</v>
      </c>
      <c r="B134" s="484"/>
      <c r="C134" s="485">
        <f>C116+C121</f>
        <v>301468.90000000002</v>
      </c>
      <c r="D134" s="485"/>
      <c r="E134" s="485">
        <f>E116+E121</f>
        <v>301468.90000000002</v>
      </c>
      <c r="F134" s="485"/>
      <c r="G134" s="485"/>
      <c r="H134" s="485">
        <f>H116+H121</f>
        <v>25132</v>
      </c>
      <c r="I134" s="487"/>
    </row>
    <row r="135" spans="1:12" ht="57" customHeight="1" x14ac:dyDescent="0.35">
      <c r="A135" s="600" t="s">
        <v>608</v>
      </c>
      <c r="B135" s="600"/>
      <c r="C135" s="601">
        <f>C33+C35+C37+C43+C47+C95+C99+C101+C108+C110+C112+C114+C134</f>
        <v>999899</v>
      </c>
      <c r="D135" s="601"/>
      <c r="E135" s="601">
        <f>E33+E35+E37+E43+E47+E95+E99+E101+E108+E110+E112+E114+E134</f>
        <v>999899</v>
      </c>
      <c r="F135" s="601"/>
      <c r="G135" s="601"/>
      <c r="H135" s="601">
        <f>H33+H35+H37+H43+H47+H95+H99+H101+H108+H110+H112+H114+H134</f>
        <v>299969.7</v>
      </c>
      <c r="I135" s="602"/>
      <c r="L135" s="603"/>
    </row>
    <row r="136" spans="1:12" ht="15" customHeight="1" x14ac:dyDescent="0.35">
      <c r="A136" s="604" t="s">
        <v>609</v>
      </c>
      <c r="B136" s="604"/>
      <c r="C136" s="604"/>
      <c r="D136" s="604"/>
      <c r="E136" s="604"/>
      <c r="F136" s="604"/>
      <c r="G136" s="604"/>
      <c r="H136" s="604"/>
      <c r="I136" s="604"/>
    </row>
    <row r="137" spans="1:12" ht="19.149999999999999" customHeight="1" x14ac:dyDescent="0.35">
      <c r="A137" s="572">
        <v>13</v>
      </c>
      <c r="B137" s="605" t="s">
        <v>286</v>
      </c>
      <c r="C137" s="606"/>
      <c r="D137" s="606"/>
      <c r="E137" s="606"/>
      <c r="F137" s="606"/>
      <c r="G137" s="606"/>
      <c r="H137" s="606"/>
      <c r="I137" s="607"/>
    </row>
    <row r="138" spans="1:12" ht="24" customHeight="1" x14ac:dyDescent="0.35">
      <c r="A138" s="572" t="s">
        <v>287</v>
      </c>
      <c r="B138" s="608" t="s">
        <v>288</v>
      </c>
      <c r="C138" s="452">
        <f>C139</f>
        <v>20000</v>
      </c>
      <c r="D138" s="452"/>
      <c r="E138" s="452">
        <f>E139</f>
        <v>20000</v>
      </c>
      <c r="F138" s="452"/>
      <c r="G138" s="452"/>
      <c r="H138" s="452">
        <f>H139</f>
        <v>0</v>
      </c>
      <c r="I138" s="455"/>
    </row>
    <row r="139" spans="1:12" ht="44.5" customHeight="1" x14ac:dyDescent="0.35">
      <c r="A139" s="493" t="s">
        <v>291</v>
      </c>
      <c r="B139" s="434" t="s">
        <v>292</v>
      </c>
      <c r="C139" s="494">
        <v>20000</v>
      </c>
      <c r="D139" s="609" t="s">
        <v>610</v>
      </c>
      <c r="E139" s="610">
        <v>20000</v>
      </c>
      <c r="F139" s="611" t="s">
        <v>611</v>
      </c>
      <c r="G139" s="506" t="s">
        <v>612</v>
      </c>
      <c r="H139" s="494">
        <v>0</v>
      </c>
      <c r="I139" s="530"/>
    </row>
    <row r="140" spans="1:12" x14ac:dyDescent="0.35">
      <c r="A140" s="612" t="s">
        <v>613</v>
      </c>
      <c r="B140" s="612"/>
      <c r="C140" s="485">
        <f>C138</f>
        <v>20000</v>
      </c>
      <c r="D140" s="613"/>
      <c r="E140" s="485">
        <f>E138</f>
        <v>20000</v>
      </c>
      <c r="F140" s="490"/>
      <c r="G140" s="614"/>
      <c r="H140" s="485">
        <f>H138</f>
        <v>0</v>
      </c>
      <c r="I140" s="615"/>
    </row>
    <row r="141" spans="1:12" ht="44.5" customHeight="1" x14ac:dyDescent="0.35">
      <c r="A141" s="600" t="s">
        <v>614</v>
      </c>
      <c r="B141" s="600"/>
      <c r="C141" s="601">
        <f>C140</f>
        <v>20000</v>
      </c>
      <c r="D141" s="601"/>
      <c r="E141" s="601">
        <f t="shared" ref="E141:H141" si="2">E140</f>
        <v>20000</v>
      </c>
      <c r="F141" s="601"/>
      <c r="G141" s="601"/>
      <c r="H141" s="601">
        <f t="shared" si="2"/>
        <v>0</v>
      </c>
      <c r="I141" s="616"/>
    </row>
    <row r="142" spans="1:12" ht="15" customHeight="1" x14ac:dyDescent="0.35">
      <c r="A142" s="604" t="s">
        <v>615</v>
      </c>
      <c r="B142" s="604"/>
      <c r="C142" s="604"/>
      <c r="D142" s="604"/>
      <c r="E142" s="604"/>
      <c r="F142" s="604"/>
      <c r="G142" s="604"/>
      <c r="H142" s="604"/>
      <c r="I142" s="604"/>
    </row>
    <row r="143" spans="1:12" ht="13" customHeight="1" x14ac:dyDescent="0.35">
      <c r="A143" s="617"/>
      <c r="B143" s="446"/>
      <c r="C143" s="446"/>
      <c r="D143" s="446"/>
      <c r="E143" s="446"/>
      <c r="F143" s="446"/>
      <c r="G143" s="446"/>
      <c r="H143" s="446"/>
      <c r="I143" s="446"/>
    </row>
    <row r="144" spans="1:12" ht="13" customHeight="1" x14ac:dyDescent="0.35">
      <c r="A144" s="612" t="s">
        <v>613</v>
      </c>
      <c r="B144" s="612"/>
      <c r="C144" s="485">
        <v>0</v>
      </c>
      <c r="D144" s="613"/>
      <c r="E144" s="486">
        <v>0</v>
      </c>
      <c r="F144" s="490"/>
      <c r="G144" s="614"/>
      <c r="H144" s="618">
        <v>0</v>
      </c>
      <c r="I144" s="615"/>
    </row>
    <row r="145" spans="1:9" ht="44" customHeight="1" x14ac:dyDescent="0.35">
      <c r="A145" s="600" t="s">
        <v>616</v>
      </c>
      <c r="B145" s="600"/>
      <c r="C145" s="601">
        <v>0</v>
      </c>
      <c r="D145" s="619"/>
      <c r="E145" s="620">
        <v>0</v>
      </c>
      <c r="F145" s="601"/>
      <c r="G145" s="619"/>
      <c r="H145" s="619">
        <v>0</v>
      </c>
      <c r="I145" s="616"/>
    </row>
    <row r="146" spans="1:9" ht="64.5" customHeight="1" x14ac:dyDescent="0.35">
      <c r="A146" s="600" t="s">
        <v>617</v>
      </c>
      <c r="B146" s="600"/>
      <c r="C146" s="601">
        <f>C135+C145+C141</f>
        <v>1019899</v>
      </c>
      <c r="D146" s="601"/>
      <c r="E146" s="601">
        <f>E135+E145+E141</f>
        <v>1019899</v>
      </c>
      <c r="F146" s="601"/>
      <c r="G146" s="601"/>
      <c r="H146" s="601">
        <f>H135+H145+H141</f>
        <v>299969.7</v>
      </c>
      <c r="I146" s="621"/>
    </row>
    <row r="148" spans="1:9" ht="15.5" x14ac:dyDescent="0.35">
      <c r="B148" s="622" t="s">
        <v>618</v>
      </c>
      <c r="C148" s="417"/>
      <c r="D148" s="427"/>
      <c r="E148" s="428"/>
      <c r="H148" s="623" t="s">
        <v>619</v>
      </c>
    </row>
    <row r="149" spans="1:9" ht="15" customHeight="1" x14ac:dyDescent="0.35">
      <c r="B149" s="624" t="s">
        <v>620</v>
      </c>
      <c r="C149" s="624"/>
      <c r="D149" s="625"/>
      <c r="E149" s="624" t="s">
        <v>621</v>
      </c>
      <c r="F149" s="626"/>
      <c r="H149" s="623"/>
      <c r="I149" s="627"/>
    </row>
  </sheetData>
  <mergeCells count="126">
    <mergeCell ref="A145:B145"/>
    <mergeCell ref="A146:B146"/>
    <mergeCell ref="B149:C149"/>
    <mergeCell ref="E149:F149"/>
    <mergeCell ref="B137:I137"/>
    <mergeCell ref="A140:B140"/>
    <mergeCell ref="A141:B141"/>
    <mergeCell ref="A142:I142"/>
    <mergeCell ref="B143:I143"/>
    <mergeCell ref="A144:B144"/>
    <mergeCell ref="A131:A132"/>
    <mergeCell ref="B131:B132"/>
    <mergeCell ref="C131:C132"/>
    <mergeCell ref="A134:B134"/>
    <mergeCell ref="A135:B135"/>
    <mergeCell ref="A136:I136"/>
    <mergeCell ref="D125:D126"/>
    <mergeCell ref="E125:E126"/>
    <mergeCell ref="F125:F126"/>
    <mergeCell ref="G125:G126"/>
    <mergeCell ref="A127:A129"/>
    <mergeCell ref="B127:B129"/>
    <mergeCell ref="C127:C129"/>
    <mergeCell ref="A122:A124"/>
    <mergeCell ref="B122:B124"/>
    <mergeCell ref="C122:C124"/>
    <mergeCell ref="A125:A126"/>
    <mergeCell ref="B125:B126"/>
    <mergeCell ref="C125:C126"/>
    <mergeCell ref="F117:F118"/>
    <mergeCell ref="G117:G118"/>
    <mergeCell ref="A119:A120"/>
    <mergeCell ref="B119:B120"/>
    <mergeCell ref="C119:C120"/>
    <mergeCell ref="D119:D120"/>
    <mergeCell ref="E119:E120"/>
    <mergeCell ref="F119:F120"/>
    <mergeCell ref="G119:G120"/>
    <mergeCell ref="B111:I111"/>
    <mergeCell ref="A112:B112"/>
    <mergeCell ref="B113:I113"/>
    <mergeCell ref="A114:B114"/>
    <mergeCell ref="B115:I115"/>
    <mergeCell ref="A117:A118"/>
    <mergeCell ref="B117:B118"/>
    <mergeCell ref="C117:C118"/>
    <mergeCell ref="D117:D118"/>
    <mergeCell ref="E117:E118"/>
    <mergeCell ref="A103:A104"/>
    <mergeCell ref="B103:B104"/>
    <mergeCell ref="C103:C104"/>
    <mergeCell ref="A108:B108"/>
    <mergeCell ref="B109:I109"/>
    <mergeCell ref="A110:B110"/>
    <mergeCell ref="A95:B95"/>
    <mergeCell ref="B96:I96"/>
    <mergeCell ref="A99:B99"/>
    <mergeCell ref="B100:I100"/>
    <mergeCell ref="A101:B101"/>
    <mergeCell ref="B102:I102"/>
    <mergeCell ref="B44:I44"/>
    <mergeCell ref="A47:B47"/>
    <mergeCell ref="B48:I48"/>
    <mergeCell ref="D50:D93"/>
    <mergeCell ref="F50:F93"/>
    <mergeCell ref="G50:G93"/>
    <mergeCell ref="D40:D41"/>
    <mergeCell ref="F40:F41"/>
    <mergeCell ref="G40:G41"/>
    <mergeCell ref="H40:H41"/>
    <mergeCell ref="I40:I41"/>
    <mergeCell ref="A43:B43"/>
    <mergeCell ref="A33:B33"/>
    <mergeCell ref="B34:I34"/>
    <mergeCell ref="A35:B35"/>
    <mergeCell ref="B36:I36"/>
    <mergeCell ref="A37:B37"/>
    <mergeCell ref="B38:I38"/>
    <mergeCell ref="I27:I29"/>
    <mergeCell ref="A30:A32"/>
    <mergeCell ref="B30:B32"/>
    <mergeCell ref="C30:C32"/>
    <mergeCell ref="D30:D32"/>
    <mergeCell ref="E30:E32"/>
    <mergeCell ref="F30:F32"/>
    <mergeCell ref="G30:G32"/>
    <mergeCell ref="H30:H32"/>
    <mergeCell ref="I30:I32"/>
    <mergeCell ref="H24:H26"/>
    <mergeCell ref="I24:I26"/>
    <mergeCell ref="A27:A29"/>
    <mergeCell ref="B27:B29"/>
    <mergeCell ref="C27:C29"/>
    <mergeCell ref="D27:D29"/>
    <mergeCell ref="E27:E29"/>
    <mergeCell ref="F27:F29"/>
    <mergeCell ref="G27:G29"/>
    <mergeCell ref="H27:H29"/>
    <mergeCell ref="G21:G23"/>
    <mergeCell ref="A24:A26"/>
    <mergeCell ref="B24:B26"/>
    <mergeCell ref="C24:C26"/>
    <mergeCell ref="D24:D26"/>
    <mergeCell ref="E24:E26"/>
    <mergeCell ref="F24:F26"/>
    <mergeCell ref="G24:G26"/>
    <mergeCell ref="F18:F20"/>
    <mergeCell ref="G18:G20"/>
    <mergeCell ref="H18:H20"/>
    <mergeCell ref="I18:I20"/>
    <mergeCell ref="A21:A23"/>
    <mergeCell ref="B21:B23"/>
    <mergeCell ref="C21:C23"/>
    <mergeCell ref="D21:D23"/>
    <mergeCell ref="E21:E23"/>
    <mergeCell ref="F21:F23"/>
    <mergeCell ref="A12:C12"/>
    <mergeCell ref="D12:I12"/>
    <mergeCell ref="A14:D14"/>
    <mergeCell ref="B15:I15"/>
    <mergeCell ref="B16:I16"/>
    <mergeCell ref="A18:A20"/>
    <mergeCell ref="B18:B20"/>
    <mergeCell ref="C18:C20"/>
    <mergeCell ref="D18:D20"/>
    <mergeCell ref="E18:E20"/>
  </mergeCells>
  <pageMargins left="0.59055118110236227" right="3.937007874015748E-2" top="0.59055118110236227" bottom="0.39370078740157483" header="0.51181102362204722" footer="0.11811023622047245"/>
  <pageSetup paperSize="9" fitToHeight="0" orientation="landscape"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Фінансування</vt:lpstr>
      <vt:lpstr>Кошторис  витрат</vt:lpstr>
      <vt:lpstr>реєстр документів</vt:lpstr>
      <vt:lpstr>'реєстр документів'!Область_друку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Okhrimenko Olena</cp:lastModifiedBy>
  <dcterms:created xsi:type="dcterms:W3CDTF">2020-11-14T13:09:40Z</dcterms:created>
  <dcterms:modified xsi:type="dcterms:W3CDTF">2024-10-13T22:06:14Z</dcterms:modified>
</cp:coreProperties>
</file>