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10.99.0.1\інформація\ГРАНТ УКФ\2024\УКФ\звіт\"/>
    </mc:Choice>
  </mc:AlternateContent>
  <xr:revisionPtr revIDLastSave="0" documentId="13_ncr:1_{4BF60D76-2399-4896-9D2E-4702D9CFCBD4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Фінансування" sheetId="1" r:id="rId1"/>
    <sheet name="Кошторис  витра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" roundtripDataChecksum="xI9roFADaED+qiEBXZTC5PdSesis/71cTyi0Obu0vds="/>
    </ext>
  </extLst>
</workbook>
</file>

<file path=xl/calcChain.xml><?xml version="1.0" encoding="utf-8"?>
<calcChain xmlns="http://schemas.openxmlformats.org/spreadsheetml/2006/main">
  <c r="G178" i="2" l="1"/>
  <c r="J178" i="2"/>
  <c r="M178" i="2"/>
  <c r="P178" i="2"/>
  <c r="S178" i="2"/>
  <c r="V178" i="2"/>
  <c r="G179" i="2"/>
  <c r="J179" i="2"/>
  <c r="M179" i="2"/>
  <c r="P179" i="2"/>
  <c r="S179" i="2"/>
  <c r="V179" i="2"/>
  <c r="G180" i="2"/>
  <c r="J180" i="2"/>
  <c r="M180" i="2"/>
  <c r="P180" i="2"/>
  <c r="S180" i="2"/>
  <c r="V180" i="2"/>
  <c r="G181" i="2"/>
  <c r="J181" i="2"/>
  <c r="M181" i="2"/>
  <c r="P181" i="2"/>
  <c r="S181" i="2"/>
  <c r="V181" i="2"/>
  <c r="G182" i="2"/>
  <c r="W182" i="2" s="1"/>
  <c r="J182" i="2"/>
  <c r="M182" i="2"/>
  <c r="P182" i="2"/>
  <c r="S182" i="2"/>
  <c r="V182" i="2"/>
  <c r="G183" i="2"/>
  <c r="J183" i="2"/>
  <c r="M183" i="2"/>
  <c r="P183" i="2"/>
  <c r="S183" i="2"/>
  <c r="V183" i="2"/>
  <c r="G184" i="2"/>
  <c r="J184" i="2"/>
  <c r="M184" i="2"/>
  <c r="W184" i="2" s="1"/>
  <c r="P184" i="2"/>
  <c r="S184" i="2"/>
  <c r="V184" i="2"/>
  <c r="G97" i="2"/>
  <c r="J97" i="2"/>
  <c r="M97" i="2"/>
  <c r="P97" i="2"/>
  <c r="S97" i="2"/>
  <c r="V97" i="2"/>
  <c r="G98" i="2"/>
  <c r="J98" i="2"/>
  <c r="M98" i="2"/>
  <c r="P98" i="2"/>
  <c r="S98" i="2"/>
  <c r="V98" i="2"/>
  <c r="G99" i="2"/>
  <c r="J99" i="2"/>
  <c r="M99" i="2"/>
  <c r="P99" i="2"/>
  <c r="S99" i="2"/>
  <c r="V99" i="2"/>
  <c r="X97" i="2" l="1"/>
  <c r="W181" i="2"/>
  <c r="W179" i="2"/>
  <c r="W183" i="2"/>
  <c r="X181" i="2"/>
  <c r="X179" i="2"/>
  <c r="X184" i="2"/>
  <c r="X183" i="2"/>
  <c r="X182" i="2"/>
  <c r="Y182" i="2" s="1"/>
  <c r="Z182" i="2" s="1"/>
  <c r="X180" i="2"/>
  <c r="X178" i="2"/>
  <c r="W180" i="2"/>
  <c r="Y180" i="2" s="1"/>
  <c r="Z180" i="2" s="1"/>
  <c r="W178" i="2"/>
  <c r="Y184" i="2"/>
  <c r="Z184" i="2" s="1"/>
  <c r="Y181" i="2"/>
  <c r="Z181" i="2" s="1"/>
  <c r="Y179" i="2"/>
  <c r="Z179" i="2" s="1"/>
  <c r="W98" i="2"/>
  <c r="W99" i="2"/>
  <c r="X98" i="2"/>
  <c r="X99" i="2"/>
  <c r="Y99" i="2" s="1"/>
  <c r="Z99" i="2" s="1"/>
  <c r="W97" i="2"/>
  <c r="Y97" i="2" s="1"/>
  <c r="Z97" i="2" s="1"/>
  <c r="Y183" i="2" l="1"/>
  <c r="Z183" i="2" s="1"/>
  <c r="Y178" i="2"/>
  <c r="Z178" i="2" s="1"/>
  <c r="Y98" i="2"/>
  <c r="Z98" i="2" s="1"/>
  <c r="V185" i="2"/>
  <c r="S185" i="2"/>
  <c r="P185" i="2"/>
  <c r="M185" i="2"/>
  <c r="J185" i="2"/>
  <c r="G185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T171" i="2"/>
  <c r="Q171" i="2"/>
  <c r="N171" i="2"/>
  <c r="K171" i="2"/>
  <c r="H171" i="2"/>
  <c r="E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T167" i="2"/>
  <c r="Q167" i="2"/>
  <c r="N167" i="2"/>
  <c r="K167" i="2"/>
  <c r="H167" i="2"/>
  <c r="E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T162" i="2"/>
  <c r="Q162" i="2"/>
  <c r="N162" i="2"/>
  <c r="K162" i="2"/>
  <c r="H162" i="2"/>
  <c r="E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T157" i="2"/>
  <c r="Q157" i="2"/>
  <c r="N157" i="2"/>
  <c r="K157" i="2"/>
  <c r="H157" i="2"/>
  <c r="E157" i="2"/>
  <c r="T155" i="2"/>
  <c r="Q155" i="2"/>
  <c r="N155" i="2"/>
  <c r="K155" i="2"/>
  <c r="H155" i="2"/>
  <c r="E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T149" i="2"/>
  <c r="Q149" i="2"/>
  <c r="N149" i="2"/>
  <c r="K149" i="2"/>
  <c r="H149" i="2"/>
  <c r="E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T145" i="2"/>
  <c r="Q145" i="2"/>
  <c r="N145" i="2"/>
  <c r="K145" i="2"/>
  <c r="H145" i="2"/>
  <c r="E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T138" i="2"/>
  <c r="Q138" i="2"/>
  <c r="N138" i="2"/>
  <c r="K138" i="2"/>
  <c r="H138" i="2"/>
  <c r="E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T130" i="2"/>
  <c r="Q130" i="2"/>
  <c r="N130" i="2"/>
  <c r="K130" i="2"/>
  <c r="H130" i="2"/>
  <c r="E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T122" i="2"/>
  <c r="Q122" i="2"/>
  <c r="N122" i="2"/>
  <c r="K122" i="2"/>
  <c r="H122" i="2"/>
  <c r="E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T105" i="2"/>
  <c r="Q105" i="2"/>
  <c r="N105" i="2"/>
  <c r="K105" i="2"/>
  <c r="H105" i="2"/>
  <c r="E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T101" i="2"/>
  <c r="Q101" i="2"/>
  <c r="N101" i="2"/>
  <c r="K101" i="2"/>
  <c r="H101" i="2"/>
  <c r="E101" i="2"/>
  <c r="V100" i="2"/>
  <c r="S100" i="2"/>
  <c r="P100" i="2"/>
  <c r="M100" i="2"/>
  <c r="J100" i="2"/>
  <c r="G100" i="2"/>
  <c r="V96" i="2"/>
  <c r="S96" i="2"/>
  <c r="P96" i="2"/>
  <c r="M96" i="2"/>
  <c r="J96" i="2"/>
  <c r="G96" i="2"/>
  <c r="V95" i="2"/>
  <c r="S95" i="2"/>
  <c r="P95" i="2"/>
  <c r="M95" i="2"/>
  <c r="J95" i="2"/>
  <c r="G95" i="2"/>
  <c r="T94" i="2"/>
  <c r="Q94" i="2"/>
  <c r="N94" i="2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V81" i="2"/>
  <c r="S81" i="2"/>
  <c r="P81" i="2"/>
  <c r="M81" i="2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P67" i="2"/>
  <c r="M67" i="2"/>
  <c r="J67" i="2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M55" i="2"/>
  <c r="V54" i="2"/>
  <c r="V53" i="2" s="1"/>
  <c r="S54" i="2"/>
  <c r="P54" i="2"/>
  <c r="M54" i="2"/>
  <c r="M53" i="2" s="1"/>
  <c r="T53" i="2"/>
  <c r="Q53" i="2"/>
  <c r="P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E47" i="2" s="1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E78" i="2" l="1"/>
  <c r="M101" i="2"/>
  <c r="X124" i="2"/>
  <c r="J29" i="2"/>
  <c r="V29" i="2"/>
  <c r="J66" i="2"/>
  <c r="V84" i="2"/>
  <c r="W111" i="2"/>
  <c r="W112" i="2"/>
  <c r="S122" i="2"/>
  <c r="W113" i="2"/>
  <c r="W116" i="2"/>
  <c r="W117" i="2"/>
  <c r="W118" i="2"/>
  <c r="W119" i="2"/>
  <c r="W120" i="2"/>
  <c r="X126" i="2"/>
  <c r="X127" i="2"/>
  <c r="X128" i="2"/>
  <c r="X129" i="2"/>
  <c r="X133" i="2"/>
  <c r="X140" i="2"/>
  <c r="X141" i="2"/>
  <c r="X142" i="2"/>
  <c r="X143" i="2"/>
  <c r="V149" i="2"/>
  <c r="P149" i="2"/>
  <c r="J162" i="2"/>
  <c r="V162" i="2"/>
  <c r="X173" i="2"/>
  <c r="X177" i="2"/>
  <c r="P43" i="2"/>
  <c r="X107" i="2"/>
  <c r="X108" i="2"/>
  <c r="X112" i="2"/>
  <c r="W126" i="2"/>
  <c r="W127" i="2"/>
  <c r="W135" i="2"/>
  <c r="W32" i="2"/>
  <c r="V43" i="2"/>
  <c r="S62" i="2"/>
  <c r="M62" i="2"/>
  <c r="W65" i="2"/>
  <c r="W166" i="2"/>
  <c r="W172" i="2"/>
  <c r="W174" i="2"/>
  <c r="W175" i="2"/>
  <c r="J17" i="2"/>
  <c r="H27" i="2" s="1"/>
  <c r="J27" i="2" s="1"/>
  <c r="P29" i="2"/>
  <c r="X31" i="2"/>
  <c r="X32" i="2"/>
  <c r="Y32" i="2" s="1"/>
  <c r="Z32" i="2" s="1"/>
  <c r="S80" i="2"/>
  <c r="X85" i="2"/>
  <c r="X86" i="2"/>
  <c r="X87" i="2"/>
  <c r="S101" i="2"/>
  <c r="W104" i="2"/>
  <c r="G122" i="2"/>
  <c r="X134" i="2"/>
  <c r="X135" i="2"/>
  <c r="Y135" i="2" s="1"/>
  <c r="Z135" i="2" s="1"/>
  <c r="X136" i="2"/>
  <c r="X137" i="2"/>
  <c r="W154" i="2"/>
  <c r="S167" i="2"/>
  <c r="X185" i="2"/>
  <c r="N109" i="2"/>
  <c r="X103" i="2"/>
  <c r="X115" i="2"/>
  <c r="X119" i="2"/>
  <c r="Y119" i="2" s="1"/>
  <c r="Z119" i="2" s="1"/>
  <c r="M138" i="2"/>
  <c r="W133" i="2"/>
  <c r="W141" i="2"/>
  <c r="Y141" i="2" s="1"/>
  <c r="Z141" i="2" s="1"/>
  <c r="W142" i="2"/>
  <c r="P145" i="2"/>
  <c r="J167" i="2"/>
  <c r="V167" i="2"/>
  <c r="X174" i="2"/>
  <c r="X175" i="2"/>
  <c r="X176" i="2"/>
  <c r="M167" i="2"/>
  <c r="W170" i="2"/>
  <c r="X160" i="2"/>
  <c r="X158" i="2"/>
  <c r="H186" i="2"/>
  <c r="V145" i="2"/>
  <c r="X102" i="2"/>
  <c r="E109" i="2"/>
  <c r="T109" i="2"/>
  <c r="Q109" i="2"/>
  <c r="W19" i="2"/>
  <c r="W22" i="2"/>
  <c r="J74" i="2"/>
  <c r="G84" i="2"/>
  <c r="S84" i="2"/>
  <c r="M13" i="2"/>
  <c r="K26" i="2" s="1"/>
  <c r="M17" i="2"/>
  <c r="K27" i="2" s="1"/>
  <c r="M27" i="2" s="1"/>
  <c r="V35" i="2"/>
  <c r="S49" i="2"/>
  <c r="M49" i="2"/>
  <c r="W52" i="2"/>
  <c r="W68" i="2"/>
  <c r="W69" i="2"/>
  <c r="X89" i="2"/>
  <c r="J43" i="2"/>
  <c r="X75" i="2"/>
  <c r="W14" i="2"/>
  <c r="S13" i="2"/>
  <c r="Q26" i="2" s="1"/>
  <c r="X18" i="2"/>
  <c r="X19" i="2"/>
  <c r="V17" i="2"/>
  <c r="T27" i="2" s="1"/>
  <c r="X20" i="2"/>
  <c r="X36" i="2"/>
  <c r="X37" i="2"/>
  <c r="X38" i="2"/>
  <c r="J58" i="2"/>
  <c r="V58" i="2"/>
  <c r="X63" i="2"/>
  <c r="V62" i="2"/>
  <c r="W95" i="2"/>
  <c r="S94" i="2"/>
  <c r="M94" i="2"/>
  <c r="W100" i="2"/>
  <c r="P58" i="2"/>
  <c r="V74" i="2"/>
  <c r="V13" i="2"/>
  <c r="T26" i="2" s="1"/>
  <c r="V26" i="2" s="1"/>
  <c r="P13" i="2"/>
  <c r="N26" i="2" s="1"/>
  <c r="P26" i="2" s="1"/>
  <c r="X16" i="2"/>
  <c r="G35" i="2"/>
  <c r="S35" i="2"/>
  <c r="M39" i="2"/>
  <c r="W42" i="2"/>
  <c r="V66" i="2"/>
  <c r="P66" i="2"/>
  <c r="X71" i="2"/>
  <c r="V70" i="2"/>
  <c r="P70" i="2"/>
  <c r="X73" i="2"/>
  <c r="X82" i="2"/>
  <c r="P88" i="2"/>
  <c r="X91" i="2"/>
  <c r="V94" i="2"/>
  <c r="X96" i="2"/>
  <c r="M88" i="2"/>
  <c r="W83" i="2"/>
  <c r="W77" i="2"/>
  <c r="M70" i="2"/>
  <c r="P62" i="2"/>
  <c r="X65" i="2"/>
  <c r="Y65" i="2" s="1"/>
  <c r="Z65" i="2" s="1"/>
  <c r="T78" i="2"/>
  <c r="N56" i="2"/>
  <c r="K47" i="2"/>
  <c r="Q47" i="2"/>
  <c r="I29" i="1"/>
  <c r="K29" i="1"/>
  <c r="B29" i="1"/>
  <c r="P35" i="2"/>
  <c r="M80" i="2"/>
  <c r="P84" i="2"/>
  <c r="V122" i="2"/>
  <c r="W114" i="2"/>
  <c r="J145" i="2"/>
  <c r="M155" i="2"/>
  <c r="S157" i="2"/>
  <c r="M162" i="2"/>
  <c r="T186" i="2"/>
  <c r="H47" i="2"/>
  <c r="M130" i="2"/>
  <c r="P74" i="2"/>
  <c r="W15" i="2"/>
  <c r="W16" i="2"/>
  <c r="W20" i="2"/>
  <c r="G21" i="2"/>
  <c r="E28" i="2" s="1"/>
  <c r="G28" i="2" s="1"/>
  <c r="S21" i="2"/>
  <c r="Q28" i="2" s="1"/>
  <c r="S28" i="2" s="1"/>
  <c r="W23" i="2"/>
  <c r="W24" i="2"/>
  <c r="W31" i="2"/>
  <c r="J35" i="2"/>
  <c r="X40" i="2"/>
  <c r="V39" i="2"/>
  <c r="P39" i="2"/>
  <c r="X42" i="2"/>
  <c r="W45" i="2"/>
  <c r="W46" i="2"/>
  <c r="X50" i="2"/>
  <c r="V49" i="2"/>
  <c r="V56" i="2" s="1"/>
  <c r="P49" i="2"/>
  <c r="P56" i="2" s="1"/>
  <c r="X52" i="2"/>
  <c r="X54" i="2"/>
  <c r="X55" i="2"/>
  <c r="W60" i="2"/>
  <c r="W61" i="2"/>
  <c r="X67" i="2"/>
  <c r="X68" i="2"/>
  <c r="X69" i="2"/>
  <c r="X76" i="2"/>
  <c r="X77" i="2"/>
  <c r="V80" i="2"/>
  <c r="P80" i="2"/>
  <c r="J84" i="2"/>
  <c r="W87" i="2"/>
  <c r="Y87" i="2" s="1"/>
  <c r="Z87" i="2" s="1"/>
  <c r="X90" i="2"/>
  <c r="X113" i="2"/>
  <c r="Y113" i="2" s="1"/>
  <c r="Z113" i="2" s="1"/>
  <c r="X114" i="2"/>
  <c r="X117" i="2"/>
  <c r="X120" i="2"/>
  <c r="W121" i="2"/>
  <c r="S130" i="2"/>
  <c r="X125" i="2"/>
  <c r="W128" i="2"/>
  <c r="Y128" i="2" s="1"/>
  <c r="Z128" i="2" s="1"/>
  <c r="W136" i="2"/>
  <c r="W137" i="2"/>
  <c r="W143" i="2"/>
  <c r="X144" i="2"/>
  <c r="X147" i="2"/>
  <c r="V155" i="2"/>
  <c r="X153" i="2"/>
  <c r="P157" i="2"/>
  <c r="W159" i="2"/>
  <c r="W160" i="2"/>
  <c r="X161" i="2"/>
  <c r="V157" i="2"/>
  <c r="X164" i="2"/>
  <c r="X165" i="2"/>
  <c r="M171" i="2"/>
  <c r="W176" i="2"/>
  <c r="Y176" i="2" s="1"/>
  <c r="Z176" i="2" s="1"/>
  <c r="W177" i="2"/>
  <c r="M122" i="2"/>
  <c r="P17" i="2"/>
  <c r="N27" i="2" s="1"/>
  <c r="P27" i="2" s="1"/>
  <c r="P21" i="2"/>
  <c r="N28" i="2" s="1"/>
  <c r="P28" i="2" s="1"/>
  <c r="X24" i="2"/>
  <c r="M35" i="2"/>
  <c r="W37" i="2"/>
  <c r="W38" i="2"/>
  <c r="X44" i="2"/>
  <c r="X45" i="2"/>
  <c r="X46" i="2"/>
  <c r="T56" i="2"/>
  <c r="X59" i="2"/>
  <c r="X60" i="2"/>
  <c r="X61" i="2"/>
  <c r="G66" i="2"/>
  <c r="S66" i="2"/>
  <c r="S70" i="2"/>
  <c r="W72" i="2"/>
  <c r="W73" i="2"/>
  <c r="W76" i="2"/>
  <c r="W82" i="2"/>
  <c r="Y82" i="2" s="1"/>
  <c r="Z82" i="2" s="1"/>
  <c r="X83" i="2"/>
  <c r="M84" i="2"/>
  <c r="W86" i="2"/>
  <c r="J88" i="2"/>
  <c r="V88" i="2"/>
  <c r="W90" i="2"/>
  <c r="W91" i="2"/>
  <c r="P94" i="2"/>
  <c r="H109" i="2"/>
  <c r="W102" i="2"/>
  <c r="W106" i="2"/>
  <c r="S105" i="2"/>
  <c r="M105" i="2"/>
  <c r="W108" i="2"/>
  <c r="X111" i="2"/>
  <c r="X121" i="2"/>
  <c r="W125" i="2"/>
  <c r="W134" i="2"/>
  <c r="W140" i="2"/>
  <c r="W144" i="2"/>
  <c r="W148" i="2"/>
  <c r="S155" i="2"/>
  <c r="W152" i="2"/>
  <c r="W153" i="2"/>
  <c r="X154" i="2"/>
  <c r="Y154" i="2" s="1"/>
  <c r="Z154" i="2" s="1"/>
  <c r="M157" i="2"/>
  <c r="W161" i="2"/>
  <c r="S162" i="2"/>
  <c r="W164" i="2"/>
  <c r="W165" i="2"/>
  <c r="X166" i="2"/>
  <c r="X169" i="2"/>
  <c r="X170" i="2"/>
  <c r="E186" i="2"/>
  <c r="N186" i="2"/>
  <c r="V171" i="2"/>
  <c r="P171" i="2"/>
  <c r="W185" i="2"/>
  <c r="S171" i="2"/>
  <c r="X15" i="2"/>
  <c r="W115" i="2"/>
  <c r="G13" i="2"/>
  <c r="X14" i="2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W124" i="2"/>
  <c r="G130" i="2"/>
  <c r="X30" i="2"/>
  <c r="K78" i="2"/>
  <c r="M21" i="2"/>
  <c r="K28" i="2" s="1"/>
  <c r="M28" i="2" s="1"/>
  <c r="X23" i="2"/>
  <c r="W36" i="2"/>
  <c r="W40" i="2"/>
  <c r="G39" i="2"/>
  <c r="S39" i="2"/>
  <c r="T47" i="2"/>
  <c r="W51" i="2"/>
  <c r="K56" i="2"/>
  <c r="W55" i="2"/>
  <c r="W64" i="2"/>
  <c r="M66" i="2"/>
  <c r="W67" i="2"/>
  <c r="H78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M43" i="2"/>
  <c r="W44" i="2"/>
  <c r="S53" i="2"/>
  <c r="S56" i="2" s="1"/>
  <c r="M58" i="2"/>
  <c r="W59" i="2"/>
  <c r="W96" i="2"/>
  <c r="X104" i="2"/>
  <c r="P122" i="2"/>
  <c r="X41" i="2"/>
  <c r="X51" i="2"/>
  <c r="X64" i="2"/>
  <c r="X72" i="2"/>
  <c r="G74" i="2"/>
  <c r="S74" i="2"/>
  <c r="X81" i="2"/>
  <c r="J80" i="2"/>
  <c r="W89" i="2"/>
  <c r="G88" i="2"/>
  <c r="S88" i="2"/>
  <c r="P101" i="2"/>
  <c r="W103" i="2"/>
  <c r="Y103" i="2" s="1"/>
  <c r="Z103" i="2" s="1"/>
  <c r="G101" i="2"/>
  <c r="J105" i="2"/>
  <c r="X106" i="2"/>
  <c r="V105" i="2"/>
  <c r="W107" i="2"/>
  <c r="W132" i="2"/>
  <c r="M149" i="2"/>
  <c r="W147" i="2"/>
  <c r="X163" i="2"/>
  <c r="P162" i="2"/>
  <c r="W54" i="2"/>
  <c r="K109" i="2"/>
  <c r="X118" i="2"/>
  <c r="J122" i="2"/>
  <c r="W129" i="2"/>
  <c r="W151" i="2"/>
  <c r="G155" i="2"/>
  <c r="X152" i="2"/>
  <c r="J155" i="2"/>
  <c r="W168" i="2"/>
  <c r="G167" i="2"/>
  <c r="X172" i="2"/>
  <c r="J171" i="2"/>
  <c r="J39" i="2"/>
  <c r="J49" i="2"/>
  <c r="J56" i="2" s="1"/>
  <c r="J62" i="2"/>
  <c r="J70" i="2"/>
  <c r="M74" i="2"/>
  <c r="W75" i="2"/>
  <c r="W85" i="2"/>
  <c r="X100" i="2"/>
  <c r="J101" i="2"/>
  <c r="V101" i="2"/>
  <c r="P105" i="2"/>
  <c r="X116" i="2"/>
  <c r="G138" i="2"/>
  <c r="S138" i="2"/>
  <c r="X159" i="2"/>
  <c r="J157" i="2"/>
  <c r="G94" i="2"/>
  <c r="G105" i="2"/>
  <c r="J130" i="2"/>
  <c r="V130" i="2"/>
  <c r="J138" i="2"/>
  <c r="X132" i="2"/>
  <c r="V138" i="2"/>
  <c r="M145" i="2"/>
  <c r="X148" i="2"/>
  <c r="J149" i="2"/>
  <c r="X151" i="2"/>
  <c r="P155" i="2"/>
  <c r="X168" i="2"/>
  <c r="P167" i="2"/>
  <c r="K186" i="2"/>
  <c r="W173" i="2"/>
  <c r="Y173" i="2" s="1"/>
  <c r="Z173" i="2" s="1"/>
  <c r="G171" i="2"/>
  <c r="P130" i="2"/>
  <c r="G145" i="2"/>
  <c r="S145" i="2"/>
  <c r="W163" i="2"/>
  <c r="G162" i="2"/>
  <c r="P138" i="2"/>
  <c r="G149" i="2"/>
  <c r="S149" i="2"/>
  <c r="W158" i="2"/>
  <c r="G157" i="2"/>
  <c r="W169" i="2"/>
  <c r="Q186" i="2"/>
  <c r="Y120" i="2" l="1"/>
  <c r="Z120" i="2" s="1"/>
  <c r="Y161" i="2"/>
  <c r="Z161" i="2" s="1"/>
  <c r="Y111" i="2"/>
  <c r="Z111" i="2" s="1"/>
  <c r="Y126" i="2"/>
  <c r="Z126" i="2" s="1"/>
  <c r="Y116" i="2"/>
  <c r="Z116" i="2" s="1"/>
  <c r="Y129" i="2"/>
  <c r="Z129" i="2" s="1"/>
  <c r="Y166" i="2"/>
  <c r="Z166" i="2" s="1"/>
  <c r="Y134" i="2"/>
  <c r="Z134" i="2" s="1"/>
  <c r="Y90" i="2"/>
  <c r="Z90" i="2" s="1"/>
  <c r="Y177" i="2"/>
  <c r="Z177" i="2" s="1"/>
  <c r="Y136" i="2"/>
  <c r="Z136" i="2" s="1"/>
  <c r="Y19" i="2"/>
  <c r="Z19" i="2" s="1"/>
  <c r="Y175" i="2"/>
  <c r="Z175" i="2" s="1"/>
  <c r="X167" i="2"/>
  <c r="Y118" i="2"/>
  <c r="Z118" i="2" s="1"/>
  <c r="Y140" i="2"/>
  <c r="Z140" i="2" s="1"/>
  <c r="Y160" i="2"/>
  <c r="Z160" i="2" s="1"/>
  <c r="Y142" i="2"/>
  <c r="Z142" i="2" s="1"/>
  <c r="Y127" i="2"/>
  <c r="Z127" i="2" s="1"/>
  <c r="Y143" i="2"/>
  <c r="Z143" i="2" s="1"/>
  <c r="Y133" i="2"/>
  <c r="Z133" i="2" s="1"/>
  <c r="X130" i="2"/>
  <c r="Y112" i="2"/>
  <c r="Z112" i="2" s="1"/>
  <c r="S92" i="2"/>
  <c r="N25" i="2"/>
  <c r="Y108" i="2"/>
  <c r="Z108" i="2" s="1"/>
  <c r="Y102" i="2"/>
  <c r="Z102" i="2" s="1"/>
  <c r="Y38" i="2"/>
  <c r="Z38" i="2" s="1"/>
  <c r="Y69" i="2"/>
  <c r="Z69" i="2" s="1"/>
  <c r="X80" i="2"/>
  <c r="X101" i="2"/>
  <c r="X145" i="2"/>
  <c r="X88" i="2"/>
  <c r="Y117" i="2"/>
  <c r="Z117" i="2" s="1"/>
  <c r="P186" i="2"/>
  <c r="M109" i="2"/>
  <c r="Y174" i="2"/>
  <c r="Z174" i="2" s="1"/>
  <c r="X84" i="2"/>
  <c r="M186" i="2"/>
  <c r="Y125" i="2"/>
  <c r="Z125" i="2" s="1"/>
  <c r="Y31" i="2"/>
  <c r="Z31" i="2" s="1"/>
  <c r="W122" i="2"/>
  <c r="X138" i="2"/>
  <c r="Y164" i="2"/>
  <c r="Z164" i="2" s="1"/>
  <c r="Y185" i="2"/>
  <c r="Z185" i="2" s="1"/>
  <c r="Y52" i="2"/>
  <c r="Z52" i="2" s="1"/>
  <c r="W21" i="2"/>
  <c r="Y86" i="2"/>
  <c r="Z86" i="2" s="1"/>
  <c r="X171" i="2"/>
  <c r="Y152" i="2"/>
  <c r="Z152" i="2" s="1"/>
  <c r="X29" i="2"/>
  <c r="Y165" i="2"/>
  <c r="Z165" i="2" s="1"/>
  <c r="Y169" i="2"/>
  <c r="Z169" i="2" s="1"/>
  <c r="Y137" i="2"/>
  <c r="Z137" i="2" s="1"/>
  <c r="V47" i="2"/>
  <c r="X155" i="2"/>
  <c r="X157" i="2"/>
  <c r="Y115" i="2"/>
  <c r="Z115" i="2" s="1"/>
  <c r="Y170" i="2"/>
  <c r="Z170" i="2" s="1"/>
  <c r="V186" i="2"/>
  <c r="S186" i="2"/>
  <c r="X149" i="2"/>
  <c r="Y23" i="2"/>
  <c r="Z23" i="2" s="1"/>
  <c r="Y83" i="2"/>
  <c r="Z83" i="2" s="1"/>
  <c r="Y73" i="2"/>
  <c r="Z73" i="2" s="1"/>
  <c r="X62" i="2"/>
  <c r="X39" i="2"/>
  <c r="S109" i="2"/>
  <c r="Y68" i="2"/>
  <c r="Z68" i="2" s="1"/>
  <c r="V78" i="2"/>
  <c r="P25" i="2"/>
  <c r="P33" i="2" s="1"/>
  <c r="Y37" i="2"/>
  <c r="Z37" i="2" s="1"/>
  <c r="J47" i="2"/>
  <c r="Y72" i="2"/>
  <c r="Z72" i="2" s="1"/>
  <c r="Y91" i="2"/>
  <c r="Z91" i="2" s="1"/>
  <c r="Y76" i="2"/>
  <c r="Z76" i="2" s="1"/>
  <c r="X58" i="2"/>
  <c r="Y77" i="2"/>
  <c r="Z77" i="2" s="1"/>
  <c r="X66" i="2"/>
  <c r="P78" i="2"/>
  <c r="X35" i="2"/>
  <c r="X13" i="2"/>
  <c r="Y20" i="2"/>
  <c r="Z20" i="2" s="1"/>
  <c r="Y16" i="2"/>
  <c r="Z16" i="2" s="1"/>
  <c r="J78" i="2"/>
  <c r="Y100" i="2"/>
  <c r="Z100" i="2" s="1"/>
  <c r="J92" i="2"/>
  <c r="M47" i="2"/>
  <c r="V92" i="2"/>
  <c r="Y42" i="2"/>
  <c r="Z42" i="2" s="1"/>
  <c r="Y15" i="2"/>
  <c r="Z15" i="2" s="1"/>
  <c r="X17" i="2"/>
  <c r="X74" i="2"/>
  <c r="X43" i="2"/>
  <c r="P47" i="2"/>
  <c r="W28" i="2"/>
  <c r="Y148" i="2"/>
  <c r="Z148" i="2" s="1"/>
  <c r="Y114" i="2"/>
  <c r="Z114" i="2" s="1"/>
  <c r="Y61" i="2"/>
  <c r="Z61" i="2" s="1"/>
  <c r="Y46" i="2"/>
  <c r="Z46" i="2" s="1"/>
  <c r="Y24" i="2"/>
  <c r="Z24" i="2" s="1"/>
  <c r="G47" i="2"/>
  <c r="X70" i="2"/>
  <c r="W13" i="2"/>
  <c r="X53" i="2"/>
  <c r="M92" i="2"/>
  <c r="P109" i="2"/>
  <c r="S78" i="2"/>
  <c r="X28" i="2"/>
  <c r="Y104" i="2"/>
  <c r="Z104" i="2" s="1"/>
  <c r="W145" i="2"/>
  <c r="X162" i="2"/>
  <c r="G78" i="2"/>
  <c r="X49" i="2"/>
  <c r="Y55" i="2"/>
  <c r="Z55" i="2" s="1"/>
  <c r="Y153" i="2"/>
  <c r="Z153" i="2" s="1"/>
  <c r="Y144" i="2"/>
  <c r="Z144" i="2" s="1"/>
  <c r="Y121" i="2"/>
  <c r="Z121" i="2" s="1"/>
  <c r="P92" i="2"/>
  <c r="Y60" i="2"/>
  <c r="Z60" i="2" s="1"/>
  <c r="Y45" i="2"/>
  <c r="Z45" i="2" s="1"/>
  <c r="Y158" i="2"/>
  <c r="Z158" i="2" s="1"/>
  <c r="W157" i="2"/>
  <c r="W70" i="2"/>
  <c r="Y71" i="2"/>
  <c r="Z71" i="2" s="1"/>
  <c r="Y63" i="2"/>
  <c r="Z63" i="2" s="1"/>
  <c r="W62" i="2"/>
  <c r="Y18" i="2"/>
  <c r="Z18" i="2" s="1"/>
  <c r="W17" i="2"/>
  <c r="W171" i="2"/>
  <c r="W84" i="2"/>
  <c r="Y85" i="2"/>
  <c r="Z85" i="2" s="1"/>
  <c r="W53" i="2"/>
  <c r="Y54" i="2"/>
  <c r="Z54" i="2" s="1"/>
  <c r="W138" i="2"/>
  <c r="Y132" i="2"/>
  <c r="Z132" i="2" s="1"/>
  <c r="V109" i="2"/>
  <c r="Y89" i="2"/>
  <c r="Z89" i="2" s="1"/>
  <c r="W88" i="2"/>
  <c r="W29" i="2"/>
  <c r="Y30" i="2"/>
  <c r="Z30" i="2" s="1"/>
  <c r="X21" i="2"/>
  <c r="Y159" i="2"/>
  <c r="Z159" i="2" s="1"/>
  <c r="Y81" i="2"/>
  <c r="Z81" i="2" s="1"/>
  <c r="W80" i="2"/>
  <c r="Y51" i="2"/>
  <c r="Z51" i="2" s="1"/>
  <c r="W101" i="2"/>
  <c r="Y101" i="2" s="1"/>
  <c r="Z101" i="2" s="1"/>
  <c r="H26" i="2"/>
  <c r="T25" i="2"/>
  <c r="V27" i="2"/>
  <c r="Y64" i="2"/>
  <c r="Z64" i="2" s="1"/>
  <c r="Y124" i="2"/>
  <c r="Z124" i="2" s="1"/>
  <c r="W130" i="2"/>
  <c r="S26" i="2"/>
  <c r="S25" i="2" s="1"/>
  <c r="S33" i="2" s="1"/>
  <c r="Q25" i="2"/>
  <c r="Y172" i="2"/>
  <c r="Z172" i="2" s="1"/>
  <c r="W74" i="2"/>
  <c r="Y75" i="2"/>
  <c r="Z75" i="2" s="1"/>
  <c r="W167" i="2"/>
  <c r="Y168" i="2"/>
  <c r="Z168" i="2" s="1"/>
  <c r="W155" i="2"/>
  <c r="Y151" i="2"/>
  <c r="Z151" i="2" s="1"/>
  <c r="X105" i="2"/>
  <c r="Y106" i="2"/>
  <c r="Z106" i="2" s="1"/>
  <c r="X94" i="2"/>
  <c r="Y95" i="2"/>
  <c r="Z95" i="2" s="1"/>
  <c r="Y67" i="2"/>
  <c r="Z67" i="2" s="1"/>
  <c r="W66" i="2"/>
  <c r="Y66" i="2" s="1"/>
  <c r="Z66" i="2" s="1"/>
  <c r="W39" i="2"/>
  <c r="Y40" i="2"/>
  <c r="Z40" i="2" s="1"/>
  <c r="Y50" i="2"/>
  <c r="Z50" i="2" s="1"/>
  <c r="W49" i="2"/>
  <c r="M26" i="2"/>
  <c r="M25" i="2" s="1"/>
  <c r="M33" i="2" s="1"/>
  <c r="K25" i="2"/>
  <c r="Y22" i="2"/>
  <c r="Z22" i="2" s="1"/>
  <c r="Y14" i="2"/>
  <c r="Z14" i="2" s="1"/>
  <c r="Y96" i="2"/>
  <c r="Z96" i="2" s="1"/>
  <c r="W94" i="2"/>
  <c r="G92" i="2"/>
  <c r="G109" i="2"/>
  <c r="W162" i="2"/>
  <c r="Y163" i="2"/>
  <c r="Z163" i="2" s="1"/>
  <c r="G186" i="2"/>
  <c r="M78" i="2"/>
  <c r="J186" i="2"/>
  <c r="Y147" i="2"/>
  <c r="Z147" i="2" s="1"/>
  <c r="W149" i="2"/>
  <c r="Y107" i="2"/>
  <c r="Z107" i="2" s="1"/>
  <c r="W105" i="2"/>
  <c r="J109" i="2"/>
  <c r="X92" i="2"/>
  <c r="Y59" i="2"/>
  <c r="Z59" i="2" s="1"/>
  <c r="W58" i="2"/>
  <c r="Y44" i="2"/>
  <c r="Z44" i="2" s="1"/>
  <c r="W43" i="2"/>
  <c r="Y41" i="2"/>
  <c r="Z41" i="2" s="1"/>
  <c r="W27" i="2"/>
  <c r="X122" i="2"/>
  <c r="Y36" i="2"/>
  <c r="Z36" i="2" s="1"/>
  <c r="W35" i="2"/>
  <c r="S47" i="2"/>
  <c r="E26" i="2"/>
  <c r="Y29" i="2" l="1"/>
  <c r="Z29" i="2" s="1"/>
  <c r="Y145" i="2"/>
  <c r="Z145" i="2" s="1"/>
  <c r="Y122" i="2"/>
  <c r="Z122" i="2" s="1"/>
  <c r="Y167" i="2"/>
  <c r="Z167" i="2" s="1"/>
  <c r="Y84" i="2"/>
  <c r="Z84" i="2" s="1"/>
  <c r="X186" i="2"/>
  <c r="Y130" i="2"/>
  <c r="Z130" i="2" s="1"/>
  <c r="Y155" i="2"/>
  <c r="Z155" i="2" s="1"/>
  <c r="Y88" i="2"/>
  <c r="Z88" i="2" s="1"/>
  <c r="Y162" i="2"/>
  <c r="Z162" i="2" s="1"/>
  <c r="Y13" i="2"/>
  <c r="Z13" i="2" s="1"/>
  <c r="Y138" i="2"/>
  <c r="Z138" i="2" s="1"/>
  <c r="Y39" i="2"/>
  <c r="Z39" i="2" s="1"/>
  <c r="Y21" i="2"/>
  <c r="Z21" i="2" s="1"/>
  <c r="Y157" i="2"/>
  <c r="Z157" i="2" s="1"/>
  <c r="Y149" i="2"/>
  <c r="Z149" i="2" s="1"/>
  <c r="Y62" i="2"/>
  <c r="Z62" i="2" s="1"/>
  <c r="Y58" i="2"/>
  <c r="Z58" i="2" s="1"/>
  <c r="P187" i="2"/>
  <c r="P189" i="2" s="1"/>
  <c r="Y35" i="2"/>
  <c r="Z35" i="2" s="1"/>
  <c r="X56" i="2"/>
  <c r="X47" i="2"/>
  <c r="Y17" i="2"/>
  <c r="Z17" i="2" s="1"/>
  <c r="X78" i="2"/>
  <c r="Y94" i="2"/>
  <c r="Z94" i="2" s="1"/>
  <c r="Y28" i="2"/>
  <c r="Z28" i="2" s="1"/>
  <c r="S187" i="2"/>
  <c r="L27" i="1" s="1"/>
  <c r="S189" i="2" s="1"/>
  <c r="Y70" i="2"/>
  <c r="Z70" i="2" s="1"/>
  <c r="Y49" i="2"/>
  <c r="Z49" i="2" s="1"/>
  <c r="G26" i="2"/>
  <c r="E25" i="2"/>
  <c r="Y74" i="2"/>
  <c r="Z74" i="2" s="1"/>
  <c r="W78" i="2"/>
  <c r="W92" i="2"/>
  <c r="Y92" i="2" s="1"/>
  <c r="Z92" i="2" s="1"/>
  <c r="Y80" i="2"/>
  <c r="Z80" i="2" s="1"/>
  <c r="W186" i="2"/>
  <c r="Y171" i="2"/>
  <c r="Z171" i="2" s="1"/>
  <c r="W47" i="2"/>
  <c r="Y47" i="2" s="1"/>
  <c r="Z47" i="2" s="1"/>
  <c r="Y43" i="2"/>
  <c r="Z43" i="2" s="1"/>
  <c r="W109" i="2"/>
  <c r="Y105" i="2"/>
  <c r="Z105" i="2" s="1"/>
  <c r="J26" i="2"/>
  <c r="H25" i="2"/>
  <c r="W56" i="2"/>
  <c r="Y53" i="2"/>
  <c r="Z53" i="2" s="1"/>
  <c r="M187" i="2"/>
  <c r="M189" i="2" s="1"/>
  <c r="X109" i="2"/>
  <c r="V25" i="2"/>
  <c r="V33" i="2" s="1"/>
  <c r="V187" i="2" s="1"/>
  <c r="L28" i="1" s="1"/>
  <c r="X27" i="2"/>
  <c r="Y27" i="2" s="1"/>
  <c r="Z27" i="2" s="1"/>
  <c r="Y186" i="2" l="1"/>
  <c r="Z186" i="2" s="1"/>
  <c r="Y78" i="2"/>
  <c r="Z78" i="2" s="1"/>
  <c r="Y56" i="2"/>
  <c r="Z56" i="2" s="1"/>
  <c r="Y109" i="2"/>
  <c r="Z109" i="2" s="1"/>
  <c r="X26" i="2"/>
  <c r="X25" i="2" s="1"/>
  <c r="X33" i="2" s="1"/>
  <c r="X187" i="2" s="1"/>
  <c r="J25" i="2"/>
  <c r="J33" i="2" s="1"/>
  <c r="J187" i="2" s="1"/>
  <c r="C28" i="1" s="1"/>
  <c r="G25" i="2"/>
  <c r="G33" i="2" s="1"/>
  <c r="G187" i="2" s="1"/>
  <c r="C27" i="1" s="1"/>
  <c r="W26" i="2"/>
  <c r="V189" i="2"/>
  <c r="L30" i="1"/>
  <c r="Y26" i="2" l="1"/>
  <c r="Z26" i="2" s="1"/>
  <c r="W25" i="2"/>
  <c r="G189" i="2"/>
  <c r="N27" i="1"/>
  <c r="B27" i="1" s="1"/>
  <c r="J189" i="2"/>
  <c r="N28" i="1"/>
  <c r="B28" i="1" s="1"/>
  <c r="B30" i="1" s="1"/>
  <c r="C30" i="1"/>
  <c r="Y25" i="2" l="1"/>
  <c r="Z25" i="2" s="1"/>
  <c r="W33" i="2"/>
  <c r="X189" i="2"/>
  <c r="N30" i="1"/>
  <c r="I28" i="1"/>
  <c r="I30" i="1" s="1"/>
  <c r="M29" i="1"/>
  <c r="M30" i="1" s="1"/>
  <c r="K28" i="1"/>
  <c r="K30" i="1" s="1"/>
  <c r="I27" i="1"/>
  <c r="K27" i="1"/>
  <c r="W187" i="2" l="1"/>
  <c r="W189" i="2" s="1"/>
  <c r="Y33" i="2"/>
  <c r="Y187" i="2" l="1"/>
  <c r="Z187" i="2" s="1"/>
  <c r="Z33" i="2"/>
</calcChain>
</file>

<file path=xl/sharedStrings.xml><?xml version="1.0" encoding="utf-8"?>
<sst xmlns="http://schemas.openxmlformats.org/spreadsheetml/2006/main" count="675" uniqueCount="367">
  <si>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</si>
  <si>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</si>
  <si>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</si>
  <si>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</si>
  <si>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</si>
  <si>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</si>
  <si>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</si>
  <si>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</si>
  <si>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</si>
  <si>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</si>
  <si>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</si>
  <si>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</si>
  <si>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</si>
  <si>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</si>
  <si>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</si>
  <si>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</si>
  <si>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</si>
  <si>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</si>
  <si>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</si>
  <si>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</si>
  <si>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</si>
  <si>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</si>
  <si>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</si>
  <si>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</si>
  <si>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</si>
  <si>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</si>
  <si>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</si>
  <si>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</si>
  <si>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</si>
  <si>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</si>
  <si>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</si>
  <si>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</si>
  <si>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</si>
  <si>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</si>
  <si>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</si>
  <si>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</si>
  <si>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</si>
  <si>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</si>
  <si>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</si>
  <si>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</si>
  <si>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</si>
  <si>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</si>
  <si>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</si>
  <si>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</si>
  <si>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</si>
  <si>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</si>
  <si>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</si>
  <si>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</si>
  <si>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</si>
  <si>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</si>
  <si>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</si>
  <si>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</si>
  <si>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</si>
  <si>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</si>
  <si>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</si>
  <si>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</si>
  <si>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</si>
  <si>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</si>
  <si>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</si>
  <si>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</si>
  <si>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</si>
  <si>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</si>
  <si>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</si>
  <si>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</si>
  <si>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</si>
  <si>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</si>
  <si>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</si>
  <si>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</si>
  <si>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</si>
  <si>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</si>
  <si>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</si>
  <si>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</si>
  <si>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</si>
  <si>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</si>
  <si>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</si>
  <si>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</si>
  <si>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</si>
  <si>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</si>
  <si>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</si>
  <si>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</si>
  <si>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</si>
  <si>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</si>
  <si>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</si>
  <si>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</si>
  <si>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</si>
  <si>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</si>
  <si>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</si>
  <si>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</si>
  <si>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</si>
  <si>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</si>
  <si>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</si>
  <si>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</si>
  <si>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</si>
  <si>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</si>
  <si>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</si>
  <si>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</si>
  <si>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</si>
  <si>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</si>
  <si>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</si>
  <si>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</si>
  <si>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</si>
  <si>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</si>
  <si>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</si>
  <si>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</si>
  <si>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</si>
  <si>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</si>
  <si>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</si>
  <si>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</si>
  <si>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</si>
  <si>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</si>
  <si>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</si>
  <si>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</si>
  <si>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</si>
  <si>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</si>
  <si>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</si>
  <si>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</si>
  <si>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</si>
  <si>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</si>
  <si>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</si>
  <si>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</si>
  <si>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</si>
  <si>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</si>
  <si>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</si>
  <si>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</si>
  <si>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</si>
  <si>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</si>
  <si>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</si>
  <si>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</si>
  <si>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</si>
  <si>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</si>
  <si>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</si>
  <si>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</si>
  <si>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</si>
  <si>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</si>
  <si>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</si>
  <si>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</si>
  <si>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</si>
  <si>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</si>
  <si>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</si>
  <si>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</si>
  <si>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</si>
  <si>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</si>
  <si>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</si>
  <si>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</si>
  <si>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</si>
  <si>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</si>
  <si>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</si>
  <si>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</si>
  <si>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</si>
  <si>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</si>
  <si>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</si>
  <si>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</si>
  <si>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</si>
  <si>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</si>
  <si>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</si>
  <si>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</si>
  <si>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</si>
  <si>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</si>
  <si>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</si>
  <si>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</si>
  <si>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</si>
  <si>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</si>
  <si>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</si>
  <si>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</si>
  <si>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</si>
  <si>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</si>
  <si>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</si>
  <si>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</si>
  <si>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</si>
  <si>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</si>
  <si>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</si>
  <si>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</si>
  <si>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</si>
  <si>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</si>
  <si>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</si>
  <si>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</si>
  <si>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</si>
  <si>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</si>
  <si>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</si>
  <si>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</si>
  <si>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</si>
  <si>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</si>
  <si>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</si>
  <si>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</si>
  <si>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</si>
  <si>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</si>
  <si>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</si>
  <si>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</si>
  <si>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</si>
  <si>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</si>
  <si>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</si>
  <si>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</si>
  <si>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</si>
  <si>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</si>
  <si>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</si>
  <si>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</si>
  <si>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</si>
  <si>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</si>
  <si>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</si>
  <si>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</si>
  <si>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</si>
  <si>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</si>
  <si>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</si>
  <si>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</si>
  <si>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</si>
  <si>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</si>
  <si>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</si>
  <si>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</si>
  <si>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</si>
  <si>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</si>
  <si>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</si>
  <si>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</si>
  <si>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</si>
  <si>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</si>
  <si>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</si>
  <si>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</si>
  <si>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</si>
  <si>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</si>
  <si>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</si>
  <si>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</si>
  <si>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</si>
  <si>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</si>
  <si>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</si>
  <si>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</si>
  <si>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</si>
  <si>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</si>
  <si>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</si>
  <si>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</si>
  <si>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</si>
  <si>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</si>
  <si>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</si>
  <si>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</si>
  <si>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</si>
  <si>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</si>
  <si>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</si>
  <si>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</si>
  <si>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</si>
  <si>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</si>
  <si>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</si>
  <si>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</si>
  <si>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</si>
  <si>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</si>
  <si>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</si>
  <si>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</si>
  <si>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</si>
  <si>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</si>
  <si>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</si>
  <si>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</si>
  <si>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</si>
  <si>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</si>
  <si>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</si>
  <si>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</si>
  <si>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</si>
  <si>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</si>
  <si>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</si>
  <si>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</si>
  <si>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</si>
  <si>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</si>
  <si>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</si>
  <si>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</si>
  <si>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</si>
  <si>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</si>
  <si>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</si>
  <si>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</si>
  <si>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</si>
  <si>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</si>
  <si>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</si>
  <si>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</si>
  <si>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</si>
  <si>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</si>
  <si>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</si>
  <si>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</si>
  <si>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</si>
  <si>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</si>
  <si>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</si>
  <si>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</si>
  <si>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</si>
  <si>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</si>
  <si>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</si>
  <si>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</si>
  <si>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</si>
  <si>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</si>
  <si>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</si>
  <si>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</si>
  <si>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</si>
  <si>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</si>
  <si>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</si>
  <si>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</si>
  <si>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</si>
  <si>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</si>
  <si>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</si>
  <si>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</si>
  <si>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</si>
  <si>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</si>
  <si>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</si>
  <si>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</si>
  <si>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</si>
  <si>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</si>
  <si>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</si>
  <si>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</si>
  <si>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</si>
  <si>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</si>
  <si>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</si>
  <si>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</si>
  <si>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</si>
  <si>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</si>
  <si>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</si>
  <si>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</si>
  <si>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</si>
  <si>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</si>
  <si>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</si>
  <si>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</si>
  <si>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</si>
  <si>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</si>
  <si>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</si>
  <si>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</si>
  <si>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</si>
  <si>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</si>
  <si>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Назва конкурсної програми: Культура без бар'єрів</t>
  </si>
  <si>
    <t>Назва ЛОТ-у: ЛОТ 2. Безбар’єрне суспільство</t>
  </si>
  <si>
    <t>Назва Грантоотримувача: ГО "Лабораторія змін"</t>
  </si>
  <si>
    <t>Назва проєкту: Інклюзивні мистецькі практики для підтримки ментального здоров'я дітей та дорослих під час війни</t>
  </si>
  <si>
    <t>Дата початку проєкту:  червень 2024</t>
  </si>
  <si>
    <t>Дата завершення проєкту: 15.10.2024</t>
  </si>
  <si>
    <t>за період з 15 червня по 15 жовтня 2024 року</t>
  </si>
  <si>
    <t>Колодяжна Вікторія Володимирівна, координатор проєкту</t>
  </si>
  <si>
    <t>Колодяжний Дмитро Олександрович, менеджер проєкту</t>
  </si>
  <si>
    <t>Чепелюк Наталія Олександрівна, менеджер з комунікацій</t>
  </si>
  <si>
    <t>Мороль Олена Олексіївна, психологиня проєкту</t>
  </si>
  <si>
    <t>Послуги з харчування (обід/ 2 кава-брейк) 15 учасників 6-денної Арт-резиденції для спеціалістів, що працюють з інклюзивними аудиторіями та вразливими категоріями населення (15 осіб, 6 днів)</t>
  </si>
  <si>
    <t>Послуги з харчування (обід/ 2 кава-брейк) учасників Мистецького інклюзивного табору для дітей та молоді (45 осіб, 7 днів)</t>
  </si>
  <si>
    <t>Послуги з харчування (2 кава-брейк) учасників 7-денної Лялькової майстерні (15 осіб, 7 днів)</t>
  </si>
  <si>
    <t>6.1.4</t>
  </si>
  <si>
    <t>6.1.5</t>
  </si>
  <si>
    <t>6.1.6</t>
  </si>
  <si>
    <t>Канцтовари та роздаткові матеріали для 45 учасників Арт-резиденції для спеціалістів, що працюють з інклюзивними аудиторіями та вразливими категоріями населення</t>
  </si>
  <si>
    <t>Канцтовари та роздаткові матеріали для учасників Мистецького інклюзивного табору для дітей та молоді</t>
  </si>
  <si>
    <t>Канцтовари та роздаткові матеріали для учасників Лялькової майстерні</t>
  </si>
  <si>
    <t>Металева конструкція для вистави</t>
  </si>
  <si>
    <t>Глюкофон</t>
  </si>
  <si>
    <t>Тканина</t>
  </si>
  <si>
    <t>Флешка USB</t>
  </si>
  <si>
    <t>Створення відео про проєкт</t>
  </si>
  <si>
    <t>Створення відео перформансів</t>
  </si>
  <si>
    <t>Послуги SMM</t>
  </si>
  <si>
    <t>Усний переклад (послідовний, анлійська-українська)</t>
  </si>
  <si>
    <t>13.4.9</t>
  </si>
  <si>
    <t>13.4.10</t>
  </si>
  <si>
    <t>13.4.11</t>
  </si>
  <si>
    <t>13.4.12</t>
  </si>
  <si>
    <t>13.4.13</t>
  </si>
  <si>
    <t>13.4.14</t>
  </si>
  <si>
    <t xml:space="preserve">Організація тренінгу «Орф підхід для людей з інвалідністю та без» </t>
  </si>
  <si>
    <t>Організація тренінгу «Орф підхід та ритм для людей з інвалідністю та без»</t>
  </si>
  <si>
    <t>Організація тренінгу «Імпровізаційний театр як інструмент для підтримки психологічної рівноваги для людей з інвалідністю та без»</t>
  </si>
  <si>
    <t>Організація воршопів з використання Орф підходу для підтримки психоемоційного стану дітей та дорослих з інвалідністю та без</t>
  </si>
  <si>
    <t>Організація серії інклюзивних розвиваючих занять для дітей/молодих людей з інвалідністю та без для їх психоемоційного відновлення (16 занять для 10-12 осіб)</t>
  </si>
  <si>
    <t>Організація 7-денного Мистецького інклюзивного табору для дітей та молоді</t>
  </si>
  <si>
    <t>Організація 7-денної Лялькової майстерні для дітей</t>
  </si>
  <si>
    <t>Виготовлення декорацій для лялькової вистави</t>
  </si>
  <si>
    <t>Виготовлення костюмів для перформансу</t>
  </si>
  <si>
    <t>Соціальні внески за договорами ЦПХ з підрядниками  підстатті "Інші прямі витрати"</t>
  </si>
  <si>
    <t>місяць</t>
  </si>
  <si>
    <t>штук</t>
  </si>
  <si>
    <t>Економія виникла у зв'язку із тим, що комісії та кошти за обслуговування рахунку знімалися з основного рахунку заявника</t>
  </si>
  <si>
    <t>до Договору про надання гранту №7INC21-06124</t>
  </si>
  <si>
    <t>від "12" червня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</si>
</sst>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6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sz val="10"/>
      <color theme="1"/>
      <name val="Arial"/>
      <family val="2"/>
      <charset val="204"/>
    </font>
    <font>
      <sz val="8"/>
      <name val="Calibri"/>
      <scheme val="minor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0" fillId="0" borderId="0" xfId="0"/>
    <xf numFmtId="4" fontId="33" fillId="0" borderId="24" xfId="0" applyNumberFormat="1" applyFont="1" applyBorder="1" applyAlignment="1">
      <alignment horizontal="right" vertical="top"/>
    </xf>
    <xf numFmtId="4" fontId="33" fillId="0" borderId="26" xfId="0" applyNumberFormat="1" applyFont="1" applyBorder="1" applyAlignment="1">
      <alignment horizontal="right" vertical="top"/>
    </xf>
    <xf numFmtId="4" fontId="33" fillId="0" borderId="28" xfId="0" applyNumberFormat="1" applyFont="1" applyBorder="1" applyAlignment="1">
      <alignment horizontal="right" vertical="top"/>
    </xf>
    <xf numFmtId="4" fontId="33" fillId="0" borderId="30" xfId="0" applyNumberFormat="1" applyFont="1" applyBorder="1" applyAlignment="1">
      <alignment horizontal="right" vertical="top"/>
    </xf>
    <xf numFmtId="4" fontId="33" fillId="0" borderId="61" xfId="0" applyNumberFormat="1" applyFont="1" applyBorder="1" applyAlignment="1">
      <alignment horizontal="right" vertical="top"/>
    </xf>
    <xf numFmtId="4" fontId="33" fillId="0" borderId="62" xfId="0" applyNumberFormat="1" applyFont="1" applyBorder="1" applyAlignment="1">
      <alignment horizontal="right" vertical="top"/>
    </xf>
    <xf numFmtId="0" fontId="33" fillId="0" borderId="57" xfId="0" applyFont="1" applyBorder="1" applyAlignment="1">
      <alignment vertical="top" wrapText="1"/>
    </xf>
    <xf numFmtId="0" fontId="33" fillId="0" borderId="23" xfId="0" applyFont="1" applyBorder="1" applyAlignment="1">
      <alignment horizontal="center" vertical="top"/>
    </xf>
    <xf numFmtId="4" fontId="33" fillId="0" borderId="58" xfId="0" applyNumberFormat="1" applyFont="1" applyBorder="1" applyAlignment="1">
      <alignment horizontal="right" vertical="top"/>
    </xf>
    <xf numFmtId="0" fontId="33" fillId="0" borderId="99" xfId="0" applyFont="1" applyBorder="1" applyAlignment="1">
      <alignment vertical="top" wrapText="1"/>
    </xf>
    <xf numFmtId="0" fontId="33" fillId="0" borderId="49" xfId="0" applyFont="1" applyBorder="1" applyAlignment="1">
      <alignment horizontal="center" vertical="top"/>
    </xf>
    <xf numFmtId="4" fontId="33" fillId="0" borderId="59" xfId="0" applyNumberFormat="1" applyFont="1" applyBorder="1" applyAlignment="1">
      <alignment horizontal="right" vertical="top"/>
    </xf>
    <xf numFmtId="4" fontId="33" fillId="0" borderId="53" xfId="0" applyNumberFormat="1" applyFont="1" applyBorder="1" applyAlignment="1">
      <alignment horizontal="right" vertical="top"/>
    </xf>
    <xf numFmtId="0" fontId="33" fillId="0" borderId="72" xfId="0" applyFont="1" applyBorder="1" applyAlignment="1">
      <alignment vertical="top" wrapText="1"/>
    </xf>
    <xf numFmtId="0" fontId="35" fillId="0" borderId="83" xfId="0" applyFont="1" applyBorder="1" applyAlignment="1">
      <alignment vertical="top" wrapText="1"/>
    </xf>
    <xf numFmtId="0" fontId="33" fillId="0" borderId="56" xfId="0" applyFont="1" applyBorder="1" applyAlignment="1">
      <alignment horizontal="center" vertical="top"/>
    </xf>
    <xf numFmtId="0" fontId="33" fillId="0" borderId="60" xfId="0" applyFont="1" applyBorder="1" applyAlignment="1">
      <alignment horizontal="center" vertical="top"/>
    </xf>
    <xf numFmtId="0" fontId="33" fillId="0" borderId="69" xfId="0" applyFont="1" applyBorder="1" applyAlignment="1">
      <alignment horizontal="center" vertical="top"/>
    </xf>
    <xf numFmtId="4" fontId="33" fillId="0" borderId="24" xfId="0" applyNumberFormat="1" applyFont="1" applyFill="1" applyBorder="1" applyAlignment="1">
      <alignment horizontal="right" vertical="top"/>
    </xf>
    <xf numFmtId="4" fontId="33" fillId="0" borderId="26" xfId="0" applyNumberFormat="1" applyFont="1" applyFill="1" applyBorder="1" applyAlignment="1">
      <alignment horizontal="right" vertical="top"/>
    </xf>
    <xf numFmtId="4" fontId="1" fillId="0" borderId="25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workbookViewId="0">
      <selection activeCell="H4" sqref="H4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62" t="s">
        <v>0</v>
      </c>
      <c r="B1" s="35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62" t="s">
        <v>365</v>
      </c>
      <c r="I2" s="357"/>
      <c r="J2" s="35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62" t="s">
        <v>366</v>
      </c>
      <c r="I3" s="357"/>
      <c r="J3" s="35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318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319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320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321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322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323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63" t="s">
        <v>2</v>
      </c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63" t="s">
        <v>3</v>
      </c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64" t="s">
        <v>324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65"/>
      <c r="B23" s="358" t="s">
        <v>4</v>
      </c>
      <c r="C23" s="359"/>
      <c r="D23" s="368" t="s">
        <v>5</v>
      </c>
      <c r="E23" s="369"/>
      <c r="F23" s="369"/>
      <c r="G23" s="369"/>
      <c r="H23" s="369"/>
      <c r="I23" s="369"/>
      <c r="J23" s="370"/>
      <c r="K23" s="358" t="s">
        <v>6</v>
      </c>
      <c r="L23" s="359"/>
      <c r="M23" s="358" t="s">
        <v>7</v>
      </c>
      <c r="N23" s="359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66"/>
      <c r="B24" s="360"/>
      <c r="C24" s="361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371" t="s">
        <v>13</v>
      </c>
      <c r="J24" s="361"/>
      <c r="K24" s="360"/>
      <c r="L24" s="361"/>
      <c r="M24" s="360"/>
      <c r="N24" s="361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67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 t="shared" ref="B27:B29" si="0">C27/N27</f>
        <v>0.97405643244813878</v>
      </c>
      <c r="C27" s="34">
        <f>'Кошторис  витрат'!G187</f>
        <v>938630</v>
      </c>
      <c r="D27" s="35">
        <v>0</v>
      </c>
      <c r="E27" s="36">
        <v>0</v>
      </c>
      <c r="F27" s="36">
        <v>0</v>
      </c>
      <c r="G27" s="36">
        <v>0</v>
      </c>
      <c r="H27" s="36">
        <v>25000</v>
      </c>
      <c r="I27" s="37">
        <f t="shared" ref="I27:I29" si="1">J27/N27</f>
        <v>2.5943567551861193E-2</v>
      </c>
      <c r="J27" s="34">
        <f t="shared" ref="J27:J29" si="2">D27+E27+F27+G27+H27</f>
        <v>25000</v>
      </c>
      <c r="K27" s="33">
        <f t="shared" ref="K27:K29" si="3">L27/N27</f>
        <v>0</v>
      </c>
      <c r="L27" s="34">
        <f>'Кошторис  витрат'!S187</f>
        <v>0</v>
      </c>
      <c r="M27" s="38">
        <v>1</v>
      </c>
      <c r="N27" s="39">
        <f t="shared" ref="N27:N29" si="4">C27+J27+L27</f>
        <v>963630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f t="shared" si="0"/>
        <v>0.9740294817323375</v>
      </c>
      <c r="C28" s="42">
        <f>'Кошторис  витрат'!J187</f>
        <v>937630</v>
      </c>
      <c r="D28" s="43">
        <v>0</v>
      </c>
      <c r="E28" s="44">
        <v>0</v>
      </c>
      <c r="F28" s="44">
        <v>0</v>
      </c>
      <c r="G28" s="44">
        <v>0</v>
      </c>
      <c r="H28" s="44">
        <v>25000</v>
      </c>
      <c r="I28" s="45">
        <f t="shared" si="1"/>
        <v>2.597051826766255E-2</v>
      </c>
      <c r="J28" s="42">
        <f t="shared" si="2"/>
        <v>25000</v>
      </c>
      <c r="K28" s="41">
        <f t="shared" si="3"/>
        <v>0</v>
      </c>
      <c r="L28" s="42">
        <f>'Кошторис  витрат'!V187</f>
        <v>0</v>
      </c>
      <c r="M28" s="46">
        <v>1</v>
      </c>
      <c r="N28" s="47">
        <f t="shared" si="4"/>
        <v>962630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33</v>
      </c>
      <c r="B29" s="49">
        <f t="shared" si="0"/>
        <v>1</v>
      </c>
      <c r="C29" s="50">
        <v>750904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0.78005464197043517</v>
      </c>
      <c r="N29" s="55">
        <f t="shared" si="4"/>
        <v>750904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34</v>
      </c>
      <c r="B30" s="57">
        <f t="shared" ref="B30:N30" si="5">B28-B29</f>
        <v>-2.5970518267662501E-2</v>
      </c>
      <c r="C30" s="58">
        <f t="shared" si="5"/>
        <v>186726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25000</v>
      </c>
      <c r="I30" s="61">
        <f t="shared" si="5"/>
        <v>2.597051826766255E-2</v>
      </c>
      <c r="J30" s="58">
        <f t="shared" si="5"/>
        <v>25000</v>
      </c>
      <c r="K30" s="62">
        <f t="shared" si="5"/>
        <v>0</v>
      </c>
      <c r="L30" s="58">
        <f t="shared" si="5"/>
        <v>0</v>
      </c>
      <c r="M30" s="63">
        <f t="shared" si="5"/>
        <v>0.21994535802956483</v>
      </c>
      <c r="N30" s="64">
        <f t="shared" si="5"/>
        <v>211726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35</v>
      </c>
      <c r="C32" s="372"/>
      <c r="D32" s="373"/>
      <c r="E32" s="373"/>
      <c r="F32" s="65"/>
      <c r="G32" s="66"/>
      <c r="H32" s="66"/>
      <c r="I32" s="67"/>
      <c r="J32" s="372"/>
      <c r="K32" s="373"/>
      <c r="L32" s="373"/>
      <c r="M32" s="373"/>
      <c r="N32" s="37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36</v>
      </c>
      <c r="E33" s="5"/>
      <c r="F33" s="69"/>
      <c r="G33" s="356" t="s">
        <v>37</v>
      </c>
      <c r="H33" s="357"/>
      <c r="I33" s="13"/>
      <c r="J33" s="356" t="s">
        <v>38</v>
      </c>
      <c r="K33" s="357"/>
      <c r="L33" s="357"/>
      <c r="M33" s="357"/>
      <c r="N33" s="35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1023622047244095" right="0.70866141732283472" top="1.1417322834645669" bottom="0.59055118110236227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9"/>
  <sheetViews>
    <sheetView tabSelected="1" zoomScaleNormal="100" workbookViewId="0">
      <selection activeCell="AA195" sqref="A1:AA195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5.85546875" customWidth="1" outlineLevel="1"/>
    <col min="17" max="17" width="12.140625" hidden="1" customWidth="1" outlineLevel="1"/>
    <col min="18" max="18" width="13" hidden="1" customWidth="1" outlineLevel="1"/>
    <col min="19" max="19" width="16.7109375" hidden="1" customWidth="1" outlineLevel="1"/>
    <col min="20" max="20" width="12.140625" hidden="1" customWidth="1" outlineLevel="1"/>
    <col min="21" max="21" width="13" hidden="1" customWidth="1" outlineLevel="1"/>
    <col min="22" max="22" width="16.7109375" hidden="1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375" t="s">
        <v>39</v>
      </c>
      <c r="B1" s="357"/>
      <c r="C1" s="357"/>
      <c r="D1" s="357"/>
      <c r="E1" s="357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ГО "Лабораторія змін"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Інклюзивні мистецькі практики для підтримки ментального здоров'я дітей та дорослих під час війни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 червень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15.10.2024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376" t="s">
        <v>40</v>
      </c>
      <c r="B7" s="377" t="s">
        <v>41</v>
      </c>
      <c r="C7" s="379" t="s">
        <v>42</v>
      </c>
      <c r="D7" s="381" t="s">
        <v>43</v>
      </c>
      <c r="E7" s="374" t="s">
        <v>44</v>
      </c>
      <c r="F7" s="369"/>
      <c r="G7" s="369"/>
      <c r="H7" s="369"/>
      <c r="I7" s="369"/>
      <c r="J7" s="370"/>
      <c r="K7" s="374" t="s">
        <v>45</v>
      </c>
      <c r="L7" s="369"/>
      <c r="M7" s="369"/>
      <c r="N7" s="369"/>
      <c r="O7" s="369"/>
      <c r="P7" s="370"/>
      <c r="Q7" s="374" t="s">
        <v>46</v>
      </c>
      <c r="R7" s="369"/>
      <c r="S7" s="369"/>
      <c r="T7" s="369"/>
      <c r="U7" s="369"/>
      <c r="V7" s="370"/>
      <c r="W7" s="394" t="s">
        <v>47</v>
      </c>
      <c r="X7" s="369"/>
      <c r="Y7" s="369"/>
      <c r="Z7" s="370"/>
      <c r="AA7" s="395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366"/>
      <c r="B8" s="378"/>
      <c r="C8" s="380"/>
      <c r="D8" s="382"/>
      <c r="E8" s="388" t="s">
        <v>49</v>
      </c>
      <c r="F8" s="369"/>
      <c r="G8" s="370"/>
      <c r="H8" s="388" t="s">
        <v>50</v>
      </c>
      <c r="I8" s="369"/>
      <c r="J8" s="370"/>
      <c r="K8" s="388" t="s">
        <v>49</v>
      </c>
      <c r="L8" s="369"/>
      <c r="M8" s="370"/>
      <c r="N8" s="388" t="s">
        <v>50</v>
      </c>
      <c r="O8" s="369"/>
      <c r="P8" s="370"/>
      <c r="Q8" s="388" t="s">
        <v>49</v>
      </c>
      <c r="R8" s="369"/>
      <c r="S8" s="370"/>
      <c r="T8" s="388" t="s">
        <v>50</v>
      </c>
      <c r="U8" s="369"/>
      <c r="V8" s="370"/>
      <c r="W8" s="395" t="s">
        <v>51</v>
      </c>
      <c r="X8" s="395" t="s">
        <v>52</v>
      </c>
      <c r="Y8" s="394" t="s">
        <v>53</v>
      </c>
      <c r="Z8" s="370"/>
      <c r="AA8" s="366"/>
      <c r="AB8" s="1"/>
      <c r="AC8" s="1"/>
      <c r="AD8" s="1"/>
      <c r="AE8" s="1"/>
      <c r="AF8" s="1"/>
      <c r="AG8" s="1"/>
    </row>
    <row r="9" spans="1:33" ht="30" customHeight="1" x14ac:dyDescent="0.25">
      <c r="A9" s="366"/>
      <c r="B9" s="378"/>
      <c r="C9" s="380"/>
      <c r="D9" s="382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367"/>
      <c r="X9" s="367"/>
      <c r="Y9" s="87" t="s">
        <v>63</v>
      </c>
      <c r="Z9" s="88" t="s">
        <v>14</v>
      </c>
      <c r="AA9" s="367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68</v>
      </c>
      <c r="B13" s="109" t="s">
        <v>69</v>
      </c>
      <c r="C13" s="110" t="s">
        <v>70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3" si="6">W13-X13</f>
        <v>0</v>
      </c>
      <c r="Z13" s="116" t="e">
        <f t="shared" ref="Z13:Z33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71</v>
      </c>
      <c r="B14" s="120" t="s">
        <v>72</v>
      </c>
      <c r="C14" s="121" t="s">
        <v>73</v>
      </c>
      <c r="D14" s="122" t="s">
        <v>74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71</v>
      </c>
      <c r="B15" s="120" t="s">
        <v>75</v>
      </c>
      <c r="C15" s="121" t="s">
        <v>73</v>
      </c>
      <c r="D15" s="122" t="s">
        <v>74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68</v>
      </c>
      <c r="B17" s="109" t="s">
        <v>77</v>
      </c>
      <c r="C17" s="140" t="s">
        <v>78</v>
      </c>
      <c r="D17" s="141"/>
      <c r="E17" s="142">
        <f>SUM(E18:E20)</f>
        <v>11.5</v>
      </c>
      <c r="F17" s="143"/>
      <c r="G17" s="144">
        <f t="shared" ref="G17:H17" si="16">SUM(G18:G20)</f>
        <v>122500</v>
      </c>
      <c r="H17" s="142">
        <f t="shared" si="16"/>
        <v>11.5</v>
      </c>
      <c r="I17" s="143"/>
      <c r="J17" s="144">
        <f t="shared" ref="J17:K17" si="17">SUM(J18:J20)</f>
        <v>122500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122500</v>
      </c>
      <c r="X17" s="145">
        <f t="shared" si="21"/>
        <v>122500</v>
      </c>
      <c r="Y17" s="145">
        <f t="shared" si="6"/>
        <v>0</v>
      </c>
      <c r="Z17" s="145">
        <f t="shared" si="7"/>
        <v>0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71</v>
      </c>
      <c r="B18" s="120" t="s">
        <v>79</v>
      </c>
      <c r="C18" s="121" t="s">
        <v>325</v>
      </c>
      <c r="D18" s="122" t="s">
        <v>74</v>
      </c>
      <c r="E18" s="335">
        <v>4</v>
      </c>
      <c r="F18" s="336">
        <v>10000</v>
      </c>
      <c r="G18" s="125">
        <f t="shared" ref="G18:G20" si="22">E18*F18</f>
        <v>40000</v>
      </c>
      <c r="H18" s="335">
        <v>4</v>
      </c>
      <c r="I18" s="336">
        <v>10000</v>
      </c>
      <c r="J18" s="125">
        <f t="shared" ref="J18:J20" si="23">H18*I18</f>
        <v>40000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40000</v>
      </c>
      <c r="X18" s="127">
        <f t="shared" ref="X18:X20" si="29">J18+P18+V18</f>
        <v>40000</v>
      </c>
      <c r="Y18" s="127">
        <f t="shared" si="6"/>
        <v>0</v>
      </c>
      <c r="Z18" s="128">
        <f t="shared" si="7"/>
        <v>0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71</v>
      </c>
      <c r="B19" s="120" t="s">
        <v>80</v>
      </c>
      <c r="C19" s="121" t="s">
        <v>326</v>
      </c>
      <c r="D19" s="122" t="s">
        <v>74</v>
      </c>
      <c r="E19" s="335">
        <v>3.5</v>
      </c>
      <c r="F19" s="336">
        <v>15000</v>
      </c>
      <c r="G19" s="125">
        <f t="shared" si="22"/>
        <v>52500</v>
      </c>
      <c r="H19" s="335">
        <v>3.5</v>
      </c>
      <c r="I19" s="336">
        <v>15000</v>
      </c>
      <c r="J19" s="125">
        <f t="shared" si="23"/>
        <v>52500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52500</v>
      </c>
      <c r="X19" s="127">
        <f t="shared" si="29"/>
        <v>52500</v>
      </c>
      <c r="Y19" s="127">
        <f t="shared" si="6"/>
        <v>0</v>
      </c>
      <c r="Z19" s="128">
        <f t="shared" si="7"/>
        <v>0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5">
      <c r="A20" s="147" t="s">
        <v>71</v>
      </c>
      <c r="B20" s="133" t="s">
        <v>81</v>
      </c>
      <c r="C20" s="121" t="s">
        <v>327</v>
      </c>
      <c r="D20" s="148" t="s">
        <v>74</v>
      </c>
      <c r="E20" s="337">
        <v>4</v>
      </c>
      <c r="F20" s="338">
        <v>7500</v>
      </c>
      <c r="G20" s="151">
        <f t="shared" si="22"/>
        <v>30000</v>
      </c>
      <c r="H20" s="337">
        <v>4</v>
      </c>
      <c r="I20" s="338">
        <v>7500</v>
      </c>
      <c r="J20" s="151">
        <f t="shared" si="23"/>
        <v>30000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30000</v>
      </c>
      <c r="X20" s="127">
        <f t="shared" si="29"/>
        <v>30000</v>
      </c>
      <c r="Y20" s="127">
        <f t="shared" si="6"/>
        <v>0</v>
      </c>
      <c r="Z20" s="128">
        <f t="shared" si="7"/>
        <v>0</v>
      </c>
      <c r="AA20" s="152"/>
      <c r="AB20" s="131"/>
      <c r="AC20" s="131"/>
      <c r="AD20" s="131"/>
      <c r="AE20" s="131"/>
      <c r="AF20" s="131"/>
      <c r="AG20" s="131"/>
    </row>
    <row r="21" spans="1:33" ht="30" customHeight="1" thickBot="1" x14ac:dyDescent="0.3">
      <c r="A21" s="108" t="s">
        <v>68</v>
      </c>
      <c r="B21" s="109" t="s">
        <v>82</v>
      </c>
      <c r="C21" s="153" t="s">
        <v>83</v>
      </c>
      <c r="D21" s="141"/>
      <c r="E21" s="142">
        <f>SUM(E22:E24)</f>
        <v>0</v>
      </c>
      <c r="F21" s="143"/>
      <c r="G21" s="144">
        <f t="shared" ref="G21:H21" si="30">SUM(G22:G24)</f>
        <v>0</v>
      </c>
      <c r="H21" s="142">
        <f t="shared" si="30"/>
        <v>0</v>
      </c>
      <c r="I21" s="143"/>
      <c r="J21" s="144">
        <f t="shared" ref="J21:K21" si="31">SUM(J22:J24)</f>
        <v>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0</v>
      </c>
      <c r="X21" s="144">
        <f t="shared" si="35"/>
        <v>0</v>
      </c>
      <c r="Y21" s="115">
        <f t="shared" si="6"/>
        <v>0</v>
      </c>
      <c r="Z21" s="116" t="e">
        <f t="shared" si="7"/>
        <v>#DIV/0!</v>
      </c>
      <c r="AA21" s="146"/>
      <c r="AB21" s="118"/>
      <c r="AC21" s="118"/>
      <c r="AD21" s="118"/>
      <c r="AE21" s="118"/>
      <c r="AF21" s="118"/>
      <c r="AG21" s="118"/>
    </row>
    <row r="22" spans="1:33" ht="30" hidden="1" customHeight="1" x14ac:dyDescent="0.25">
      <c r="A22" s="119" t="s">
        <v>71</v>
      </c>
      <c r="B22" s="120" t="s">
        <v>84</v>
      </c>
      <c r="C22" s="121" t="s">
        <v>85</v>
      </c>
      <c r="D22" s="122" t="s">
        <v>74</v>
      </c>
      <c r="E22" s="123"/>
      <c r="F22" s="124"/>
      <c r="G22" s="125">
        <f t="shared" ref="G22:G24" si="36">E22*F22</f>
        <v>0</v>
      </c>
      <c r="H22" s="123"/>
      <c r="I22" s="124"/>
      <c r="J22" s="125">
        <f t="shared" ref="J22:J24" si="37">H22*I22</f>
        <v>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0</v>
      </c>
      <c r="X22" s="127">
        <f t="shared" ref="X22:X24" si="43">J22+P22+V22</f>
        <v>0</v>
      </c>
      <c r="Y22" s="127">
        <f t="shared" si="6"/>
        <v>0</v>
      </c>
      <c r="Z22" s="128" t="e">
        <f t="shared" si="7"/>
        <v>#DIV/0!</v>
      </c>
      <c r="AA22" s="129"/>
      <c r="AB22" s="131"/>
      <c r="AC22" s="131"/>
      <c r="AD22" s="131"/>
      <c r="AE22" s="131"/>
      <c r="AF22" s="131"/>
      <c r="AG22" s="131"/>
    </row>
    <row r="23" spans="1:33" ht="30" hidden="1" customHeight="1" x14ac:dyDescent="0.25">
      <c r="A23" s="119" t="s">
        <v>71</v>
      </c>
      <c r="B23" s="120" t="s">
        <v>86</v>
      </c>
      <c r="C23" s="121" t="s">
        <v>85</v>
      </c>
      <c r="D23" s="122" t="s">
        <v>74</v>
      </c>
      <c r="E23" s="123"/>
      <c r="F23" s="124"/>
      <c r="G23" s="125">
        <f t="shared" si="36"/>
        <v>0</v>
      </c>
      <c r="H23" s="123"/>
      <c r="I23" s="124"/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hidden="1" customHeight="1" x14ac:dyDescent="0.25">
      <c r="A24" s="132" t="s">
        <v>71</v>
      </c>
      <c r="B24" s="154" t="s">
        <v>87</v>
      </c>
      <c r="C24" s="121" t="s">
        <v>85</v>
      </c>
      <c r="D24" s="134" t="s">
        <v>74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08" t="s">
        <v>66</v>
      </c>
      <c r="B25" s="155" t="s">
        <v>88</v>
      </c>
      <c r="C25" s="140" t="s">
        <v>89</v>
      </c>
      <c r="D25" s="141"/>
      <c r="E25" s="142">
        <f>SUM(E26:E28)</f>
        <v>122500</v>
      </c>
      <c r="F25" s="143"/>
      <c r="G25" s="144">
        <f t="shared" ref="G25:H25" si="44">SUM(G26:G28)</f>
        <v>26950</v>
      </c>
      <c r="H25" s="142">
        <f t="shared" si="44"/>
        <v>122500</v>
      </c>
      <c r="I25" s="143"/>
      <c r="J25" s="144">
        <f t="shared" ref="J25:K25" si="45">SUM(J26:J28)</f>
        <v>26950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26950</v>
      </c>
      <c r="X25" s="144">
        <f t="shared" si="49"/>
        <v>26950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5">
      <c r="A26" s="156" t="s">
        <v>71</v>
      </c>
      <c r="B26" s="157" t="s">
        <v>90</v>
      </c>
      <c r="C26" s="121" t="s">
        <v>91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5">
      <c r="A27" s="119" t="s">
        <v>71</v>
      </c>
      <c r="B27" s="120" t="s">
        <v>92</v>
      </c>
      <c r="C27" s="121" t="s">
        <v>93</v>
      </c>
      <c r="D27" s="122"/>
      <c r="E27" s="123">
        <f>G17</f>
        <v>122500</v>
      </c>
      <c r="F27" s="124">
        <v>0.22</v>
      </c>
      <c r="G27" s="125">
        <f t="shared" si="50"/>
        <v>26950</v>
      </c>
      <c r="H27" s="123">
        <f>J17</f>
        <v>122500</v>
      </c>
      <c r="I27" s="124">
        <v>0.22</v>
      </c>
      <c r="J27" s="125">
        <f t="shared" si="51"/>
        <v>26950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26950</v>
      </c>
      <c r="X27" s="127">
        <f t="shared" si="57"/>
        <v>26950</v>
      </c>
      <c r="Y27" s="127">
        <f t="shared" si="6"/>
        <v>0</v>
      </c>
      <c r="Z27" s="128">
        <f t="shared" si="7"/>
        <v>0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5">
      <c r="A28" s="132" t="s">
        <v>71</v>
      </c>
      <c r="B28" s="154" t="s">
        <v>94</v>
      </c>
      <c r="C28" s="163" t="s">
        <v>83</v>
      </c>
      <c r="D28" s="134"/>
      <c r="E28" s="135">
        <f>G21</f>
        <v>0</v>
      </c>
      <c r="F28" s="136">
        <v>0.22</v>
      </c>
      <c r="G28" s="137">
        <f t="shared" si="50"/>
        <v>0</v>
      </c>
      <c r="H28" s="135">
        <f>J21</f>
        <v>0</v>
      </c>
      <c r="I28" s="136">
        <v>0.22</v>
      </c>
      <c r="J28" s="137">
        <f t="shared" si="51"/>
        <v>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0</v>
      </c>
      <c r="X28" s="127">
        <f t="shared" si="57"/>
        <v>0</v>
      </c>
      <c r="Y28" s="127">
        <f t="shared" si="6"/>
        <v>0</v>
      </c>
      <c r="Z28" s="128" t="e">
        <f t="shared" si="7"/>
        <v>#DIV/0!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08" t="s">
        <v>68</v>
      </c>
      <c r="B29" s="155" t="s">
        <v>95</v>
      </c>
      <c r="C29" s="140" t="s">
        <v>96</v>
      </c>
      <c r="D29" s="141"/>
      <c r="E29" s="142">
        <f>SUM(E30:E32)</f>
        <v>3</v>
      </c>
      <c r="F29" s="143"/>
      <c r="G29" s="144">
        <f t="shared" ref="G29:H29" si="58">SUM(G30:G32)</f>
        <v>43920</v>
      </c>
      <c r="H29" s="142">
        <f t="shared" si="58"/>
        <v>3</v>
      </c>
      <c r="I29" s="143"/>
      <c r="J29" s="144">
        <f t="shared" ref="J29:K29" si="59">SUM(J30:J32)</f>
        <v>43920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43920</v>
      </c>
      <c r="X29" s="144">
        <f t="shared" si="63"/>
        <v>43920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25">
      <c r="A30" s="119" t="s">
        <v>71</v>
      </c>
      <c r="B30" s="157" t="s">
        <v>97</v>
      </c>
      <c r="C30" s="121" t="s">
        <v>328</v>
      </c>
      <c r="D30" s="122" t="s">
        <v>74</v>
      </c>
      <c r="E30" s="335">
        <v>3</v>
      </c>
      <c r="F30" s="336">
        <v>14640</v>
      </c>
      <c r="G30" s="125">
        <f t="shared" ref="G30:G32" si="64">E30*F30</f>
        <v>43920</v>
      </c>
      <c r="H30" s="123">
        <v>3</v>
      </c>
      <c r="I30" s="124">
        <v>14640</v>
      </c>
      <c r="J30" s="125">
        <f t="shared" ref="J30:J32" si="65">H30*I30</f>
        <v>43920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43920</v>
      </c>
      <c r="X30" s="127">
        <f t="shared" ref="X30:X32" si="71">J30+P30+V30</f>
        <v>43920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25">
      <c r="A31" s="119" t="s">
        <v>71</v>
      </c>
      <c r="B31" s="120" t="s">
        <v>98</v>
      </c>
      <c r="C31" s="121" t="s">
        <v>85</v>
      </c>
      <c r="D31" s="122" t="s">
        <v>74</v>
      </c>
      <c r="E31" s="123"/>
      <c r="F31" s="124"/>
      <c r="G31" s="125">
        <f t="shared" si="64"/>
        <v>0</v>
      </c>
      <c r="H31" s="123"/>
      <c r="I31" s="124"/>
      <c r="J31" s="125">
        <f t="shared" si="65"/>
        <v>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0</v>
      </c>
      <c r="X31" s="127">
        <f t="shared" si="71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thickBot="1" x14ac:dyDescent="0.3">
      <c r="A32" s="132" t="s">
        <v>71</v>
      </c>
      <c r="B32" s="133" t="s">
        <v>99</v>
      </c>
      <c r="C32" s="164" t="s">
        <v>85</v>
      </c>
      <c r="D32" s="134" t="s">
        <v>74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5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thickBot="1" x14ac:dyDescent="0.3">
      <c r="A33" s="166" t="s">
        <v>100</v>
      </c>
      <c r="B33" s="167"/>
      <c r="C33" s="168"/>
      <c r="D33" s="169"/>
      <c r="E33" s="170"/>
      <c r="F33" s="171"/>
      <c r="G33" s="172">
        <f>G13+G17+G21+G25+G29</f>
        <v>193370</v>
      </c>
      <c r="H33" s="170"/>
      <c r="I33" s="171"/>
      <c r="J33" s="172">
        <f>J13+J17+J21+J25+J29</f>
        <v>193370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193370</v>
      </c>
      <c r="X33" s="174">
        <f t="shared" si="72"/>
        <v>193370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thickBot="1" x14ac:dyDescent="0.3">
      <c r="A34" s="178" t="s">
        <v>66</v>
      </c>
      <c r="B34" s="179">
        <v>2</v>
      </c>
      <c r="C34" s="180" t="s">
        <v>101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thickBot="1" x14ac:dyDescent="0.3">
      <c r="A35" s="108" t="s">
        <v>68</v>
      </c>
      <c r="B35" s="155" t="s">
        <v>102</v>
      </c>
      <c r="C35" s="110" t="s">
        <v>103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hidden="1" customHeight="1" x14ac:dyDescent="0.25">
      <c r="A36" s="119" t="s">
        <v>71</v>
      </c>
      <c r="B36" s="120" t="s">
        <v>104</v>
      </c>
      <c r="C36" s="121" t="s">
        <v>105</v>
      </c>
      <c r="D36" s="122" t="s">
        <v>106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hidden="1" customHeight="1" x14ac:dyDescent="0.25">
      <c r="A37" s="119" t="s">
        <v>71</v>
      </c>
      <c r="B37" s="120" t="s">
        <v>107</v>
      </c>
      <c r="C37" s="121" t="s">
        <v>105</v>
      </c>
      <c r="D37" s="122" t="s">
        <v>106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hidden="1" customHeight="1" x14ac:dyDescent="0.25">
      <c r="A38" s="147" t="s">
        <v>71</v>
      </c>
      <c r="B38" s="154" t="s">
        <v>108</v>
      </c>
      <c r="C38" s="121" t="s">
        <v>105</v>
      </c>
      <c r="D38" s="148" t="s">
        <v>106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5">
      <c r="A39" s="108" t="s">
        <v>68</v>
      </c>
      <c r="B39" s="155" t="s">
        <v>109</v>
      </c>
      <c r="C39" s="153" t="s">
        <v>110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0.75" customHeight="1" thickBot="1" x14ac:dyDescent="0.3">
      <c r="A40" s="119" t="s">
        <v>71</v>
      </c>
      <c r="B40" s="120" t="s">
        <v>111</v>
      </c>
      <c r="C40" s="121" t="s">
        <v>112</v>
      </c>
      <c r="D40" s="122" t="s">
        <v>113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hidden="1" customHeight="1" x14ac:dyDescent="0.25">
      <c r="A41" s="119" t="s">
        <v>71</v>
      </c>
      <c r="B41" s="120" t="s">
        <v>114</v>
      </c>
      <c r="C41" s="187" t="s">
        <v>112</v>
      </c>
      <c r="D41" s="122" t="s">
        <v>113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hidden="1" customHeight="1" x14ac:dyDescent="0.25">
      <c r="A42" s="147" t="s">
        <v>71</v>
      </c>
      <c r="B42" s="154" t="s">
        <v>115</v>
      </c>
      <c r="C42" s="188" t="s">
        <v>112</v>
      </c>
      <c r="D42" s="148" t="s">
        <v>113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08" t="s">
        <v>68</v>
      </c>
      <c r="B43" s="155" t="s">
        <v>116</v>
      </c>
      <c r="C43" s="153" t="s">
        <v>117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0.75" customHeight="1" thickBot="1" x14ac:dyDescent="0.3">
      <c r="A44" s="119" t="s">
        <v>71</v>
      </c>
      <c r="B44" s="120" t="s">
        <v>118</v>
      </c>
      <c r="C44" s="121" t="s">
        <v>119</v>
      </c>
      <c r="D44" s="122" t="s">
        <v>113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hidden="1" customHeight="1" x14ac:dyDescent="0.25">
      <c r="A45" s="119" t="s">
        <v>71</v>
      </c>
      <c r="B45" s="120" t="s">
        <v>120</v>
      </c>
      <c r="C45" s="121" t="s">
        <v>121</v>
      </c>
      <c r="D45" s="122" t="s">
        <v>113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hidden="1" customHeight="1" x14ac:dyDescent="0.25">
      <c r="A46" s="132" t="s">
        <v>71</v>
      </c>
      <c r="B46" s="133" t="s">
        <v>122</v>
      </c>
      <c r="C46" s="164" t="s">
        <v>119</v>
      </c>
      <c r="D46" s="134" t="s">
        <v>113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thickBot="1" x14ac:dyDescent="0.3">
      <c r="A47" s="166" t="s">
        <v>123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thickBot="1" x14ac:dyDescent="0.3">
      <c r="A48" s="178" t="s">
        <v>66</v>
      </c>
      <c r="B48" s="179">
        <v>3</v>
      </c>
      <c r="C48" s="180" t="s">
        <v>124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4.25" customHeight="1" thickBot="1" x14ac:dyDescent="0.3">
      <c r="A49" s="108" t="s">
        <v>68</v>
      </c>
      <c r="B49" s="155" t="s">
        <v>125</v>
      </c>
      <c r="C49" s="110" t="s">
        <v>126</v>
      </c>
      <c r="D49" s="111"/>
      <c r="E49" s="112">
        <f>SUM(E50:E52)</f>
        <v>0</v>
      </c>
      <c r="F49" s="113"/>
      <c r="G49" s="114">
        <f t="shared" ref="G49:H49" si="123">SUM(G50:G52)</f>
        <v>0</v>
      </c>
      <c r="H49" s="112">
        <f t="shared" si="123"/>
        <v>0</v>
      </c>
      <c r="I49" s="113"/>
      <c r="J49" s="114">
        <f t="shared" ref="J49:K49" si="124">SUM(J50:J52)</f>
        <v>0</v>
      </c>
      <c r="K49" s="112">
        <f t="shared" si="124"/>
        <v>0</v>
      </c>
      <c r="L49" s="113"/>
      <c r="M49" s="114">
        <f t="shared" ref="M49:N49" si="125">SUM(M50:M52)</f>
        <v>0</v>
      </c>
      <c r="N49" s="112">
        <f t="shared" si="125"/>
        <v>0</v>
      </c>
      <c r="O49" s="113"/>
      <c r="P49" s="114">
        <f t="shared" ref="P49:Q49" si="126">SUM(P50:P52)</f>
        <v>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0</v>
      </c>
      <c r="X49" s="114">
        <f t="shared" si="128"/>
        <v>0</v>
      </c>
      <c r="Y49" s="115">
        <f t="shared" ref="Y49:Y56" si="129">W49-X49</f>
        <v>0</v>
      </c>
      <c r="Z49" s="116" t="e">
        <f t="shared" ref="Z49:Z56" si="130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hidden="1" customHeight="1" x14ac:dyDescent="0.25">
      <c r="A50" s="119" t="s">
        <v>71</v>
      </c>
      <c r="B50" s="120" t="s">
        <v>127</v>
      </c>
      <c r="C50" s="187" t="s">
        <v>128</v>
      </c>
      <c r="D50" s="122" t="s">
        <v>106</v>
      </c>
      <c r="E50" s="123"/>
      <c r="F50" s="124"/>
      <c r="G50" s="125">
        <f t="shared" ref="G50:G52" si="131">E50*F50</f>
        <v>0</v>
      </c>
      <c r="H50" s="123"/>
      <c r="I50" s="124"/>
      <c r="J50" s="125">
        <f t="shared" ref="J50:J52" si="132">H50*I50</f>
        <v>0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0</v>
      </c>
      <c r="X50" s="127">
        <f t="shared" ref="X50:X52" si="138">J50+P50+V50</f>
        <v>0</v>
      </c>
      <c r="Y50" s="127">
        <f t="shared" si="129"/>
        <v>0</v>
      </c>
      <c r="Z50" s="128" t="e">
        <f t="shared" si="130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hidden="1" customHeight="1" x14ac:dyDescent="0.25">
      <c r="A51" s="119" t="s">
        <v>71</v>
      </c>
      <c r="B51" s="120" t="s">
        <v>129</v>
      </c>
      <c r="C51" s="187" t="s">
        <v>130</v>
      </c>
      <c r="D51" s="122" t="s">
        <v>106</v>
      </c>
      <c r="E51" s="123"/>
      <c r="F51" s="124"/>
      <c r="G51" s="125">
        <f t="shared" si="131"/>
        <v>0</v>
      </c>
      <c r="H51" s="123"/>
      <c r="I51" s="124"/>
      <c r="J51" s="125">
        <f t="shared" si="132"/>
        <v>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0</v>
      </c>
      <c r="X51" s="127">
        <f t="shared" si="138"/>
        <v>0</v>
      </c>
      <c r="Y51" s="127">
        <f t="shared" si="129"/>
        <v>0</v>
      </c>
      <c r="Z51" s="128" t="e">
        <f t="shared" si="130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hidden="1" customHeight="1" x14ac:dyDescent="0.25">
      <c r="A52" s="132" t="s">
        <v>71</v>
      </c>
      <c r="B52" s="133" t="s">
        <v>131</v>
      </c>
      <c r="C52" s="163" t="s">
        <v>132</v>
      </c>
      <c r="D52" s="134" t="s">
        <v>106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/>
      <c r="L52" s="136"/>
      <c r="M52" s="137">
        <f t="shared" si="133"/>
        <v>0</v>
      </c>
      <c r="N52" s="135"/>
      <c r="O52" s="136"/>
      <c r="P52" s="137">
        <f t="shared" si="134"/>
        <v>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0</v>
      </c>
      <c r="X52" s="127">
        <f t="shared" si="138"/>
        <v>0</v>
      </c>
      <c r="Y52" s="127">
        <f t="shared" si="129"/>
        <v>0</v>
      </c>
      <c r="Z52" s="128" t="e">
        <f t="shared" si="130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25">
      <c r="A53" s="108" t="s">
        <v>68</v>
      </c>
      <c r="B53" s="155" t="s">
        <v>133</v>
      </c>
      <c r="C53" s="140" t="s">
        <v>134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0.75" customHeight="1" thickBot="1" x14ac:dyDescent="0.3">
      <c r="A54" s="119" t="s">
        <v>71</v>
      </c>
      <c r="B54" s="120" t="s">
        <v>135</v>
      </c>
      <c r="C54" s="187" t="s">
        <v>136</v>
      </c>
      <c r="D54" s="122" t="s">
        <v>137</v>
      </c>
      <c r="E54" s="389" t="s">
        <v>138</v>
      </c>
      <c r="F54" s="390"/>
      <c r="G54" s="391"/>
      <c r="H54" s="389" t="s">
        <v>138</v>
      </c>
      <c r="I54" s="390"/>
      <c r="J54" s="391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hidden="1" customHeight="1" x14ac:dyDescent="0.25">
      <c r="A55" s="132" t="s">
        <v>71</v>
      </c>
      <c r="B55" s="133" t="s">
        <v>139</v>
      </c>
      <c r="C55" s="163" t="s">
        <v>140</v>
      </c>
      <c r="D55" s="134" t="s">
        <v>137</v>
      </c>
      <c r="E55" s="360"/>
      <c r="F55" s="392"/>
      <c r="G55" s="361"/>
      <c r="H55" s="360"/>
      <c r="I55" s="392"/>
      <c r="J55" s="361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5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thickBot="1" x14ac:dyDescent="0.3">
      <c r="A56" s="166" t="s">
        <v>141</v>
      </c>
      <c r="B56" s="167"/>
      <c r="C56" s="168"/>
      <c r="D56" s="169"/>
      <c r="E56" s="173">
        <f>E49</f>
        <v>0</v>
      </c>
      <c r="F56" s="189"/>
      <c r="G56" s="172">
        <f t="shared" ref="G56:H56" si="149">G49</f>
        <v>0</v>
      </c>
      <c r="H56" s="173">
        <f t="shared" si="149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50">M53+M49</f>
        <v>0</v>
      </c>
      <c r="N56" s="190">
        <f t="shared" si="150"/>
        <v>0</v>
      </c>
      <c r="O56" s="189"/>
      <c r="P56" s="172">
        <f t="shared" ref="P56:Q56" si="151">P53+P49</f>
        <v>0</v>
      </c>
      <c r="Q56" s="190">
        <f t="shared" si="151"/>
        <v>0</v>
      </c>
      <c r="R56" s="189"/>
      <c r="S56" s="172">
        <f t="shared" ref="S56:T56" si="152">S53+S49</f>
        <v>0</v>
      </c>
      <c r="T56" s="190">
        <f t="shared" si="152"/>
        <v>0</v>
      </c>
      <c r="U56" s="189"/>
      <c r="V56" s="172">
        <f t="shared" ref="V56:X56" si="153">V53+V49</f>
        <v>0</v>
      </c>
      <c r="W56" s="191">
        <f t="shared" si="153"/>
        <v>0</v>
      </c>
      <c r="X56" s="191">
        <f t="shared" si="153"/>
        <v>0</v>
      </c>
      <c r="Y56" s="191">
        <f t="shared" si="129"/>
        <v>0</v>
      </c>
      <c r="Z56" s="191" t="e">
        <f t="shared" si="130"/>
        <v>#DIV/0!</v>
      </c>
      <c r="AA56" s="177"/>
      <c r="AB56" s="131"/>
      <c r="AC56" s="131"/>
      <c r="AD56" s="131"/>
      <c r="AE56" s="7"/>
      <c r="AF56" s="7"/>
      <c r="AG56" s="7"/>
    </row>
    <row r="57" spans="1:33" ht="30" customHeight="1" thickBot="1" x14ac:dyDescent="0.3">
      <c r="A57" s="178" t="s">
        <v>66</v>
      </c>
      <c r="B57" s="179">
        <v>4</v>
      </c>
      <c r="C57" s="180" t="s">
        <v>142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29.25" customHeight="1" thickBot="1" x14ac:dyDescent="0.3">
      <c r="A58" s="108" t="s">
        <v>68</v>
      </c>
      <c r="B58" s="155" t="s">
        <v>143</v>
      </c>
      <c r="C58" s="192" t="s">
        <v>144</v>
      </c>
      <c r="D58" s="111"/>
      <c r="E58" s="112">
        <f>SUM(E59:E61)</f>
        <v>0</v>
      </c>
      <c r="F58" s="113"/>
      <c r="G58" s="114">
        <f t="shared" ref="G58:H58" si="154">SUM(G59:G61)</f>
        <v>0</v>
      </c>
      <c r="H58" s="112">
        <f t="shared" si="154"/>
        <v>0</v>
      </c>
      <c r="I58" s="113"/>
      <c r="J58" s="114">
        <f t="shared" ref="J58:K58" si="155">SUM(J59:J61)</f>
        <v>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0</v>
      </c>
      <c r="X58" s="114">
        <f t="shared" si="159"/>
        <v>0</v>
      </c>
      <c r="Y58" s="193">
        <f t="shared" ref="Y58:Y78" si="160">W58-X58</f>
        <v>0</v>
      </c>
      <c r="Z58" s="116" t="e">
        <f t="shared" ref="Z58:Z78" si="161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hidden="1" customHeight="1" x14ac:dyDescent="0.25">
      <c r="A59" s="119" t="s">
        <v>71</v>
      </c>
      <c r="B59" s="120" t="s">
        <v>145</v>
      </c>
      <c r="C59" s="187" t="s">
        <v>146</v>
      </c>
      <c r="D59" s="194" t="s">
        <v>147</v>
      </c>
      <c r="E59" s="195"/>
      <c r="F59" s="196"/>
      <c r="G59" s="197">
        <f t="shared" ref="G59:G61" si="162">E59*F59</f>
        <v>0</v>
      </c>
      <c r="H59" s="195"/>
      <c r="I59" s="196"/>
      <c r="J59" s="197">
        <f t="shared" ref="J59:J61" si="163">H59*I59</f>
        <v>0</v>
      </c>
      <c r="K59" s="123"/>
      <c r="L59" s="196"/>
      <c r="M59" s="125">
        <f t="shared" ref="M59:M61" si="164">K59*L59</f>
        <v>0</v>
      </c>
      <c r="N59" s="123"/>
      <c r="O59" s="196"/>
      <c r="P59" s="125">
        <f t="shared" ref="P59:P61" si="165">N59*O59</f>
        <v>0</v>
      </c>
      <c r="Q59" s="123"/>
      <c r="R59" s="196"/>
      <c r="S59" s="125">
        <f t="shared" ref="S59:S61" si="166">Q59*R59</f>
        <v>0</v>
      </c>
      <c r="T59" s="123"/>
      <c r="U59" s="196"/>
      <c r="V59" s="125">
        <f t="shared" ref="V59:V61" si="167">T59*U59</f>
        <v>0</v>
      </c>
      <c r="W59" s="126">
        <f t="shared" ref="W59:W61" si="168">G59+M59+S59</f>
        <v>0</v>
      </c>
      <c r="X59" s="127">
        <f t="shared" ref="X59:X61" si="169">J59+P59+V59</f>
        <v>0</v>
      </c>
      <c r="Y59" s="127">
        <f t="shared" si="160"/>
        <v>0</v>
      </c>
      <c r="Z59" s="128" t="e">
        <f t="shared" si="161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hidden="1" customHeight="1" x14ac:dyDescent="0.25">
      <c r="A60" s="119" t="s">
        <v>71</v>
      </c>
      <c r="B60" s="120" t="s">
        <v>148</v>
      </c>
      <c r="C60" s="187" t="s">
        <v>146</v>
      </c>
      <c r="D60" s="194" t="s">
        <v>147</v>
      </c>
      <c r="E60" s="195"/>
      <c r="F60" s="196"/>
      <c r="G60" s="197">
        <f t="shared" si="162"/>
        <v>0</v>
      </c>
      <c r="H60" s="195"/>
      <c r="I60" s="196"/>
      <c r="J60" s="197">
        <f t="shared" si="163"/>
        <v>0</v>
      </c>
      <c r="K60" s="123"/>
      <c r="L60" s="196"/>
      <c r="M60" s="125">
        <f t="shared" si="164"/>
        <v>0</v>
      </c>
      <c r="N60" s="123"/>
      <c r="O60" s="196"/>
      <c r="P60" s="125">
        <f t="shared" si="165"/>
        <v>0</v>
      </c>
      <c r="Q60" s="123"/>
      <c r="R60" s="196"/>
      <c r="S60" s="125">
        <f t="shared" si="166"/>
        <v>0</v>
      </c>
      <c r="T60" s="123"/>
      <c r="U60" s="196"/>
      <c r="V60" s="125">
        <f t="shared" si="167"/>
        <v>0</v>
      </c>
      <c r="W60" s="126">
        <f t="shared" si="168"/>
        <v>0</v>
      </c>
      <c r="X60" s="127">
        <f t="shared" si="169"/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hidden="1" customHeight="1" x14ac:dyDescent="0.25">
      <c r="A61" s="147" t="s">
        <v>71</v>
      </c>
      <c r="B61" s="133" t="s">
        <v>149</v>
      </c>
      <c r="C61" s="163" t="s">
        <v>146</v>
      </c>
      <c r="D61" s="194" t="s">
        <v>147</v>
      </c>
      <c r="E61" s="198"/>
      <c r="F61" s="199"/>
      <c r="G61" s="200">
        <f t="shared" si="162"/>
        <v>0</v>
      </c>
      <c r="H61" s="198"/>
      <c r="I61" s="199"/>
      <c r="J61" s="200">
        <f t="shared" si="163"/>
        <v>0</v>
      </c>
      <c r="K61" s="135"/>
      <c r="L61" s="199"/>
      <c r="M61" s="137">
        <f t="shared" si="164"/>
        <v>0</v>
      </c>
      <c r="N61" s="135"/>
      <c r="O61" s="199"/>
      <c r="P61" s="137">
        <f t="shared" si="165"/>
        <v>0</v>
      </c>
      <c r="Q61" s="135"/>
      <c r="R61" s="199"/>
      <c r="S61" s="137">
        <f t="shared" si="166"/>
        <v>0</v>
      </c>
      <c r="T61" s="135"/>
      <c r="U61" s="199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thickBot="1" x14ac:dyDescent="0.3">
      <c r="A62" s="108" t="s">
        <v>68</v>
      </c>
      <c r="B62" s="155" t="s">
        <v>150</v>
      </c>
      <c r="C62" s="153" t="s">
        <v>151</v>
      </c>
      <c r="D62" s="141"/>
      <c r="E62" s="142">
        <f>SUM(E63:E65)</f>
        <v>0</v>
      </c>
      <c r="F62" s="143"/>
      <c r="G62" s="144">
        <f t="shared" ref="G62:H62" si="170">SUM(G63:G65)</f>
        <v>0</v>
      </c>
      <c r="H62" s="142">
        <f t="shared" si="170"/>
        <v>0</v>
      </c>
      <c r="I62" s="143"/>
      <c r="J62" s="144">
        <f t="shared" ref="J62:K62" si="171">SUM(J63:J65)</f>
        <v>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0</v>
      </c>
      <c r="X62" s="144">
        <f t="shared" si="175"/>
        <v>0</v>
      </c>
      <c r="Y62" s="144">
        <f t="shared" si="160"/>
        <v>0</v>
      </c>
      <c r="Z62" s="144" t="e">
        <f t="shared" si="161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hidden="1" customHeight="1" x14ac:dyDescent="0.25">
      <c r="A63" s="119" t="s">
        <v>71</v>
      </c>
      <c r="B63" s="120" t="s">
        <v>152</v>
      </c>
      <c r="C63" s="201" t="s">
        <v>153</v>
      </c>
      <c r="D63" s="202" t="s">
        <v>154</v>
      </c>
      <c r="E63" s="123"/>
      <c r="F63" s="124"/>
      <c r="G63" s="125">
        <f t="shared" ref="G63:G65" si="176">E63*F63</f>
        <v>0</v>
      </c>
      <c r="H63" s="123"/>
      <c r="I63" s="124"/>
      <c r="J63" s="125">
        <f t="shared" ref="J63:J65" si="177">H63*I63</f>
        <v>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0</v>
      </c>
      <c r="X63" s="127">
        <f t="shared" ref="X63:X65" si="183">J63+P63+V63</f>
        <v>0</v>
      </c>
      <c r="Y63" s="127">
        <f t="shared" si="160"/>
        <v>0</v>
      </c>
      <c r="Z63" s="128" t="e">
        <f t="shared" si="161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hidden="1" customHeight="1" x14ac:dyDescent="0.25">
      <c r="A64" s="119" t="s">
        <v>71</v>
      </c>
      <c r="B64" s="120" t="s">
        <v>155</v>
      </c>
      <c r="C64" s="201" t="s">
        <v>128</v>
      </c>
      <c r="D64" s="202" t="s">
        <v>154</v>
      </c>
      <c r="E64" s="123"/>
      <c r="F64" s="124"/>
      <c r="G64" s="125">
        <f t="shared" si="176"/>
        <v>0</v>
      </c>
      <c r="H64" s="123"/>
      <c r="I64" s="124"/>
      <c r="J64" s="125">
        <f t="shared" si="177"/>
        <v>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0</v>
      </c>
      <c r="X64" s="127">
        <f t="shared" si="183"/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hidden="1" customHeight="1" x14ac:dyDescent="0.25">
      <c r="A65" s="132" t="s">
        <v>71</v>
      </c>
      <c r="B65" s="154" t="s">
        <v>156</v>
      </c>
      <c r="C65" s="203" t="s">
        <v>130</v>
      </c>
      <c r="D65" s="202" t="s">
        <v>154</v>
      </c>
      <c r="E65" s="135"/>
      <c r="F65" s="136"/>
      <c r="G65" s="137">
        <f t="shared" si="176"/>
        <v>0</v>
      </c>
      <c r="H65" s="135"/>
      <c r="I65" s="136"/>
      <c r="J65" s="137">
        <f t="shared" si="177"/>
        <v>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thickBot="1" x14ac:dyDescent="0.3">
      <c r="A66" s="108" t="s">
        <v>68</v>
      </c>
      <c r="B66" s="155" t="s">
        <v>157</v>
      </c>
      <c r="C66" s="153" t="s">
        <v>158</v>
      </c>
      <c r="D66" s="141"/>
      <c r="E66" s="142">
        <f>SUM(E67:E69)</f>
        <v>0</v>
      </c>
      <c r="F66" s="143"/>
      <c r="G66" s="144">
        <f t="shared" ref="G66:H66" si="184">SUM(G67:G69)</f>
        <v>0</v>
      </c>
      <c r="H66" s="142">
        <f t="shared" si="184"/>
        <v>0</v>
      </c>
      <c r="I66" s="143"/>
      <c r="J66" s="144">
        <f t="shared" ref="J66:K66" si="185">SUM(J67:J69)</f>
        <v>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0</v>
      </c>
      <c r="X66" s="144">
        <f t="shared" si="189"/>
        <v>0</v>
      </c>
      <c r="Y66" s="144">
        <f t="shared" si="160"/>
        <v>0</v>
      </c>
      <c r="Z66" s="144" t="e">
        <f t="shared" si="161"/>
        <v>#DIV/0!</v>
      </c>
      <c r="AA66" s="146"/>
      <c r="AB66" s="118"/>
      <c r="AC66" s="118"/>
      <c r="AD66" s="118"/>
      <c r="AE66" s="118"/>
      <c r="AF66" s="118"/>
      <c r="AG66" s="118"/>
    </row>
    <row r="67" spans="1:33" ht="0.75" hidden="1" customHeight="1" x14ac:dyDescent="0.25">
      <c r="A67" s="119" t="s">
        <v>71</v>
      </c>
      <c r="B67" s="120" t="s">
        <v>159</v>
      </c>
      <c r="C67" s="201" t="s">
        <v>160</v>
      </c>
      <c r="D67" s="202" t="s">
        <v>161</v>
      </c>
      <c r="E67" s="123"/>
      <c r="F67" s="124"/>
      <c r="G67" s="125">
        <f t="shared" ref="G67:G69" si="190">E67*F67</f>
        <v>0</v>
      </c>
      <c r="H67" s="123"/>
      <c r="I67" s="124"/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0</v>
      </c>
      <c r="X67" s="127">
        <f t="shared" ref="X67:X69" si="197">J67+P67+V67</f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hidden="1" customHeight="1" x14ac:dyDescent="0.25">
      <c r="A68" s="119" t="s">
        <v>71</v>
      </c>
      <c r="B68" s="120" t="s">
        <v>162</v>
      </c>
      <c r="C68" s="201" t="s">
        <v>163</v>
      </c>
      <c r="D68" s="202" t="s">
        <v>161</v>
      </c>
      <c r="E68" s="123"/>
      <c r="F68" s="124"/>
      <c r="G68" s="125">
        <f t="shared" si="190"/>
        <v>0</v>
      </c>
      <c r="H68" s="123"/>
      <c r="I68" s="124"/>
      <c r="J68" s="125">
        <f t="shared" si="191"/>
        <v>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0</v>
      </c>
      <c r="X68" s="127">
        <f t="shared" si="197"/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hidden="1" customHeight="1" x14ac:dyDescent="0.25">
      <c r="A69" s="132" t="s">
        <v>71</v>
      </c>
      <c r="B69" s="154" t="s">
        <v>164</v>
      </c>
      <c r="C69" s="203" t="s">
        <v>165</v>
      </c>
      <c r="D69" s="204" t="s">
        <v>161</v>
      </c>
      <c r="E69" s="135"/>
      <c r="F69" s="136"/>
      <c r="G69" s="137">
        <f t="shared" si="190"/>
        <v>0</v>
      </c>
      <c r="H69" s="135"/>
      <c r="I69" s="136"/>
      <c r="J69" s="137">
        <f t="shared" si="191"/>
        <v>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0</v>
      </c>
      <c r="X69" s="127">
        <f t="shared" si="197"/>
        <v>0</v>
      </c>
      <c r="Y69" s="127">
        <f t="shared" si="160"/>
        <v>0</v>
      </c>
      <c r="Z69" s="128" t="e">
        <f t="shared" si="161"/>
        <v>#DIV/0!</v>
      </c>
      <c r="AA69" s="139"/>
      <c r="AB69" s="131"/>
      <c r="AC69" s="131"/>
      <c r="AD69" s="131"/>
      <c r="AE69" s="131"/>
      <c r="AF69" s="131"/>
      <c r="AG69" s="131"/>
    </row>
    <row r="70" spans="1:33" ht="29.25" customHeight="1" thickBot="1" x14ac:dyDescent="0.3">
      <c r="A70" s="108" t="s">
        <v>68</v>
      </c>
      <c r="B70" s="155" t="s">
        <v>166</v>
      </c>
      <c r="C70" s="153" t="s">
        <v>167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hidden="1" customHeight="1" x14ac:dyDescent="0.25">
      <c r="A71" s="119" t="s">
        <v>71</v>
      </c>
      <c r="B71" s="120" t="s">
        <v>168</v>
      </c>
      <c r="C71" s="187" t="s">
        <v>169</v>
      </c>
      <c r="D71" s="202" t="s">
        <v>106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hidden="1" customHeight="1" x14ac:dyDescent="0.25">
      <c r="A72" s="119" t="s">
        <v>71</v>
      </c>
      <c r="B72" s="120" t="s">
        <v>170</v>
      </c>
      <c r="C72" s="187" t="s">
        <v>169</v>
      </c>
      <c r="D72" s="202" t="s">
        <v>106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hidden="1" customHeight="1" x14ac:dyDescent="0.25">
      <c r="A73" s="132" t="s">
        <v>71</v>
      </c>
      <c r="B73" s="133" t="s">
        <v>171</v>
      </c>
      <c r="C73" s="163" t="s">
        <v>169</v>
      </c>
      <c r="D73" s="204" t="s">
        <v>106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thickBot="1" x14ac:dyDescent="0.3">
      <c r="A74" s="108" t="s">
        <v>68</v>
      </c>
      <c r="B74" s="155" t="s">
        <v>172</v>
      </c>
      <c r="C74" s="153" t="s">
        <v>173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hidden="1" customHeight="1" x14ac:dyDescent="0.25">
      <c r="A75" s="119" t="s">
        <v>71</v>
      </c>
      <c r="B75" s="120" t="s">
        <v>174</v>
      </c>
      <c r="C75" s="187" t="s">
        <v>169</v>
      </c>
      <c r="D75" s="202" t="s">
        <v>106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hidden="1" customHeight="1" x14ac:dyDescent="0.25">
      <c r="A76" s="119" t="s">
        <v>71</v>
      </c>
      <c r="B76" s="120" t="s">
        <v>175</v>
      </c>
      <c r="C76" s="187" t="s">
        <v>169</v>
      </c>
      <c r="D76" s="202" t="s">
        <v>106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hidden="1" customHeight="1" x14ac:dyDescent="0.25">
      <c r="A77" s="132" t="s">
        <v>71</v>
      </c>
      <c r="B77" s="154" t="s">
        <v>176</v>
      </c>
      <c r="C77" s="163" t="s">
        <v>169</v>
      </c>
      <c r="D77" s="204" t="s">
        <v>106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5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thickBot="1" x14ac:dyDescent="0.3">
      <c r="A78" s="166" t="s">
        <v>177</v>
      </c>
      <c r="B78" s="167"/>
      <c r="C78" s="168"/>
      <c r="D78" s="169"/>
      <c r="E78" s="173">
        <f>E74+E70+E66+E62+E58</f>
        <v>0</v>
      </c>
      <c r="F78" s="189"/>
      <c r="G78" s="172">
        <f t="shared" ref="G78:H78" si="226">G74+G70+G66+G62+G58</f>
        <v>0</v>
      </c>
      <c r="H78" s="173">
        <f t="shared" si="226"/>
        <v>0</v>
      </c>
      <c r="I78" s="189"/>
      <c r="J78" s="172">
        <f t="shared" ref="J78:K78" si="227">J74+J70+J66+J62+J58</f>
        <v>0</v>
      </c>
      <c r="K78" s="190">
        <f t="shared" si="227"/>
        <v>0</v>
      </c>
      <c r="L78" s="189"/>
      <c r="M78" s="172">
        <f t="shared" ref="M78:N78" si="228">M74+M70+M66+M62+M58</f>
        <v>0</v>
      </c>
      <c r="N78" s="190">
        <f t="shared" si="228"/>
        <v>0</v>
      </c>
      <c r="O78" s="189"/>
      <c r="P78" s="172">
        <f t="shared" ref="P78:Q78" si="229">P74+P70+P66+P62+P58</f>
        <v>0</v>
      </c>
      <c r="Q78" s="190">
        <f t="shared" si="229"/>
        <v>0</v>
      </c>
      <c r="R78" s="189"/>
      <c r="S78" s="172">
        <f t="shared" ref="S78:T78" si="230">S74+S70+S66+S62+S58</f>
        <v>0</v>
      </c>
      <c r="T78" s="190">
        <f t="shared" si="230"/>
        <v>0</v>
      </c>
      <c r="U78" s="189"/>
      <c r="V78" s="172">
        <f t="shared" ref="V78:X78" si="231">V74+V70+V66+V62+V58</f>
        <v>0</v>
      </c>
      <c r="W78" s="191">
        <f t="shared" si="231"/>
        <v>0</v>
      </c>
      <c r="X78" s="205">
        <f t="shared" si="231"/>
        <v>0</v>
      </c>
      <c r="Y78" s="206">
        <f t="shared" si="160"/>
        <v>0</v>
      </c>
      <c r="Z78" s="206" t="e">
        <f t="shared" si="161"/>
        <v>#DIV/0!</v>
      </c>
      <c r="AA78" s="177"/>
      <c r="AB78" s="7"/>
      <c r="AC78" s="7"/>
      <c r="AD78" s="7"/>
      <c r="AE78" s="7"/>
      <c r="AF78" s="7"/>
      <c r="AG78" s="7"/>
    </row>
    <row r="79" spans="1:33" ht="30" customHeight="1" thickBot="1" x14ac:dyDescent="0.3">
      <c r="A79" s="207" t="s">
        <v>66</v>
      </c>
      <c r="B79" s="208">
        <v>5</v>
      </c>
      <c r="C79" s="209" t="s">
        <v>178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0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25">
      <c r="A80" s="108" t="s">
        <v>68</v>
      </c>
      <c r="B80" s="155" t="s">
        <v>179</v>
      </c>
      <c r="C80" s="140" t="s">
        <v>180</v>
      </c>
      <c r="D80" s="141"/>
      <c r="E80" s="142">
        <f>SUM(E81:E83)</f>
        <v>510</v>
      </c>
      <c r="F80" s="143"/>
      <c r="G80" s="144">
        <f t="shared" ref="G80:H80" si="232">SUM(G81:G83)</f>
        <v>82350</v>
      </c>
      <c r="H80" s="142">
        <f t="shared" si="232"/>
        <v>510</v>
      </c>
      <c r="I80" s="143"/>
      <c r="J80" s="144">
        <f t="shared" ref="J80:K80" si="233">SUM(J81:J83)</f>
        <v>82350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11">
        <f t="shared" si="237"/>
        <v>82350</v>
      </c>
      <c r="X80" s="211">
        <f t="shared" si="237"/>
        <v>82350</v>
      </c>
      <c r="Y80" s="211">
        <f t="shared" ref="Y80:Y92" si="238">W80-X80</f>
        <v>0</v>
      </c>
      <c r="Z80" s="116">
        <f t="shared" ref="Z80:Z92" si="239">Y80/W80</f>
        <v>0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19" t="s">
        <v>71</v>
      </c>
      <c r="B81" s="120" t="s">
        <v>181</v>
      </c>
      <c r="C81" s="212" t="s">
        <v>329</v>
      </c>
      <c r="D81" s="202" t="s">
        <v>182</v>
      </c>
      <c r="E81" s="335">
        <v>90</v>
      </c>
      <c r="F81" s="336">
        <v>180</v>
      </c>
      <c r="G81" s="125">
        <f t="shared" ref="G81:G83" si="240">E81*F81</f>
        <v>16200</v>
      </c>
      <c r="H81" s="335">
        <v>90</v>
      </c>
      <c r="I81" s="336">
        <v>180</v>
      </c>
      <c r="J81" s="125">
        <f t="shared" ref="J81:J83" si="241">H81*I81</f>
        <v>16200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16200</v>
      </c>
      <c r="X81" s="127">
        <f t="shared" ref="X81:X83" si="247">J81+P81+V81</f>
        <v>16200</v>
      </c>
      <c r="Y81" s="127">
        <f t="shared" si="238"/>
        <v>0</v>
      </c>
      <c r="Z81" s="128">
        <f t="shared" si="239"/>
        <v>0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19" t="s">
        <v>71</v>
      </c>
      <c r="B82" s="120" t="s">
        <v>183</v>
      </c>
      <c r="C82" s="212" t="s">
        <v>330</v>
      </c>
      <c r="D82" s="202" t="s">
        <v>182</v>
      </c>
      <c r="E82" s="335">
        <v>315</v>
      </c>
      <c r="F82" s="336">
        <v>180</v>
      </c>
      <c r="G82" s="125">
        <f t="shared" si="240"/>
        <v>56700</v>
      </c>
      <c r="H82" s="335">
        <v>315</v>
      </c>
      <c r="I82" s="336">
        <v>180</v>
      </c>
      <c r="J82" s="125">
        <f t="shared" si="241"/>
        <v>56700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56700</v>
      </c>
      <c r="X82" s="127">
        <f t="shared" si="247"/>
        <v>56700</v>
      </c>
      <c r="Y82" s="127">
        <f t="shared" si="238"/>
        <v>0</v>
      </c>
      <c r="Z82" s="128">
        <f t="shared" si="239"/>
        <v>0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32" t="s">
        <v>71</v>
      </c>
      <c r="B83" s="133" t="s">
        <v>184</v>
      </c>
      <c r="C83" s="212" t="s">
        <v>331</v>
      </c>
      <c r="D83" s="204" t="s">
        <v>182</v>
      </c>
      <c r="E83" s="339">
        <v>105</v>
      </c>
      <c r="F83" s="340">
        <v>90</v>
      </c>
      <c r="G83" s="137">
        <f t="shared" si="240"/>
        <v>9450</v>
      </c>
      <c r="H83" s="339">
        <v>105</v>
      </c>
      <c r="I83" s="340">
        <v>90</v>
      </c>
      <c r="J83" s="137">
        <f t="shared" si="241"/>
        <v>9450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9450</v>
      </c>
      <c r="X83" s="127">
        <f t="shared" si="247"/>
        <v>9450</v>
      </c>
      <c r="Y83" s="127">
        <f t="shared" si="238"/>
        <v>0</v>
      </c>
      <c r="Z83" s="128">
        <f t="shared" si="239"/>
        <v>0</v>
      </c>
      <c r="AA83" s="139"/>
      <c r="AB83" s="131"/>
      <c r="AC83" s="131"/>
      <c r="AD83" s="131"/>
      <c r="AE83" s="131"/>
      <c r="AF83" s="131"/>
      <c r="AG83" s="131"/>
    </row>
    <row r="84" spans="1:33" ht="30" customHeight="1" thickBot="1" x14ac:dyDescent="0.3">
      <c r="A84" s="108" t="s">
        <v>68</v>
      </c>
      <c r="B84" s="155" t="s">
        <v>185</v>
      </c>
      <c r="C84" s="140" t="s">
        <v>186</v>
      </c>
      <c r="D84" s="213"/>
      <c r="E84" s="214">
        <f>SUM(E85:E87)</f>
        <v>0</v>
      </c>
      <c r="F84" s="143"/>
      <c r="G84" s="144">
        <f t="shared" ref="G84:H84" si="248">SUM(G85:G87)</f>
        <v>0</v>
      </c>
      <c r="H84" s="214">
        <f t="shared" si="248"/>
        <v>0</v>
      </c>
      <c r="I84" s="143"/>
      <c r="J84" s="144">
        <f t="shared" ref="J84:K84" si="249">SUM(J85:J87)</f>
        <v>0</v>
      </c>
      <c r="K84" s="214">
        <f t="shared" si="249"/>
        <v>0</v>
      </c>
      <c r="L84" s="143"/>
      <c r="M84" s="144">
        <f t="shared" ref="M84:N84" si="250">SUM(M85:M87)</f>
        <v>0</v>
      </c>
      <c r="N84" s="214">
        <f t="shared" si="250"/>
        <v>0</v>
      </c>
      <c r="O84" s="143"/>
      <c r="P84" s="144">
        <f t="shared" ref="P84:Q84" si="251">SUM(P85:P87)</f>
        <v>0</v>
      </c>
      <c r="Q84" s="214">
        <f t="shared" si="251"/>
        <v>0</v>
      </c>
      <c r="R84" s="143"/>
      <c r="S84" s="144">
        <f t="shared" ref="S84:T84" si="252">SUM(S85:S87)</f>
        <v>0</v>
      </c>
      <c r="T84" s="214">
        <f t="shared" si="252"/>
        <v>0</v>
      </c>
      <c r="U84" s="143"/>
      <c r="V84" s="144">
        <f t="shared" ref="V84:X84" si="253">SUM(V85:V87)</f>
        <v>0</v>
      </c>
      <c r="W84" s="211">
        <f t="shared" si="253"/>
        <v>0</v>
      </c>
      <c r="X84" s="211">
        <f t="shared" si="253"/>
        <v>0</v>
      </c>
      <c r="Y84" s="211">
        <f t="shared" si="238"/>
        <v>0</v>
      </c>
      <c r="Z84" s="211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hidden="1" customHeight="1" x14ac:dyDescent="0.25">
      <c r="A85" s="119" t="s">
        <v>71</v>
      </c>
      <c r="B85" s="120" t="s">
        <v>187</v>
      </c>
      <c r="C85" s="212" t="s">
        <v>188</v>
      </c>
      <c r="D85" s="215" t="s">
        <v>106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hidden="1" customHeight="1" x14ac:dyDescent="0.25">
      <c r="A86" s="119" t="s">
        <v>71</v>
      </c>
      <c r="B86" s="120" t="s">
        <v>189</v>
      </c>
      <c r="C86" s="187" t="s">
        <v>188</v>
      </c>
      <c r="D86" s="202" t="s">
        <v>106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hidden="1" customHeight="1" x14ac:dyDescent="0.25">
      <c r="A87" s="132" t="s">
        <v>71</v>
      </c>
      <c r="B87" s="133" t="s">
        <v>190</v>
      </c>
      <c r="C87" s="163" t="s">
        <v>188</v>
      </c>
      <c r="D87" s="204" t="s">
        <v>106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thickBot="1" x14ac:dyDescent="0.3">
      <c r="A88" s="108" t="s">
        <v>68</v>
      </c>
      <c r="B88" s="155" t="s">
        <v>191</v>
      </c>
      <c r="C88" s="216" t="s">
        <v>192</v>
      </c>
      <c r="D88" s="217"/>
      <c r="E88" s="214">
        <f>SUM(E89:E91)</f>
        <v>0</v>
      </c>
      <c r="F88" s="143"/>
      <c r="G88" s="144">
        <f t="shared" ref="G88:H88" si="262">SUM(G89:G91)</f>
        <v>0</v>
      </c>
      <c r="H88" s="214">
        <f t="shared" si="262"/>
        <v>0</v>
      </c>
      <c r="I88" s="143"/>
      <c r="J88" s="144">
        <f t="shared" ref="J88:K88" si="263">SUM(J89:J91)</f>
        <v>0</v>
      </c>
      <c r="K88" s="214">
        <f t="shared" si="263"/>
        <v>0</v>
      </c>
      <c r="L88" s="143"/>
      <c r="M88" s="144">
        <f t="shared" ref="M88:N88" si="264">SUM(M89:M91)</f>
        <v>0</v>
      </c>
      <c r="N88" s="214">
        <f t="shared" si="264"/>
        <v>0</v>
      </c>
      <c r="O88" s="143"/>
      <c r="P88" s="144">
        <f t="shared" ref="P88:Q88" si="265">SUM(P89:P91)</f>
        <v>0</v>
      </c>
      <c r="Q88" s="214">
        <f t="shared" si="265"/>
        <v>0</v>
      </c>
      <c r="R88" s="143"/>
      <c r="S88" s="144">
        <f t="shared" ref="S88:T88" si="266">SUM(S89:S91)</f>
        <v>0</v>
      </c>
      <c r="T88" s="214">
        <f t="shared" si="266"/>
        <v>0</v>
      </c>
      <c r="U88" s="143"/>
      <c r="V88" s="144">
        <f t="shared" ref="V88:X88" si="267">SUM(V89:V91)</f>
        <v>0</v>
      </c>
      <c r="W88" s="211">
        <f t="shared" si="267"/>
        <v>0</v>
      </c>
      <c r="X88" s="211">
        <f t="shared" si="267"/>
        <v>0</v>
      </c>
      <c r="Y88" s="211">
        <f t="shared" si="238"/>
        <v>0</v>
      </c>
      <c r="Z88" s="211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hidden="1" customHeight="1" x14ac:dyDescent="0.25">
      <c r="A89" s="119" t="s">
        <v>71</v>
      </c>
      <c r="B89" s="120" t="s">
        <v>193</v>
      </c>
      <c r="C89" s="218" t="s">
        <v>112</v>
      </c>
      <c r="D89" s="219" t="s">
        <v>113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hidden="1" customHeight="1" x14ac:dyDescent="0.25">
      <c r="A90" s="119" t="s">
        <v>71</v>
      </c>
      <c r="B90" s="120" t="s">
        <v>194</v>
      </c>
      <c r="C90" s="218" t="s">
        <v>112</v>
      </c>
      <c r="D90" s="219" t="s">
        <v>113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hidden="1" customHeight="1" x14ac:dyDescent="0.25">
      <c r="A91" s="132" t="s">
        <v>71</v>
      </c>
      <c r="B91" s="133" t="s">
        <v>195</v>
      </c>
      <c r="C91" s="220" t="s">
        <v>112</v>
      </c>
      <c r="D91" s="219" t="s">
        <v>113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thickBot="1" x14ac:dyDescent="0.3">
      <c r="A92" s="393" t="s">
        <v>196</v>
      </c>
      <c r="B92" s="369"/>
      <c r="C92" s="369"/>
      <c r="D92" s="370"/>
      <c r="E92" s="189"/>
      <c r="F92" s="189"/>
      <c r="G92" s="172">
        <f>G80+G84+G88</f>
        <v>82350</v>
      </c>
      <c r="H92" s="189"/>
      <c r="I92" s="189"/>
      <c r="J92" s="172">
        <f>J80+J84+J88</f>
        <v>82350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6">V80+V84+V88</f>
        <v>0</v>
      </c>
      <c r="W92" s="191">
        <f t="shared" si="276"/>
        <v>82350</v>
      </c>
      <c r="X92" s="191">
        <f t="shared" si="276"/>
        <v>82350</v>
      </c>
      <c r="Y92" s="191">
        <f t="shared" si="238"/>
        <v>0</v>
      </c>
      <c r="Z92" s="191">
        <f t="shared" si="239"/>
        <v>0</v>
      </c>
      <c r="AA92" s="177"/>
      <c r="AB92" s="5"/>
      <c r="AC92" s="7"/>
      <c r="AD92" s="7"/>
      <c r="AE92" s="7"/>
      <c r="AF92" s="7"/>
      <c r="AG92" s="7"/>
    </row>
    <row r="93" spans="1:33" ht="30" customHeight="1" thickBot="1" x14ac:dyDescent="0.3">
      <c r="A93" s="178" t="s">
        <v>66</v>
      </c>
      <c r="B93" s="179">
        <v>6</v>
      </c>
      <c r="C93" s="180" t="s">
        <v>197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0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25">
      <c r="A94" s="108" t="s">
        <v>68</v>
      </c>
      <c r="B94" s="155" t="s">
        <v>198</v>
      </c>
      <c r="C94" s="221" t="s">
        <v>199</v>
      </c>
      <c r="D94" s="111"/>
      <c r="E94" s="112">
        <f>SUM(E95:E100)</f>
        <v>108</v>
      </c>
      <c r="F94" s="113"/>
      <c r="G94" s="114">
        <f t="shared" ref="G94:H94" si="277">SUM(G95:G100)</f>
        <v>16610</v>
      </c>
      <c r="H94" s="112">
        <f t="shared" si="277"/>
        <v>108</v>
      </c>
      <c r="I94" s="113"/>
      <c r="J94" s="114">
        <f t="shared" ref="J94:K94" si="278">SUM(J95:J100)</f>
        <v>16610</v>
      </c>
      <c r="K94" s="112">
        <f t="shared" si="278"/>
        <v>0</v>
      </c>
      <c r="L94" s="113"/>
      <c r="M94" s="114">
        <f t="shared" ref="M94:N94" si="279">SUM(M95:M100)</f>
        <v>0</v>
      </c>
      <c r="N94" s="112">
        <f t="shared" si="279"/>
        <v>0</v>
      </c>
      <c r="O94" s="113"/>
      <c r="P94" s="114">
        <f t="shared" ref="P94:Q94" si="280">SUM(P95:P100)</f>
        <v>0</v>
      </c>
      <c r="Q94" s="112">
        <f t="shared" si="280"/>
        <v>0</v>
      </c>
      <c r="R94" s="113"/>
      <c r="S94" s="114">
        <f t="shared" ref="S94:T94" si="281">SUM(S95:S100)</f>
        <v>0</v>
      </c>
      <c r="T94" s="112">
        <f t="shared" si="281"/>
        <v>0</v>
      </c>
      <c r="U94" s="113"/>
      <c r="V94" s="114">
        <f t="shared" ref="V94:X94" si="282">SUM(V95:V100)</f>
        <v>0</v>
      </c>
      <c r="W94" s="114">
        <f t="shared" si="282"/>
        <v>16610</v>
      </c>
      <c r="X94" s="114">
        <f t="shared" si="282"/>
        <v>16610</v>
      </c>
      <c r="Y94" s="114">
        <f t="shared" ref="Y94:Y109" si="283">W94-X94</f>
        <v>0</v>
      </c>
      <c r="Z94" s="116">
        <f t="shared" ref="Z94:Z109" si="284">Y94/W94</f>
        <v>0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25">
      <c r="A95" s="119" t="s">
        <v>71</v>
      </c>
      <c r="B95" s="120" t="s">
        <v>200</v>
      </c>
      <c r="C95" s="341" t="s">
        <v>335</v>
      </c>
      <c r="D95" s="122" t="s">
        <v>106</v>
      </c>
      <c r="E95" s="335">
        <v>45</v>
      </c>
      <c r="F95" s="336">
        <v>82</v>
      </c>
      <c r="G95" s="125">
        <f t="shared" ref="G95:G100" si="285">E95*F95</f>
        <v>3690</v>
      </c>
      <c r="H95" s="335">
        <v>45</v>
      </c>
      <c r="I95" s="336">
        <v>82</v>
      </c>
      <c r="J95" s="125">
        <f t="shared" ref="J95:J100" si="286">H95*I95</f>
        <v>3690</v>
      </c>
      <c r="K95" s="123"/>
      <c r="L95" s="124"/>
      <c r="M95" s="125">
        <f t="shared" ref="M95:M100" si="287">K95*L95</f>
        <v>0</v>
      </c>
      <c r="N95" s="123"/>
      <c r="O95" s="124"/>
      <c r="P95" s="125">
        <f t="shared" ref="P95:P100" si="288">N95*O95</f>
        <v>0</v>
      </c>
      <c r="Q95" s="123"/>
      <c r="R95" s="124"/>
      <c r="S95" s="125">
        <f t="shared" ref="S95:S100" si="289">Q95*R95</f>
        <v>0</v>
      </c>
      <c r="T95" s="123"/>
      <c r="U95" s="124"/>
      <c r="V95" s="125">
        <f t="shared" ref="V95:V100" si="290">T95*U95</f>
        <v>0</v>
      </c>
      <c r="W95" s="126">
        <f t="shared" ref="W95:W100" si="291">G95+M95+S95</f>
        <v>3690</v>
      </c>
      <c r="X95" s="127">
        <f t="shared" ref="X95:X100" si="292">J95+P95+V95</f>
        <v>3690</v>
      </c>
      <c r="Y95" s="127">
        <f t="shared" si="283"/>
        <v>0</v>
      </c>
      <c r="Z95" s="128">
        <f t="shared" si="284"/>
        <v>0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5">
      <c r="A96" s="119" t="s">
        <v>71</v>
      </c>
      <c r="B96" s="120" t="s">
        <v>202</v>
      </c>
      <c r="C96" s="341" t="s">
        <v>336</v>
      </c>
      <c r="D96" s="122" t="s">
        <v>106</v>
      </c>
      <c r="E96" s="335">
        <v>45</v>
      </c>
      <c r="F96" s="336">
        <v>82</v>
      </c>
      <c r="G96" s="125">
        <f t="shared" si="285"/>
        <v>3690</v>
      </c>
      <c r="H96" s="335">
        <v>45</v>
      </c>
      <c r="I96" s="336">
        <v>82</v>
      </c>
      <c r="J96" s="125">
        <f t="shared" si="286"/>
        <v>3690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3690</v>
      </c>
      <c r="X96" s="127">
        <f t="shared" si="292"/>
        <v>3690</v>
      </c>
      <c r="Y96" s="127">
        <f t="shared" si="283"/>
        <v>0</v>
      </c>
      <c r="Z96" s="128">
        <f t="shared" si="284"/>
        <v>0</v>
      </c>
      <c r="AA96" s="129"/>
      <c r="AB96" s="131"/>
      <c r="AC96" s="131"/>
      <c r="AD96" s="131"/>
      <c r="AE96" s="131"/>
      <c r="AF96" s="131"/>
      <c r="AG96" s="131"/>
    </row>
    <row r="97" spans="1:33" s="334" customFormat="1" ht="30" customHeight="1" x14ac:dyDescent="0.25">
      <c r="A97" s="119" t="s">
        <v>71</v>
      </c>
      <c r="B97" s="120" t="s">
        <v>203</v>
      </c>
      <c r="C97" s="341" t="s">
        <v>337</v>
      </c>
      <c r="D97" s="122" t="s">
        <v>106</v>
      </c>
      <c r="E97" s="339">
        <v>15</v>
      </c>
      <c r="F97" s="340">
        <v>82</v>
      </c>
      <c r="G97" s="125">
        <f t="shared" ref="G97:G99" si="293">E97*F97</f>
        <v>1230</v>
      </c>
      <c r="H97" s="339">
        <v>15</v>
      </c>
      <c r="I97" s="340">
        <v>82</v>
      </c>
      <c r="J97" s="125">
        <f t="shared" ref="J97:J99" si="294">H97*I97</f>
        <v>1230</v>
      </c>
      <c r="K97" s="123"/>
      <c r="L97" s="124"/>
      <c r="M97" s="125">
        <f t="shared" ref="M97:M99" si="295">K97*L97</f>
        <v>0</v>
      </c>
      <c r="N97" s="123"/>
      <c r="O97" s="124"/>
      <c r="P97" s="125">
        <f t="shared" ref="P97:P99" si="296">N97*O97</f>
        <v>0</v>
      </c>
      <c r="Q97" s="123"/>
      <c r="R97" s="124"/>
      <c r="S97" s="125">
        <f t="shared" ref="S97:S99" si="297">Q97*R97</f>
        <v>0</v>
      </c>
      <c r="T97" s="123"/>
      <c r="U97" s="124"/>
      <c r="V97" s="125">
        <f t="shared" ref="V97:V99" si="298">T97*U97</f>
        <v>0</v>
      </c>
      <c r="W97" s="126">
        <f t="shared" ref="W97:W99" si="299">G97+M97+S97</f>
        <v>1230</v>
      </c>
      <c r="X97" s="127">
        <f t="shared" ref="X97:X99" si="300">J97+P97+V97</f>
        <v>1230</v>
      </c>
      <c r="Y97" s="127">
        <f t="shared" ref="Y97:Y99" si="301">W97-X97</f>
        <v>0</v>
      </c>
      <c r="Z97" s="128">
        <f t="shared" ref="Z97:Z99" si="302">Y97/W97</f>
        <v>0</v>
      </c>
      <c r="AA97" s="129"/>
      <c r="AB97" s="131"/>
      <c r="AC97" s="131"/>
      <c r="AD97" s="131"/>
      <c r="AE97" s="131"/>
      <c r="AF97" s="131"/>
      <c r="AG97" s="131"/>
    </row>
    <row r="98" spans="1:33" s="334" customFormat="1" ht="30" customHeight="1" x14ac:dyDescent="0.25">
      <c r="A98" s="119" t="s">
        <v>71</v>
      </c>
      <c r="B98" s="120" t="s">
        <v>332</v>
      </c>
      <c r="C98" s="341" t="s">
        <v>338</v>
      </c>
      <c r="D98" s="122" t="s">
        <v>106</v>
      </c>
      <c r="E98" s="339">
        <v>1</v>
      </c>
      <c r="F98" s="340">
        <v>2500</v>
      </c>
      <c r="G98" s="125">
        <f t="shared" si="293"/>
        <v>2500</v>
      </c>
      <c r="H98" s="339">
        <v>1</v>
      </c>
      <c r="I98" s="340">
        <v>2500</v>
      </c>
      <c r="J98" s="125">
        <f t="shared" si="294"/>
        <v>2500</v>
      </c>
      <c r="K98" s="123"/>
      <c r="L98" s="124"/>
      <c r="M98" s="125">
        <f t="shared" si="295"/>
        <v>0</v>
      </c>
      <c r="N98" s="123"/>
      <c r="O98" s="124"/>
      <c r="P98" s="125">
        <f t="shared" si="296"/>
        <v>0</v>
      </c>
      <c r="Q98" s="123"/>
      <c r="R98" s="124"/>
      <c r="S98" s="125">
        <f t="shared" si="297"/>
        <v>0</v>
      </c>
      <c r="T98" s="123"/>
      <c r="U98" s="124"/>
      <c r="V98" s="125">
        <f t="shared" si="298"/>
        <v>0</v>
      </c>
      <c r="W98" s="126">
        <f t="shared" si="299"/>
        <v>2500</v>
      </c>
      <c r="X98" s="127">
        <f t="shared" si="300"/>
        <v>2500</v>
      </c>
      <c r="Y98" s="127">
        <f t="shared" si="301"/>
        <v>0</v>
      </c>
      <c r="Z98" s="128">
        <f t="shared" si="302"/>
        <v>0</v>
      </c>
      <c r="AA98" s="129"/>
      <c r="AB98" s="131"/>
      <c r="AC98" s="131"/>
      <c r="AD98" s="131"/>
      <c r="AE98" s="131"/>
      <c r="AF98" s="131"/>
      <c r="AG98" s="131"/>
    </row>
    <row r="99" spans="1:33" s="334" customFormat="1" ht="30" customHeight="1" x14ac:dyDescent="0.25">
      <c r="A99" s="119" t="s">
        <v>71</v>
      </c>
      <c r="B99" s="120" t="s">
        <v>333</v>
      </c>
      <c r="C99" s="341" t="s">
        <v>339</v>
      </c>
      <c r="D99" s="122" t="s">
        <v>106</v>
      </c>
      <c r="E99" s="339">
        <v>1</v>
      </c>
      <c r="F99" s="340">
        <v>4100</v>
      </c>
      <c r="G99" s="125">
        <f t="shared" si="293"/>
        <v>4100</v>
      </c>
      <c r="H99" s="339">
        <v>1</v>
      </c>
      <c r="I99" s="340">
        <v>4100</v>
      </c>
      <c r="J99" s="125">
        <f t="shared" si="294"/>
        <v>4100</v>
      </c>
      <c r="K99" s="123"/>
      <c r="L99" s="124"/>
      <c r="M99" s="125">
        <f t="shared" si="295"/>
        <v>0</v>
      </c>
      <c r="N99" s="123"/>
      <c r="O99" s="124"/>
      <c r="P99" s="125">
        <f t="shared" si="296"/>
        <v>0</v>
      </c>
      <c r="Q99" s="123"/>
      <c r="R99" s="124"/>
      <c r="S99" s="125">
        <f t="shared" si="297"/>
        <v>0</v>
      </c>
      <c r="T99" s="123"/>
      <c r="U99" s="124"/>
      <c r="V99" s="125">
        <f t="shared" si="298"/>
        <v>0</v>
      </c>
      <c r="W99" s="126">
        <f t="shared" si="299"/>
        <v>4100</v>
      </c>
      <c r="X99" s="127">
        <f t="shared" si="300"/>
        <v>4100</v>
      </c>
      <c r="Y99" s="127">
        <f t="shared" si="301"/>
        <v>0</v>
      </c>
      <c r="Z99" s="128">
        <f t="shared" si="302"/>
        <v>0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25">
      <c r="A100" s="132" t="s">
        <v>71</v>
      </c>
      <c r="B100" s="120" t="s">
        <v>334</v>
      </c>
      <c r="C100" s="341" t="s">
        <v>340</v>
      </c>
      <c r="D100" s="134" t="s">
        <v>106</v>
      </c>
      <c r="E100" s="339">
        <v>1</v>
      </c>
      <c r="F100" s="340">
        <v>1400</v>
      </c>
      <c r="G100" s="137">
        <f t="shared" si="285"/>
        <v>1400</v>
      </c>
      <c r="H100" s="339">
        <v>1</v>
      </c>
      <c r="I100" s="340">
        <v>1400</v>
      </c>
      <c r="J100" s="137">
        <f t="shared" si="286"/>
        <v>1400</v>
      </c>
      <c r="K100" s="135"/>
      <c r="L100" s="136"/>
      <c r="M100" s="137">
        <f t="shared" si="287"/>
        <v>0</v>
      </c>
      <c r="N100" s="135"/>
      <c r="O100" s="136"/>
      <c r="P100" s="137">
        <f t="shared" si="288"/>
        <v>0</v>
      </c>
      <c r="Q100" s="135"/>
      <c r="R100" s="136"/>
      <c r="S100" s="137">
        <f t="shared" si="289"/>
        <v>0</v>
      </c>
      <c r="T100" s="135"/>
      <c r="U100" s="136"/>
      <c r="V100" s="137">
        <f t="shared" si="290"/>
        <v>0</v>
      </c>
      <c r="W100" s="138">
        <f t="shared" si="291"/>
        <v>1400</v>
      </c>
      <c r="X100" s="127">
        <f t="shared" si="292"/>
        <v>1400</v>
      </c>
      <c r="Y100" s="127">
        <f t="shared" si="283"/>
        <v>0</v>
      </c>
      <c r="Z100" s="128">
        <f t="shared" si="284"/>
        <v>0</v>
      </c>
      <c r="AA100" s="139"/>
      <c r="AB100" s="131"/>
      <c r="AC100" s="131"/>
      <c r="AD100" s="131"/>
      <c r="AE100" s="131"/>
      <c r="AF100" s="131"/>
      <c r="AG100" s="131"/>
    </row>
    <row r="101" spans="1:33" ht="30" customHeight="1" x14ac:dyDescent="0.25">
      <c r="A101" s="108" t="s">
        <v>66</v>
      </c>
      <c r="B101" s="155" t="s">
        <v>204</v>
      </c>
      <c r="C101" s="222" t="s">
        <v>205</v>
      </c>
      <c r="D101" s="141"/>
      <c r="E101" s="142">
        <f>SUM(E102:E104)</f>
        <v>2</v>
      </c>
      <c r="F101" s="143"/>
      <c r="G101" s="144">
        <f t="shared" ref="G101:H101" si="303">SUM(G102:G104)</f>
        <v>1600</v>
      </c>
      <c r="H101" s="142">
        <f t="shared" si="303"/>
        <v>2</v>
      </c>
      <c r="I101" s="143"/>
      <c r="J101" s="144">
        <f t="shared" ref="J101:K101" si="304">SUM(J102:J104)</f>
        <v>1600</v>
      </c>
      <c r="K101" s="142">
        <f t="shared" si="304"/>
        <v>0</v>
      </c>
      <c r="L101" s="143"/>
      <c r="M101" s="144">
        <f t="shared" ref="M101:N101" si="305">SUM(M102:M104)</f>
        <v>0</v>
      </c>
      <c r="N101" s="142">
        <f t="shared" si="305"/>
        <v>0</v>
      </c>
      <c r="O101" s="143"/>
      <c r="P101" s="144">
        <f t="shared" ref="P101:Q101" si="306">SUM(P102:P104)</f>
        <v>0</v>
      </c>
      <c r="Q101" s="142">
        <f t="shared" si="306"/>
        <v>0</v>
      </c>
      <c r="R101" s="143"/>
      <c r="S101" s="144">
        <f t="shared" ref="S101:T101" si="307">SUM(S102:S104)</f>
        <v>0</v>
      </c>
      <c r="T101" s="142">
        <f t="shared" si="307"/>
        <v>0</v>
      </c>
      <c r="U101" s="143"/>
      <c r="V101" s="144">
        <f t="shared" ref="V101:X101" si="308">SUM(V102:V104)</f>
        <v>0</v>
      </c>
      <c r="W101" s="144">
        <f t="shared" si="308"/>
        <v>1600</v>
      </c>
      <c r="X101" s="144">
        <f t="shared" si="308"/>
        <v>1600</v>
      </c>
      <c r="Y101" s="144">
        <f t="shared" si="283"/>
        <v>0</v>
      </c>
      <c r="Z101" s="144">
        <f t="shared" si="284"/>
        <v>0</v>
      </c>
      <c r="AA101" s="146"/>
      <c r="AB101" s="118"/>
      <c r="AC101" s="118"/>
      <c r="AD101" s="118"/>
      <c r="AE101" s="118"/>
      <c r="AF101" s="118"/>
      <c r="AG101" s="118"/>
    </row>
    <row r="102" spans="1:33" ht="30" customHeight="1" x14ac:dyDescent="0.25">
      <c r="A102" s="119" t="s">
        <v>71</v>
      </c>
      <c r="B102" s="120" t="s">
        <v>206</v>
      </c>
      <c r="C102" s="187" t="s">
        <v>341</v>
      </c>
      <c r="D102" s="122" t="s">
        <v>106</v>
      </c>
      <c r="E102" s="335">
        <v>2</v>
      </c>
      <c r="F102" s="336">
        <v>800</v>
      </c>
      <c r="G102" s="125">
        <f t="shared" ref="G102:G104" si="309">E102*F102</f>
        <v>1600</v>
      </c>
      <c r="H102" s="335">
        <v>2</v>
      </c>
      <c r="I102" s="336">
        <v>800</v>
      </c>
      <c r="J102" s="125">
        <f t="shared" ref="J102:J104" si="310">H102*I102</f>
        <v>1600</v>
      </c>
      <c r="K102" s="123"/>
      <c r="L102" s="124"/>
      <c r="M102" s="125">
        <f t="shared" ref="M102:M104" si="311">K102*L102</f>
        <v>0</v>
      </c>
      <c r="N102" s="123"/>
      <c r="O102" s="124"/>
      <c r="P102" s="125">
        <f t="shared" ref="P102:P104" si="312">N102*O102</f>
        <v>0</v>
      </c>
      <c r="Q102" s="123"/>
      <c r="R102" s="124"/>
      <c r="S102" s="125">
        <f t="shared" ref="S102:S104" si="313">Q102*R102</f>
        <v>0</v>
      </c>
      <c r="T102" s="123"/>
      <c r="U102" s="124"/>
      <c r="V102" s="125">
        <f t="shared" ref="V102:V104" si="314">T102*U102</f>
        <v>0</v>
      </c>
      <c r="W102" s="126">
        <f t="shared" ref="W102:W104" si="315">G102+M102+S102</f>
        <v>1600</v>
      </c>
      <c r="X102" s="127">
        <f t="shared" ref="X102:X104" si="316">J102+P102+V102</f>
        <v>1600</v>
      </c>
      <c r="Y102" s="127">
        <f t="shared" si="283"/>
        <v>0</v>
      </c>
      <c r="Z102" s="128">
        <f t="shared" si="284"/>
        <v>0</v>
      </c>
      <c r="AA102" s="129"/>
      <c r="AB102" s="131"/>
      <c r="AC102" s="131"/>
      <c r="AD102" s="131"/>
      <c r="AE102" s="131"/>
      <c r="AF102" s="131"/>
      <c r="AG102" s="131"/>
    </row>
    <row r="103" spans="1:33" ht="30" customHeight="1" x14ac:dyDescent="0.25">
      <c r="A103" s="119" t="s">
        <v>71</v>
      </c>
      <c r="B103" s="120" t="s">
        <v>207</v>
      </c>
      <c r="C103" s="187" t="s">
        <v>201</v>
      </c>
      <c r="D103" s="122" t="s">
        <v>106</v>
      </c>
      <c r="E103" s="123"/>
      <c r="F103" s="124"/>
      <c r="G103" s="125">
        <f t="shared" si="309"/>
        <v>0</v>
      </c>
      <c r="H103" s="123"/>
      <c r="I103" s="124"/>
      <c r="J103" s="125">
        <f t="shared" si="310"/>
        <v>0</v>
      </c>
      <c r="K103" s="123"/>
      <c r="L103" s="124"/>
      <c r="M103" s="125">
        <f t="shared" si="311"/>
        <v>0</v>
      </c>
      <c r="N103" s="123"/>
      <c r="O103" s="124"/>
      <c r="P103" s="125">
        <f t="shared" si="312"/>
        <v>0</v>
      </c>
      <c r="Q103" s="123"/>
      <c r="R103" s="124"/>
      <c r="S103" s="125">
        <f t="shared" si="313"/>
        <v>0</v>
      </c>
      <c r="T103" s="123"/>
      <c r="U103" s="124"/>
      <c r="V103" s="125">
        <f t="shared" si="314"/>
        <v>0</v>
      </c>
      <c r="W103" s="126">
        <f t="shared" si="315"/>
        <v>0</v>
      </c>
      <c r="X103" s="127">
        <f t="shared" si="316"/>
        <v>0</v>
      </c>
      <c r="Y103" s="127">
        <f t="shared" si="283"/>
        <v>0</v>
      </c>
      <c r="Z103" s="128" t="e">
        <f t="shared" si="284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25">
      <c r="A104" s="132" t="s">
        <v>71</v>
      </c>
      <c r="B104" s="133" t="s">
        <v>208</v>
      </c>
      <c r="C104" s="163" t="s">
        <v>201</v>
      </c>
      <c r="D104" s="134" t="s">
        <v>106</v>
      </c>
      <c r="E104" s="135"/>
      <c r="F104" s="136"/>
      <c r="G104" s="137">
        <f t="shared" si="309"/>
        <v>0</v>
      </c>
      <c r="H104" s="135"/>
      <c r="I104" s="136"/>
      <c r="J104" s="137">
        <f t="shared" si="310"/>
        <v>0</v>
      </c>
      <c r="K104" s="135"/>
      <c r="L104" s="136"/>
      <c r="M104" s="137">
        <f t="shared" si="311"/>
        <v>0</v>
      </c>
      <c r="N104" s="135"/>
      <c r="O104" s="136"/>
      <c r="P104" s="137">
        <f t="shared" si="312"/>
        <v>0</v>
      </c>
      <c r="Q104" s="135"/>
      <c r="R104" s="136"/>
      <c r="S104" s="137">
        <f t="shared" si="313"/>
        <v>0</v>
      </c>
      <c r="T104" s="135"/>
      <c r="U104" s="136"/>
      <c r="V104" s="137">
        <f t="shared" si="314"/>
        <v>0</v>
      </c>
      <c r="W104" s="138">
        <f t="shared" si="315"/>
        <v>0</v>
      </c>
      <c r="X104" s="127">
        <f t="shared" si="316"/>
        <v>0</v>
      </c>
      <c r="Y104" s="127">
        <f t="shared" si="283"/>
        <v>0</v>
      </c>
      <c r="Z104" s="128" t="e">
        <f t="shared" si="284"/>
        <v>#DIV/0!</v>
      </c>
      <c r="AA104" s="139"/>
      <c r="AB104" s="131"/>
      <c r="AC104" s="131"/>
      <c r="AD104" s="131"/>
      <c r="AE104" s="131"/>
      <c r="AF104" s="131"/>
      <c r="AG104" s="131"/>
    </row>
    <row r="105" spans="1:33" ht="30" customHeight="1" thickBot="1" x14ac:dyDescent="0.3">
      <c r="A105" s="108" t="s">
        <v>66</v>
      </c>
      <c r="B105" s="155" t="s">
        <v>209</v>
      </c>
      <c r="C105" s="222" t="s">
        <v>210</v>
      </c>
      <c r="D105" s="141"/>
      <c r="E105" s="142">
        <f>SUM(E106:E108)</f>
        <v>0</v>
      </c>
      <c r="F105" s="143"/>
      <c r="G105" s="144">
        <f t="shared" ref="G105:H105" si="317">SUM(G106:G108)</f>
        <v>0</v>
      </c>
      <c r="H105" s="142">
        <f t="shared" si="317"/>
        <v>0</v>
      </c>
      <c r="I105" s="143"/>
      <c r="J105" s="144">
        <f t="shared" ref="J105:K105" si="318">SUM(J106:J108)</f>
        <v>0</v>
      </c>
      <c r="K105" s="142">
        <f t="shared" si="318"/>
        <v>0</v>
      </c>
      <c r="L105" s="143"/>
      <c r="M105" s="144">
        <f t="shared" ref="M105:N105" si="319">SUM(M106:M108)</f>
        <v>0</v>
      </c>
      <c r="N105" s="142">
        <f t="shared" si="319"/>
        <v>0</v>
      </c>
      <c r="O105" s="143"/>
      <c r="P105" s="144">
        <f t="shared" ref="P105:Q105" si="320">SUM(P106:P108)</f>
        <v>0</v>
      </c>
      <c r="Q105" s="142">
        <f t="shared" si="320"/>
        <v>0</v>
      </c>
      <c r="R105" s="143"/>
      <c r="S105" s="144">
        <f t="shared" ref="S105:T105" si="321">SUM(S106:S108)</f>
        <v>0</v>
      </c>
      <c r="T105" s="142">
        <f t="shared" si="321"/>
        <v>0</v>
      </c>
      <c r="U105" s="143"/>
      <c r="V105" s="144">
        <f t="shared" ref="V105:X105" si="322">SUM(V106:V108)</f>
        <v>0</v>
      </c>
      <c r="W105" s="144">
        <f t="shared" si="322"/>
        <v>0</v>
      </c>
      <c r="X105" s="144">
        <f t="shared" si="322"/>
        <v>0</v>
      </c>
      <c r="Y105" s="144">
        <f t="shared" si="283"/>
        <v>0</v>
      </c>
      <c r="Z105" s="144" t="e">
        <f t="shared" si="284"/>
        <v>#DIV/0!</v>
      </c>
      <c r="AA105" s="146"/>
      <c r="AB105" s="118"/>
      <c r="AC105" s="118"/>
      <c r="AD105" s="118"/>
      <c r="AE105" s="118"/>
      <c r="AF105" s="118"/>
      <c r="AG105" s="118"/>
    </row>
    <row r="106" spans="1:33" ht="30" hidden="1" customHeight="1" x14ac:dyDescent="0.25">
      <c r="A106" s="119" t="s">
        <v>71</v>
      </c>
      <c r="B106" s="120" t="s">
        <v>211</v>
      </c>
      <c r="C106" s="187" t="s">
        <v>201</v>
      </c>
      <c r="D106" s="122" t="s">
        <v>106</v>
      </c>
      <c r="E106" s="123"/>
      <c r="F106" s="124"/>
      <c r="G106" s="125">
        <f t="shared" ref="G106:G108" si="323">E106*F106</f>
        <v>0</v>
      </c>
      <c r="H106" s="123"/>
      <c r="I106" s="124"/>
      <c r="J106" s="125">
        <f t="shared" ref="J106:J108" si="324">H106*I106</f>
        <v>0</v>
      </c>
      <c r="K106" s="123"/>
      <c r="L106" s="124"/>
      <c r="M106" s="125">
        <f t="shared" ref="M106:M108" si="325">K106*L106</f>
        <v>0</v>
      </c>
      <c r="N106" s="123"/>
      <c r="O106" s="124"/>
      <c r="P106" s="125">
        <f t="shared" ref="P106:P108" si="326">N106*O106</f>
        <v>0</v>
      </c>
      <c r="Q106" s="123"/>
      <c r="R106" s="124"/>
      <c r="S106" s="125">
        <f t="shared" ref="S106:S108" si="327">Q106*R106</f>
        <v>0</v>
      </c>
      <c r="T106" s="123"/>
      <c r="U106" s="124"/>
      <c r="V106" s="125">
        <f t="shared" ref="V106:V108" si="328">T106*U106</f>
        <v>0</v>
      </c>
      <c r="W106" s="126">
        <f t="shared" ref="W106:W108" si="329">G106+M106+S106</f>
        <v>0</v>
      </c>
      <c r="X106" s="127">
        <f t="shared" ref="X106:X108" si="330">J106+P106+V106</f>
        <v>0</v>
      </c>
      <c r="Y106" s="127">
        <f t="shared" si="283"/>
        <v>0</v>
      </c>
      <c r="Z106" s="128" t="e">
        <f t="shared" si="284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30" hidden="1" customHeight="1" x14ac:dyDescent="0.25">
      <c r="A107" s="119" t="s">
        <v>71</v>
      </c>
      <c r="B107" s="120" t="s">
        <v>212</v>
      </c>
      <c r="C107" s="187" t="s">
        <v>201</v>
      </c>
      <c r="D107" s="122" t="s">
        <v>106</v>
      </c>
      <c r="E107" s="123"/>
      <c r="F107" s="124"/>
      <c r="G107" s="125">
        <f t="shared" si="323"/>
        <v>0</v>
      </c>
      <c r="H107" s="123"/>
      <c r="I107" s="124"/>
      <c r="J107" s="125">
        <f t="shared" si="324"/>
        <v>0</v>
      </c>
      <c r="K107" s="123"/>
      <c r="L107" s="124"/>
      <c r="M107" s="125">
        <f t="shared" si="325"/>
        <v>0</v>
      </c>
      <c r="N107" s="123"/>
      <c r="O107" s="124"/>
      <c r="P107" s="125">
        <f t="shared" si="326"/>
        <v>0</v>
      </c>
      <c r="Q107" s="123"/>
      <c r="R107" s="124"/>
      <c r="S107" s="125">
        <f t="shared" si="327"/>
        <v>0</v>
      </c>
      <c r="T107" s="123"/>
      <c r="U107" s="124"/>
      <c r="V107" s="125">
        <f t="shared" si="328"/>
        <v>0</v>
      </c>
      <c r="W107" s="126">
        <f t="shared" si="329"/>
        <v>0</v>
      </c>
      <c r="X107" s="127">
        <f t="shared" si="330"/>
        <v>0</v>
      </c>
      <c r="Y107" s="127">
        <f t="shared" si="283"/>
        <v>0</v>
      </c>
      <c r="Z107" s="128" t="e">
        <f t="shared" si="284"/>
        <v>#DIV/0!</v>
      </c>
      <c r="AA107" s="129"/>
      <c r="AB107" s="131"/>
      <c r="AC107" s="131"/>
      <c r="AD107" s="131"/>
      <c r="AE107" s="131"/>
      <c r="AF107" s="131"/>
      <c r="AG107" s="131"/>
    </row>
    <row r="108" spans="1:33" ht="30" hidden="1" customHeight="1" x14ac:dyDescent="0.25">
      <c r="A108" s="132" t="s">
        <v>71</v>
      </c>
      <c r="B108" s="133" t="s">
        <v>213</v>
      </c>
      <c r="C108" s="163" t="s">
        <v>201</v>
      </c>
      <c r="D108" s="134" t="s">
        <v>106</v>
      </c>
      <c r="E108" s="149"/>
      <c r="F108" s="150"/>
      <c r="G108" s="151">
        <f t="shared" si="323"/>
        <v>0</v>
      </c>
      <c r="H108" s="149"/>
      <c r="I108" s="150"/>
      <c r="J108" s="151">
        <f t="shared" si="324"/>
        <v>0</v>
      </c>
      <c r="K108" s="149"/>
      <c r="L108" s="150"/>
      <c r="M108" s="151">
        <f t="shared" si="325"/>
        <v>0</v>
      </c>
      <c r="N108" s="149"/>
      <c r="O108" s="150"/>
      <c r="P108" s="151">
        <f t="shared" si="326"/>
        <v>0</v>
      </c>
      <c r="Q108" s="149"/>
      <c r="R108" s="150"/>
      <c r="S108" s="151">
        <f t="shared" si="327"/>
        <v>0</v>
      </c>
      <c r="T108" s="149"/>
      <c r="U108" s="150"/>
      <c r="V108" s="151">
        <f t="shared" si="328"/>
        <v>0</v>
      </c>
      <c r="W108" s="138">
        <f t="shared" si="329"/>
        <v>0</v>
      </c>
      <c r="X108" s="165">
        <f t="shared" si="330"/>
        <v>0</v>
      </c>
      <c r="Y108" s="165">
        <f t="shared" si="283"/>
        <v>0</v>
      </c>
      <c r="Z108" s="223" t="e">
        <f t="shared" si="284"/>
        <v>#DIV/0!</v>
      </c>
      <c r="AA108" s="139"/>
      <c r="AB108" s="131"/>
      <c r="AC108" s="131"/>
      <c r="AD108" s="131"/>
      <c r="AE108" s="131"/>
      <c r="AF108" s="131"/>
      <c r="AG108" s="131"/>
    </row>
    <row r="109" spans="1:33" ht="30" customHeight="1" thickBot="1" x14ac:dyDescent="0.3">
      <c r="A109" s="166" t="s">
        <v>214</v>
      </c>
      <c r="B109" s="167"/>
      <c r="C109" s="168"/>
      <c r="D109" s="169"/>
      <c r="E109" s="173">
        <f>E105+E101+E94</f>
        <v>110</v>
      </c>
      <c r="F109" s="189"/>
      <c r="G109" s="172">
        <f t="shared" ref="G109:H109" si="331">G105+G101+G94</f>
        <v>18210</v>
      </c>
      <c r="H109" s="173">
        <f t="shared" si="331"/>
        <v>110</v>
      </c>
      <c r="I109" s="189"/>
      <c r="J109" s="172">
        <f t="shared" ref="J109:K109" si="332">J105+J101+J94</f>
        <v>18210</v>
      </c>
      <c r="K109" s="190">
        <f t="shared" si="332"/>
        <v>0</v>
      </c>
      <c r="L109" s="189"/>
      <c r="M109" s="172">
        <f t="shared" ref="M109:N109" si="333">M105+M101+M94</f>
        <v>0</v>
      </c>
      <c r="N109" s="190">
        <f t="shared" si="333"/>
        <v>0</v>
      </c>
      <c r="O109" s="189"/>
      <c r="P109" s="172">
        <f t="shared" ref="P109:Q109" si="334">P105+P101+P94</f>
        <v>0</v>
      </c>
      <c r="Q109" s="190">
        <f t="shared" si="334"/>
        <v>0</v>
      </c>
      <c r="R109" s="189"/>
      <c r="S109" s="172">
        <f t="shared" ref="S109:T109" si="335">S105+S101+S94</f>
        <v>0</v>
      </c>
      <c r="T109" s="190">
        <f t="shared" si="335"/>
        <v>0</v>
      </c>
      <c r="U109" s="189"/>
      <c r="V109" s="174">
        <f t="shared" ref="V109:X109" si="336">V105+V101+V94</f>
        <v>0</v>
      </c>
      <c r="W109" s="224">
        <f t="shared" si="336"/>
        <v>18210</v>
      </c>
      <c r="X109" s="225">
        <f t="shared" si="336"/>
        <v>18210</v>
      </c>
      <c r="Y109" s="225">
        <f t="shared" si="283"/>
        <v>0</v>
      </c>
      <c r="Z109" s="225">
        <f t="shared" si="284"/>
        <v>0</v>
      </c>
      <c r="AA109" s="226"/>
      <c r="AB109" s="7"/>
      <c r="AC109" s="7"/>
      <c r="AD109" s="7"/>
      <c r="AE109" s="7"/>
      <c r="AF109" s="7"/>
      <c r="AG109" s="7"/>
    </row>
    <row r="110" spans="1:33" ht="29.25" customHeight="1" thickBot="1" x14ac:dyDescent="0.3">
      <c r="A110" s="178" t="s">
        <v>66</v>
      </c>
      <c r="B110" s="208">
        <v>7</v>
      </c>
      <c r="C110" s="180" t="s">
        <v>215</v>
      </c>
      <c r="D110" s="181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227"/>
      <c r="X110" s="227"/>
      <c r="Y110" s="182"/>
      <c r="Z110" s="227"/>
      <c r="AA110" s="228"/>
      <c r="AB110" s="7"/>
      <c r="AC110" s="7"/>
      <c r="AD110" s="7"/>
      <c r="AE110" s="7"/>
      <c r="AF110" s="7"/>
      <c r="AG110" s="7"/>
    </row>
    <row r="111" spans="1:33" ht="30" hidden="1" customHeight="1" x14ac:dyDescent="0.25">
      <c r="A111" s="119" t="s">
        <v>71</v>
      </c>
      <c r="B111" s="120" t="s">
        <v>216</v>
      </c>
      <c r="C111" s="187" t="s">
        <v>217</v>
      </c>
      <c r="D111" s="122" t="s">
        <v>106</v>
      </c>
      <c r="E111" s="123"/>
      <c r="F111" s="124"/>
      <c r="G111" s="125">
        <f t="shared" ref="G111:G121" si="337">E111*F111</f>
        <v>0</v>
      </c>
      <c r="H111" s="123"/>
      <c r="I111" s="124"/>
      <c r="J111" s="125">
        <f t="shared" ref="J111:J121" si="338">H111*I111</f>
        <v>0</v>
      </c>
      <c r="K111" s="123"/>
      <c r="L111" s="124"/>
      <c r="M111" s="125">
        <f t="shared" ref="M111:M121" si="339">K111*L111</f>
        <v>0</v>
      </c>
      <c r="N111" s="123"/>
      <c r="O111" s="124"/>
      <c r="P111" s="125">
        <f t="shared" ref="P111:P121" si="340">N111*O111</f>
        <v>0</v>
      </c>
      <c r="Q111" s="123"/>
      <c r="R111" s="124"/>
      <c r="S111" s="125">
        <f t="shared" ref="S111:S121" si="341">Q111*R111</f>
        <v>0</v>
      </c>
      <c r="T111" s="123"/>
      <c r="U111" s="124"/>
      <c r="V111" s="229">
        <f t="shared" ref="V111:V121" si="342">T111*U111</f>
        <v>0</v>
      </c>
      <c r="W111" s="230">
        <f t="shared" ref="W111:W121" si="343">G111+M111+S111</f>
        <v>0</v>
      </c>
      <c r="X111" s="231">
        <f t="shared" ref="X111:X121" si="344">J111+P111+V111</f>
        <v>0</v>
      </c>
      <c r="Y111" s="231">
        <f t="shared" ref="Y111:Y122" si="345">W111-X111</f>
        <v>0</v>
      </c>
      <c r="Z111" s="232" t="e">
        <f t="shared" ref="Z111:Z122" si="346">Y111/W111</f>
        <v>#DIV/0!</v>
      </c>
      <c r="AA111" s="233"/>
      <c r="AB111" s="131"/>
      <c r="AC111" s="131"/>
      <c r="AD111" s="131"/>
      <c r="AE111" s="131"/>
      <c r="AF111" s="131"/>
      <c r="AG111" s="131"/>
    </row>
    <row r="112" spans="1:33" ht="30" hidden="1" customHeight="1" x14ac:dyDescent="0.25">
      <c r="A112" s="119" t="s">
        <v>71</v>
      </c>
      <c r="B112" s="120" t="s">
        <v>218</v>
      </c>
      <c r="C112" s="187" t="s">
        <v>219</v>
      </c>
      <c r="D112" s="122" t="s">
        <v>106</v>
      </c>
      <c r="E112" s="123"/>
      <c r="F112" s="124"/>
      <c r="G112" s="125">
        <f t="shared" si="337"/>
        <v>0</v>
      </c>
      <c r="H112" s="123"/>
      <c r="I112" s="124"/>
      <c r="J112" s="125">
        <f t="shared" si="338"/>
        <v>0</v>
      </c>
      <c r="K112" s="123"/>
      <c r="L112" s="124"/>
      <c r="M112" s="125">
        <f t="shared" si="339"/>
        <v>0</v>
      </c>
      <c r="N112" s="123"/>
      <c r="O112" s="124"/>
      <c r="P112" s="125">
        <f t="shared" si="340"/>
        <v>0</v>
      </c>
      <c r="Q112" s="123"/>
      <c r="R112" s="124"/>
      <c r="S112" s="125">
        <f t="shared" si="341"/>
        <v>0</v>
      </c>
      <c r="T112" s="123"/>
      <c r="U112" s="124"/>
      <c r="V112" s="229">
        <f t="shared" si="342"/>
        <v>0</v>
      </c>
      <c r="W112" s="234">
        <f t="shared" si="343"/>
        <v>0</v>
      </c>
      <c r="X112" s="127">
        <f t="shared" si="344"/>
        <v>0</v>
      </c>
      <c r="Y112" s="127">
        <f t="shared" si="345"/>
        <v>0</v>
      </c>
      <c r="Z112" s="128" t="e">
        <f t="shared" si="346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hidden="1" customHeight="1" x14ac:dyDescent="0.25">
      <c r="A113" s="119" t="s">
        <v>71</v>
      </c>
      <c r="B113" s="120" t="s">
        <v>220</v>
      </c>
      <c r="C113" s="187" t="s">
        <v>221</v>
      </c>
      <c r="D113" s="122" t="s">
        <v>106</v>
      </c>
      <c r="E113" s="123"/>
      <c r="F113" s="124"/>
      <c r="G113" s="125">
        <f t="shared" si="337"/>
        <v>0</v>
      </c>
      <c r="H113" s="123"/>
      <c r="I113" s="124"/>
      <c r="J113" s="125">
        <f t="shared" si="338"/>
        <v>0</v>
      </c>
      <c r="K113" s="123"/>
      <c r="L113" s="124"/>
      <c r="M113" s="125">
        <f t="shared" si="339"/>
        <v>0</v>
      </c>
      <c r="N113" s="123"/>
      <c r="O113" s="124"/>
      <c r="P113" s="125">
        <f t="shared" si="340"/>
        <v>0</v>
      </c>
      <c r="Q113" s="123"/>
      <c r="R113" s="124"/>
      <c r="S113" s="125">
        <f t="shared" si="341"/>
        <v>0</v>
      </c>
      <c r="T113" s="123"/>
      <c r="U113" s="124"/>
      <c r="V113" s="229">
        <f t="shared" si="342"/>
        <v>0</v>
      </c>
      <c r="W113" s="234">
        <f t="shared" si="343"/>
        <v>0</v>
      </c>
      <c r="X113" s="127">
        <f t="shared" si="344"/>
        <v>0</v>
      </c>
      <c r="Y113" s="127">
        <f t="shared" si="345"/>
        <v>0</v>
      </c>
      <c r="Z113" s="128" t="e">
        <f t="shared" si="34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hidden="1" customHeight="1" x14ac:dyDescent="0.25">
      <c r="A114" s="119" t="s">
        <v>71</v>
      </c>
      <c r="B114" s="120" t="s">
        <v>222</v>
      </c>
      <c r="C114" s="187" t="s">
        <v>223</v>
      </c>
      <c r="D114" s="122" t="s">
        <v>106</v>
      </c>
      <c r="E114" s="123"/>
      <c r="F114" s="124"/>
      <c r="G114" s="125">
        <f t="shared" si="337"/>
        <v>0</v>
      </c>
      <c r="H114" s="123"/>
      <c r="I114" s="124"/>
      <c r="J114" s="125">
        <f t="shared" si="338"/>
        <v>0</v>
      </c>
      <c r="K114" s="123"/>
      <c r="L114" s="124"/>
      <c r="M114" s="125">
        <f t="shared" si="339"/>
        <v>0</v>
      </c>
      <c r="N114" s="123"/>
      <c r="O114" s="124"/>
      <c r="P114" s="125">
        <f t="shared" si="340"/>
        <v>0</v>
      </c>
      <c r="Q114" s="123"/>
      <c r="R114" s="124"/>
      <c r="S114" s="125">
        <f t="shared" si="341"/>
        <v>0</v>
      </c>
      <c r="T114" s="123"/>
      <c r="U114" s="124"/>
      <c r="V114" s="229">
        <f t="shared" si="342"/>
        <v>0</v>
      </c>
      <c r="W114" s="234">
        <f t="shared" si="343"/>
        <v>0</v>
      </c>
      <c r="X114" s="127">
        <f t="shared" si="344"/>
        <v>0</v>
      </c>
      <c r="Y114" s="127">
        <f t="shared" si="345"/>
        <v>0</v>
      </c>
      <c r="Z114" s="128" t="e">
        <f t="shared" si="34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hidden="1" customHeight="1" x14ac:dyDescent="0.25">
      <c r="A115" s="119" t="s">
        <v>71</v>
      </c>
      <c r="B115" s="120" t="s">
        <v>224</v>
      </c>
      <c r="C115" s="187" t="s">
        <v>225</v>
      </c>
      <c r="D115" s="122" t="s">
        <v>106</v>
      </c>
      <c r="E115" s="123"/>
      <c r="F115" s="124"/>
      <c r="G115" s="125">
        <f t="shared" si="337"/>
        <v>0</v>
      </c>
      <c r="H115" s="123"/>
      <c r="I115" s="124"/>
      <c r="J115" s="125">
        <f t="shared" si="338"/>
        <v>0</v>
      </c>
      <c r="K115" s="123"/>
      <c r="L115" s="124"/>
      <c r="M115" s="125">
        <f t="shared" si="339"/>
        <v>0</v>
      </c>
      <c r="N115" s="123"/>
      <c r="O115" s="124"/>
      <c r="P115" s="125">
        <f t="shared" si="340"/>
        <v>0</v>
      </c>
      <c r="Q115" s="123"/>
      <c r="R115" s="124"/>
      <c r="S115" s="125">
        <f t="shared" si="341"/>
        <v>0</v>
      </c>
      <c r="T115" s="123"/>
      <c r="U115" s="124"/>
      <c r="V115" s="229">
        <f t="shared" si="342"/>
        <v>0</v>
      </c>
      <c r="W115" s="234">
        <f t="shared" si="343"/>
        <v>0</v>
      </c>
      <c r="X115" s="127">
        <f t="shared" si="344"/>
        <v>0</v>
      </c>
      <c r="Y115" s="127">
        <f t="shared" si="345"/>
        <v>0</v>
      </c>
      <c r="Z115" s="128" t="e">
        <f t="shared" si="34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hidden="1" customHeight="1" x14ac:dyDescent="0.25">
      <c r="A116" s="119" t="s">
        <v>71</v>
      </c>
      <c r="B116" s="120" t="s">
        <v>226</v>
      </c>
      <c r="C116" s="187" t="s">
        <v>227</v>
      </c>
      <c r="D116" s="122" t="s">
        <v>106</v>
      </c>
      <c r="E116" s="123"/>
      <c r="F116" s="124"/>
      <c r="G116" s="125">
        <f t="shared" si="337"/>
        <v>0</v>
      </c>
      <c r="H116" s="123"/>
      <c r="I116" s="124"/>
      <c r="J116" s="125">
        <f t="shared" si="338"/>
        <v>0</v>
      </c>
      <c r="K116" s="123"/>
      <c r="L116" s="124"/>
      <c r="M116" s="125">
        <f t="shared" si="339"/>
        <v>0</v>
      </c>
      <c r="N116" s="123"/>
      <c r="O116" s="124"/>
      <c r="P116" s="125">
        <f t="shared" si="340"/>
        <v>0</v>
      </c>
      <c r="Q116" s="123"/>
      <c r="R116" s="124"/>
      <c r="S116" s="125">
        <f t="shared" si="341"/>
        <v>0</v>
      </c>
      <c r="T116" s="123"/>
      <c r="U116" s="124"/>
      <c r="V116" s="229">
        <f t="shared" si="342"/>
        <v>0</v>
      </c>
      <c r="W116" s="234">
        <f t="shared" si="343"/>
        <v>0</v>
      </c>
      <c r="X116" s="127">
        <f t="shared" si="344"/>
        <v>0</v>
      </c>
      <c r="Y116" s="127">
        <f t="shared" si="345"/>
        <v>0</v>
      </c>
      <c r="Z116" s="128" t="e">
        <f t="shared" si="346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hidden="1" customHeight="1" x14ac:dyDescent="0.25">
      <c r="A117" s="119" t="s">
        <v>71</v>
      </c>
      <c r="B117" s="120" t="s">
        <v>228</v>
      </c>
      <c r="C117" s="187" t="s">
        <v>229</v>
      </c>
      <c r="D117" s="122" t="s">
        <v>106</v>
      </c>
      <c r="E117" s="123"/>
      <c r="F117" s="124"/>
      <c r="G117" s="125">
        <f t="shared" si="337"/>
        <v>0</v>
      </c>
      <c r="H117" s="123"/>
      <c r="I117" s="124"/>
      <c r="J117" s="125">
        <f t="shared" si="338"/>
        <v>0</v>
      </c>
      <c r="K117" s="123"/>
      <c r="L117" s="124"/>
      <c r="M117" s="125">
        <f t="shared" si="339"/>
        <v>0</v>
      </c>
      <c r="N117" s="123"/>
      <c r="O117" s="124"/>
      <c r="P117" s="125">
        <f t="shared" si="340"/>
        <v>0</v>
      </c>
      <c r="Q117" s="123"/>
      <c r="R117" s="124"/>
      <c r="S117" s="125">
        <f t="shared" si="341"/>
        <v>0</v>
      </c>
      <c r="T117" s="123"/>
      <c r="U117" s="124"/>
      <c r="V117" s="229">
        <f t="shared" si="342"/>
        <v>0</v>
      </c>
      <c r="W117" s="234">
        <f t="shared" si="343"/>
        <v>0</v>
      </c>
      <c r="X117" s="127">
        <f t="shared" si="344"/>
        <v>0</v>
      </c>
      <c r="Y117" s="127">
        <f t="shared" si="345"/>
        <v>0</v>
      </c>
      <c r="Z117" s="128" t="e">
        <f t="shared" si="34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hidden="1" customHeight="1" x14ac:dyDescent="0.25">
      <c r="A118" s="119" t="s">
        <v>71</v>
      </c>
      <c r="B118" s="120" t="s">
        <v>230</v>
      </c>
      <c r="C118" s="187" t="s">
        <v>231</v>
      </c>
      <c r="D118" s="122" t="s">
        <v>106</v>
      </c>
      <c r="E118" s="123"/>
      <c r="F118" s="124"/>
      <c r="G118" s="125">
        <f t="shared" si="337"/>
        <v>0</v>
      </c>
      <c r="H118" s="123"/>
      <c r="I118" s="124"/>
      <c r="J118" s="125">
        <f t="shared" si="338"/>
        <v>0</v>
      </c>
      <c r="K118" s="123"/>
      <c r="L118" s="124"/>
      <c r="M118" s="125">
        <f t="shared" si="339"/>
        <v>0</v>
      </c>
      <c r="N118" s="123"/>
      <c r="O118" s="124"/>
      <c r="P118" s="125">
        <f t="shared" si="340"/>
        <v>0</v>
      </c>
      <c r="Q118" s="123"/>
      <c r="R118" s="124"/>
      <c r="S118" s="125">
        <f t="shared" si="341"/>
        <v>0</v>
      </c>
      <c r="T118" s="123"/>
      <c r="U118" s="124"/>
      <c r="V118" s="229">
        <f t="shared" si="342"/>
        <v>0</v>
      </c>
      <c r="W118" s="234">
        <f t="shared" si="343"/>
        <v>0</v>
      </c>
      <c r="X118" s="127">
        <f t="shared" si="344"/>
        <v>0</v>
      </c>
      <c r="Y118" s="127">
        <f t="shared" si="345"/>
        <v>0</v>
      </c>
      <c r="Z118" s="128" t="e">
        <f t="shared" si="346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30" hidden="1" customHeight="1" x14ac:dyDescent="0.25">
      <c r="A119" s="132" t="s">
        <v>71</v>
      </c>
      <c r="B119" s="120" t="s">
        <v>232</v>
      </c>
      <c r="C119" s="163" t="s">
        <v>233</v>
      </c>
      <c r="D119" s="122" t="s">
        <v>106</v>
      </c>
      <c r="E119" s="135"/>
      <c r="F119" s="136"/>
      <c r="G119" s="125">
        <f t="shared" si="337"/>
        <v>0</v>
      </c>
      <c r="H119" s="135"/>
      <c r="I119" s="136"/>
      <c r="J119" s="125">
        <f t="shared" si="338"/>
        <v>0</v>
      </c>
      <c r="K119" s="123"/>
      <c r="L119" s="124"/>
      <c r="M119" s="125">
        <f t="shared" si="339"/>
        <v>0</v>
      </c>
      <c r="N119" s="123"/>
      <c r="O119" s="124"/>
      <c r="P119" s="125">
        <f t="shared" si="340"/>
        <v>0</v>
      </c>
      <c r="Q119" s="123"/>
      <c r="R119" s="124"/>
      <c r="S119" s="125">
        <f t="shared" si="341"/>
        <v>0</v>
      </c>
      <c r="T119" s="123"/>
      <c r="U119" s="124"/>
      <c r="V119" s="229">
        <f t="shared" si="342"/>
        <v>0</v>
      </c>
      <c r="W119" s="234">
        <f t="shared" si="343"/>
        <v>0</v>
      </c>
      <c r="X119" s="127">
        <f t="shared" si="344"/>
        <v>0</v>
      </c>
      <c r="Y119" s="127">
        <f t="shared" si="345"/>
        <v>0</v>
      </c>
      <c r="Z119" s="128" t="e">
        <f t="shared" si="346"/>
        <v>#DIV/0!</v>
      </c>
      <c r="AA119" s="139"/>
      <c r="AB119" s="131"/>
      <c r="AC119" s="131"/>
      <c r="AD119" s="131"/>
      <c r="AE119" s="131"/>
      <c r="AF119" s="131"/>
      <c r="AG119" s="131"/>
    </row>
    <row r="120" spans="1:33" ht="30" hidden="1" customHeight="1" x14ac:dyDescent="0.25">
      <c r="A120" s="132" t="s">
        <v>71</v>
      </c>
      <c r="B120" s="120" t="s">
        <v>234</v>
      </c>
      <c r="C120" s="163" t="s">
        <v>235</v>
      </c>
      <c r="D120" s="134" t="s">
        <v>106</v>
      </c>
      <c r="E120" s="123"/>
      <c r="F120" s="124"/>
      <c r="G120" s="125">
        <f t="shared" si="337"/>
        <v>0</v>
      </c>
      <c r="H120" s="123"/>
      <c r="I120" s="124"/>
      <c r="J120" s="125">
        <f t="shared" si="338"/>
        <v>0</v>
      </c>
      <c r="K120" s="123"/>
      <c r="L120" s="124"/>
      <c r="M120" s="125">
        <f t="shared" si="339"/>
        <v>0</v>
      </c>
      <c r="N120" s="123"/>
      <c r="O120" s="124"/>
      <c r="P120" s="125">
        <f t="shared" si="340"/>
        <v>0</v>
      </c>
      <c r="Q120" s="123"/>
      <c r="R120" s="124"/>
      <c r="S120" s="125">
        <f t="shared" si="341"/>
        <v>0</v>
      </c>
      <c r="T120" s="123"/>
      <c r="U120" s="124"/>
      <c r="V120" s="229">
        <f t="shared" si="342"/>
        <v>0</v>
      </c>
      <c r="W120" s="234">
        <f t="shared" si="343"/>
        <v>0</v>
      </c>
      <c r="X120" s="127">
        <f t="shared" si="344"/>
        <v>0</v>
      </c>
      <c r="Y120" s="127">
        <f t="shared" si="345"/>
        <v>0</v>
      </c>
      <c r="Z120" s="128" t="e">
        <f t="shared" si="346"/>
        <v>#DIV/0!</v>
      </c>
      <c r="AA120" s="129"/>
      <c r="AB120" s="131"/>
      <c r="AC120" s="131"/>
      <c r="AD120" s="131"/>
      <c r="AE120" s="131"/>
      <c r="AF120" s="131"/>
      <c r="AG120" s="131"/>
    </row>
    <row r="121" spans="1:33" ht="30" hidden="1" customHeight="1" x14ac:dyDescent="0.25">
      <c r="A121" s="132" t="s">
        <v>71</v>
      </c>
      <c r="B121" s="120" t="s">
        <v>236</v>
      </c>
      <c r="C121" s="235" t="s">
        <v>237</v>
      </c>
      <c r="D121" s="134"/>
      <c r="E121" s="135"/>
      <c r="F121" s="136">
        <v>0.22</v>
      </c>
      <c r="G121" s="137">
        <f t="shared" si="337"/>
        <v>0</v>
      </c>
      <c r="H121" s="135"/>
      <c r="I121" s="136">
        <v>0.22</v>
      </c>
      <c r="J121" s="137">
        <f t="shared" si="338"/>
        <v>0</v>
      </c>
      <c r="K121" s="135"/>
      <c r="L121" s="136">
        <v>0.22</v>
      </c>
      <c r="M121" s="137">
        <f t="shared" si="339"/>
        <v>0</v>
      </c>
      <c r="N121" s="135"/>
      <c r="O121" s="136">
        <v>0.22</v>
      </c>
      <c r="P121" s="137">
        <f t="shared" si="340"/>
        <v>0</v>
      </c>
      <c r="Q121" s="135"/>
      <c r="R121" s="136">
        <v>0.22</v>
      </c>
      <c r="S121" s="137">
        <f t="shared" si="341"/>
        <v>0</v>
      </c>
      <c r="T121" s="135"/>
      <c r="U121" s="136">
        <v>0.22</v>
      </c>
      <c r="V121" s="236">
        <f t="shared" si="342"/>
        <v>0</v>
      </c>
      <c r="W121" s="237">
        <f t="shared" si="343"/>
        <v>0</v>
      </c>
      <c r="X121" s="238">
        <f t="shared" si="344"/>
        <v>0</v>
      </c>
      <c r="Y121" s="238">
        <f t="shared" si="345"/>
        <v>0</v>
      </c>
      <c r="Z121" s="239" t="e">
        <f t="shared" si="346"/>
        <v>#DIV/0!</v>
      </c>
      <c r="AA121" s="152"/>
      <c r="AB121" s="7"/>
      <c r="AC121" s="7"/>
      <c r="AD121" s="7"/>
      <c r="AE121" s="7"/>
      <c r="AF121" s="7"/>
      <c r="AG121" s="7"/>
    </row>
    <row r="122" spans="1:33" ht="30" customHeight="1" thickBot="1" x14ac:dyDescent="0.3">
      <c r="A122" s="166" t="s">
        <v>238</v>
      </c>
      <c r="B122" s="240"/>
      <c r="C122" s="168"/>
      <c r="D122" s="169"/>
      <c r="E122" s="173">
        <f>SUM(E111:E120)</f>
        <v>0</v>
      </c>
      <c r="F122" s="189"/>
      <c r="G122" s="172">
        <f>SUM(G111:G121)</f>
        <v>0</v>
      </c>
      <c r="H122" s="173">
        <f>SUM(H111:H120)</f>
        <v>0</v>
      </c>
      <c r="I122" s="189"/>
      <c r="J122" s="172">
        <f>SUM(J111:J121)</f>
        <v>0</v>
      </c>
      <c r="K122" s="190">
        <f>SUM(K111:K120)</f>
        <v>0</v>
      </c>
      <c r="L122" s="189"/>
      <c r="M122" s="172">
        <f>SUM(M111:M121)</f>
        <v>0</v>
      </c>
      <c r="N122" s="190">
        <f>SUM(N111:N120)</f>
        <v>0</v>
      </c>
      <c r="O122" s="189"/>
      <c r="P122" s="172">
        <f>SUM(P111:P121)</f>
        <v>0</v>
      </c>
      <c r="Q122" s="190">
        <f>SUM(Q111:Q120)</f>
        <v>0</v>
      </c>
      <c r="R122" s="189"/>
      <c r="S122" s="172">
        <f>SUM(S111:S121)</f>
        <v>0</v>
      </c>
      <c r="T122" s="190">
        <f>SUM(T111:T120)</f>
        <v>0</v>
      </c>
      <c r="U122" s="189"/>
      <c r="V122" s="174">
        <f t="shared" ref="V122:X122" si="347">SUM(V111:V121)</f>
        <v>0</v>
      </c>
      <c r="W122" s="224">
        <f t="shared" si="347"/>
        <v>0</v>
      </c>
      <c r="X122" s="225">
        <f t="shared" si="347"/>
        <v>0</v>
      </c>
      <c r="Y122" s="225">
        <f t="shared" si="345"/>
        <v>0</v>
      </c>
      <c r="Z122" s="225" t="e">
        <f t="shared" si="346"/>
        <v>#DIV/0!</v>
      </c>
      <c r="AA122" s="226"/>
      <c r="AB122" s="7"/>
      <c r="AC122" s="7"/>
      <c r="AD122" s="7"/>
      <c r="AE122" s="7"/>
      <c r="AF122" s="7"/>
      <c r="AG122" s="7"/>
    </row>
    <row r="123" spans="1:33" ht="30" customHeight="1" thickBot="1" x14ac:dyDescent="0.3">
      <c r="A123" s="241" t="s">
        <v>66</v>
      </c>
      <c r="B123" s="208">
        <v>8</v>
      </c>
      <c r="C123" s="242" t="s">
        <v>239</v>
      </c>
      <c r="D123" s="181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227"/>
      <c r="X123" s="227"/>
      <c r="Y123" s="182"/>
      <c r="Z123" s="227"/>
      <c r="AA123" s="228"/>
      <c r="AB123" s="118"/>
      <c r="AC123" s="118"/>
      <c r="AD123" s="118"/>
      <c r="AE123" s="118"/>
      <c r="AF123" s="118"/>
      <c r="AG123" s="118"/>
    </row>
    <row r="124" spans="1:33" ht="30" hidden="1" customHeight="1" x14ac:dyDescent="0.25">
      <c r="A124" s="119" t="s">
        <v>71</v>
      </c>
      <c r="B124" s="120" t="s">
        <v>240</v>
      </c>
      <c r="C124" s="187" t="s">
        <v>241</v>
      </c>
      <c r="D124" s="122" t="s">
        <v>242</v>
      </c>
      <c r="E124" s="123"/>
      <c r="F124" s="124"/>
      <c r="G124" s="125">
        <f t="shared" ref="G124:G129" si="348">E124*F124</f>
        <v>0</v>
      </c>
      <c r="H124" s="123"/>
      <c r="I124" s="124"/>
      <c r="J124" s="125">
        <f t="shared" ref="J124:J129" si="349">H124*I124</f>
        <v>0</v>
      </c>
      <c r="K124" s="123"/>
      <c r="L124" s="124"/>
      <c r="M124" s="125">
        <f t="shared" ref="M124:M129" si="350">K124*L124</f>
        <v>0</v>
      </c>
      <c r="N124" s="123"/>
      <c r="O124" s="124"/>
      <c r="P124" s="125">
        <f t="shared" ref="P124:P129" si="351">N124*O124</f>
        <v>0</v>
      </c>
      <c r="Q124" s="123"/>
      <c r="R124" s="124"/>
      <c r="S124" s="125">
        <f t="shared" ref="S124:S129" si="352">Q124*R124</f>
        <v>0</v>
      </c>
      <c r="T124" s="123"/>
      <c r="U124" s="124"/>
      <c r="V124" s="229">
        <f t="shared" ref="V124:V129" si="353">T124*U124</f>
        <v>0</v>
      </c>
      <c r="W124" s="230">
        <f t="shared" ref="W124:W129" si="354">G124+M124+S124</f>
        <v>0</v>
      </c>
      <c r="X124" s="231">
        <f t="shared" ref="X124:X129" si="355">J124+P124+V124</f>
        <v>0</v>
      </c>
      <c r="Y124" s="231">
        <f t="shared" ref="Y124:Y130" si="356">W124-X124</f>
        <v>0</v>
      </c>
      <c r="Z124" s="232" t="e">
        <f t="shared" ref="Z124:Z130" si="357">Y124/W124</f>
        <v>#DIV/0!</v>
      </c>
      <c r="AA124" s="233"/>
      <c r="AB124" s="131"/>
      <c r="AC124" s="131"/>
      <c r="AD124" s="131"/>
      <c r="AE124" s="131"/>
      <c r="AF124" s="131"/>
      <c r="AG124" s="131"/>
    </row>
    <row r="125" spans="1:33" ht="30" hidden="1" customHeight="1" x14ac:dyDescent="0.25">
      <c r="A125" s="119" t="s">
        <v>71</v>
      </c>
      <c r="B125" s="120" t="s">
        <v>243</v>
      </c>
      <c r="C125" s="187" t="s">
        <v>244</v>
      </c>
      <c r="D125" s="122" t="s">
        <v>242</v>
      </c>
      <c r="E125" s="123"/>
      <c r="F125" s="124"/>
      <c r="G125" s="125">
        <f t="shared" si="348"/>
        <v>0</v>
      </c>
      <c r="H125" s="123"/>
      <c r="I125" s="124"/>
      <c r="J125" s="125">
        <f t="shared" si="349"/>
        <v>0</v>
      </c>
      <c r="K125" s="123"/>
      <c r="L125" s="124"/>
      <c r="M125" s="125">
        <f t="shared" si="350"/>
        <v>0</v>
      </c>
      <c r="N125" s="123"/>
      <c r="O125" s="124"/>
      <c r="P125" s="125">
        <f t="shared" si="351"/>
        <v>0</v>
      </c>
      <c r="Q125" s="123"/>
      <c r="R125" s="124"/>
      <c r="S125" s="125">
        <f t="shared" si="352"/>
        <v>0</v>
      </c>
      <c r="T125" s="123"/>
      <c r="U125" s="124"/>
      <c r="V125" s="229">
        <f t="shared" si="353"/>
        <v>0</v>
      </c>
      <c r="W125" s="234">
        <f t="shared" si="354"/>
        <v>0</v>
      </c>
      <c r="X125" s="127">
        <f t="shared" si="355"/>
        <v>0</v>
      </c>
      <c r="Y125" s="127">
        <f t="shared" si="356"/>
        <v>0</v>
      </c>
      <c r="Z125" s="128" t="e">
        <f t="shared" si="35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hidden="1" customHeight="1" x14ac:dyDescent="0.25">
      <c r="A126" s="119" t="s">
        <v>71</v>
      </c>
      <c r="B126" s="120" t="s">
        <v>245</v>
      </c>
      <c r="C126" s="187" t="s">
        <v>246</v>
      </c>
      <c r="D126" s="122" t="s">
        <v>247</v>
      </c>
      <c r="E126" s="243"/>
      <c r="F126" s="244"/>
      <c r="G126" s="125">
        <f t="shared" si="348"/>
        <v>0</v>
      </c>
      <c r="H126" s="243"/>
      <c r="I126" s="244"/>
      <c r="J126" s="125">
        <f t="shared" si="349"/>
        <v>0</v>
      </c>
      <c r="K126" s="123"/>
      <c r="L126" s="124"/>
      <c r="M126" s="125">
        <f t="shared" si="350"/>
        <v>0</v>
      </c>
      <c r="N126" s="123"/>
      <c r="O126" s="124"/>
      <c r="P126" s="125">
        <f t="shared" si="351"/>
        <v>0</v>
      </c>
      <c r="Q126" s="123"/>
      <c r="R126" s="124"/>
      <c r="S126" s="125">
        <f t="shared" si="352"/>
        <v>0</v>
      </c>
      <c r="T126" s="123"/>
      <c r="U126" s="124"/>
      <c r="V126" s="229">
        <f t="shared" si="353"/>
        <v>0</v>
      </c>
      <c r="W126" s="245">
        <f t="shared" si="354"/>
        <v>0</v>
      </c>
      <c r="X126" s="127">
        <f t="shared" si="355"/>
        <v>0</v>
      </c>
      <c r="Y126" s="127">
        <f t="shared" si="356"/>
        <v>0</v>
      </c>
      <c r="Z126" s="128" t="e">
        <f t="shared" si="357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hidden="1" customHeight="1" x14ac:dyDescent="0.25">
      <c r="A127" s="119" t="s">
        <v>71</v>
      </c>
      <c r="B127" s="120" t="s">
        <v>248</v>
      </c>
      <c r="C127" s="187" t="s">
        <v>249</v>
      </c>
      <c r="D127" s="122" t="s">
        <v>247</v>
      </c>
      <c r="E127" s="123"/>
      <c r="F127" s="124"/>
      <c r="G127" s="125">
        <f t="shared" si="348"/>
        <v>0</v>
      </c>
      <c r="H127" s="123"/>
      <c r="I127" s="124"/>
      <c r="J127" s="125">
        <f t="shared" si="349"/>
        <v>0</v>
      </c>
      <c r="K127" s="243"/>
      <c r="L127" s="244"/>
      <c r="M127" s="125">
        <f t="shared" si="350"/>
        <v>0</v>
      </c>
      <c r="N127" s="243"/>
      <c r="O127" s="244"/>
      <c r="P127" s="125">
        <f t="shared" si="351"/>
        <v>0</v>
      </c>
      <c r="Q127" s="243"/>
      <c r="R127" s="244"/>
      <c r="S127" s="125">
        <f t="shared" si="352"/>
        <v>0</v>
      </c>
      <c r="T127" s="243"/>
      <c r="U127" s="244"/>
      <c r="V127" s="229">
        <f t="shared" si="353"/>
        <v>0</v>
      </c>
      <c r="W127" s="245">
        <f t="shared" si="354"/>
        <v>0</v>
      </c>
      <c r="X127" s="127">
        <f t="shared" si="355"/>
        <v>0</v>
      </c>
      <c r="Y127" s="127">
        <f t="shared" si="356"/>
        <v>0</v>
      </c>
      <c r="Z127" s="128" t="e">
        <f t="shared" si="357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hidden="1" customHeight="1" x14ac:dyDescent="0.25">
      <c r="A128" s="119" t="s">
        <v>71</v>
      </c>
      <c r="B128" s="120" t="s">
        <v>250</v>
      </c>
      <c r="C128" s="187" t="s">
        <v>251</v>
      </c>
      <c r="D128" s="122" t="s">
        <v>247</v>
      </c>
      <c r="E128" s="123"/>
      <c r="F128" s="124"/>
      <c r="G128" s="125">
        <f t="shared" si="348"/>
        <v>0</v>
      </c>
      <c r="H128" s="123"/>
      <c r="I128" s="124"/>
      <c r="J128" s="125">
        <f t="shared" si="349"/>
        <v>0</v>
      </c>
      <c r="K128" s="123"/>
      <c r="L128" s="124"/>
      <c r="M128" s="125">
        <f t="shared" si="350"/>
        <v>0</v>
      </c>
      <c r="N128" s="123"/>
      <c r="O128" s="124"/>
      <c r="P128" s="125">
        <f t="shared" si="351"/>
        <v>0</v>
      </c>
      <c r="Q128" s="123"/>
      <c r="R128" s="124"/>
      <c r="S128" s="125">
        <f t="shared" si="352"/>
        <v>0</v>
      </c>
      <c r="T128" s="123"/>
      <c r="U128" s="124"/>
      <c r="V128" s="229">
        <f t="shared" si="353"/>
        <v>0</v>
      </c>
      <c r="W128" s="234">
        <f t="shared" si="354"/>
        <v>0</v>
      </c>
      <c r="X128" s="127">
        <f t="shared" si="355"/>
        <v>0</v>
      </c>
      <c r="Y128" s="127">
        <f t="shared" si="356"/>
        <v>0</v>
      </c>
      <c r="Z128" s="128" t="e">
        <f t="shared" si="357"/>
        <v>#DIV/0!</v>
      </c>
      <c r="AA128" s="129"/>
      <c r="AB128" s="131"/>
      <c r="AC128" s="131"/>
      <c r="AD128" s="131"/>
      <c r="AE128" s="131"/>
      <c r="AF128" s="131"/>
      <c r="AG128" s="131"/>
    </row>
    <row r="129" spans="1:33" ht="30" hidden="1" customHeight="1" x14ac:dyDescent="0.25">
      <c r="A129" s="132" t="s">
        <v>71</v>
      </c>
      <c r="B129" s="154" t="s">
        <v>252</v>
      </c>
      <c r="C129" s="164" t="s">
        <v>253</v>
      </c>
      <c r="D129" s="134"/>
      <c r="E129" s="135"/>
      <c r="F129" s="136">
        <v>0.22</v>
      </c>
      <c r="G129" s="137">
        <f t="shared" si="348"/>
        <v>0</v>
      </c>
      <c r="H129" s="135"/>
      <c r="I129" s="136">
        <v>0.22</v>
      </c>
      <c r="J129" s="137">
        <f t="shared" si="349"/>
        <v>0</v>
      </c>
      <c r="K129" s="135"/>
      <c r="L129" s="136">
        <v>0.22</v>
      </c>
      <c r="M129" s="137">
        <f t="shared" si="350"/>
        <v>0</v>
      </c>
      <c r="N129" s="135"/>
      <c r="O129" s="136">
        <v>0.22</v>
      </c>
      <c r="P129" s="137">
        <f t="shared" si="351"/>
        <v>0</v>
      </c>
      <c r="Q129" s="135"/>
      <c r="R129" s="136">
        <v>0.22</v>
      </c>
      <c r="S129" s="137">
        <f t="shared" si="352"/>
        <v>0</v>
      </c>
      <c r="T129" s="135"/>
      <c r="U129" s="136">
        <v>0.22</v>
      </c>
      <c r="V129" s="236">
        <f t="shared" si="353"/>
        <v>0</v>
      </c>
      <c r="W129" s="237">
        <f t="shared" si="354"/>
        <v>0</v>
      </c>
      <c r="X129" s="238">
        <f t="shared" si="355"/>
        <v>0</v>
      </c>
      <c r="Y129" s="238">
        <f t="shared" si="356"/>
        <v>0</v>
      </c>
      <c r="Z129" s="239" t="e">
        <f t="shared" si="357"/>
        <v>#DIV/0!</v>
      </c>
      <c r="AA129" s="152"/>
      <c r="AB129" s="7"/>
      <c r="AC129" s="7"/>
      <c r="AD129" s="7"/>
      <c r="AE129" s="7"/>
      <c r="AF129" s="7"/>
      <c r="AG129" s="7"/>
    </row>
    <row r="130" spans="1:33" ht="30" customHeight="1" thickBot="1" x14ac:dyDescent="0.3">
      <c r="A130" s="166" t="s">
        <v>254</v>
      </c>
      <c r="B130" s="246"/>
      <c r="C130" s="168"/>
      <c r="D130" s="169"/>
      <c r="E130" s="173">
        <f>SUM(E124:E128)</f>
        <v>0</v>
      </c>
      <c r="F130" s="189"/>
      <c r="G130" s="173">
        <f>SUM(G124:G129)</f>
        <v>0</v>
      </c>
      <c r="H130" s="173">
        <f>SUM(H124:H128)</f>
        <v>0</v>
      </c>
      <c r="I130" s="189"/>
      <c r="J130" s="173">
        <f>SUM(J124:J129)</f>
        <v>0</v>
      </c>
      <c r="K130" s="173">
        <f>SUM(K124:K128)</f>
        <v>0</v>
      </c>
      <c r="L130" s="189"/>
      <c r="M130" s="173">
        <f>SUM(M124:M129)</f>
        <v>0</v>
      </c>
      <c r="N130" s="173">
        <f>SUM(N124:N128)</f>
        <v>0</v>
      </c>
      <c r="O130" s="189"/>
      <c r="P130" s="173">
        <f>SUM(P124:P129)</f>
        <v>0</v>
      </c>
      <c r="Q130" s="173">
        <f>SUM(Q124:Q128)</f>
        <v>0</v>
      </c>
      <c r="R130" s="189"/>
      <c r="S130" s="173">
        <f>SUM(S124:S129)</f>
        <v>0</v>
      </c>
      <c r="T130" s="173">
        <f>SUM(T124:T128)</f>
        <v>0</v>
      </c>
      <c r="U130" s="189"/>
      <c r="V130" s="247">
        <f t="shared" ref="V130:X130" si="358">SUM(V124:V129)</f>
        <v>0</v>
      </c>
      <c r="W130" s="224">
        <f t="shared" si="358"/>
        <v>0</v>
      </c>
      <c r="X130" s="225">
        <f t="shared" si="358"/>
        <v>0</v>
      </c>
      <c r="Y130" s="225">
        <f t="shared" si="356"/>
        <v>0</v>
      </c>
      <c r="Z130" s="225" t="e">
        <f t="shared" si="357"/>
        <v>#DIV/0!</v>
      </c>
      <c r="AA130" s="226"/>
      <c r="AB130" s="7"/>
      <c r="AC130" s="7"/>
      <c r="AD130" s="7"/>
      <c r="AE130" s="7"/>
      <c r="AF130" s="7"/>
      <c r="AG130" s="7"/>
    </row>
    <row r="131" spans="1:33" ht="30" customHeight="1" thickBot="1" x14ac:dyDescent="0.3">
      <c r="A131" s="178" t="s">
        <v>66</v>
      </c>
      <c r="B131" s="179">
        <v>9</v>
      </c>
      <c r="C131" s="180" t="s">
        <v>255</v>
      </c>
      <c r="D131" s="181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248"/>
      <c r="X131" s="248"/>
      <c r="Y131" s="210"/>
      <c r="Z131" s="248"/>
      <c r="AA131" s="249"/>
      <c r="AB131" s="7"/>
      <c r="AC131" s="7"/>
      <c r="AD131" s="7"/>
      <c r="AE131" s="7"/>
      <c r="AF131" s="7"/>
      <c r="AG131" s="7"/>
    </row>
    <row r="132" spans="1:33" ht="30" customHeight="1" x14ac:dyDescent="0.25">
      <c r="A132" s="250" t="s">
        <v>71</v>
      </c>
      <c r="B132" s="251">
        <v>43839</v>
      </c>
      <c r="C132" s="252" t="s">
        <v>256</v>
      </c>
      <c r="D132" s="253"/>
      <c r="E132" s="254"/>
      <c r="F132" s="255"/>
      <c r="G132" s="256">
        <f t="shared" ref="G132:G137" si="359">E132*F132</f>
        <v>0</v>
      </c>
      <c r="H132" s="254"/>
      <c r="I132" s="255"/>
      <c r="J132" s="256">
        <f t="shared" ref="J132:J137" si="360">H132*I132</f>
        <v>0</v>
      </c>
      <c r="K132" s="257"/>
      <c r="L132" s="255"/>
      <c r="M132" s="256">
        <f t="shared" ref="M132:M137" si="361">K132*L132</f>
        <v>0</v>
      </c>
      <c r="N132" s="257"/>
      <c r="O132" s="255"/>
      <c r="P132" s="256">
        <f t="shared" ref="P132:P137" si="362">N132*O132</f>
        <v>0</v>
      </c>
      <c r="Q132" s="257"/>
      <c r="R132" s="255"/>
      <c r="S132" s="256">
        <f t="shared" ref="S132:S137" si="363">Q132*R132</f>
        <v>0</v>
      </c>
      <c r="T132" s="257"/>
      <c r="U132" s="255"/>
      <c r="V132" s="256">
        <f t="shared" ref="V132:V137" si="364">T132*U132</f>
        <v>0</v>
      </c>
      <c r="W132" s="231">
        <f t="shared" ref="W132:W137" si="365">G132+M132+S132</f>
        <v>0</v>
      </c>
      <c r="X132" s="127">
        <f t="shared" ref="X132:X137" si="366">J132+P132+V132</f>
        <v>0</v>
      </c>
      <c r="Y132" s="127">
        <f t="shared" ref="Y132:Y138" si="367">W132-X132</f>
        <v>0</v>
      </c>
      <c r="Z132" s="128" t="e">
        <f t="shared" ref="Z132:Z138" si="368">Y132/W132</f>
        <v>#DIV/0!</v>
      </c>
      <c r="AA132" s="233"/>
      <c r="AB132" s="130"/>
      <c r="AC132" s="131"/>
      <c r="AD132" s="131"/>
      <c r="AE132" s="131"/>
      <c r="AF132" s="131"/>
      <c r="AG132" s="131"/>
    </row>
    <row r="133" spans="1:33" ht="30" customHeight="1" x14ac:dyDescent="0.25">
      <c r="A133" s="119" t="s">
        <v>71</v>
      </c>
      <c r="B133" s="258">
        <v>43870</v>
      </c>
      <c r="C133" s="341" t="s">
        <v>342</v>
      </c>
      <c r="D133" s="342" t="s">
        <v>137</v>
      </c>
      <c r="E133" s="343">
        <v>1</v>
      </c>
      <c r="F133" s="336">
        <v>10200</v>
      </c>
      <c r="G133" s="125">
        <f t="shared" si="359"/>
        <v>10200</v>
      </c>
      <c r="H133" s="343">
        <v>1</v>
      </c>
      <c r="I133" s="336">
        <v>10200</v>
      </c>
      <c r="J133" s="125">
        <f t="shared" si="360"/>
        <v>10200</v>
      </c>
      <c r="K133" s="123"/>
      <c r="L133" s="124"/>
      <c r="M133" s="125">
        <f t="shared" si="361"/>
        <v>0</v>
      </c>
      <c r="N133" s="123"/>
      <c r="O133" s="124"/>
      <c r="P133" s="125">
        <f t="shared" si="362"/>
        <v>0</v>
      </c>
      <c r="Q133" s="123"/>
      <c r="R133" s="124"/>
      <c r="S133" s="125">
        <f t="shared" si="363"/>
        <v>0</v>
      </c>
      <c r="T133" s="123"/>
      <c r="U133" s="124"/>
      <c r="V133" s="125">
        <f t="shared" si="364"/>
        <v>0</v>
      </c>
      <c r="W133" s="126">
        <f t="shared" si="365"/>
        <v>10200</v>
      </c>
      <c r="X133" s="127">
        <f t="shared" si="366"/>
        <v>10200</v>
      </c>
      <c r="Y133" s="127">
        <f t="shared" si="367"/>
        <v>0</v>
      </c>
      <c r="Z133" s="128">
        <f t="shared" si="368"/>
        <v>0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25">
      <c r="A134" s="119" t="s">
        <v>71</v>
      </c>
      <c r="B134" s="258">
        <v>43899</v>
      </c>
      <c r="C134" s="341" t="s">
        <v>343</v>
      </c>
      <c r="D134" s="342" t="s">
        <v>137</v>
      </c>
      <c r="E134" s="343">
        <v>2</v>
      </c>
      <c r="F134" s="336">
        <v>16700</v>
      </c>
      <c r="G134" s="125">
        <f t="shared" si="359"/>
        <v>33400</v>
      </c>
      <c r="H134" s="343">
        <v>2</v>
      </c>
      <c r="I134" s="336">
        <v>16700</v>
      </c>
      <c r="J134" s="125">
        <f t="shared" si="360"/>
        <v>33400</v>
      </c>
      <c r="K134" s="123"/>
      <c r="L134" s="124"/>
      <c r="M134" s="125">
        <f t="shared" si="361"/>
        <v>0</v>
      </c>
      <c r="N134" s="123"/>
      <c r="O134" s="124"/>
      <c r="P134" s="125">
        <f t="shared" si="362"/>
        <v>0</v>
      </c>
      <c r="Q134" s="123"/>
      <c r="R134" s="124"/>
      <c r="S134" s="125">
        <f t="shared" si="363"/>
        <v>0</v>
      </c>
      <c r="T134" s="123"/>
      <c r="U134" s="124"/>
      <c r="V134" s="125">
        <f t="shared" si="364"/>
        <v>0</v>
      </c>
      <c r="W134" s="126">
        <f t="shared" si="365"/>
        <v>33400</v>
      </c>
      <c r="X134" s="127">
        <f t="shared" si="366"/>
        <v>33400</v>
      </c>
      <c r="Y134" s="127">
        <f t="shared" si="367"/>
        <v>0</v>
      </c>
      <c r="Z134" s="128">
        <f t="shared" si="368"/>
        <v>0</v>
      </c>
      <c r="AA134" s="129"/>
      <c r="AB134" s="131"/>
      <c r="AC134" s="131"/>
      <c r="AD134" s="131"/>
      <c r="AE134" s="131"/>
      <c r="AF134" s="131"/>
      <c r="AG134" s="131"/>
    </row>
    <row r="135" spans="1:33" ht="30" customHeight="1" x14ac:dyDescent="0.25">
      <c r="A135" s="119" t="s">
        <v>71</v>
      </c>
      <c r="B135" s="258">
        <v>43930</v>
      </c>
      <c r="C135" s="341" t="s">
        <v>344</v>
      </c>
      <c r="D135" s="342" t="s">
        <v>137</v>
      </c>
      <c r="E135" s="343">
        <v>1</v>
      </c>
      <c r="F135" s="336">
        <v>36000</v>
      </c>
      <c r="G135" s="125">
        <f t="shared" si="359"/>
        <v>36000</v>
      </c>
      <c r="H135" s="343">
        <v>1</v>
      </c>
      <c r="I135" s="336">
        <v>36000</v>
      </c>
      <c r="J135" s="125">
        <f t="shared" si="360"/>
        <v>36000</v>
      </c>
      <c r="K135" s="123"/>
      <c r="L135" s="124"/>
      <c r="M135" s="125">
        <f t="shared" si="361"/>
        <v>0</v>
      </c>
      <c r="N135" s="123"/>
      <c r="O135" s="124"/>
      <c r="P135" s="125">
        <f t="shared" si="362"/>
        <v>0</v>
      </c>
      <c r="Q135" s="123"/>
      <c r="R135" s="124"/>
      <c r="S135" s="125">
        <f t="shared" si="363"/>
        <v>0</v>
      </c>
      <c r="T135" s="123"/>
      <c r="U135" s="124"/>
      <c r="V135" s="125">
        <f t="shared" si="364"/>
        <v>0</v>
      </c>
      <c r="W135" s="126">
        <f t="shared" si="365"/>
        <v>36000</v>
      </c>
      <c r="X135" s="127">
        <f t="shared" si="366"/>
        <v>36000</v>
      </c>
      <c r="Y135" s="127">
        <f t="shared" si="367"/>
        <v>0</v>
      </c>
      <c r="Z135" s="128">
        <f t="shared" si="368"/>
        <v>0</v>
      </c>
      <c r="AA135" s="129"/>
      <c r="AB135" s="131"/>
      <c r="AC135" s="131"/>
      <c r="AD135" s="131"/>
      <c r="AE135" s="131"/>
      <c r="AF135" s="131"/>
      <c r="AG135" s="131"/>
    </row>
    <row r="136" spans="1:33" ht="30" customHeight="1" x14ac:dyDescent="0.25">
      <c r="A136" s="132" t="s">
        <v>71</v>
      </c>
      <c r="B136" s="258">
        <v>43960</v>
      </c>
      <c r="C136" s="163" t="s">
        <v>257</v>
      </c>
      <c r="D136" s="261"/>
      <c r="E136" s="262"/>
      <c r="F136" s="136"/>
      <c r="G136" s="137">
        <f t="shared" si="359"/>
        <v>0</v>
      </c>
      <c r="H136" s="262"/>
      <c r="I136" s="136"/>
      <c r="J136" s="137">
        <f t="shared" si="360"/>
        <v>0</v>
      </c>
      <c r="K136" s="135"/>
      <c r="L136" s="136"/>
      <c r="M136" s="137">
        <f t="shared" si="361"/>
        <v>0</v>
      </c>
      <c r="N136" s="135"/>
      <c r="O136" s="136"/>
      <c r="P136" s="137">
        <f t="shared" si="362"/>
        <v>0</v>
      </c>
      <c r="Q136" s="135"/>
      <c r="R136" s="136"/>
      <c r="S136" s="137">
        <f t="shared" si="363"/>
        <v>0</v>
      </c>
      <c r="T136" s="135"/>
      <c r="U136" s="136"/>
      <c r="V136" s="137">
        <f t="shared" si="364"/>
        <v>0</v>
      </c>
      <c r="W136" s="138">
        <f t="shared" si="365"/>
        <v>0</v>
      </c>
      <c r="X136" s="127">
        <f t="shared" si="366"/>
        <v>0</v>
      </c>
      <c r="Y136" s="127">
        <f t="shared" si="367"/>
        <v>0</v>
      </c>
      <c r="Z136" s="128" t="e">
        <f t="shared" si="368"/>
        <v>#DIV/0!</v>
      </c>
      <c r="AA136" s="139"/>
      <c r="AB136" s="131"/>
      <c r="AC136" s="131"/>
      <c r="AD136" s="131"/>
      <c r="AE136" s="131"/>
      <c r="AF136" s="131"/>
      <c r="AG136" s="131"/>
    </row>
    <row r="137" spans="1:33" ht="30" customHeight="1" x14ac:dyDescent="0.25">
      <c r="A137" s="132" t="s">
        <v>71</v>
      </c>
      <c r="B137" s="258">
        <v>43991</v>
      </c>
      <c r="C137" s="235" t="s">
        <v>258</v>
      </c>
      <c r="D137" s="148"/>
      <c r="E137" s="135"/>
      <c r="F137" s="136">
        <v>0.22</v>
      </c>
      <c r="G137" s="137">
        <f t="shared" si="359"/>
        <v>0</v>
      </c>
      <c r="H137" s="135"/>
      <c r="I137" s="136">
        <v>0.22</v>
      </c>
      <c r="J137" s="137">
        <f t="shared" si="360"/>
        <v>0</v>
      </c>
      <c r="K137" s="135"/>
      <c r="L137" s="136">
        <v>0.22</v>
      </c>
      <c r="M137" s="137">
        <f t="shared" si="361"/>
        <v>0</v>
      </c>
      <c r="N137" s="135"/>
      <c r="O137" s="136">
        <v>0.22</v>
      </c>
      <c r="P137" s="137">
        <f t="shared" si="362"/>
        <v>0</v>
      </c>
      <c r="Q137" s="135"/>
      <c r="R137" s="136">
        <v>0.22</v>
      </c>
      <c r="S137" s="137">
        <f t="shared" si="363"/>
        <v>0</v>
      </c>
      <c r="T137" s="135"/>
      <c r="U137" s="136">
        <v>0.22</v>
      </c>
      <c r="V137" s="137">
        <f t="shared" si="364"/>
        <v>0</v>
      </c>
      <c r="W137" s="138">
        <f t="shared" si="365"/>
        <v>0</v>
      </c>
      <c r="X137" s="165">
        <f t="shared" si="366"/>
        <v>0</v>
      </c>
      <c r="Y137" s="165">
        <f t="shared" si="367"/>
        <v>0</v>
      </c>
      <c r="Z137" s="223" t="e">
        <f t="shared" si="368"/>
        <v>#DIV/0!</v>
      </c>
      <c r="AA137" s="139"/>
      <c r="AB137" s="7"/>
      <c r="AC137" s="7"/>
      <c r="AD137" s="7"/>
      <c r="AE137" s="7"/>
      <c r="AF137" s="7"/>
      <c r="AG137" s="7"/>
    </row>
    <row r="138" spans="1:33" ht="30" customHeight="1" x14ac:dyDescent="0.25">
      <c r="A138" s="166" t="s">
        <v>259</v>
      </c>
      <c r="B138" s="167"/>
      <c r="C138" s="168"/>
      <c r="D138" s="169"/>
      <c r="E138" s="173">
        <f>SUM(E132:E136)</f>
        <v>4</v>
      </c>
      <c r="F138" s="189"/>
      <c r="G138" s="172">
        <f>SUM(G132:G137)</f>
        <v>79600</v>
      </c>
      <c r="H138" s="173">
        <f>SUM(H132:H136)</f>
        <v>4</v>
      </c>
      <c r="I138" s="189"/>
      <c r="J138" s="172">
        <f>SUM(J132:J137)</f>
        <v>79600</v>
      </c>
      <c r="K138" s="190">
        <f>SUM(K132:K136)</f>
        <v>0</v>
      </c>
      <c r="L138" s="189"/>
      <c r="M138" s="172">
        <f>SUM(M132:M137)</f>
        <v>0</v>
      </c>
      <c r="N138" s="190">
        <f>SUM(N132:N136)</f>
        <v>0</v>
      </c>
      <c r="O138" s="189"/>
      <c r="P138" s="172">
        <f>SUM(P132:P137)</f>
        <v>0</v>
      </c>
      <c r="Q138" s="190">
        <f>SUM(Q132:Q136)</f>
        <v>0</v>
      </c>
      <c r="R138" s="189"/>
      <c r="S138" s="172">
        <f>SUM(S132:S137)</f>
        <v>0</v>
      </c>
      <c r="T138" s="190">
        <f>SUM(T132:T136)</f>
        <v>0</v>
      </c>
      <c r="U138" s="189"/>
      <c r="V138" s="174">
        <f t="shared" ref="V138:X138" si="369">SUM(V132:V137)</f>
        <v>0</v>
      </c>
      <c r="W138" s="224">
        <f t="shared" si="369"/>
        <v>79600</v>
      </c>
      <c r="X138" s="225">
        <f t="shared" si="369"/>
        <v>79600</v>
      </c>
      <c r="Y138" s="225">
        <f t="shared" si="367"/>
        <v>0</v>
      </c>
      <c r="Z138" s="225">
        <f t="shared" si="368"/>
        <v>0</v>
      </c>
      <c r="AA138" s="226"/>
      <c r="AB138" s="7"/>
      <c r="AC138" s="7"/>
      <c r="AD138" s="7"/>
      <c r="AE138" s="7"/>
      <c r="AF138" s="7"/>
      <c r="AG138" s="7"/>
    </row>
    <row r="139" spans="1:33" ht="28.5" customHeight="1" thickBot="1" x14ac:dyDescent="0.3">
      <c r="A139" s="178" t="s">
        <v>66</v>
      </c>
      <c r="B139" s="208">
        <v>10</v>
      </c>
      <c r="C139" s="263" t="s">
        <v>260</v>
      </c>
      <c r="D139" s="181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227"/>
      <c r="X139" s="227"/>
      <c r="Y139" s="182"/>
      <c r="Z139" s="227"/>
      <c r="AA139" s="228"/>
      <c r="AB139" s="7"/>
      <c r="AC139" s="7"/>
      <c r="AD139" s="7"/>
      <c r="AE139" s="7"/>
      <c r="AF139" s="7"/>
      <c r="AG139" s="7"/>
    </row>
    <row r="140" spans="1:33" ht="0.75" hidden="1" customHeight="1" x14ac:dyDescent="0.25">
      <c r="A140" s="119" t="s">
        <v>71</v>
      </c>
      <c r="B140" s="258">
        <v>43840</v>
      </c>
      <c r="C140" s="264" t="s">
        <v>261</v>
      </c>
      <c r="D140" s="253"/>
      <c r="E140" s="265"/>
      <c r="F140" s="160"/>
      <c r="G140" s="161">
        <f t="shared" ref="G140:G144" si="370">E140*F140</f>
        <v>0</v>
      </c>
      <c r="H140" s="265"/>
      <c r="I140" s="160"/>
      <c r="J140" s="161">
        <f t="shared" ref="J140:J144" si="371">H140*I140</f>
        <v>0</v>
      </c>
      <c r="K140" s="159"/>
      <c r="L140" s="160"/>
      <c r="M140" s="161">
        <f t="shared" ref="M140:M144" si="372">K140*L140</f>
        <v>0</v>
      </c>
      <c r="N140" s="159"/>
      <c r="O140" s="160"/>
      <c r="P140" s="161">
        <f t="shared" ref="P140:P144" si="373">N140*O140</f>
        <v>0</v>
      </c>
      <c r="Q140" s="159"/>
      <c r="R140" s="160"/>
      <c r="S140" s="161">
        <f t="shared" ref="S140:S144" si="374">Q140*R140</f>
        <v>0</v>
      </c>
      <c r="T140" s="159"/>
      <c r="U140" s="160"/>
      <c r="V140" s="266">
        <f t="shared" ref="V140:V144" si="375">T140*U140</f>
        <v>0</v>
      </c>
      <c r="W140" s="267">
        <f t="shared" ref="W140:W144" si="376">G140+M140+S140</f>
        <v>0</v>
      </c>
      <c r="X140" s="231">
        <f t="shared" ref="X140:X144" si="377">J140+P140+V140</f>
        <v>0</v>
      </c>
      <c r="Y140" s="231">
        <f t="shared" ref="Y140:Y145" si="378">W140-X140</f>
        <v>0</v>
      </c>
      <c r="Z140" s="232" t="e">
        <f t="shared" ref="Z140:Z145" si="379">Y140/W140</f>
        <v>#DIV/0!</v>
      </c>
      <c r="AA140" s="268"/>
      <c r="AB140" s="131"/>
      <c r="AC140" s="131"/>
      <c r="AD140" s="131"/>
      <c r="AE140" s="131"/>
      <c r="AF140" s="131"/>
      <c r="AG140" s="131"/>
    </row>
    <row r="141" spans="1:33" ht="30" hidden="1" customHeight="1" x14ac:dyDescent="0.25">
      <c r="A141" s="119" t="s">
        <v>71</v>
      </c>
      <c r="B141" s="258">
        <v>43871</v>
      </c>
      <c r="C141" s="264" t="s">
        <v>261</v>
      </c>
      <c r="D141" s="259"/>
      <c r="E141" s="260"/>
      <c r="F141" s="124"/>
      <c r="G141" s="125">
        <f t="shared" si="370"/>
        <v>0</v>
      </c>
      <c r="H141" s="260"/>
      <c r="I141" s="124"/>
      <c r="J141" s="125">
        <f t="shared" si="371"/>
        <v>0</v>
      </c>
      <c r="K141" s="123"/>
      <c r="L141" s="124"/>
      <c r="M141" s="125">
        <f t="shared" si="372"/>
        <v>0</v>
      </c>
      <c r="N141" s="123"/>
      <c r="O141" s="124"/>
      <c r="P141" s="125">
        <f t="shared" si="373"/>
        <v>0</v>
      </c>
      <c r="Q141" s="123"/>
      <c r="R141" s="124"/>
      <c r="S141" s="125">
        <f t="shared" si="374"/>
        <v>0</v>
      </c>
      <c r="T141" s="123"/>
      <c r="U141" s="124"/>
      <c r="V141" s="229">
        <f t="shared" si="375"/>
        <v>0</v>
      </c>
      <c r="W141" s="234">
        <f t="shared" si="376"/>
        <v>0</v>
      </c>
      <c r="X141" s="127">
        <f t="shared" si="377"/>
        <v>0</v>
      </c>
      <c r="Y141" s="127">
        <f t="shared" si="378"/>
        <v>0</v>
      </c>
      <c r="Z141" s="128" t="e">
        <f t="shared" si="379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hidden="1" customHeight="1" x14ac:dyDescent="0.25">
      <c r="A142" s="119" t="s">
        <v>71</v>
      </c>
      <c r="B142" s="258">
        <v>43900</v>
      </c>
      <c r="C142" s="264" t="s">
        <v>261</v>
      </c>
      <c r="D142" s="259"/>
      <c r="E142" s="260"/>
      <c r="F142" s="124"/>
      <c r="G142" s="125">
        <f t="shared" si="370"/>
        <v>0</v>
      </c>
      <c r="H142" s="260"/>
      <c r="I142" s="124"/>
      <c r="J142" s="125">
        <f t="shared" si="371"/>
        <v>0</v>
      </c>
      <c r="K142" s="123"/>
      <c r="L142" s="124"/>
      <c r="M142" s="125">
        <f t="shared" si="372"/>
        <v>0</v>
      </c>
      <c r="N142" s="123"/>
      <c r="O142" s="124"/>
      <c r="P142" s="125">
        <f t="shared" si="373"/>
        <v>0</v>
      </c>
      <c r="Q142" s="123"/>
      <c r="R142" s="124"/>
      <c r="S142" s="125">
        <f t="shared" si="374"/>
        <v>0</v>
      </c>
      <c r="T142" s="123"/>
      <c r="U142" s="124"/>
      <c r="V142" s="229">
        <f t="shared" si="375"/>
        <v>0</v>
      </c>
      <c r="W142" s="234">
        <f t="shared" si="376"/>
        <v>0</v>
      </c>
      <c r="X142" s="127">
        <f t="shared" si="377"/>
        <v>0</v>
      </c>
      <c r="Y142" s="127">
        <f t="shared" si="378"/>
        <v>0</v>
      </c>
      <c r="Z142" s="128" t="e">
        <f t="shared" si="379"/>
        <v>#DIV/0!</v>
      </c>
      <c r="AA142" s="129"/>
      <c r="AB142" s="131"/>
      <c r="AC142" s="131"/>
      <c r="AD142" s="131"/>
      <c r="AE142" s="131"/>
      <c r="AF142" s="131"/>
      <c r="AG142" s="131"/>
    </row>
    <row r="143" spans="1:33" ht="30" hidden="1" customHeight="1" x14ac:dyDescent="0.25">
      <c r="A143" s="132" t="s">
        <v>71</v>
      </c>
      <c r="B143" s="269">
        <v>43931</v>
      </c>
      <c r="C143" s="163" t="s">
        <v>262</v>
      </c>
      <c r="D143" s="261" t="s">
        <v>74</v>
      </c>
      <c r="E143" s="262"/>
      <c r="F143" s="136"/>
      <c r="G143" s="125">
        <f t="shared" si="370"/>
        <v>0</v>
      </c>
      <c r="H143" s="262"/>
      <c r="I143" s="136"/>
      <c r="J143" s="125">
        <f t="shared" si="371"/>
        <v>0</v>
      </c>
      <c r="K143" s="135"/>
      <c r="L143" s="136"/>
      <c r="M143" s="137">
        <f t="shared" si="372"/>
        <v>0</v>
      </c>
      <c r="N143" s="135"/>
      <c r="O143" s="136"/>
      <c r="P143" s="137">
        <f t="shared" si="373"/>
        <v>0</v>
      </c>
      <c r="Q143" s="135"/>
      <c r="R143" s="136"/>
      <c r="S143" s="137">
        <f t="shared" si="374"/>
        <v>0</v>
      </c>
      <c r="T143" s="135"/>
      <c r="U143" s="136"/>
      <c r="V143" s="236">
        <f t="shared" si="375"/>
        <v>0</v>
      </c>
      <c r="W143" s="270">
        <f t="shared" si="376"/>
        <v>0</v>
      </c>
      <c r="X143" s="127">
        <f t="shared" si="377"/>
        <v>0</v>
      </c>
      <c r="Y143" s="127">
        <f t="shared" si="378"/>
        <v>0</v>
      </c>
      <c r="Z143" s="128" t="e">
        <f t="shared" si="379"/>
        <v>#DIV/0!</v>
      </c>
      <c r="AA143" s="220"/>
      <c r="AB143" s="131"/>
      <c r="AC143" s="131"/>
      <c r="AD143" s="131"/>
      <c r="AE143" s="131"/>
      <c r="AF143" s="131"/>
      <c r="AG143" s="131"/>
    </row>
    <row r="144" spans="1:33" ht="30" hidden="1" customHeight="1" x14ac:dyDescent="0.25">
      <c r="A144" s="132" t="s">
        <v>71</v>
      </c>
      <c r="B144" s="271">
        <v>43961</v>
      </c>
      <c r="C144" s="235" t="s">
        <v>263</v>
      </c>
      <c r="D144" s="272"/>
      <c r="E144" s="135"/>
      <c r="F144" s="136">
        <v>0.22</v>
      </c>
      <c r="G144" s="137">
        <f t="shared" si="370"/>
        <v>0</v>
      </c>
      <c r="H144" s="135"/>
      <c r="I144" s="136">
        <v>0.22</v>
      </c>
      <c r="J144" s="137">
        <f t="shared" si="371"/>
        <v>0</v>
      </c>
      <c r="K144" s="135"/>
      <c r="L144" s="136">
        <v>0.22</v>
      </c>
      <c r="M144" s="137">
        <f t="shared" si="372"/>
        <v>0</v>
      </c>
      <c r="N144" s="135"/>
      <c r="O144" s="136">
        <v>0.22</v>
      </c>
      <c r="P144" s="137">
        <f t="shared" si="373"/>
        <v>0</v>
      </c>
      <c r="Q144" s="135"/>
      <c r="R144" s="136">
        <v>0.22</v>
      </c>
      <c r="S144" s="137">
        <f t="shared" si="374"/>
        <v>0</v>
      </c>
      <c r="T144" s="135"/>
      <c r="U144" s="136">
        <v>0.22</v>
      </c>
      <c r="V144" s="236">
        <f t="shared" si="375"/>
        <v>0</v>
      </c>
      <c r="W144" s="237">
        <f t="shared" si="376"/>
        <v>0</v>
      </c>
      <c r="X144" s="238">
        <f t="shared" si="377"/>
        <v>0</v>
      </c>
      <c r="Y144" s="238">
        <f t="shared" si="378"/>
        <v>0</v>
      </c>
      <c r="Z144" s="239" t="e">
        <f t="shared" si="379"/>
        <v>#DIV/0!</v>
      </c>
      <c r="AA144" s="273"/>
      <c r="AB144" s="7"/>
      <c r="AC144" s="7"/>
      <c r="AD144" s="7"/>
      <c r="AE144" s="7"/>
      <c r="AF144" s="7"/>
      <c r="AG144" s="7"/>
    </row>
    <row r="145" spans="1:33" ht="30" customHeight="1" thickBot="1" x14ac:dyDescent="0.3">
      <c r="A145" s="166" t="s">
        <v>264</v>
      </c>
      <c r="B145" s="167"/>
      <c r="C145" s="168"/>
      <c r="D145" s="169"/>
      <c r="E145" s="173">
        <f>SUM(E140:E143)</f>
        <v>0</v>
      </c>
      <c r="F145" s="189"/>
      <c r="G145" s="172">
        <f>SUM(G140:G144)</f>
        <v>0</v>
      </c>
      <c r="H145" s="173">
        <f>SUM(H140:H143)</f>
        <v>0</v>
      </c>
      <c r="I145" s="189"/>
      <c r="J145" s="172">
        <f>SUM(J140:J144)</f>
        <v>0</v>
      </c>
      <c r="K145" s="190">
        <f>SUM(K140:K143)</f>
        <v>0</v>
      </c>
      <c r="L145" s="189"/>
      <c r="M145" s="172">
        <f>SUM(M140:M144)</f>
        <v>0</v>
      </c>
      <c r="N145" s="190">
        <f>SUM(N140:N143)</f>
        <v>0</v>
      </c>
      <c r="O145" s="189"/>
      <c r="P145" s="172">
        <f>SUM(P140:P144)</f>
        <v>0</v>
      </c>
      <c r="Q145" s="190">
        <f>SUM(Q140:Q143)</f>
        <v>0</v>
      </c>
      <c r="R145" s="189"/>
      <c r="S145" s="172">
        <f>SUM(S140:S144)</f>
        <v>0</v>
      </c>
      <c r="T145" s="190">
        <f>SUM(T140:T143)</f>
        <v>0</v>
      </c>
      <c r="U145" s="189"/>
      <c r="V145" s="174">
        <f t="shared" ref="V145:X145" si="380">SUM(V140:V144)</f>
        <v>0</v>
      </c>
      <c r="W145" s="224">
        <f t="shared" si="380"/>
        <v>0</v>
      </c>
      <c r="X145" s="225">
        <f t="shared" si="380"/>
        <v>0</v>
      </c>
      <c r="Y145" s="225">
        <f t="shared" si="378"/>
        <v>0</v>
      </c>
      <c r="Z145" s="225" t="e">
        <f t="shared" si="379"/>
        <v>#DIV/0!</v>
      </c>
      <c r="AA145" s="226"/>
      <c r="AB145" s="7"/>
      <c r="AC145" s="7"/>
      <c r="AD145" s="7"/>
      <c r="AE145" s="7"/>
      <c r="AF145" s="7"/>
      <c r="AG145" s="7"/>
    </row>
    <row r="146" spans="1:33" ht="30" customHeight="1" thickBot="1" x14ac:dyDescent="0.3">
      <c r="A146" s="178" t="s">
        <v>66</v>
      </c>
      <c r="B146" s="208">
        <v>11</v>
      </c>
      <c r="C146" s="180" t="s">
        <v>265</v>
      </c>
      <c r="D146" s="181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227"/>
      <c r="X146" s="227"/>
      <c r="Y146" s="182"/>
      <c r="Z146" s="227"/>
      <c r="AA146" s="228"/>
      <c r="AB146" s="7"/>
      <c r="AC146" s="7"/>
      <c r="AD146" s="7"/>
      <c r="AE146" s="7"/>
      <c r="AF146" s="7"/>
      <c r="AG146" s="7"/>
    </row>
    <row r="147" spans="1:33" ht="30" hidden="1" customHeight="1" x14ac:dyDescent="0.25">
      <c r="A147" s="274" t="s">
        <v>71</v>
      </c>
      <c r="B147" s="258">
        <v>43841</v>
      </c>
      <c r="C147" s="264" t="s">
        <v>266</v>
      </c>
      <c r="D147" s="158" t="s">
        <v>106</v>
      </c>
      <c r="E147" s="159"/>
      <c r="F147" s="160"/>
      <c r="G147" s="161">
        <f t="shared" ref="G147:G148" si="381">E147*F147</f>
        <v>0</v>
      </c>
      <c r="H147" s="159"/>
      <c r="I147" s="160"/>
      <c r="J147" s="161">
        <f t="shared" ref="J147:J148" si="382">H147*I147</f>
        <v>0</v>
      </c>
      <c r="K147" s="159"/>
      <c r="L147" s="160"/>
      <c r="M147" s="161">
        <f t="shared" ref="M147:M148" si="383">K147*L147</f>
        <v>0</v>
      </c>
      <c r="N147" s="159"/>
      <c r="O147" s="160"/>
      <c r="P147" s="161">
        <f t="shared" ref="P147:P148" si="384">N147*O147</f>
        <v>0</v>
      </c>
      <c r="Q147" s="159"/>
      <c r="R147" s="160"/>
      <c r="S147" s="161">
        <f t="shared" ref="S147:S148" si="385">Q147*R147</f>
        <v>0</v>
      </c>
      <c r="T147" s="159"/>
      <c r="U147" s="160"/>
      <c r="V147" s="266">
        <f t="shared" ref="V147:V148" si="386">T147*U147</f>
        <v>0</v>
      </c>
      <c r="W147" s="267">
        <f t="shared" ref="W147:W148" si="387">G147+M147+S147</f>
        <v>0</v>
      </c>
      <c r="X147" s="231">
        <f t="shared" ref="X147:X148" si="388">J147+P147+V147</f>
        <v>0</v>
      </c>
      <c r="Y147" s="231">
        <f t="shared" ref="Y147:Y149" si="389">W147-X147</f>
        <v>0</v>
      </c>
      <c r="Z147" s="232" t="e">
        <f t="shared" ref="Z147:Z149" si="390">Y147/W147</f>
        <v>#DIV/0!</v>
      </c>
      <c r="AA147" s="268"/>
      <c r="AB147" s="131"/>
      <c r="AC147" s="131"/>
      <c r="AD147" s="131"/>
      <c r="AE147" s="131"/>
      <c r="AF147" s="131"/>
      <c r="AG147" s="131"/>
    </row>
    <row r="148" spans="1:33" ht="30" hidden="1" customHeight="1" x14ac:dyDescent="0.25">
      <c r="A148" s="275" t="s">
        <v>71</v>
      </c>
      <c r="B148" s="258">
        <v>43872</v>
      </c>
      <c r="C148" s="163" t="s">
        <v>266</v>
      </c>
      <c r="D148" s="134" t="s">
        <v>106</v>
      </c>
      <c r="E148" s="135"/>
      <c r="F148" s="136"/>
      <c r="G148" s="125">
        <f t="shared" si="381"/>
        <v>0</v>
      </c>
      <c r="H148" s="135"/>
      <c r="I148" s="136"/>
      <c r="J148" s="125">
        <f t="shared" si="382"/>
        <v>0</v>
      </c>
      <c r="K148" s="135"/>
      <c r="L148" s="136"/>
      <c r="M148" s="137">
        <f t="shared" si="383"/>
        <v>0</v>
      </c>
      <c r="N148" s="135"/>
      <c r="O148" s="136"/>
      <c r="P148" s="137">
        <f t="shared" si="384"/>
        <v>0</v>
      </c>
      <c r="Q148" s="135"/>
      <c r="R148" s="136"/>
      <c r="S148" s="137">
        <f t="shared" si="385"/>
        <v>0</v>
      </c>
      <c r="T148" s="135"/>
      <c r="U148" s="136"/>
      <c r="V148" s="236">
        <f t="shared" si="386"/>
        <v>0</v>
      </c>
      <c r="W148" s="276">
        <f t="shared" si="387"/>
        <v>0</v>
      </c>
      <c r="X148" s="238">
        <f t="shared" si="388"/>
        <v>0</v>
      </c>
      <c r="Y148" s="238">
        <f t="shared" si="389"/>
        <v>0</v>
      </c>
      <c r="Z148" s="239" t="e">
        <f t="shared" si="390"/>
        <v>#DIV/0!</v>
      </c>
      <c r="AA148" s="273"/>
      <c r="AB148" s="130"/>
      <c r="AC148" s="131"/>
      <c r="AD148" s="131"/>
      <c r="AE148" s="131"/>
      <c r="AF148" s="131"/>
      <c r="AG148" s="131"/>
    </row>
    <row r="149" spans="1:33" ht="30" customHeight="1" thickBot="1" x14ac:dyDescent="0.3">
      <c r="A149" s="383" t="s">
        <v>267</v>
      </c>
      <c r="B149" s="384"/>
      <c r="C149" s="384"/>
      <c r="D149" s="385"/>
      <c r="E149" s="173">
        <f>SUM(E147:E148)</f>
        <v>0</v>
      </c>
      <c r="F149" s="189"/>
      <c r="G149" s="172">
        <f t="shared" ref="G149:H149" si="391">SUM(G147:G148)</f>
        <v>0</v>
      </c>
      <c r="H149" s="173">
        <f t="shared" si="391"/>
        <v>0</v>
      </c>
      <c r="I149" s="189"/>
      <c r="J149" s="172">
        <f t="shared" ref="J149:K149" si="392">SUM(J147:J148)</f>
        <v>0</v>
      </c>
      <c r="K149" s="190">
        <f t="shared" si="392"/>
        <v>0</v>
      </c>
      <c r="L149" s="189"/>
      <c r="M149" s="172">
        <f t="shared" ref="M149:N149" si="393">SUM(M147:M148)</f>
        <v>0</v>
      </c>
      <c r="N149" s="190">
        <f t="shared" si="393"/>
        <v>0</v>
      </c>
      <c r="O149" s="189"/>
      <c r="P149" s="172">
        <f t="shared" ref="P149:Q149" si="394">SUM(P147:P148)</f>
        <v>0</v>
      </c>
      <c r="Q149" s="190">
        <f t="shared" si="394"/>
        <v>0</v>
      </c>
      <c r="R149" s="189"/>
      <c r="S149" s="172">
        <f t="shared" ref="S149:T149" si="395">SUM(S147:S148)</f>
        <v>0</v>
      </c>
      <c r="T149" s="190">
        <f t="shared" si="395"/>
        <v>0</v>
      </c>
      <c r="U149" s="189"/>
      <c r="V149" s="174">
        <f t="shared" ref="V149:X149" si="396">SUM(V147:V148)</f>
        <v>0</v>
      </c>
      <c r="W149" s="224">
        <f t="shared" si="396"/>
        <v>0</v>
      </c>
      <c r="X149" s="225">
        <f t="shared" si="396"/>
        <v>0</v>
      </c>
      <c r="Y149" s="225">
        <f t="shared" si="389"/>
        <v>0</v>
      </c>
      <c r="Z149" s="225" t="e">
        <f t="shared" si="390"/>
        <v>#DIV/0!</v>
      </c>
      <c r="AA149" s="226"/>
      <c r="AB149" s="7"/>
      <c r="AC149" s="7"/>
      <c r="AD149" s="7"/>
      <c r="AE149" s="7"/>
      <c r="AF149" s="7"/>
      <c r="AG149" s="7"/>
    </row>
    <row r="150" spans="1:33" ht="30" customHeight="1" thickBot="1" x14ac:dyDescent="0.3">
      <c r="A150" s="207" t="s">
        <v>66</v>
      </c>
      <c r="B150" s="208">
        <v>12</v>
      </c>
      <c r="C150" s="209" t="s">
        <v>268</v>
      </c>
      <c r="D150" s="277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227"/>
      <c r="X150" s="227"/>
      <c r="Y150" s="182"/>
      <c r="Z150" s="227"/>
      <c r="AA150" s="228"/>
      <c r="AB150" s="7"/>
      <c r="AC150" s="7"/>
      <c r="AD150" s="7"/>
      <c r="AE150" s="7"/>
      <c r="AF150" s="7"/>
      <c r="AG150" s="7"/>
    </row>
    <row r="151" spans="1:33" ht="30" customHeight="1" x14ac:dyDescent="0.25">
      <c r="A151" s="156" t="s">
        <v>71</v>
      </c>
      <c r="B151" s="278">
        <v>43842</v>
      </c>
      <c r="C151" s="344" t="s">
        <v>345</v>
      </c>
      <c r="D151" s="345" t="s">
        <v>269</v>
      </c>
      <c r="E151" s="346">
        <v>36</v>
      </c>
      <c r="F151" s="347">
        <v>800</v>
      </c>
      <c r="G151" s="161">
        <f t="shared" ref="G151:G154" si="397">E151*F151</f>
        <v>28800</v>
      </c>
      <c r="H151" s="346">
        <v>36</v>
      </c>
      <c r="I151" s="347">
        <v>800</v>
      </c>
      <c r="J151" s="161">
        <f t="shared" ref="J151:J154" si="398">H151*I151</f>
        <v>28800</v>
      </c>
      <c r="K151" s="159"/>
      <c r="L151" s="160"/>
      <c r="M151" s="161">
        <f t="shared" ref="M151:M154" si="399">K151*L151</f>
        <v>0</v>
      </c>
      <c r="N151" s="159"/>
      <c r="O151" s="160"/>
      <c r="P151" s="161">
        <f t="shared" ref="P151:P154" si="400">N151*O151</f>
        <v>0</v>
      </c>
      <c r="Q151" s="159"/>
      <c r="R151" s="160"/>
      <c r="S151" s="161">
        <f t="shared" ref="S151:S154" si="401">Q151*R151</f>
        <v>0</v>
      </c>
      <c r="T151" s="159"/>
      <c r="U151" s="160"/>
      <c r="V151" s="266">
        <f t="shared" ref="V151:V154" si="402">T151*U151</f>
        <v>0</v>
      </c>
      <c r="W151" s="267">
        <f t="shared" ref="W151:W154" si="403">G151+M151+S151</f>
        <v>28800</v>
      </c>
      <c r="X151" s="231">
        <f t="shared" ref="X151:X154" si="404">J151+P151+V151</f>
        <v>28800</v>
      </c>
      <c r="Y151" s="231">
        <f t="shared" ref="Y151:Y155" si="405">W151-X151</f>
        <v>0</v>
      </c>
      <c r="Z151" s="232">
        <f t="shared" ref="Z151:Z155" si="406">Y151/W151</f>
        <v>0</v>
      </c>
      <c r="AA151" s="279"/>
      <c r="AB151" s="130"/>
      <c r="AC151" s="131"/>
      <c r="AD151" s="131"/>
      <c r="AE151" s="131"/>
      <c r="AF151" s="131"/>
      <c r="AG151" s="131"/>
    </row>
    <row r="152" spans="1:33" ht="30" customHeight="1" x14ac:dyDescent="0.25">
      <c r="A152" s="119" t="s">
        <v>71</v>
      </c>
      <c r="B152" s="258">
        <v>43873</v>
      </c>
      <c r="C152" s="187" t="s">
        <v>270</v>
      </c>
      <c r="D152" s="259" t="s">
        <v>242</v>
      </c>
      <c r="E152" s="260"/>
      <c r="F152" s="124"/>
      <c r="G152" s="125">
        <f t="shared" si="397"/>
        <v>0</v>
      </c>
      <c r="H152" s="260"/>
      <c r="I152" s="124"/>
      <c r="J152" s="125">
        <f t="shared" si="398"/>
        <v>0</v>
      </c>
      <c r="K152" s="123"/>
      <c r="L152" s="124"/>
      <c r="M152" s="125">
        <f t="shared" si="399"/>
        <v>0</v>
      </c>
      <c r="N152" s="123"/>
      <c r="O152" s="124"/>
      <c r="P152" s="125">
        <f t="shared" si="400"/>
        <v>0</v>
      </c>
      <c r="Q152" s="123"/>
      <c r="R152" s="124"/>
      <c r="S152" s="125">
        <f t="shared" si="401"/>
        <v>0</v>
      </c>
      <c r="T152" s="123"/>
      <c r="U152" s="124"/>
      <c r="V152" s="229">
        <f t="shared" si="402"/>
        <v>0</v>
      </c>
      <c r="W152" s="280">
        <f t="shared" si="403"/>
        <v>0</v>
      </c>
      <c r="X152" s="127">
        <f t="shared" si="404"/>
        <v>0</v>
      </c>
      <c r="Y152" s="127">
        <f t="shared" si="405"/>
        <v>0</v>
      </c>
      <c r="Z152" s="128" t="e">
        <f t="shared" si="406"/>
        <v>#DIV/0!</v>
      </c>
      <c r="AA152" s="281"/>
      <c r="AB152" s="131"/>
      <c r="AC152" s="131"/>
      <c r="AD152" s="131"/>
      <c r="AE152" s="131"/>
      <c r="AF152" s="131"/>
      <c r="AG152" s="131"/>
    </row>
    <row r="153" spans="1:33" ht="30" customHeight="1" x14ac:dyDescent="0.25">
      <c r="A153" s="132" t="s">
        <v>71</v>
      </c>
      <c r="B153" s="269">
        <v>43902</v>
      </c>
      <c r="C153" s="163" t="s">
        <v>271</v>
      </c>
      <c r="D153" s="261" t="s">
        <v>242</v>
      </c>
      <c r="E153" s="262"/>
      <c r="F153" s="136"/>
      <c r="G153" s="137">
        <f t="shared" si="397"/>
        <v>0</v>
      </c>
      <c r="H153" s="262"/>
      <c r="I153" s="136"/>
      <c r="J153" s="137">
        <f t="shared" si="398"/>
        <v>0</v>
      </c>
      <c r="K153" s="135"/>
      <c r="L153" s="136"/>
      <c r="M153" s="137">
        <f t="shared" si="399"/>
        <v>0</v>
      </c>
      <c r="N153" s="135"/>
      <c r="O153" s="136"/>
      <c r="P153" s="137">
        <f t="shared" si="400"/>
        <v>0</v>
      </c>
      <c r="Q153" s="135"/>
      <c r="R153" s="136"/>
      <c r="S153" s="137">
        <f t="shared" si="401"/>
        <v>0</v>
      </c>
      <c r="T153" s="135"/>
      <c r="U153" s="136"/>
      <c r="V153" s="236">
        <f t="shared" si="402"/>
        <v>0</v>
      </c>
      <c r="W153" s="270">
        <f t="shared" si="403"/>
        <v>0</v>
      </c>
      <c r="X153" s="127">
        <f t="shared" si="404"/>
        <v>0</v>
      </c>
      <c r="Y153" s="127">
        <f t="shared" si="405"/>
        <v>0</v>
      </c>
      <c r="Z153" s="128" t="e">
        <f t="shared" si="406"/>
        <v>#DIV/0!</v>
      </c>
      <c r="AA153" s="282"/>
      <c r="AB153" s="131"/>
      <c r="AC153" s="131"/>
      <c r="AD153" s="131"/>
      <c r="AE153" s="131"/>
      <c r="AF153" s="131"/>
      <c r="AG153" s="131"/>
    </row>
    <row r="154" spans="1:33" ht="30" customHeight="1" x14ac:dyDescent="0.25">
      <c r="A154" s="132" t="s">
        <v>71</v>
      </c>
      <c r="B154" s="269">
        <v>43933</v>
      </c>
      <c r="C154" s="235" t="s">
        <v>272</v>
      </c>
      <c r="D154" s="272"/>
      <c r="E154" s="262"/>
      <c r="F154" s="136">
        <v>0.22</v>
      </c>
      <c r="G154" s="137">
        <f t="shared" si="397"/>
        <v>0</v>
      </c>
      <c r="H154" s="262"/>
      <c r="I154" s="136">
        <v>0.22</v>
      </c>
      <c r="J154" s="137">
        <f t="shared" si="398"/>
        <v>0</v>
      </c>
      <c r="K154" s="135"/>
      <c r="L154" s="136">
        <v>0.22</v>
      </c>
      <c r="M154" s="137">
        <f t="shared" si="399"/>
        <v>0</v>
      </c>
      <c r="N154" s="135"/>
      <c r="O154" s="136">
        <v>0.22</v>
      </c>
      <c r="P154" s="137">
        <f t="shared" si="400"/>
        <v>0</v>
      </c>
      <c r="Q154" s="135"/>
      <c r="R154" s="136">
        <v>0.22</v>
      </c>
      <c r="S154" s="137">
        <f t="shared" si="401"/>
        <v>0</v>
      </c>
      <c r="T154" s="135"/>
      <c r="U154" s="136">
        <v>0.22</v>
      </c>
      <c r="V154" s="236">
        <f t="shared" si="402"/>
        <v>0</v>
      </c>
      <c r="W154" s="237">
        <f t="shared" si="403"/>
        <v>0</v>
      </c>
      <c r="X154" s="238">
        <f t="shared" si="404"/>
        <v>0</v>
      </c>
      <c r="Y154" s="238">
        <f t="shared" si="405"/>
        <v>0</v>
      </c>
      <c r="Z154" s="239" t="e">
        <f t="shared" si="406"/>
        <v>#DIV/0!</v>
      </c>
      <c r="AA154" s="152"/>
      <c r="AB154" s="7"/>
      <c r="AC154" s="7"/>
      <c r="AD154" s="7"/>
      <c r="AE154" s="7"/>
      <c r="AF154" s="7"/>
      <c r="AG154" s="7"/>
    </row>
    <row r="155" spans="1:33" ht="30" customHeight="1" x14ac:dyDescent="0.25">
      <c r="A155" s="166" t="s">
        <v>273</v>
      </c>
      <c r="B155" s="167"/>
      <c r="C155" s="168"/>
      <c r="D155" s="283"/>
      <c r="E155" s="173">
        <f>SUM(E151:E153)</f>
        <v>36</v>
      </c>
      <c r="F155" s="189"/>
      <c r="G155" s="172">
        <f>SUM(G151:G154)</f>
        <v>28800</v>
      </c>
      <c r="H155" s="173">
        <f>SUM(H151:H153)</f>
        <v>36</v>
      </c>
      <c r="I155" s="189"/>
      <c r="J155" s="172">
        <f>SUM(J151:J154)</f>
        <v>28800</v>
      </c>
      <c r="K155" s="190">
        <f>SUM(K151:K153)</f>
        <v>0</v>
      </c>
      <c r="L155" s="189"/>
      <c r="M155" s="172">
        <f>SUM(M151:M154)</f>
        <v>0</v>
      </c>
      <c r="N155" s="190">
        <f>SUM(N151:N153)</f>
        <v>0</v>
      </c>
      <c r="O155" s="189"/>
      <c r="P155" s="172">
        <f>SUM(P151:P154)</f>
        <v>0</v>
      </c>
      <c r="Q155" s="190">
        <f>SUM(Q151:Q153)</f>
        <v>0</v>
      </c>
      <c r="R155" s="189"/>
      <c r="S155" s="172">
        <f>SUM(S151:S154)</f>
        <v>0</v>
      </c>
      <c r="T155" s="190">
        <f>SUM(T151:T153)</f>
        <v>0</v>
      </c>
      <c r="U155" s="189"/>
      <c r="V155" s="174">
        <f t="shared" ref="V155:X155" si="407">SUM(V151:V154)</f>
        <v>0</v>
      </c>
      <c r="W155" s="224">
        <f t="shared" si="407"/>
        <v>28800</v>
      </c>
      <c r="X155" s="225">
        <f t="shared" si="407"/>
        <v>28800</v>
      </c>
      <c r="Y155" s="225">
        <f t="shared" si="405"/>
        <v>0</v>
      </c>
      <c r="Z155" s="225">
        <f t="shared" si="406"/>
        <v>0</v>
      </c>
      <c r="AA155" s="226"/>
      <c r="AB155" s="7"/>
      <c r="AC155" s="7"/>
      <c r="AD155" s="7"/>
      <c r="AE155" s="7"/>
      <c r="AF155" s="7"/>
      <c r="AG155" s="7"/>
    </row>
    <row r="156" spans="1:33" ht="30" customHeight="1" x14ac:dyDescent="0.25">
      <c r="A156" s="207" t="s">
        <v>66</v>
      </c>
      <c r="B156" s="284">
        <v>13</v>
      </c>
      <c r="C156" s="209" t="s">
        <v>274</v>
      </c>
      <c r="D156" s="104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227"/>
      <c r="X156" s="227"/>
      <c r="Y156" s="182"/>
      <c r="Z156" s="227"/>
      <c r="AA156" s="228"/>
      <c r="AB156" s="6"/>
      <c r="AC156" s="7"/>
      <c r="AD156" s="7"/>
      <c r="AE156" s="7"/>
      <c r="AF156" s="7"/>
      <c r="AG156" s="7"/>
    </row>
    <row r="157" spans="1:33" ht="30" customHeight="1" x14ac:dyDescent="0.25">
      <c r="A157" s="108" t="s">
        <v>68</v>
      </c>
      <c r="B157" s="155" t="s">
        <v>275</v>
      </c>
      <c r="C157" s="285" t="s">
        <v>276</v>
      </c>
      <c r="D157" s="141"/>
      <c r="E157" s="142">
        <f>SUM(E158:E160)</f>
        <v>1</v>
      </c>
      <c r="F157" s="143"/>
      <c r="G157" s="144">
        <f>SUM(G158:G161)</f>
        <v>36000</v>
      </c>
      <c r="H157" s="142">
        <f>SUM(H158:H160)</f>
        <v>1</v>
      </c>
      <c r="I157" s="143"/>
      <c r="J157" s="144">
        <f>SUM(J158:J161)</f>
        <v>36000</v>
      </c>
      <c r="K157" s="142">
        <f>SUM(K158:K160)</f>
        <v>1</v>
      </c>
      <c r="L157" s="143"/>
      <c r="M157" s="144">
        <f>SUM(M158:M161)</f>
        <v>25000</v>
      </c>
      <c r="N157" s="142">
        <f>SUM(N158:N160)</f>
        <v>1</v>
      </c>
      <c r="O157" s="143"/>
      <c r="P157" s="144">
        <f>SUM(P158:P161)</f>
        <v>25000</v>
      </c>
      <c r="Q157" s="142">
        <f>SUM(Q158:Q160)</f>
        <v>0</v>
      </c>
      <c r="R157" s="143"/>
      <c r="S157" s="144">
        <f>SUM(S158:S161)</f>
        <v>0</v>
      </c>
      <c r="T157" s="142">
        <f>SUM(T158:T160)</f>
        <v>0</v>
      </c>
      <c r="U157" s="143"/>
      <c r="V157" s="286">
        <f t="shared" ref="V157:X157" si="408">SUM(V158:V161)</f>
        <v>0</v>
      </c>
      <c r="W157" s="287">
        <f t="shared" si="408"/>
        <v>61000</v>
      </c>
      <c r="X157" s="144">
        <f t="shared" si="408"/>
        <v>61000</v>
      </c>
      <c r="Y157" s="144">
        <f t="shared" ref="Y157:Y186" si="409">W157-X157</f>
        <v>0</v>
      </c>
      <c r="Z157" s="144">
        <f t="shared" ref="Z157:Z187" si="410">Y157/W157</f>
        <v>0</v>
      </c>
      <c r="AA157" s="146"/>
      <c r="AB157" s="118"/>
      <c r="AC157" s="118"/>
      <c r="AD157" s="118"/>
      <c r="AE157" s="118"/>
      <c r="AF157" s="118"/>
      <c r="AG157" s="118"/>
    </row>
    <row r="158" spans="1:33" ht="30" customHeight="1" x14ac:dyDescent="0.25">
      <c r="A158" s="119" t="s">
        <v>71</v>
      </c>
      <c r="B158" s="120" t="s">
        <v>277</v>
      </c>
      <c r="C158" s="288" t="s">
        <v>278</v>
      </c>
      <c r="D158" s="122" t="s">
        <v>137</v>
      </c>
      <c r="E158" s="335">
        <v>1</v>
      </c>
      <c r="F158" s="336">
        <v>36000</v>
      </c>
      <c r="G158" s="125">
        <f t="shared" ref="G158:G161" si="411">E158*F158</f>
        <v>36000</v>
      </c>
      <c r="H158" s="335">
        <v>1</v>
      </c>
      <c r="I158" s="336">
        <v>36000</v>
      </c>
      <c r="J158" s="125">
        <f t="shared" ref="J158:J161" si="412">H158*I158</f>
        <v>36000</v>
      </c>
      <c r="K158" s="123"/>
      <c r="L158" s="124"/>
      <c r="M158" s="125">
        <f t="shared" ref="M158:M161" si="413">K158*L158</f>
        <v>0</v>
      </c>
      <c r="N158" s="123"/>
      <c r="O158" s="124"/>
      <c r="P158" s="125">
        <f t="shared" ref="P158:P161" si="414">N158*O158</f>
        <v>0</v>
      </c>
      <c r="Q158" s="123"/>
      <c r="R158" s="124"/>
      <c r="S158" s="125">
        <f t="shared" ref="S158:S161" si="415">Q158*R158</f>
        <v>0</v>
      </c>
      <c r="T158" s="123"/>
      <c r="U158" s="124"/>
      <c r="V158" s="229">
        <f t="shared" ref="V158:V161" si="416">T158*U158</f>
        <v>0</v>
      </c>
      <c r="W158" s="234">
        <f t="shared" ref="W158:W161" si="417">G158+M158+S158</f>
        <v>36000</v>
      </c>
      <c r="X158" s="127">
        <f t="shared" ref="X158:X161" si="418">J158+P158+V158</f>
        <v>36000</v>
      </c>
      <c r="Y158" s="127">
        <f t="shared" si="409"/>
        <v>0</v>
      </c>
      <c r="Z158" s="128">
        <f t="shared" si="410"/>
        <v>0</v>
      </c>
      <c r="AA158" s="129"/>
      <c r="AB158" s="131"/>
      <c r="AC158" s="131"/>
      <c r="AD158" s="131"/>
      <c r="AE158" s="131"/>
      <c r="AF158" s="131"/>
      <c r="AG158" s="131"/>
    </row>
    <row r="159" spans="1:33" ht="30" customHeight="1" x14ac:dyDescent="0.25">
      <c r="A159" s="119" t="s">
        <v>71</v>
      </c>
      <c r="B159" s="120" t="s">
        <v>279</v>
      </c>
      <c r="C159" s="289" t="s">
        <v>280</v>
      </c>
      <c r="D159" s="122" t="s">
        <v>137</v>
      </c>
      <c r="E159" s="123"/>
      <c r="F159" s="124"/>
      <c r="G159" s="125">
        <f t="shared" si="411"/>
        <v>0</v>
      </c>
      <c r="H159" s="123"/>
      <c r="I159" s="124"/>
      <c r="J159" s="125">
        <f t="shared" si="412"/>
        <v>0</v>
      </c>
      <c r="K159" s="123"/>
      <c r="L159" s="124"/>
      <c r="M159" s="125">
        <f t="shared" si="413"/>
        <v>0</v>
      </c>
      <c r="N159" s="123"/>
      <c r="O159" s="124"/>
      <c r="P159" s="125">
        <f t="shared" si="414"/>
        <v>0</v>
      </c>
      <c r="Q159" s="123"/>
      <c r="R159" s="124"/>
      <c r="S159" s="125">
        <f t="shared" si="415"/>
        <v>0</v>
      </c>
      <c r="T159" s="123"/>
      <c r="U159" s="124"/>
      <c r="V159" s="229">
        <f t="shared" si="416"/>
        <v>0</v>
      </c>
      <c r="W159" s="234">
        <f t="shared" si="417"/>
        <v>0</v>
      </c>
      <c r="X159" s="127">
        <f t="shared" si="418"/>
        <v>0</v>
      </c>
      <c r="Y159" s="127">
        <f t="shared" si="409"/>
        <v>0</v>
      </c>
      <c r="Z159" s="128" t="e">
        <f t="shared" si="410"/>
        <v>#DIV/0!</v>
      </c>
      <c r="AA159" s="129"/>
      <c r="AB159" s="131"/>
      <c r="AC159" s="131"/>
      <c r="AD159" s="131"/>
      <c r="AE159" s="131"/>
      <c r="AF159" s="131"/>
      <c r="AG159" s="131"/>
    </row>
    <row r="160" spans="1:33" ht="30" customHeight="1" x14ac:dyDescent="0.25">
      <c r="A160" s="119" t="s">
        <v>71</v>
      </c>
      <c r="B160" s="120" t="s">
        <v>281</v>
      </c>
      <c r="C160" s="289" t="s">
        <v>282</v>
      </c>
      <c r="D160" s="122" t="s">
        <v>137</v>
      </c>
      <c r="E160" s="123"/>
      <c r="F160" s="124"/>
      <c r="G160" s="125">
        <f t="shared" si="411"/>
        <v>0</v>
      </c>
      <c r="H160" s="123"/>
      <c r="I160" s="124"/>
      <c r="J160" s="125">
        <f t="shared" si="412"/>
        <v>0</v>
      </c>
      <c r="K160" s="123">
        <v>1</v>
      </c>
      <c r="L160" s="124">
        <v>25000</v>
      </c>
      <c r="M160" s="125">
        <f t="shared" si="413"/>
        <v>25000</v>
      </c>
      <c r="N160" s="123">
        <v>1</v>
      </c>
      <c r="O160" s="124">
        <v>25000</v>
      </c>
      <c r="P160" s="125">
        <f t="shared" si="414"/>
        <v>25000</v>
      </c>
      <c r="Q160" s="123"/>
      <c r="R160" s="124"/>
      <c r="S160" s="125">
        <f t="shared" si="415"/>
        <v>0</v>
      </c>
      <c r="T160" s="123"/>
      <c r="U160" s="124"/>
      <c r="V160" s="229">
        <f t="shared" si="416"/>
        <v>0</v>
      </c>
      <c r="W160" s="234">
        <f t="shared" si="417"/>
        <v>25000</v>
      </c>
      <c r="X160" s="127">
        <f t="shared" si="418"/>
        <v>25000</v>
      </c>
      <c r="Y160" s="127">
        <f t="shared" si="409"/>
        <v>0</v>
      </c>
      <c r="Z160" s="128">
        <f t="shared" si="410"/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147" t="s">
        <v>71</v>
      </c>
      <c r="B161" s="154" t="s">
        <v>283</v>
      </c>
      <c r="C161" s="289" t="s">
        <v>284</v>
      </c>
      <c r="D161" s="148"/>
      <c r="E161" s="149"/>
      <c r="F161" s="150">
        <v>0.22</v>
      </c>
      <c r="G161" s="151">
        <f t="shared" si="411"/>
        <v>0</v>
      </c>
      <c r="H161" s="149"/>
      <c r="I161" s="150">
        <v>0.22</v>
      </c>
      <c r="J161" s="151">
        <f t="shared" si="412"/>
        <v>0</v>
      </c>
      <c r="K161" s="149"/>
      <c r="L161" s="150">
        <v>0.22</v>
      </c>
      <c r="M161" s="151">
        <f t="shared" si="413"/>
        <v>0</v>
      </c>
      <c r="N161" s="149"/>
      <c r="O161" s="150">
        <v>0.22</v>
      </c>
      <c r="P161" s="151">
        <f t="shared" si="414"/>
        <v>0</v>
      </c>
      <c r="Q161" s="149"/>
      <c r="R161" s="150">
        <v>0.22</v>
      </c>
      <c r="S161" s="151">
        <f t="shared" si="415"/>
        <v>0</v>
      </c>
      <c r="T161" s="149"/>
      <c r="U161" s="150">
        <v>0.22</v>
      </c>
      <c r="V161" s="290">
        <f t="shared" si="416"/>
        <v>0</v>
      </c>
      <c r="W161" s="237">
        <f t="shared" si="417"/>
        <v>0</v>
      </c>
      <c r="X161" s="238">
        <f t="shared" si="418"/>
        <v>0</v>
      </c>
      <c r="Y161" s="238">
        <f t="shared" si="409"/>
        <v>0</v>
      </c>
      <c r="Z161" s="239" t="e">
        <f t="shared" si="410"/>
        <v>#DIV/0!</v>
      </c>
      <c r="AA161" s="152"/>
      <c r="AB161" s="131"/>
      <c r="AC161" s="131"/>
      <c r="AD161" s="131"/>
      <c r="AE161" s="131"/>
      <c r="AF161" s="131"/>
      <c r="AG161" s="131"/>
    </row>
    <row r="162" spans="1:33" ht="30" customHeight="1" thickBot="1" x14ac:dyDescent="0.3">
      <c r="A162" s="291" t="s">
        <v>68</v>
      </c>
      <c r="B162" s="292" t="s">
        <v>285</v>
      </c>
      <c r="C162" s="222" t="s">
        <v>286</v>
      </c>
      <c r="D162" s="111"/>
      <c r="E162" s="112">
        <f>SUM(E163:E165)</f>
        <v>0</v>
      </c>
      <c r="F162" s="113"/>
      <c r="G162" s="114">
        <f>SUM(G163:G166)</f>
        <v>0</v>
      </c>
      <c r="H162" s="112">
        <f>SUM(H163:H165)</f>
        <v>0</v>
      </c>
      <c r="I162" s="113"/>
      <c r="J162" s="114">
        <f>SUM(J163:J166)</f>
        <v>0</v>
      </c>
      <c r="K162" s="112">
        <f>SUM(K163:K165)</f>
        <v>0</v>
      </c>
      <c r="L162" s="113"/>
      <c r="M162" s="114">
        <f>SUM(M163:M166)</f>
        <v>0</v>
      </c>
      <c r="N162" s="112">
        <f>SUM(N163:N165)</f>
        <v>0</v>
      </c>
      <c r="O162" s="113"/>
      <c r="P162" s="114">
        <f>SUM(P163:P166)</f>
        <v>0</v>
      </c>
      <c r="Q162" s="112">
        <f>SUM(Q163:Q165)</f>
        <v>0</v>
      </c>
      <c r="R162" s="113"/>
      <c r="S162" s="114">
        <f>SUM(S163:S166)</f>
        <v>0</v>
      </c>
      <c r="T162" s="112">
        <f>SUM(T163:T165)</f>
        <v>0</v>
      </c>
      <c r="U162" s="113"/>
      <c r="V162" s="114">
        <f t="shared" ref="V162:X162" si="419">SUM(V163:V166)</f>
        <v>0</v>
      </c>
      <c r="W162" s="114">
        <f t="shared" si="419"/>
        <v>0</v>
      </c>
      <c r="X162" s="114">
        <f t="shared" si="419"/>
        <v>0</v>
      </c>
      <c r="Y162" s="114">
        <f t="shared" si="409"/>
        <v>0</v>
      </c>
      <c r="Z162" s="114" t="e">
        <f t="shared" si="410"/>
        <v>#DIV/0!</v>
      </c>
      <c r="AA162" s="114"/>
      <c r="AB162" s="118"/>
      <c r="AC162" s="118"/>
      <c r="AD162" s="118"/>
      <c r="AE162" s="118"/>
      <c r="AF162" s="118"/>
      <c r="AG162" s="118"/>
    </row>
    <row r="163" spans="1:33" ht="30" hidden="1" customHeight="1" x14ac:dyDescent="0.25">
      <c r="A163" s="119" t="s">
        <v>71</v>
      </c>
      <c r="B163" s="120" t="s">
        <v>287</v>
      </c>
      <c r="C163" s="187" t="s">
        <v>288</v>
      </c>
      <c r="D163" s="122"/>
      <c r="E163" s="123"/>
      <c r="F163" s="124"/>
      <c r="G163" s="125">
        <f t="shared" ref="G163:G166" si="420">E163*F163</f>
        <v>0</v>
      </c>
      <c r="H163" s="123"/>
      <c r="I163" s="124"/>
      <c r="J163" s="125">
        <f t="shared" ref="J163:J166" si="421">H163*I163</f>
        <v>0</v>
      </c>
      <c r="K163" s="123"/>
      <c r="L163" s="124"/>
      <c r="M163" s="125">
        <f t="shared" ref="M163:M166" si="422">K163*L163</f>
        <v>0</v>
      </c>
      <c r="N163" s="123"/>
      <c r="O163" s="124"/>
      <c r="P163" s="125">
        <f t="shared" ref="P163:P166" si="423">N163*O163</f>
        <v>0</v>
      </c>
      <c r="Q163" s="123"/>
      <c r="R163" s="124"/>
      <c r="S163" s="125">
        <f t="shared" ref="S163:S166" si="424">Q163*R163</f>
        <v>0</v>
      </c>
      <c r="T163" s="123"/>
      <c r="U163" s="124"/>
      <c r="V163" s="125">
        <f t="shared" ref="V163:V166" si="425">T163*U163</f>
        <v>0</v>
      </c>
      <c r="W163" s="126">
        <f t="shared" ref="W163:W166" si="426">G163+M163+S163</f>
        <v>0</v>
      </c>
      <c r="X163" s="127">
        <f t="shared" ref="X163:X166" si="427">J163+P163+V163</f>
        <v>0</v>
      </c>
      <c r="Y163" s="127">
        <f t="shared" si="409"/>
        <v>0</v>
      </c>
      <c r="Z163" s="128" t="e">
        <f t="shared" si="410"/>
        <v>#DIV/0!</v>
      </c>
      <c r="AA163" s="129"/>
      <c r="AB163" s="131"/>
      <c r="AC163" s="131"/>
      <c r="AD163" s="131"/>
      <c r="AE163" s="131"/>
      <c r="AF163" s="131"/>
      <c r="AG163" s="131"/>
    </row>
    <row r="164" spans="1:33" ht="30" hidden="1" customHeight="1" x14ac:dyDescent="0.25">
      <c r="A164" s="119" t="s">
        <v>71</v>
      </c>
      <c r="B164" s="120" t="s">
        <v>289</v>
      </c>
      <c r="C164" s="187" t="s">
        <v>288</v>
      </c>
      <c r="D164" s="122"/>
      <c r="E164" s="123"/>
      <c r="F164" s="124"/>
      <c r="G164" s="125">
        <f t="shared" si="420"/>
        <v>0</v>
      </c>
      <c r="H164" s="123"/>
      <c r="I164" s="124"/>
      <c r="J164" s="125">
        <f t="shared" si="421"/>
        <v>0</v>
      </c>
      <c r="K164" s="123"/>
      <c r="L164" s="124"/>
      <c r="M164" s="125">
        <f t="shared" si="422"/>
        <v>0</v>
      </c>
      <c r="N164" s="123"/>
      <c r="O164" s="124"/>
      <c r="P164" s="125">
        <f t="shared" si="423"/>
        <v>0</v>
      </c>
      <c r="Q164" s="123"/>
      <c r="R164" s="124"/>
      <c r="S164" s="125">
        <f t="shared" si="424"/>
        <v>0</v>
      </c>
      <c r="T164" s="123"/>
      <c r="U164" s="124"/>
      <c r="V164" s="125">
        <f t="shared" si="425"/>
        <v>0</v>
      </c>
      <c r="W164" s="126">
        <f t="shared" si="426"/>
        <v>0</v>
      </c>
      <c r="X164" s="127">
        <f t="shared" si="427"/>
        <v>0</v>
      </c>
      <c r="Y164" s="127">
        <f t="shared" si="409"/>
        <v>0</v>
      </c>
      <c r="Z164" s="128" t="e">
        <f t="shared" si="410"/>
        <v>#DIV/0!</v>
      </c>
      <c r="AA164" s="129"/>
      <c r="AB164" s="131"/>
      <c r="AC164" s="131"/>
      <c r="AD164" s="131"/>
      <c r="AE164" s="131"/>
      <c r="AF164" s="131"/>
      <c r="AG164" s="131"/>
    </row>
    <row r="165" spans="1:33" ht="30" hidden="1" customHeight="1" x14ac:dyDescent="0.25">
      <c r="A165" s="132" t="s">
        <v>71</v>
      </c>
      <c r="B165" s="133" t="s">
        <v>290</v>
      </c>
      <c r="C165" s="187" t="s">
        <v>288</v>
      </c>
      <c r="D165" s="134"/>
      <c r="E165" s="135"/>
      <c r="F165" s="136"/>
      <c r="G165" s="137">
        <f t="shared" si="420"/>
        <v>0</v>
      </c>
      <c r="H165" s="135"/>
      <c r="I165" s="136"/>
      <c r="J165" s="137">
        <f t="shared" si="421"/>
        <v>0</v>
      </c>
      <c r="K165" s="135"/>
      <c r="L165" s="136"/>
      <c r="M165" s="137">
        <f t="shared" si="422"/>
        <v>0</v>
      </c>
      <c r="N165" s="135"/>
      <c r="O165" s="136"/>
      <c r="P165" s="137">
        <f t="shared" si="423"/>
        <v>0</v>
      </c>
      <c r="Q165" s="135"/>
      <c r="R165" s="136"/>
      <c r="S165" s="137">
        <f t="shared" si="424"/>
        <v>0</v>
      </c>
      <c r="T165" s="135"/>
      <c r="U165" s="136"/>
      <c r="V165" s="137">
        <f t="shared" si="425"/>
        <v>0</v>
      </c>
      <c r="W165" s="138">
        <f t="shared" si="426"/>
        <v>0</v>
      </c>
      <c r="X165" s="127">
        <f t="shared" si="427"/>
        <v>0</v>
      </c>
      <c r="Y165" s="127">
        <f t="shared" si="409"/>
        <v>0</v>
      </c>
      <c r="Z165" s="128" t="e">
        <f t="shared" si="410"/>
        <v>#DIV/0!</v>
      </c>
      <c r="AA165" s="139"/>
      <c r="AB165" s="131"/>
      <c r="AC165" s="131"/>
      <c r="AD165" s="131"/>
      <c r="AE165" s="131"/>
      <c r="AF165" s="131"/>
      <c r="AG165" s="131"/>
    </row>
    <row r="166" spans="1:33" ht="30" hidden="1" customHeight="1" x14ac:dyDescent="0.25">
      <c r="A166" s="132" t="s">
        <v>71</v>
      </c>
      <c r="B166" s="133" t="s">
        <v>291</v>
      </c>
      <c r="C166" s="188" t="s">
        <v>292</v>
      </c>
      <c r="D166" s="148"/>
      <c r="E166" s="135"/>
      <c r="F166" s="136">
        <v>0.22</v>
      </c>
      <c r="G166" s="137">
        <f t="shared" si="420"/>
        <v>0</v>
      </c>
      <c r="H166" s="135"/>
      <c r="I166" s="136">
        <v>0.22</v>
      </c>
      <c r="J166" s="137">
        <f t="shared" si="421"/>
        <v>0</v>
      </c>
      <c r="K166" s="135"/>
      <c r="L166" s="136">
        <v>0.22</v>
      </c>
      <c r="M166" s="137">
        <f t="shared" si="422"/>
        <v>0</v>
      </c>
      <c r="N166" s="135"/>
      <c r="O166" s="136">
        <v>0.22</v>
      </c>
      <c r="P166" s="137">
        <f t="shared" si="423"/>
        <v>0</v>
      </c>
      <c r="Q166" s="135"/>
      <c r="R166" s="136">
        <v>0.22</v>
      </c>
      <c r="S166" s="137">
        <f t="shared" si="424"/>
        <v>0</v>
      </c>
      <c r="T166" s="135"/>
      <c r="U166" s="136">
        <v>0.22</v>
      </c>
      <c r="V166" s="137">
        <f t="shared" si="425"/>
        <v>0</v>
      </c>
      <c r="W166" s="138">
        <f t="shared" si="426"/>
        <v>0</v>
      </c>
      <c r="X166" s="127">
        <f t="shared" si="427"/>
        <v>0</v>
      </c>
      <c r="Y166" s="127">
        <f t="shared" si="409"/>
        <v>0</v>
      </c>
      <c r="Z166" s="128" t="e">
        <f t="shared" si="410"/>
        <v>#DIV/0!</v>
      </c>
      <c r="AA166" s="152"/>
      <c r="AB166" s="131"/>
      <c r="AC166" s="131"/>
      <c r="AD166" s="131"/>
      <c r="AE166" s="131"/>
      <c r="AF166" s="131"/>
      <c r="AG166" s="131"/>
    </row>
    <row r="167" spans="1:33" ht="30" customHeight="1" thickBot="1" x14ac:dyDescent="0.3">
      <c r="A167" s="108" t="s">
        <v>68</v>
      </c>
      <c r="B167" s="155" t="s">
        <v>293</v>
      </c>
      <c r="C167" s="222" t="s">
        <v>294</v>
      </c>
      <c r="D167" s="141"/>
      <c r="E167" s="142">
        <f>SUM(E168:E170)</f>
        <v>0</v>
      </c>
      <c r="F167" s="143"/>
      <c r="G167" s="144">
        <f t="shared" ref="G167:H167" si="428">SUM(G168:G170)</f>
        <v>0</v>
      </c>
      <c r="H167" s="142">
        <f t="shared" si="428"/>
        <v>0</v>
      </c>
      <c r="I167" s="143"/>
      <c r="J167" s="144">
        <f t="shared" ref="J167:K167" si="429">SUM(J168:J170)</f>
        <v>0</v>
      </c>
      <c r="K167" s="142">
        <f t="shared" si="429"/>
        <v>0</v>
      </c>
      <c r="L167" s="143"/>
      <c r="M167" s="144">
        <f t="shared" ref="M167:N167" si="430">SUM(M168:M170)</f>
        <v>0</v>
      </c>
      <c r="N167" s="142">
        <f t="shared" si="430"/>
        <v>0</v>
      </c>
      <c r="O167" s="143"/>
      <c r="P167" s="144">
        <f t="shared" ref="P167:Q167" si="431">SUM(P168:P170)</f>
        <v>0</v>
      </c>
      <c r="Q167" s="142">
        <f t="shared" si="431"/>
        <v>0</v>
      </c>
      <c r="R167" s="143"/>
      <c r="S167" s="144">
        <f t="shared" ref="S167:T167" si="432">SUM(S168:S170)</f>
        <v>0</v>
      </c>
      <c r="T167" s="142">
        <f t="shared" si="432"/>
        <v>0</v>
      </c>
      <c r="U167" s="143"/>
      <c r="V167" s="144">
        <f t="shared" ref="V167:X167" si="433">SUM(V168:V170)</f>
        <v>0</v>
      </c>
      <c r="W167" s="144">
        <f t="shared" si="433"/>
        <v>0</v>
      </c>
      <c r="X167" s="144">
        <f t="shared" si="433"/>
        <v>0</v>
      </c>
      <c r="Y167" s="144">
        <f t="shared" si="409"/>
        <v>0</v>
      </c>
      <c r="Z167" s="144" t="e">
        <f t="shared" si="410"/>
        <v>#DIV/0!</v>
      </c>
      <c r="AA167" s="293"/>
      <c r="AB167" s="118"/>
      <c r="AC167" s="118"/>
      <c r="AD167" s="118"/>
      <c r="AE167" s="118"/>
      <c r="AF167" s="118"/>
      <c r="AG167" s="118"/>
    </row>
    <row r="168" spans="1:33" ht="30" hidden="1" customHeight="1" x14ac:dyDescent="0.25">
      <c r="A168" s="119" t="s">
        <v>71</v>
      </c>
      <c r="B168" s="120" t="s">
        <v>295</v>
      </c>
      <c r="C168" s="187" t="s">
        <v>296</v>
      </c>
      <c r="D168" s="122"/>
      <c r="E168" s="123"/>
      <c r="F168" s="124"/>
      <c r="G168" s="125">
        <f t="shared" ref="G168:G170" si="434">E168*F168</f>
        <v>0</v>
      </c>
      <c r="H168" s="123"/>
      <c r="I168" s="124"/>
      <c r="J168" s="125">
        <f t="shared" ref="J168:J170" si="435">H168*I168</f>
        <v>0</v>
      </c>
      <c r="K168" s="123"/>
      <c r="L168" s="124"/>
      <c r="M168" s="125">
        <f t="shared" ref="M168:M170" si="436">K168*L168</f>
        <v>0</v>
      </c>
      <c r="N168" s="123"/>
      <c r="O168" s="124"/>
      <c r="P168" s="125">
        <f t="shared" ref="P168:P170" si="437">N168*O168</f>
        <v>0</v>
      </c>
      <c r="Q168" s="123"/>
      <c r="R168" s="124"/>
      <c r="S168" s="125">
        <f t="shared" ref="S168:S170" si="438">Q168*R168</f>
        <v>0</v>
      </c>
      <c r="T168" s="123"/>
      <c r="U168" s="124"/>
      <c r="V168" s="125">
        <f t="shared" ref="V168:V170" si="439">T168*U168</f>
        <v>0</v>
      </c>
      <c r="W168" s="126">
        <f t="shared" ref="W168:W170" si="440">G168+M168+S168</f>
        <v>0</v>
      </c>
      <c r="X168" s="127">
        <f t="shared" ref="X168:X170" si="441">J168+P168+V168</f>
        <v>0</v>
      </c>
      <c r="Y168" s="127">
        <f t="shared" si="409"/>
        <v>0</v>
      </c>
      <c r="Z168" s="128" t="e">
        <f t="shared" si="410"/>
        <v>#DIV/0!</v>
      </c>
      <c r="AA168" s="281"/>
      <c r="AB168" s="131"/>
      <c r="AC168" s="131"/>
      <c r="AD168" s="131"/>
      <c r="AE168" s="131"/>
      <c r="AF168" s="131"/>
      <c r="AG168" s="131"/>
    </row>
    <row r="169" spans="1:33" ht="30" hidden="1" customHeight="1" x14ac:dyDescent="0.25">
      <c r="A169" s="119" t="s">
        <v>71</v>
      </c>
      <c r="B169" s="120" t="s">
        <v>297</v>
      </c>
      <c r="C169" s="187" t="s">
        <v>296</v>
      </c>
      <c r="D169" s="122"/>
      <c r="E169" s="123"/>
      <c r="F169" s="124"/>
      <c r="G169" s="125">
        <f t="shared" si="434"/>
        <v>0</v>
      </c>
      <c r="H169" s="123"/>
      <c r="I169" s="124"/>
      <c r="J169" s="125">
        <f t="shared" si="435"/>
        <v>0</v>
      </c>
      <c r="K169" s="123"/>
      <c r="L169" s="124"/>
      <c r="M169" s="125">
        <f t="shared" si="436"/>
        <v>0</v>
      </c>
      <c r="N169" s="123"/>
      <c r="O169" s="124"/>
      <c r="P169" s="125">
        <f t="shared" si="437"/>
        <v>0</v>
      </c>
      <c r="Q169" s="123"/>
      <c r="R169" s="124"/>
      <c r="S169" s="125">
        <f t="shared" si="438"/>
        <v>0</v>
      </c>
      <c r="T169" s="123"/>
      <c r="U169" s="124"/>
      <c r="V169" s="125">
        <f t="shared" si="439"/>
        <v>0</v>
      </c>
      <c r="W169" s="126">
        <f t="shared" si="440"/>
        <v>0</v>
      </c>
      <c r="X169" s="127">
        <f t="shared" si="441"/>
        <v>0</v>
      </c>
      <c r="Y169" s="127">
        <f t="shared" si="409"/>
        <v>0</v>
      </c>
      <c r="Z169" s="128" t="e">
        <f t="shared" si="410"/>
        <v>#DIV/0!</v>
      </c>
      <c r="AA169" s="281"/>
      <c r="AB169" s="131"/>
      <c r="AC169" s="131"/>
      <c r="AD169" s="131"/>
      <c r="AE169" s="131"/>
      <c r="AF169" s="131"/>
      <c r="AG169" s="131"/>
    </row>
    <row r="170" spans="1:33" ht="30" hidden="1" customHeight="1" x14ac:dyDescent="0.25">
      <c r="A170" s="132" t="s">
        <v>71</v>
      </c>
      <c r="B170" s="133" t="s">
        <v>298</v>
      </c>
      <c r="C170" s="163" t="s">
        <v>296</v>
      </c>
      <c r="D170" s="134"/>
      <c r="E170" s="135"/>
      <c r="F170" s="136"/>
      <c r="G170" s="137">
        <f t="shared" si="434"/>
        <v>0</v>
      </c>
      <c r="H170" s="135"/>
      <c r="I170" s="136"/>
      <c r="J170" s="137">
        <f t="shared" si="435"/>
        <v>0</v>
      </c>
      <c r="K170" s="135"/>
      <c r="L170" s="136"/>
      <c r="M170" s="137">
        <f t="shared" si="436"/>
        <v>0</v>
      </c>
      <c r="N170" s="135"/>
      <c r="O170" s="136"/>
      <c r="P170" s="137">
        <f t="shared" si="437"/>
        <v>0</v>
      </c>
      <c r="Q170" s="135"/>
      <c r="R170" s="136"/>
      <c r="S170" s="137">
        <f t="shared" si="438"/>
        <v>0</v>
      </c>
      <c r="T170" s="135"/>
      <c r="U170" s="136"/>
      <c r="V170" s="137">
        <f t="shared" si="439"/>
        <v>0</v>
      </c>
      <c r="W170" s="138">
        <f t="shared" si="440"/>
        <v>0</v>
      </c>
      <c r="X170" s="127">
        <f t="shared" si="441"/>
        <v>0</v>
      </c>
      <c r="Y170" s="127">
        <f t="shared" si="409"/>
        <v>0</v>
      </c>
      <c r="Z170" s="128" t="e">
        <f t="shared" si="410"/>
        <v>#DIV/0!</v>
      </c>
      <c r="AA170" s="282"/>
      <c r="AB170" s="131"/>
      <c r="AC170" s="131"/>
      <c r="AD170" s="131"/>
      <c r="AE170" s="131"/>
      <c r="AF170" s="131"/>
      <c r="AG170" s="131"/>
    </row>
    <row r="171" spans="1:33" ht="30" customHeight="1" x14ac:dyDescent="0.25">
      <c r="A171" s="108" t="s">
        <v>68</v>
      </c>
      <c r="B171" s="155" t="s">
        <v>299</v>
      </c>
      <c r="C171" s="294" t="s">
        <v>274</v>
      </c>
      <c r="D171" s="141"/>
      <c r="E171" s="142">
        <f>SUM(E172:E184)</f>
        <v>44</v>
      </c>
      <c r="F171" s="143"/>
      <c r="G171" s="144">
        <f>SUM(G172:G185)</f>
        <v>500300</v>
      </c>
      <c r="H171" s="142">
        <f>SUM(H172:H184)</f>
        <v>40</v>
      </c>
      <c r="I171" s="143"/>
      <c r="J171" s="144">
        <f>SUM(J172:J185)</f>
        <v>499300</v>
      </c>
      <c r="K171" s="142">
        <f>SUM(K172:K184)</f>
        <v>0</v>
      </c>
      <c r="L171" s="143"/>
      <c r="M171" s="144">
        <f>SUM(M172:M185)</f>
        <v>0</v>
      </c>
      <c r="N171" s="142">
        <f>SUM(N172:N184)</f>
        <v>0</v>
      </c>
      <c r="O171" s="143"/>
      <c r="P171" s="144">
        <f>SUM(P172:P185)</f>
        <v>0</v>
      </c>
      <c r="Q171" s="142">
        <f>SUM(Q172:Q184)</f>
        <v>0</v>
      </c>
      <c r="R171" s="143"/>
      <c r="S171" s="144">
        <f>SUM(S172:S185)</f>
        <v>0</v>
      </c>
      <c r="T171" s="142">
        <f>SUM(T172:T184)</f>
        <v>0</v>
      </c>
      <c r="U171" s="143"/>
      <c r="V171" s="144">
        <f t="shared" ref="V171:X171" si="442">SUM(V172:V185)</f>
        <v>0</v>
      </c>
      <c r="W171" s="144">
        <f t="shared" si="442"/>
        <v>500300</v>
      </c>
      <c r="X171" s="144">
        <f t="shared" si="442"/>
        <v>499300</v>
      </c>
      <c r="Y171" s="144">
        <f t="shared" si="409"/>
        <v>1000</v>
      </c>
      <c r="Z171" s="144">
        <f t="shared" si="410"/>
        <v>1.9988007195682589E-3</v>
      </c>
      <c r="AA171" s="293"/>
      <c r="AB171" s="118"/>
      <c r="AC171" s="118"/>
      <c r="AD171" s="118"/>
      <c r="AE171" s="118"/>
      <c r="AF171" s="118"/>
      <c r="AG171" s="118"/>
    </row>
    <row r="172" spans="1:33" ht="30" customHeight="1" x14ac:dyDescent="0.25">
      <c r="A172" s="119" t="s">
        <v>71</v>
      </c>
      <c r="B172" s="120" t="s">
        <v>300</v>
      </c>
      <c r="C172" s="187" t="s">
        <v>301</v>
      </c>
      <c r="D172" s="122"/>
      <c r="E172" s="123"/>
      <c r="F172" s="124"/>
      <c r="G172" s="125">
        <f t="shared" ref="G172:G185" si="443">E172*F172</f>
        <v>0</v>
      </c>
      <c r="H172" s="123"/>
      <c r="I172" s="124"/>
      <c r="J172" s="125">
        <f t="shared" ref="J172:J185" si="444">H172*I172</f>
        <v>0</v>
      </c>
      <c r="K172" s="123"/>
      <c r="L172" s="124"/>
      <c r="M172" s="125">
        <f t="shared" ref="M172:M185" si="445">K172*L172</f>
        <v>0</v>
      </c>
      <c r="N172" s="123"/>
      <c r="O172" s="124"/>
      <c r="P172" s="125">
        <f t="shared" ref="P172:P185" si="446">N172*O172</f>
        <v>0</v>
      </c>
      <c r="Q172" s="123"/>
      <c r="R172" s="124"/>
      <c r="S172" s="125">
        <f t="shared" ref="S172:S185" si="447">Q172*R172</f>
        <v>0</v>
      </c>
      <c r="T172" s="123"/>
      <c r="U172" s="124"/>
      <c r="V172" s="125">
        <f t="shared" ref="V172:V185" si="448">T172*U172</f>
        <v>0</v>
      </c>
      <c r="W172" s="126">
        <f t="shared" ref="W172:W185" si="449">G172+M172+S172</f>
        <v>0</v>
      </c>
      <c r="X172" s="127">
        <f t="shared" ref="X172:X185" si="450">J172+P172+V172</f>
        <v>0</v>
      </c>
      <c r="Y172" s="127">
        <f t="shared" si="409"/>
        <v>0</v>
      </c>
      <c r="Z172" s="128" t="e">
        <f t="shared" si="410"/>
        <v>#DIV/0!</v>
      </c>
      <c r="AA172" s="281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19" t="s">
        <v>71</v>
      </c>
      <c r="B173" s="120" t="s">
        <v>302</v>
      </c>
      <c r="C173" s="187" t="s">
        <v>303</v>
      </c>
      <c r="D173" s="122"/>
      <c r="E173" s="123"/>
      <c r="F173" s="124"/>
      <c r="G173" s="125">
        <f t="shared" si="443"/>
        <v>0</v>
      </c>
      <c r="H173" s="123"/>
      <c r="I173" s="124"/>
      <c r="J173" s="125">
        <f t="shared" si="444"/>
        <v>0</v>
      </c>
      <c r="K173" s="123"/>
      <c r="L173" s="124"/>
      <c r="M173" s="125">
        <f t="shared" si="445"/>
        <v>0</v>
      </c>
      <c r="N173" s="123"/>
      <c r="O173" s="124"/>
      <c r="P173" s="125">
        <f t="shared" si="446"/>
        <v>0</v>
      </c>
      <c r="Q173" s="123"/>
      <c r="R173" s="124"/>
      <c r="S173" s="125">
        <f t="shared" si="447"/>
        <v>0</v>
      </c>
      <c r="T173" s="123"/>
      <c r="U173" s="124"/>
      <c r="V173" s="125">
        <f t="shared" si="448"/>
        <v>0</v>
      </c>
      <c r="W173" s="138">
        <f t="shared" si="449"/>
        <v>0</v>
      </c>
      <c r="X173" s="127">
        <f t="shared" si="450"/>
        <v>0</v>
      </c>
      <c r="Y173" s="127">
        <f t="shared" si="409"/>
        <v>0</v>
      </c>
      <c r="Z173" s="128" t="e">
        <f t="shared" si="410"/>
        <v>#DIV/0!</v>
      </c>
      <c r="AA173" s="281"/>
      <c r="AB173" s="131"/>
      <c r="AC173" s="131"/>
      <c r="AD173" s="131"/>
      <c r="AE173" s="131"/>
      <c r="AF173" s="131"/>
      <c r="AG173" s="131"/>
    </row>
    <row r="174" spans="1:33" ht="30" customHeight="1" x14ac:dyDescent="0.25">
      <c r="A174" s="119" t="s">
        <v>71</v>
      </c>
      <c r="B174" s="120" t="s">
        <v>304</v>
      </c>
      <c r="C174" s="187" t="s">
        <v>305</v>
      </c>
      <c r="D174" s="122"/>
      <c r="E174" s="123"/>
      <c r="F174" s="124"/>
      <c r="G174" s="125">
        <f t="shared" si="443"/>
        <v>0</v>
      </c>
      <c r="H174" s="123"/>
      <c r="I174" s="124"/>
      <c r="J174" s="125">
        <f t="shared" si="444"/>
        <v>0</v>
      </c>
      <c r="K174" s="123"/>
      <c r="L174" s="124"/>
      <c r="M174" s="125">
        <f t="shared" si="445"/>
        <v>0</v>
      </c>
      <c r="N174" s="123"/>
      <c r="O174" s="124"/>
      <c r="P174" s="125">
        <f t="shared" si="446"/>
        <v>0</v>
      </c>
      <c r="Q174" s="123"/>
      <c r="R174" s="124"/>
      <c r="S174" s="125">
        <f t="shared" si="447"/>
        <v>0</v>
      </c>
      <c r="T174" s="123"/>
      <c r="U174" s="124"/>
      <c r="V174" s="125">
        <f t="shared" si="448"/>
        <v>0</v>
      </c>
      <c r="W174" s="138">
        <f t="shared" si="449"/>
        <v>0</v>
      </c>
      <c r="X174" s="127">
        <f t="shared" si="450"/>
        <v>0</v>
      </c>
      <c r="Y174" s="127">
        <f t="shared" si="409"/>
        <v>0</v>
      </c>
      <c r="Z174" s="128" t="e">
        <f t="shared" si="410"/>
        <v>#DIV/0!</v>
      </c>
      <c r="AA174" s="281"/>
      <c r="AB174" s="131"/>
      <c r="AC174" s="131"/>
      <c r="AD174" s="131"/>
      <c r="AE174" s="131"/>
      <c r="AF174" s="131"/>
      <c r="AG174" s="131"/>
    </row>
    <row r="175" spans="1:33" ht="114.75" x14ac:dyDescent="0.25">
      <c r="A175" s="119" t="s">
        <v>71</v>
      </c>
      <c r="B175" s="120" t="s">
        <v>306</v>
      </c>
      <c r="C175" s="341" t="s">
        <v>307</v>
      </c>
      <c r="D175" s="350" t="s">
        <v>362</v>
      </c>
      <c r="E175" s="335">
        <v>4</v>
      </c>
      <c r="F175" s="336">
        <v>250</v>
      </c>
      <c r="G175" s="125">
        <f t="shared" si="443"/>
        <v>1000</v>
      </c>
      <c r="H175" s="353">
        <v>0</v>
      </c>
      <c r="I175" s="354">
        <v>0</v>
      </c>
      <c r="J175" s="355">
        <f t="shared" si="444"/>
        <v>0</v>
      </c>
      <c r="K175" s="123"/>
      <c r="L175" s="124"/>
      <c r="M175" s="125">
        <f t="shared" si="445"/>
        <v>0</v>
      </c>
      <c r="N175" s="123"/>
      <c r="O175" s="124"/>
      <c r="P175" s="125">
        <f t="shared" si="446"/>
        <v>0</v>
      </c>
      <c r="Q175" s="123"/>
      <c r="R175" s="124"/>
      <c r="S175" s="125">
        <f t="shared" si="447"/>
        <v>0</v>
      </c>
      <c r="T175" s="123"/>
      <c r="U175" s="124"/>
      <c r="V175" s="125">
        <f t="shared" si="448"/>
        <v>0</v>
      </c>
      <c r="W175" s="138">
        <f t="shared" si="449"/>
        <v>1000</v>
      </c>
      <c r="X175" s="127">
        <f t="shared" si="450"/>
        <v>0</v>
      </c>
      <c r="Y175" s="127">
        <f t="shared" si="409"/>
        <v>1000</v>
      </c>
      <c r="Z175" s="128">
        <f t="shared" si="410"/>
        <v>1</v>
      </c>
      <c r="AA175" s="281" t="s">
        <v>364</v>
      </c>
      <c r="AB175" s="131"/>
      <c r="AC175" s="131"/>
      <c r="AD175" s="131"/>
      <c r="AE175" s="131"/>
      <c r="AF175" s="131"/>
      <c r="AG175" s="131"/>
    </row>
    <row r="176" spans="1:33" ht="30" customHeight="1" x14ac:dyDescent="0.25">
      <c r="A176" s="119" t="s">
        <v>71</v>
      </c>
      <c r="B176" s="120" t="s">
        <v>308</v>
      </c>
      <c r="C176" s="341" t="s">
        <v>352</v>
      </c>
      <c r="D176" s="350" t="s">
        <v>137</v>
      </c>
      <c r="E176" s="335">
        <v>1</v>
      </c>
      <c r="F176" s="336">
        <v>44500</v>
      </c>
      <c r="G176" s="125">
        <f t="shared" si="443"/>
        <v>44500</v>
      </c>
      <c r="H176" s="335">
        <v>1</v>
      </c>
      <c r="I176" s="336">
        <v>44500</v>
      </c>
      <c r="J176" s="125">
        <f t="shared" si="444"/>
        <v>44500</v>
      </c>
      <c r="K176" s="123"/>
      <c r="L176" s="124"/>
      <c r="M176" s="125">
        <f t="shared" si="445"/>
        <v>0</v>
      </c>
      <c r="N176" s="123"/>
      <c r="O176" s="124"/>
      <c r="P176" s="125">
        <f t="shared" si="446"/>
        <v>0</v>
      </c>
      <c r="Q176" s="123"/>
      <c r="R176" s="124"/>
      <c r="S176" s="125">
        <f t="shared" si="447"/>
        <v>0</v>
      </c>
      <c r="T176" s="123"/>
      <c r="U176" s="124"/>
      <c r="V176" s="125">
        <f t="shared" si="448"/>
        <v>0</v>
      </c>
      <c r="W176" s="138">
        <f t="shared" si="449"/>
        <v>44500</v>
      </c>
      <c r="X176" s="127">
        <f t="shared" si="450"/>
        <v>44500</v>
      </c>
      <c r="Y176" s="127">
        <f t="shared" si="409"/>
        <v>0</v>
      </c>
      <c r="Z176" s="128">
        <f t="shared" si="410"/>
        <v>0</v>
      </c>
      <c r="AA176" s="281"/>
      <c r="AB176" s="130"/>
      <c r="AC176" s="131"/>
      <c r="AD176" s="131"/>
      <c r="AE176" s="131"/>
      <c r="AF176" s="131"/>
      <c r="AG176" s="131"/>
    </row>
    <row r="177" spans="1:33" ht="30" customHeight="1" x14ac:dyDescent="0.25">
      <c r="A177" s="119" t="s">
        <v>71</v>
      </c>
      <c r="B177" s="120" t="s">
        <v>309</v>
      </c>
      <c r="C177" s="341" t="s">
        <v>353</v>
      </c>
      <c r="D177" s="350" t="s">
        <v>137</v>
      </c>
      <c r="E177" s="335">
        <v>1</v>
      </c>
      <c r="F177" s="336">
        <v>44500</v>
      </c>
      <c r="G177" s="125">
        <f t="shared" si="443"/>
        <v>44500</v>
      </c>
      <c r="H177" s="335">
        <v>1</v>
      </c>
      <c r="I177" s="336">
        <v>44500</v>
      </c>
      <c r="J177" s="125">
        <f t="shared" si="444"/>
        <v>44500</v>
      </c>
      <c r="K177" s="123"/>
      <c r="L177" s="124"/>
      <c r="M177" s="125">
        <f t="shared" si="445"/>
        <v>0</v>
      </c>
      <c r="N177" s="123"/>
      <c r="O177" s="124"/>
      <c r="P177" s="125">
        <f t="shared" si="446"/>
        <v>0</v>
      </c>
      <c r="Q177" s="123"/>
      <c r="R177" s="124"/>
      <c r="S177" s="125">
        <f t="shared" si="447"/>
        <v>0</v>
      </c>
      <c r="T177" s="123"/>
      <c r="U177" s="124"/>
      <c r="V177" s="125">
        <f t="shared" si="448"/>
        <v>0</v>
      </c>
      <c r="W177" s="138">
        <f t="shared" si="449"/>
        <v>44500</v>
      </c>
      <c r="X177" s="127">
        <f t="shared" si="450"/>
        <v>44500</v>
      </c>
      <c r="Y177" s="127">
        <f t="shared" si="409"/>
        <v>0</v>
      </c>
      <c r="Z177" s="128">
        <f t="shared" si="410"/>
        <v>0</v>
      </c>
      <c r="AA177" s="281"/>
      <c r="AB177" s="131"/>
      <c r="AC177" s="131"/>
      <c r="AD177" s="131"/>
      <c r="AE177" s="131"/>
      <c r="AF177" s="131"/>
      <c r="AG177" s="131"/>
    </row>
    <row r="178" spans="1:33" s="334" customFormat="1" ht="38.25" x14ac:dyDescent="0.25">
      <c r="A178" s="119" t="s">
        <v>71</v>
      </c>
      <c r="B178" s="120" t="s">
        <v>310</v>
      </c>
      <c r="C178" s="341" t="s">
        <v>354</v>
      </c>
      <c r="D178" s="350" t="s">
        <v>137</v>
      </c>
      <c r="E178" s="335">
        <v>1</v>
      </c>
      <c r="F178" s="336">
        <v>44500</v>
      </c>
      <c r="G178" s="125">
        <f t="shared" ref="G178:G184" si="451">E178*F178</f>
        <v>44500</v>
      </c>
      <c r="H178" s="335">
        <v>1</v>
      </c>
      <c r="I178" s="336">
        <v>44500</v>
      </c>
      <c r="J178" s="125">
        <f t="shared" ref="J178:J184" si="452">H178*I178</f>
        <v>44500</v>
      </c>
      <c r="K178" s="123"/>
      <c r="L178" s="124"/>
      <c r="M178" s="125">
        <f t="shared" ref="M178:M184" si="453">K178*L178</f>
        <v>0</v>
      </c>
      <c r="N178" s="123"/>
      <c r="O178" s="124"/>
      <c r="P178" s="125">
        <f t="shared" ref="P178:P184" si="454">N178*O178</f>
        <v>0</v>
      </c>
      <c r="Q178" s="123"/>
      <c r="R178" s="124"/>
      <c r="S178" s="125">
        <f t="shared" ref="S178:S184" si="455">Q178*R178</f>
        <v>0</v>
      </c>
      <c r="T178" s="123"/>
      <c r="U178" s="124"/>
      <c r="V178" s="125">
        <f t="shared" ref="V178:V184" si="456">T178*U178</f>
        <v>0</v>
      </c>
      <c r="W178" s="138">
        <f t="shared" ref="W178:W184" si="457">G178+M178+S178</f>
        <v>44500</v>
      </c>
      <c r="X178" s="127">
        <f t="shared" ref="X178:X184" si="458">J178+P178+V178</f>
        <v>44500</v>
      </c>
      <c r="Y178" s="127">
        <f t="shared" ref="Y178:Y184" si="459">W178-X178</f>
        <v>0</v>
      </c>
      <c r="Z178" s="128">
        <f t="shared" ref="Z178:Z184" si="460">Y178/W178</f>
        <v>0</v>
      </c>
      <c r="AA178" s="281"/>
      <c r="AB178" s="131"/>
      <c r="AC178" s="131"/>
      <c r="AD178" s="131"/>
      <c r="AE178" s="131"/>
      <c r="AF178" s="131"/>
      <c r="AG178" s="131"/>
    </row>
    <row r="179" spans="1:33" s="334" customFormat="1" ht="38.25" x14ac:dyDescent="0.25">
      <c r="A179" s="119" t="s">
        <v>71</v>
      </c>
      <c r="B179" s="120" t="s">
        <v>311</v>
      </c>
      <c r="C179" s="341" t="s">
        <v>355</v>
      </c>
      <c r="D179" s="350" t="s">
        <v>137</v>
      </c>
      <c r="E179" s="335">
        <v>3</v>
      </c>
      <c r="F179" s="336">
        <v>12200</v>
      </c>
      <c r="G179" s="125">
        <f t="shared" si="451"/>
        <v>36600</v>
      </c>
      <c r="H179" s="335">
        <v>3</v>
      </c>
      <c r="I179" s="336">
        <v>12200</v>
      </c>
      <c r="J179" s="125">
        <f t="shared" si="452"/>
        <v>36600</v>
      </c>
      <c r="K179" s="123"/>
      <c r="L179" s="124"/>
      <c r="M179" s="125">
        <f t="shared" si="453"/>
        <v>0</v>
      </c>
      <c r="N179" s="123"/>
      <c r="O179" s="124"/>
      <c r="P179" s="125">
        <f t="shared" si="454"/>
        <v>0</v>
      </c>
      <c r="Q179" s="123"/>
      <c r="R179" s="124"/>
      <c r="S179" s="125">
        <f t="shared" si="455"/>
        <v>0</v>
      </c>
      <c r="T179" s="123"/>
      <c r="U179" s="124"/>
      <c r="V179" s="125">
        <f t="shared" si="456"/>
        <v>0</v>
      </c>
      <c r="W179" s="138">
        <f t="shared" si="457"/>
        <v>36600</v>
      </c>
      <c r="X179" s="127">
        <f t="shared" si="458"/>
        <v>36600</v>
      </c>
      <c r="Y179" s="127">
        <f t="shared" si="459"/>
        <v>0</v>
      </c>
      <c r="Z179" s="128">
        <f t="shared" si="460"/>
        <v>0</v>
      </c>
      <c r="AA179" s="281"/>
      <c r="AB179" s="131"/>
      <c r="AC179" s="131"/>
      <c r="AD179" s="131"/>
      <c r="AE179" s="131"/>
      <c r="AF179" s="131"/>
      <c r="AG179" s="131"/>
    </row>
    <row r="180" spans="1:33" s="334" customFormat="1" ht="51" x14ac:dyDescent="0.25">
      <c r="A180" s="119" t="s">
        <v>71</v>
      </c>
      <c r="B180" s="120" t="s">
        <v>346</v>
      </c>
      <c r="C180" s="341" t="s">
        <v>356</v>
      </c>
      <c r="D180" s="350" t="s">
        <v>137</v>
      </c>
      <c r="E180" s="335">
        <v>1</v>
      </c>
      <c r="F180" s="336">
        <v>28800</v>
      </c>
      <c r="G180" s="125">
        <f t="shared" si="451"/>
        <v>28800</v>
      </c>
      <c r="H180" s="335">
        <v>1</v>
      </c>
      <c r="I180" s="336">
        <v>28800</v>
      </c>
      <c r="J180" s="125">
        <f t="shared" si="452"/>
        <v>28800</v>
      </c>
      <c r="K180" s="123"/>
      <c r="L180" s="124"/>
      <c r="M180" s="125">
        <f t="shared" si="453"/>
        <v>0</v>
      </c>
      <c r="N180" s="123"/>
      <c r="O180" s="124"/>
      <c r="P180" s="125">
        <f t="shared" si="454"/>
        <v>0</v>
      </c>
      <c r="Q180" s="123"/>
      <c r="R180" s="124"/>
      <c r="S180" s="125">
        <f t="shared" si="455"/>
        <v>0</v>
      </c>
      <c r="T180" s="123"/>
      <c r="U180" s="124"/>
      <c r="V180" s="125">
        <f t="shared" si="456"/>
        <v>0</v>
      </c>
      <c r="W180" s="138">
        <f t="shared" si="457"/>
        <v>28800</v>
      </c>
      <c r="X180" s="127">
        <f t="shared" si="458"/>
        <v>28800</v>
      </c>
      <c r="Y180" s="127">
        <f t="shared" si="459"/>
        <v>0</v>
      </c>
      <c r="Z180" s="128">
        <f t="shared" si="460"/>
        <v>0</v>
      </c>
      <c r="AA180" s="281"/>
      <c r="AB180" s="131"/>
      <c r="AC180" s="131"/>
      <c r="AD180" s="131"/>
      <c r="AE180" s="131"/>
      <c r="AF180" s="131"/>
      <c r="AG180" s="131"/>
    </row>
    <row r="181" spans="1:33" s="334" customFormat="1" ht="30" customHeight="1" x14ac:dyDescent="0.25">
      <c r="A181" s="119" t="s">
        <v>71</v>
      </c>
      <c r="B181" s="120" t="s">
        <v>347</v>
      </c>
      <c r="C181" s="348" t="s">
        <v>357</v>
      </c>
      <c r="D181" s="350" t="s">
        <v>137</v>
      </c>
      <c r="E181" s="335">
        <v>1</v>
      </c>
      <c r="F181" s="336">
        <v>118800</v>
      </c>
      <c r="G181" s="125">
        <f t="shared" si="451"/>
        <v>118800</v>
      </c>
      <c r="H181" s="335">
        <v>1</v>
      </c>
      <c r="I181" s="336">
        <v>118800</v>
      </c>
      <c r="J181" s="125">
        <f t="shared" si="452"/>
        <v>118800</v>
      </c>
      <c r="K181" s="123"/>
      <c r="L181" s="124"/>
      <c r="M181" s="125">
        <f t="shared" si="453"/>
        <v>0</v>
      </c>
      <c r="N181" s="123"/>
      <c r="O181" s="124"/>
      <c r="P181" s="125">
        <f t="shared" si="454"/>
        <v>0</v>
      </c>
      <c r="Q181" s="123"/>
      <c r="R181" s="124"/>
      <c r="S181" s="125">
        <f t="shared" si="455"/>
        <v>0</v>
      </c>
      <c r="T181" s="123"/>
      <c r="U181" s="124"/>
      <c r="V181" s="125">
        <f t="shared" si="456"/>
        <v>0</v>
      </c>
      <c r="W181" s="138">
        <f t="shared" si="457"/>
        <v>118800</v>
      </c>
      <c r="X181" s="127">
        <f t="shared" si="458"/>
        <v>118800</v>
      </c>
      <c r="Y181" s="127">
        <f t="shared" si="459"/>
        <v>0</v>
      </c>
      <c r="Z181" s="128">
        <f t="shared" si="460"/>
        <v>0</v>
      </c>
      <c r="AA181" s="281"/>
      <c r="AB181" s="131"/>
      <c r="AC181" s="131"/>
      <c r="AD181" s="131"/>
      <c r="AE181" s="131"/>
      <c r="AF181" s="131"/>
      <c r="AG181" s="131"/>
    </row>
    <row r="182" spans="1:33" s="334" customFormat="1" ht="30" customHeight="1" x14ac:dyDescent="0.25">
      <c r="A182" s="119" t="s">
        <v>71</v>
      </c>
      <c r="B182" s="120" t="s">
        <v>348</v>
      </c>
      <c r="C182" s="348" t="s">
        <v>358</v>
      </c>
      <c r="D182" s="350" t="s">
        <v>137</v>
      </c>
      <c r="E182" s="335">
        <v>1</v>
      </c>
      <c r="F182" s="336">
        <v>130600</v>
      </c>
      <c r="G182" s="125">
        <f t="shared" si="451"/>
        <v>130600</v>
      </c>
      <c r="H182" s="335">
        <v>1</v>
      </c>
      <c r="I182" s="336">
        <v>130600</v>
      </c>
      <c r="J182" s="125">
        <f t="shared" si="452"/>
        <v>130600</v>
      </c>
      <c r="K182" s="123"/>
      <c r="L182" s="124"/>
      <c r="M182" s="125">
        <f t="shared" si="453"/>
        <v>0</v>
      </c>
      <c r="N182" s="123"/>
      <c r="O182" s="124"/>
      <c r="P182" s="125">
        <f t="shared" si="454"/>
        <v>0</v>
      </c>
      <c r="Q182" s="123"/>
      <c r="R182" s="124"/>
      <c r="S182" s="125">
        <f t="shared" si="455"/>
        <v>0</v>
      </c>
      <c r="T182" s="123"/>
      <c r="U182" s="124"/>
      <c r="V182" s="125">
        <f t="shared" si="456"/>
        <v>0</v>
      </c>
      <c r="W182" s="138">
        <f t="shared" si="457"/>
        <v>130600</v>
      </c>
      <c r="X182" s="127">
        <f t="shared" si="458"/>
        <v>130600</v>
      </c>
      <c r="Y182" s="127">
        <f t="shared" si="459"/>
        <v>0</v>
      </c>
      <c r="Z182" s="128">
        <f t="shared" si="460"/>
        <v>0</v>
      </c>
      <c r="AA182" s="281"/>
      <c r="AB182" s="131"/>
      <c r="AC182" s="131"/>
      <c r="AD182" s="131"/>
      <c r="AE182" s="131"/>
      <c r="AF182" s="131"/>
      <c r="AG182" s="131"/>
    </row>
    <row r="183" spans="1:33" s="334" customFormat="1" ht="30" customHeight="1" x14ac:dyDescent="0.25">
      <c r="A183" s="119" t="s">
        <v>71</v>
      </c>
      <c r="B183" s="120" t="s">
        <v>349</v>
      </c>
      <c r="C183" s="341" t="s">
        <v>359</v>
      </c>
      <c r="D183" s="350" t="s">
        <v>137</v>
      </c>
      <c r="E183" s="335">
        <v>1</v>
      </c>
      <c r="F183" s="336">
        <v>12000</v>
      </c>
      <c r="G183" s="125">
        <f t="shared" si="451"/>
        <v>12000</v>
      </c>
      <c r="H183" s="335">
        <v>1</v>
      </c>
      <c r="I183" s="336">
        <v>12000</v>
      </c>
      <c r="J183" s="125">
        <f t="shared" si="452"/>
        <v>12000</v>
      </c>
      <c r="K183" s="123"/>
      <c r="L183" s="124"/>
      <c r="M183" s="125">
        <f t="shared" si="453"/>
        <v>0</v>
      </c>
      <c r="N183" s="123"/>
      <c r="O183" s="124"/>
      <c r="P183" s="125">
        <f t="shared" si="454"/>
        <v>0</v>
      </c>
      <c r="Q183" s="123"/>
      <c r="R183" s="124"/>
      <c r="S183" s="125">
        <f t="shared" si="455"/>
        <v>0</v>
      </c>
      <c r="T183" s="123"/>
      <c r="U183" s="124"/>
      <c r="V183" s="125">
        <f t="shared" si="456"/>
        <v>0</v>
      </c>
      <c r="W183" s="138">
        <f t="shared" si="457"/>
        <v>12000</v>
      </c>
      <c r="X183" s="127">
        <f t="shared" si="458"/>
        <v>12000</v>
      </c>
      <c r="Y183" s="127">
        <f t="shared" si="459"/>
        <v>0</v>
      </c>
      <c r="Z183" s="128">
        <f t="shared" si="460"/>
        <v>0</v>
      </c>
      <c r="AA183" s="281"/>
      <c r="AB183" s="131"/>
      <c r="AC183" s="131"/>
      <c r="AD183" s="131"/>
      <c r="AE183" s="131"/>
      <c r="AF183" s="131"/>
      <c r="AG183" s="131"/>
    </row>
    <row r="184" spans="1:33" ht="30" customHeight="1" x14ac:dyDescent="0.25">
      <c r="A184" s="119" t="s">
        <v>71</v>
      </c>
      <c r="B184" s="120" t="s">
        <v>350</v>
      </c>
      <c r="C184" s="348" t="s">
        <v>360</v>
      </c>
      <c r="D184" s="351" t="s">
        <v>363</v>
      </c>
      <c r="E184" s="339">
        <v>30</v>
      </c>
      <c r="F184" s="340">
        <v>1300</v>
      </c>
      <c r="G184" s="125">
        <f t="shared" si="451"/>
        <v>39000</v>
      </c>
      <c r="H184" s="339">
        <v>30</v>
      </c>
      <c r="I184" s="340">
        <v>1300</v>
      </c>
      <c r="J184" s="125">
        <f t="shared" si="452"/>
        <v>39000</v>
      </c>
      <c r="K184" s="123"/>
      <c r="L184" s="124"/>
      <c r="M184" s="125">
        <f t="shared" si="453"/>
        <v>0</v>
      </c>
      <c r="N184" s="123"/>
      <c r="O184" s="124"/>
      <c r="P184" s="125">
        <f t="shared" si="454"/>
        <v>0</v>
      </c>
      <c r="Q184" s="123"/>
      <c r="R184" s="124"/>
      <c r="S184" s="125">
        <f t="shared" si="455"/>
        <v>0</v>
      </c>
      <c r="T184" s="123"/>
      <c r="U184" s="124"/>
      <c r="V184" s="125">
        <f t="shared" si="456"/>
        <v>0</v>
      </c>
      <c r="W184" s="138">
        <f t="shared" si="457"/>
        <v>39000</v>
      </c>
      <c r="X184" s="127">
        <f t="shared" si="458"/>
        <v>39000</v>
      </c>
      <c r="Y184" s="127">
        <f t="shared" si="459"/>
        <v>0</v>
      </c>
      <c r="Z184" s="128">
        <f t="shared" si="460"/>
        <v>0</v>
      </c>
      <c r="AA184" s="281"/>
      <c r="AB184" s="131"/>
      <c r="AC184" s="131"/>
      <c r="AD184" s="131"/>
      <c r="AE184" s="131"/>
      <c r="AF184" s="131"/>
      <c r="AG184" s="131"/>
    </row>
    <row r="185" spans="1:33" ht="30" customHeight="1" x14ac:dyDescent="0.25">
      <c r="A185" s="132" t="s">
        <v>71</v>
      </c>
      <c r="B185" s="120" t="s">
        <v>351</v>
      </c>
      <c r="C185" s="349" t="s">
        <v>361</v>
      </c>
      <c r="D185" s="352"/>
      <c r="E185" s="339"/>
      <c r="F185" s="340">
        <v>0.22</v>
      </c>
      <c r="G185" s="137">
        <f t="shared" si="443"/>
        <v>0</v>
      </c>
      <c r="H185" s="135"/>
      <c r="I185" s="136">
        <v>0.22</v>
      </c>
      <c r="J185" s="137">
        <f t="shared" si="444"/>
        <v>0</v>
      </c>
      <c r="K185" s="135"/>
      <c r="L185" s="136">
        <v>0.22</v>
      </c>
      <c r="M185" s="137">
        <f t="shared" si="445"/>
        <v>0</v>
      </c>
      <c r="N185" s="135"/>
      <c r="O185" s="136">
        <v>0.22</v>
      </c>
      <c r="P185" s="137">
        <f t="shared" si="446"/>
        <v>0</v>
      </c>
      <c r="Q185" s="135"/>
      <c r="R185" s="136">
        <v>0.22</v>
      </c>
      <c r="S185" s="137">
        <f t="shared" si="447"/>
        <v>0</v>
      </c>
      <c r="T185" s="135"/>
      <c r="U185" s="136">
        <v>0.22</v>
      </c>
      <c r="V185" s="137">
        <f t="shared" si="448"/>
        <v>0</v>
      </c>
      <c r="W185" s="138">
        <f t="shared" si="449"/>
        <v>0</v>
      </c>
      <c r="X185" s="127">
        <f t="shared" si="450"/>
        <v>0</v>
      </c>
      <c r="Y185" s="127">
        <f t="shared" si="409"/>
        <v>0</v>
      </c>
      <c r="Z185" s="128" t="e">
        <f t="shared" si="410"/>
        <v>#DIV/0!</v>
      </c>
      <c r="AA185" s="152"/>
      <c r="AB185" s="7"/>
      <c r="AC185" s="7"/>
      <c r="AD185" s="7"/>
      <c r="AE185" s="7"/>
      <c r="AF185" s="7"/>
      <c r="AG185" s="7"/>
    </row>
    <row r="186" spans="1:33" ht="30" customHeight="1" x14ac:dyDescent="0.25">
      <c r="A186" s="295" t="s">
        <v>312</v>
      </c>
      <c r="B186" s="296"/>
      <c r="C186" s="297"/>
      <c r="D186" s="298"/>
      <c r="E186" s="173">
        <f>E171+E167+E162+E157</f>
        <v>45</v>
      </c>
      <c r="F186" s="189"/>
      <c r="G186" s="299">
        <f t="shared" ref="G186:H186" si="461">G171+G167+G162+G157</f>
        <v>536300</v>
      </c>
      <c r="H186" s="173">
        <f t="shared" si="461"/>
        <v>41</v>
      </c>
      <c r="I186" s="189"/>
      <c r="J186" s="299">
        <f t="shared" ref="J186:K186" si="462">J171+J167+J162+J157</f>
        <v>535300</v>
      </c>
      <c r="K186" s="173">
        <f t="shared" si="462"/>
        <v>1</v>
      </c>
      <c r="L186" s="189"/>
      <c r="M186" s="299">
        <f t="shared" ref="M186:N186" si="463">M171+M167+M162+M157</f>
        <v>25000</v>
      </c>
      <c r="N186" s="173">
        <f t="shared" si="463"/>
        <v>1</v>
      </c>
      <c r="O186" s="189"/>
      <c r="P186" s="299">
        <f t="shared" ref="P186:Q186" si="464">P171+P167+P162+P157</f>
        <v>25000</v>
      </c>
      <c r="Q186" s="173">
        <f t="shared" si="464"/>
        <v>0</v>
      </c>
      <c r="R186" s="189"/>
      <c r="S186" s="299">
        <f t="shared" ref="S186:T186" si="465">S171+S167+S162+S157</f>
        <v>0</v>
      </c>
      <c r="T186" s="173">
        <f t="shared" si="465"/>
        <v>0</v>
      </c>
      <c r="U186" s="189"/>
      <c r="V186" s="299">
        <f>V171+V167+V162+V157</f>
        <v>0</v>
      </c>
      <c r="W186" s="225">
        <f t="shared" ref="W186:X186" si="466">W171+W157+W167+W162</f>
        <v>561300</v>
      </c>
      <c r="X186" s="225">
        <f t="shared" si="466"/>
        <v>560300</v>
      </c>
      <c r="Y186" s="225">
        <f t="shared" si="409"/>
        <v>1000</v>
      </c>
      <c r="Z186" s="225">
        <f t="shared" si="410"/>
        <v>1.7815784785319793E-3</v>
      </c>
      <c r="AA186" s="226"/>
      <c r="AB186" s="7"/>
      <c r="AC186" s="7"/>
      <c r="AD186" s="7"/>
      <c r="AE186" s="7"/>
      <c r="AF186" s="7"/>
      <c r="AG186" s="7"/>
    </row>
    <row r="187" spans="1:33" ht="30" customHeight="1" x14ac:dyDescent="0.25">
      <c r="A187" s="300" t="s">
        <v>313</v>
      </c>
      <c r="B187" s="301"/>
      <c r="C187" s="302"/>
      <c r="D187" s="303"/>
      <c r="E187" s="304"/>
      <c r="F187" s="305"/>
      <c r="G187" s="306">
        <f>G33+G47+G56+G78+G92+G109+G122+G130+G138+G145+G149+G155+G186</f>
        <v>938630</v>
      </c>
      <c r="H187" s="304"/>
      <c r="I187" s="305"/>
      <c r="J187" s="306">
        <f>J33+J47+J56+J78+J92+J109+J122+J130+J138+J145+J149+J155+J186</f>
        <v>937630</v>
      </c>
      <c r="K187" s="304"/>
      <c r="L187" s="305"/>
      <c r="M187" s="306">
        <f>M33+M47+M56+M78+M92+M109+M122+M130+M138+M145+M149+M155+M186</f>
        <v>25000</v>
      </c>
      <c r="N187" s="304"/>
      <c r="O187" s="305"/>
      <c r="P187" s="306">
        <f>P33+P47+P56+P78+P92+P109+P122+P130+P138+P145+P149+P155+P186</f>
        <v>25000</v>
      </c>
      <c r="Q187" s="304"/>
      <c r="R187" s="305"/>
      <c r="S187" s="306">
        <f>S33+S47+S56+S78+S92+S109+S122+S130+S138+S145+S149+S155+S186</f>
        <v>0</v>
      </c>
      <c r="T187" s="304"/>
      <c r="U187" s="305"/>
      <c r="V187" s="306">
        <f t="shared" ref="V187:Y187" si="467">V33+V47+V56+V78+V92+V109+V122+V130+V138+V145+V149+V155+V186</f>
        <v>0</v>
      </c>
      <c r="W187" s="306">
        <f t="shared" si="467"/>
        <v>963630</v>
      </c>
      <c r="X187" s="306">
        <f t="shared" si="467"/>
        <v>962630</v>
      </c>
      <c r="Y187" s="306">
        <f t="shared" si="467"/>
        <v>1000</v>
      </c>
      <c r="Z187" s="307">
        <f t="shared" si="410"/>
        <v>1.0377427020744478E-3</v>
      </c>
      <c r="AA187" s="308"/>
      <c r="AB187" s="7"/>
      <c r="AC187" s="7"/>
      <c r="AD187" s="7"/>
      <c r="AE187" s="7"/>
      <c r="AF187" s="7"/>
      <c r="AG187" s="7"/>
    </row>
    <row r="188" spans="1:33" ht="15" customHeight="1" x14ac:dyDescent="0.25">
      <c r="A188" s="386"/>
      <c r="B188" s="357"/>
      <c r="C188" s="357"/>
      <c r="D188" s="74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309"/>
      <c r="X188" s="309"/>
      <c r="Y188" s="309"/>
      <c r="Z188" s="309"/>
      <c r="AA188" s="83"/>
      <c r="AB188" s="7"/>
      <c r="AC188" s="7"/>
      <c r="AD188" s="7"/>
      <c r="AE188" s="7"/>
      <c r="AF188" s="7"/>
      <c r="AG188" s="7"/>
    </row>
    <row r="189" spans="1:33" ht="30" customHeight="1" x14ac:dyDescent="0.25">
      <c r="A189" s="387" t="s">
        <v>314</v>
      </c>
      <c r="B189" s="369"/>
      <c r="C189" s="369"/>
      <c r="D189" s="310"/>
      <c r="E189" s="304"/>
      <c r="F189" s="305"/>
      <c r="G189" s="311">
        <f>Фінансування!C27-'Кошторис  витрат'!G187</f>
        <v>0</v>
      </c>
      <c r="H189" s="304"/>
      <c r="I189" s="305"/>
      <c r="J189" s="311">
        <f>Фінансування!C28-'Кошторис  витрат'!J187</f>
        <v>0</v>
      </c>
      <c r="K189" s="304"/>
      <c r="L189" s="305"/>
      <c r="M189" s="311">
        <f>Фінансування!J27-'Кошторис  витрат'!M187</f>
        <v>0</v>
      </c>
      <c r="N189" s="304"/>
      <c r="O189" s="305"/>
      <c r="P189" s="311">
        <f>Фінансування!J28-'Кошторис  витрат'!P187</f>
        <v>0</v>
      </c>
      <c r="Q189" s="304"/>
      <c r="R189" s="305"/>
      <c r="S189" s="311">
        <f>Фінансування!L27-'Кошторис  витрат'!S187</f>
        <v>0</v>
      </c>
      <c r="T189" s="304"/>
      <c r="U189" s="305"/>
      <c r="V189" s="311">
        <f>Фінансування!L28-'Кошторис  витрат'!V187</f>
        <v>0</v>
      </c>
      <c r="W189" s="312">
        <f>Фінансування!N27-'Кошторис  витрат'!W187</f>
        <v>0</v>
      </c>
      <c r="X189" s="312">
        <f>Фінансування!N28-'Кошторис  витрат'!X187</f>
        <v>0</v>
      </c>
      <c r="Y189" s="312"/>
      <c r="Z189" s="312"/>
      <c r="AA189" s="313"/>
      <c r="AB189" s="7"/>
      <c r="AC189" s="7"/>
      <c r="AD189" s="7"/>
      <c r="AE189" s="7"/>
      <c r="AF189" s="7"/>
      <c r="AG189" s="7"/>
    </row>
    <row r="190" spans="1:33" ht="15.75" customHeight="1" x14ac:dyDescent="0.25">
      <c r="A190" s="1"/>
      <c r="B190" s="314"/>
      <c r="C190" s="2"/>
      <c r="D190" s="315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14"/>
      <c r="C191" s="2"/>
      <c r="D191" s="315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1"/>
      <c r="X191" s="71"/>
      <c r="Y191" s="71"/>
      <c r="Z191" s="7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4"/>
      <c r="C192" s="2"/>
      <c r="D192" s="315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/>
      <c r="X192" s="71"/>
      <c r="Y192" s="71"/>
      <c r="Z192" s="7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316"/>
      <c r="B193" s="317"/>
      <c r="C193" s="318"/>
      <c r="D193" s="315"/>
      <c r="E193" s="319"/>
      <c r="F193" s="319"/>
      <c r="G193" s="70"/>
      <c r="H193" s="320"/>
      <c r="I193" s="316"/>
      <c r="J193" s="319"/>
      <c r="K193" s="321"/>
      <c r="L193" s="2"/>
      <c r="M193" s="70"/>
      <c r="N193" s="321"/>
      <c r="O193" s="2"/>
      <c r="P193" s="70"/>
      <c r="Q193" s="70"/>
      <c r="R193" s="70"/>
      <c r="S193" s="70"/>
      <c r="T193" s="70"/>
      <c r="U193" s="70"/>
      <c r="V193" s="70"/>
      <c r="W193" s="71"/>
      <c r="X193" s="71"/>
      <c r="Y193" s="71"/>
      <c r="Z193" s="71"/>
      <c r="AA193" s="2"/>
      <c r="AB193" s="1"/>
      <c r="AC193" s="2"/>
      <c r="AD193" s="1"/>
      <c r="AE193" s="1"/>
      <c r="AF193" s="1"/>
      <c r="AG193" s="1"/>
    </row>
    <row r="194" spans="1:33" ht="15.75" customHeight="1" x14ac:dyDescent="0.25">
      <c r="A194" s="322"/>
      <c r="B194" s="323"/>
      <c r="C194" s="324" t="s">
        <v>315</v>
      </c>
      <c r="D194" s="325"/>
      <c r="E194" s="326" t="s">
        <v>316</v>
      </c>
      <c r="F194" s="326"/>
      <c r="G194" s="327"/>
      <c r="H194" s="328"/>
      <c r="I194" s="329" t="s">
        <v>317</v>
      </c>
      <c r="J194" s="327"/>
      <c r="K194" s="328"/>
      <c r="L194" s="329"/>
      <c r="M194" s="327"/>
      <c r="N194" s="328"/>
      <c r="O194" s="329"/>
      <c r="P194" s="327"/>
      <c r="Q194" s="327"/>
      <c r="R194" s="327"/>
      <c r="S194" s="327"/>
      <c r="T194" s="327"/>
      <c r="U194" s="327"/>
      <c r="V194" s="327"/>
      <c r="W194" s="330"/>
      <c r="X194" s="330"/>
      <c r="Y194" s="330"/>
      <c r="Z194" s="330"/>
      <c r="AA194" s="331"/>
      <c r="AB194" s="332"/>
      <c r="AC194" s="331"/>
      <c r="AD194" s="332"/>
      <c r="AE194" s="332"/>
      <c r="AF194" s="332"/>
      <c r="AG194" s="332"/>
    </row>
    <row r="195" spans="1:33" ht="15.75" customHeight="1" x14ac:dyDescent="0.25">
      <c r="A195" s="1"/>
      <c r="B195" s="314"/>
      <c r="C195" s="2"/>
      <c r="D195" s="315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1"/>
      <c r="X195" s="71"/>
      <c r="Y195" s="71"/>
      <c r="Z195" s="71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4"/>
      <c r="C196" s="2"/>
      <c r="D196" s="315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1"/>
      <c r="X196" s="71"/>
      <c r="Y196" s="71"/>
      <c r="Z196" s="71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4"/>
      <c r="C197" s="2"/>
      <c r="D197" s="315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1"/>
      <c r="X197" s="71"/>
      <c r="Y197" s="71"/>
      <c r="Z197" s="7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4"/>
      <c r="C198" s="2"/>
      <c r="D198" s="315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3"/>
      <c r="X198" s="333"/>
      <c r="Y198" s="333"/>
      <c r="Z198" s="333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4"/>
      <c r="C199" s="2"/>
      <c r="D199" s="315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3"/>
      <c r="X199" s="333"/>
      <c r="Y199" s="333"/>
      <c r="Z199" s="333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4"/>
      <c r="C200" s="2"/>
      <c r="D200" s="315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3"/>
      <c r="X200" s="333"/>
      <c r="Y200" s="333"/>
      <c r="Z200" s="333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4"/>
      <c r="C201" s="2"/>
      <c r="D201" s="315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3"/>
      <c r="X201" s="333"/>
      <c r="Y201" s="333"/>
      <c r="Z201" s="333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4"/>
      <c r="C202" s="2"/>
      <c r="D202" s="315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3"/>
      <c r="X202" s="333"/>
      <c r="Y202" s="333"/>
      <c r="Z202" s="333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4"/>
      <c r="C203" s="2"/>
      <c r="D203" s="315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3"/>
      <c r="X203" s="333"/>
      <c r="Y203" s="333"/>
      <c r="Z203" s="33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4"/>
      <c r="C204" s="2"/>
      <c r="D204" s="315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3"/>
      <c r="X204" s="333"/>
      <c r="Y204" s="333"/>
      <c r="Z204" s="33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4"/>
      <c r="C205" s="2"/>
      <c r="D205" s="315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3"/>
      <c r="X205" s="333"/>
      <c r="Y205" s="333"/>
      <c r="Z205" s="33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4"/>
      <c r="C206" s="2"/>
      <c r="D206" s="315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3"/>
      <c r="X206" s="333"/>
      <c r="Y206" s="333"/>
      <c r="Z206" s="333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4"/>
      <c r="C207" s="2"/>
      <c r="D207" s="315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3"/>
      <c r="X207" s="333"/>
      <c r="Y207" s="333"/>
      <c r="Z207" s="33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4"/>
      <c r="C208" s="2"/>
      <c r="D208" s="315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3"/>
      <c r="X208" s="333"/>
      <c r="Y208" s="333"/>
      <c r="Z208" s="33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4"/>
      <c r="C209" s="2"/>
      <c r="D209" s="315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3"/>
      <c r="X209" s="333"/>
      <c r="Y209" s="333"/>
      <c r="Z209" s="33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4"/>
      <c r="C210" s="2"/>
      <c r="D210" s="315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3"/>
      <c r="X210" s="333"/>
      <c r="Y210" s="333"/>
      <c r="Z210" s="33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4"/>
      <c r="C211" s="2"/>
      <c r="D211" s="315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3"/>
      <c r="X211" s="333"/>
      <c r="Y211" s="333"/>
      <c r="Z211" s="333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4"/>
      <c r="C212" s="2"/>
      <c r="D212" s="315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3"/>
      <c r="X212" s="333"/>
      <c r="Y212" s="333"/>
      <c r="Z212" s="333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4"/>
      <c r="C213" s="2"/>
      <c r="D213" s="315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3"/>
      <c r="X213" s="333"/>
      <c r="Y213" s="333"/>
      <c r="Z213" s="333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4"/>
      <c r="C214" s="2"/>
      <c r="D214" s="315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3"/>
      <c r="X214" s="333"/>
      <c r="Y214" s="333"/>
      <c r="Z214" s="333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4"/>
      <c r="C215" s="2"/>
      <c r="D215" s="315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3"/>
      <c r="X215" s="333"/>
      <c r="Y215" s="333"/>
      <c r="Z215" s="333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4"/>
      <c r="C216" s="2"/>
      <c r="D216" s="315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3"/>
      <c r="X216" s="333"/>
      <c r="Y216" s="333"/>
      <c r="Z216" s="333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4"/>
      <c r="C217" s="2"/>
      <c r="D217" s="315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3"/>
      <c r="X217" s="333"/>
      <c r="Y217" s="333"/>
      <c r="Z217" s="333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4"/>
      <c r="C218" s="2"/>
      <c r="D218" s="315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3"/>
      <c r="X218" s="333"/>
      <c r="Y218" s="333"/>
      <c r="Z218" s="333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4"/>
      <c r="C219" s="2"/>
      <c r="D219" s="315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3"/>
      <c r="X219" s="333"/>
      <c r="Y219" s="333"/>
      <c r="Z219" s="333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4"/>
      <c r="C220" s="2"/>
      <c r="D220" s="315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3"/>
      <c r="X220" s="333"/>
      <c r="Y220" s="333"/>
      <c r="Z220" s="333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4"/>
      <c r="C221" s="2"/>
      <c r="D221" s="315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3"/>
      <c r="X221" s="333"/>
      <c r="Y221" s="333"/>
      <c r="Z221" s="333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4"/>
      <c r="C222" s="2"/>
      <c r="D222" s="315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3"/>
      <c r="X222" s="333"/>
      <c r="Y222" s="333"/>
      <c r="Z222" s="333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4"/>
      <c r="C223" s="2"/>
      <c r="D223" s="315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3"/>
      <c r="X223" s="333"/>
      <c r="Y223" s="333"/>
      <c r="Z223" s="333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4"/>
      <c r="C224" s="2"/>
      <c r="D224" s="315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3"/>
      <c r="X224" s="333"/>
      <c r="Y224" s="333"/>
      <c r="Z224" s="333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4"/>
      <c r="C225" s="2"/>
      <c r="D225" s="315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3"/>
      <c r="X225" s="333"/>
      <c r="Y225" s="333"/>
      <c r="Z225" s="333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4"/>
      <c r="C226" s="2"/>
      <c r="D226" s="315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3"/>
      <c r="X226" s="333"/>
      <c r="Y226" s="333"/>
      <c r="Z226" s="333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4"/>
      <c r="C227" s="2"/>
      <c r="D227" s="315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3"/>
      <c r="X227" s="333"/>
      <c r="Y227" s="333"/>
      <c r="Z227" s="33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4"/>
      <c r="C228" s="2"/>
      <c r="D228" s="315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3"/>
      <c r="X228" s="333"/>
      <c r="Y228" s="333"/>
      <c r="Z228" s="33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4"/>
      <c r="C229" s="2"/>
      <c r="D229" s="315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3"/>
      <c r="X229" s="333"/>
      <c r="Y229" s="333"/>
      <c r="Z229" s="33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4"/>
      <c r="C230" s="2"/>
      <c r="D230" s="315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3"/>
      <c r="X230" s="333"/>
      <c r="Y230" s="333"/>
      <c r="Z230" s="33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4"/>
      <c r="C231" s="2"/>
      <c r="D231" s="315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3"/>
      <c r="X231" s="333"/>
      <c r="Y231" s="333"/>
      <c r="Z231" s="33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4"/>
      <c r="C232" s="2"/>
      <c r="D232" s="315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3"/>
      <c r="X232" s="333"/>
      <c r="Y232" s="333"/>
      <c r="Z232" s="33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4"/>
      <c r="C233" s="2"/>
      <c r="D233" s="315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3"/>
      <c r="X233" s="333"/>
      <c r="Y233" s="333"/>
      <c r="Z233" s="33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4"/>
      <c r="C234" s="2"/>
      <c r="D234" s="315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3"/>
      <c r="X234" s="333"/>
      <c r="Y234" s="333"/>
      <c r="Z234" s="33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4"/>
      <c r="C235" s="2"/>
      <c r="D235" s="315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3"/>
      <c r="X235" s="333"/>
      <c r="Y235" s="333"/>
      <c r="Z235" s="33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4"/>
      <c r="C236" s="2"/>
      <c r="D236" s="315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3"/>
      <c r="X236" s="333"/>
      <c r="Y236" s="333"/>
      <c r="Z236" s="33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4"/>
      <c r="C237" s="2"/>
      <c r="D237" s="315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3"/>
      <c r="X237" s="333"/>
      <c r="Y237" s="333"/>
      <c r="Z237" s="33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4"/>
      <c r="C238" s="2"/>
      <c r="D238" s="315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3"/>
      <c r="X238" s="333"/>
      <c r="Y238" s="333"/>
      <c r="Z238" s="33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4"/>
      <c r="C239" s="2"/>
      <c r="D239" s="315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3"/>
      <c r="X239" s="333"/>
      <c r="Y239" s="333"/>
      <c r="Z239" s="33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4"/>
      <c r="C240" s="2"/>
      <c r="D240" s="315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3"/>
      <c r="X240" s="333"/>
      <c r="Y240" s="333"/>
      <c r="Z240" s="33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4"/>
      <c r="C241" s="2"/>
      <c r="D241" s="315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3"/>
      <c r="X241" s="333"/>
      <c r="Y241" s="333"/>
      <c r="Z241" s="33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4"/>
      <c r="C242" s="2"/>
      <c r="D242" s="315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3"/>
      <c r="X242" s="333"/>
      <c r="Y242" s="333"/>
      <c r="Z242" s="33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4"/>
      <c r="C243" s="2"/>
      <c r="D243" s="315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3"/>
      <c r="X243" s="333"/>
      <c r="Y243" s="333"/>
      <c r="Z243" s="33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4"/>
      <c r="C244" s="2"/>
      <c r="D244" s="315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3"/>
      <c r="X244" s="333"/>
      <c r="Y244" s="333"/>
      <c r="Z244" s="33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4"/>
      <c r="C245" s="2"/>
      <c r="D245" s="315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3"/>
      <c r="X245" s="333"/>
      <c r="Y245" s="333"/>
      <c r="Z245" s="33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4"/>
      <c r="C246" s="2"/>
      <c r="D246" s="315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3"/>
      <c r="X246" s="333"/>
      <c r="Y246" s="333"/>
      <c r="Z246" s="33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4"/>
      <c r="C247" s="2"/>
      <c r="D247" s="315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3"/>
      <c r="X247" s="333"/>
      <c r="Y247" s="333"/>
      <c r="Z247" s="33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4"/>
      <c r="C248" s="2"/>
      <c r="D248" s="315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3"/>
      <c r="X248" s="333"/>
      <c r="Y248" s="333"/>
      <c r="Z248" s="33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4"/>
      <c r="C249" s="2"/>
      <c r="D249" s="315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3"/>
      <c r="X249" s="333"/>
      <c r="Y249" s="333"/>
      <c r="Z249" s="33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4"/>
      <c r="C250" s="2"/>
      <c r="D250" s="315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3"/>
      <c r="X250" s="333"/>
      <c r="Y250" s="333"/>
      <c r="Z250" s="33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4"/>
      <c r="C251" s="2"/>
      <c r="D251" s="315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3"/>
      <c r="X251" s="333"/>
      <c r="Y251" s="333"/>
      <c r="Z251" s="33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4"/>
      <c r="C252" s="2"/>
      <c r="D252" s="315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3"/>
      <c r="X252" s="333"/>
      <c r="Y252" s="333"/>
      <c r="Z252" s="33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4"/>
      <c r="C253" s="2"/>
      <c r="D253" s="315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3"/>
      <c r="X253" s="333"/>
      <c r="Y253" s="333"/>
      <c r="Z253" s="33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4"/>
      <c r="C254" s="2"/>
      <c r="D254" s="315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3"/>
      <c r="X254" s="333"/>
      <c r="Y254" s="333"/>
      <c r="Z254" s="33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4"/>
      <c r="C255" s="2"/>
      <c r="D255" s="315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3"/>
      <c r="X255" s="333"/>
      <c r="Y255" s="333"/>
      <c r="Z255" s="33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4"/>
      <c r="C256" s="2"/>
      <c r="D256" s="315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3"/>
      <c r="X256" s="333"/>
      <c r="Y256" s="333"/>
      <c r="Z256" s="33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4"/>
      <c r="C257" s="2"/>
      <c r="D257" s="315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3"/>
      <c r="X257" s="333"/>
      <c r="Y257" s="333"/>
      <c r="Z257" s="33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4"/>
      <c r="C258" s="2"/>
      <c r="D258" s="315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3"/>
      <c r="X258" s="333"/>
      <c r="Y258" s="333"/>
      <c r="Z258" s="33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4"/>
      <c r="C259" s="2"/>
      <c r="D259" s="315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3"/>
      <c r="X259" s="333"/>
      <c r="Y259" s="333"/>
      <c r="Z259" s="33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4"/>
      <c r="C260" s="2"/>
      <c r="D260" s="315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3"/>
      <c r="X260" s="333"/>
      <c r="Y260" s="333"/>
      <c r="Z260" s="33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4"/>
      <c r="C261" s="2"/>
      <c r="D261" s="315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3"/>
      <c r="X261" s="333"/>
      <c r="Y261" s="333"/>
      <c r="Z261" s="33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4"/>
      <c r="C262" s="2"/>
      <c r="D262" s="315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3"/>
      <c r="X262" s="333"/>
      <c r="Y262" s="333"/>
      <c r="Z262" s="33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4"/>
      <c r="C263" s="2"/>
      <c r="D263" s="315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3"/>
      <c r="X263" s="333"/>
      <c r="Y263" s="333"/>
      <c r="Z263" s="33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4"/>
      <c r="C264" s="2"/>
      <c r="D264" s="315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3"/>
      <c r="X264" s="333"/>
      <c r="Y264" s="333"/>
      <c r="Z264" s="33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4"/>
      <c r="C265" s="2"/>
      <c r="D265" s="315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3"/>
      <c r="X265" s="333"/>
      <c r="Y265" s="333"/>
      <c r="Z265" s="33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4"/>
      <c r="C266" s="2"/>
      <c r="D266" s="315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3"/>
      <c r="X266" s="333"/>
      <c r="Y266" s="333"/>
      <c r="Z266" s="33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4"/>
      <c r="C267" s="2"/>
      <c r="D267" s="315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3"/>
      <c r="X267" s="333"/>
      <c r="Y267" s="333"/>
      <c r="Z267" s="33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4"/>
      <c r="C268" s="2"/>
      <c r="D268" s="315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3"/>
      <c r="X268" s="333"/>
      <c r="Y268" s="333"/>
      <c r="Z268" s="33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4"/>
      <c r="C269" s="2"/>
      <c r="D269" s="315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3"/>
      <c r="X269" s="333"/>
      <c r="Y269" s="333"/>
      <c r="Z269" s="33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4"/>
      <c r="C270" s="2"/>
      <c r="D270" s="315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3"/>
      <c r="X270" s="333"/>
      <c r="Y270" s="333"/>
      <c r="Z270" s="33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4"/>
      <c r="C271" s="2"/>
      <c r="D271" s="315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3"/>
      <c r="X271" s="333"/>
      <c r="Y271" s="333"/>
      <c r="Z271" s="33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4"/>
      <c r="C272" s="2"/>
      <c r="D272" s="315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3"/>
      <c r="X272" s="333"/>
      <c r="Y272" s="333"/>
      <c r="Z272" s="33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4"/>
      <c r="C273" s="2"/>
      <c r="D273" s="315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3"/>
      <c r="X273" s="333"/>
      <c r="Y273" s="333"/>
      <c r="Z273" s="33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4"/>
      <c r="C274" s="2"/>
      <c r="D274" s="315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3"/>
      <c r="X274" s="333"/>
      <c r="Y274" s="333"/>
      <c r="Z274" s="33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4"/>
      <c r="C275" s="2"/>
      <c r="D275" s="315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3"/>
      <c r="X275" s="333"/>
      <c r="Y275" s="333"/>
      <c r="Z275" s="33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4"/>
      <c r="C276" s="2"/>
      <c r="D276" s="315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3"/>
      <c r="X276" s="333"/>
      <c r="Y276" s="333"/>
      <c r="Z276" s="33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4"/>
      <c r="C277" s="2"/>
      <c r="D277" s="315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3"/>
      <c r="X277" s="333"/>
      <c r="Y277" s="333"/>
      <c r="Z277" s="33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4"/>
      <c r="C278" s="2"/>
      <c r="D278" s="315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3"/>
      <c r="X278" s="333"/>
      <c r="Y278" s="333"/>
      <c r="Z278" s="33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4"/>
      <c r="C279" s="2"/>
      <c r="D279" s="315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3"/>
      <c r="X279" s="333"/>
      <c r="Y279" s="333"/>
      <c r="Z279" s="33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4"/>
      <c r="C280" s="2"/>
      <c r="D280" s="315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3"/>
      <c r="X280" s="333"/>
      <c r="Y280" s="333"/>
      <c r="Z280" s="33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4"/>
      <c r="C281" s="2"/>
      <c r="D281" s="315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3"/>
      <c r="X281" s="333"/>
      <c r="Y281" s="333"/>
      <c r="Z281" s="33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4"/>
      <c r="C282" s="2"/>
      <c r="D282" s="315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3"/>
      <c r="X282" s="333"/>
      <c r="Y282" s="333"/>
      <c r="Z282" s="33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4"/>
      <c r="C283" s="2"/>
      <c r="D283" s="315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3"/>
      <c r="X283" s="333"/>
      <c r="Y283" s="333"/>
      <c r="Z283" s="33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4"/>
      <c r="C284" s="2"/>
      <c r="D284" s="315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3"/>
      <c r="X284" s="333"/>
      <c r="Y284" s="333"/>
      <c r="Z284" s="33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4"/>
      <c r="C285" s="2"/>
      <c r="D285" s="315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3"/>
      <c r="X285" s="333"/>
      <c r="Y285" s="333"/>
      <c r="Z285" s="33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4"/>
      <c r="C286" s="2"/>
      <c r="D286" s="315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3"/>
      <c r="X286" s="333"/>
      <c r="Y286" s="333"/>
      <c r="Z286" s="33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4"/>
      <c r="C287" s="2"/>
      <c r="D287" s="315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3"/>
      <c r="X287" s="333"/>
      <c r="Y287" s="333"/>
      <c r="Z287" s="33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4"/>
      <c r="C288" s="2"/>
      <c r="D288" s="315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3"/>
      <c r="X288" s="333"/>
      <c r="Y288" s="333"/>
      <c r="Z288" s="33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4"/>
      <c r="C289" s="2"/>
      <c r="D289" s="315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3"/>
      <c r="X289" s="333"/>
      <c r="Y289" s="333"/>
      <c r="Z289" s="33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4"/>
      <c r="C290" s="2"/>
      <c r="D290" s="315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3"/>
      <c r="X290" s="333"/>
      <c r="Y290" s="333"/>
      <c r="Z290" s="33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4"/>
      <c r="C291" s="2"/>
      <c r="D291" s="315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3"/>
      <c r="X291" s="333"/>
      <c r="Y291" s="333"/>
      <c r="Z291" s="33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4"/>
      <c r="C292" s="2"/>
      <c r="D292" s="315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3"/>
      <c r="X292" s="333"/>
      <c r="Y292" s="333"/>
      <c r="Z292" s="33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4"/>
      <c r="C293" s="2"/>
      <c r="D293" s="315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3"/>
      <c r="X293" s="333"/>
      <c r="Y293" s="333"/>
      <c r="Z293" s="33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4"/>
      <c r="C294" s="2"/>
      <c r="D294" s="315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3"/>
      <c r="X294" s="333"/>
      <c r="Y294" s="333"/>
      <c r="Z294" s="33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4"/>
      <c r="C295" s="2"/>
      <c r="D295" s="315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3"/>
      <c r="X295" s="333"/>
      <c r="Y295" s="333"/>
      <c r="Z295" s="33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4"/>
      <c r="C296" s="2"/>
      <c r="D296" s="315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3"/>
      <c r="X296" s="333"/>
      <c r="Y296" s="333"/>
      <c r="Z296" s="33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4"/>
      <c r="C297" s="2"/>
      <c r="D297" s="315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3"/>
      <c r="X297" s="333"/>
      <c r="Y297" s="333"/>
      <c r="Z297" s="33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4"/>
      <c r="C298" s="2"/>
      <c r="D298" s="315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3"/>
      <c r="X298" s="333"/>
      <c r="Y298" s="333"/>
      <c r="Z298" s="33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4"/>
      <c r="C299" s="2"/>
      <c r="D299" s="315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3"/>
      <c r="X299" s="333"/>
      <c r="Y299" s="333"/>
      <c r="Z299" s="33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4"/>
      <c r="C300" s="2"/>
      <c r="D300" s="315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3"/>
      <c r="X300" s="333"/>
      <c r="Y300" s="333"/>
      <c r="Z300" s="33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4"/>
      <c r="C301" s="2"/>
      <c r="D301" s="315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3"/>
      <c r="X301" s="333"/>
      <c r="Y301" s="333"/>
      <c r="Z301" s="33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4"/>
      <c r="C302" s="2"/>
      <c r="D302" s="315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3"/>
      <c r="X302" s="333"/>
      <c r="Y302" s="333"/>
      <c r="Z302" s="33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4"/>
      <c r="C303" s="2"/>
      <c r="D303" s="315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3"/>
      <c r="X303" s="333"/>
      <c r="Y303" s="333"/>
      <c r="Z303" s="33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4"/>
      <c r="C304" s="2"/>
      <c r="D304" s="315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3"/>
      <c r="X304" s="333"/>
      <c r="Y304" s="333"/>
      <c r="Z304" s="33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4"/>
      <c r="C305" s="2"/>
      <c r="D305" s="315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3"/>
      <c r="X305" s="333"/>
      <c r="Y305" s="333"/>
      <c r="Z305" s="33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4"/>
      <c r="C306" s="2"/>
      <c r="D306" s="315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3"/>
      <c r="X306" s="333"/>
      <c r="Y306" s="333"/>
      <c r="Z306" s="33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4"/>
      <c r="C307" s="2"/>
      <c r="D307" s="315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3"/>
      <c r="X307" s="333"/>
      <c r="Y307" s="333"/>
      <c r="Z307" s="33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4"/>
      <c r="C308" s="2"/>
      <c r="D308" s="315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3"/>
      <c r="X308" s="333"/>
      <c r="Y308" s="333"/>
      <c r="Z308" s="33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4"/>
      <c r="C309" s="2"/>
      <c r="D309" s="315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3"/>
      <c r="X309" s="333"/>
      <c r="Y309" s="333"/>
      <c r="Z309" s="33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4"/>
      <c r="C310" s="2"/>
      <c r="D310" s="315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3"/>
      <c r="X310" s="333"/>
      <c r="Y310" s="333"/>
      <c r="Z310" s="33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4"/>
      <c r="C311" s="2"/>
      <c r="D311" s="315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3"/>
      <c r="X311" s="333"/>
      <c r="Y311" s="333"/>
      <c r="Z311" s="33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4"/>
      <c r="C312" s="2"/>
      <c r="D312" s="315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3"/>
      <c r="X312" s="333"/>
      <c r="Y312" s="333"/>
      <c r="Z312" s="33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4"/>
      <c r="C313" s="2"/>
      <c r="D313" s="315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3"/>
      <c r="X313" s="333"/>
      <c r="Y313" s="333"/>
      <c r="Z313" s="33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4"/>
      <c r="C314" s="2"/>
      <c r="D314" s="315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3"/>
      <c r="X314" s="333"/>
      <c r="Y314" s="333"/>
      <c r="Z314" s="33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4"/>
      <c r="C315" s="2"/>
      <c r="D315" s="315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3"/>
      <c r="X315" s="333"/>
      <c r="Y315" s="333"/>
      <c r="Z315" s="33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4"/>
      <c r="C316" s="2"/>
      <c r="D316" s="315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3"/>
      <c r="X316" s="333"/>
      <c r="Y316" s="333"/>
      <c r="Z316" s="33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4"/>
      <c r="C317" s="2"/>
      <c r="D317" s="315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3"/>
      <c r="X317" s="333"/>
      <c r="Y317" s="333"/>
      <c r="Z317" s="33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4"/>
      <c r="C318" s="2"/>
      <c r="D318" s="315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3"/>
      <c r="X318" s="333"/>
      <c r="Y318" s="333"/>
      <c r="Z318" s="33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4"/>
      <c r="C319" s="2"/>
      <c r="D319" s="315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3"/>
      <c r="X319" s="333"/>
      <c r="Y319" s="333"/>
      <c r="Z319" s="33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4"/>
      <c r="C320" s="2"/>
      <c r="D320" s="315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3"/>
      <c r="X320" s="333"/>
      <c r="Y320" s="333"/>
      <c r="Z320" s="33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4"/>
      <c r="C321" s="2"/>
      <c r="D321" s="315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3"/>
      <c r="X321" s="333"/>
      <c r="Y321" s="333"/>
      <c r="Z321" s="33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4"/>
      <c r="C322" s="2"/>
      <c r="D322" s="315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3"/>
      <c r="X322" s="333"/>
      <c r="Y322" s="333"/>
      <c r="Z322" s="33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4"/>
      <c r="C323" s="2"/>
      <c r="D323" s="315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3"/>
      <c r="X323" s="333"/>
      <c r="Y323" s="333"/>
      <c r="Z323" s="33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4"/>
      <c r="C324" s="2"/>
      <c r="D324" s="315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3"/>
      <c r="X324" s="333"/>
      <c r="Y324" s="333"/>
      <c r="Z324" s="33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4"/>
      <c r="C325" s="2"/>
      <c r="D325" s="315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3"/>
      <c r="X325" s="333"/>
      <c r="Y325" s="333"/>
      <c r="Z325" s="33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4"/>
      <c r="C326" s="2"/>
      <c r="D326" s="315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3"/>
      <c r="X326" s="333"/>
      <c r="Y326" s="333"/>
      <c r="Z326" s="33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4"/>
      <c r="C327" s="2"/>
      <c r="D327" s="315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3"/>
      <c r="X327" s="333"/>
      <c r="Y327" s="333"/>
      <c r="Z327" s="33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4"/>
      <c r="C328" s="2"/>
      <c r="D328" s="315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3"/>
      <c r="X328" s="333"/>
      <c r="Y328" s="333"/>
      <c r="Z328" s="33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4"/>
      <c r="C329" s="2"/>
      <c r="D329" s="315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3"/>
      <c r="X329" s="333"/>
      <c r="Y329" s="333"/>
      <c r="Z329" s="33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4"/>
      <c r="C330" s="2"/>
      <c r="D330" s="315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3"/>
      <c r="X330" s="333"/>
      <c r="Y330" s="333"/>
      <c r="Z330" s="33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4"/>
      <c r="C331" s="2"/>
      <c r="D331" s="315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3"/>
      <c r="X331" s="333"/>
      <c r="Y331" s="333"/>
      <c r="Z331" s="33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4"/>
      <c r="C332" s="2"/>
      <c r="D332" s="315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3"/>
      <c r="X332" s="333"/>
      <c r="Y332" s="333"/>
      <c r="Z332" s="33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4"/>
      <c r="C333" s="2"/>
      <c r="D333" s="315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3"/>
      <c r="X333" s="333"/>
      <c r="Y333" s="333"/>
      <c r="Z333" s="33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4"/>
      <c r="C334" s="2"/>
      <c r="D334" s="315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3"/>
      <c r="X334" s="333"/>
      <c r="Y334" s="333"/>
      <c r="Z334" s="33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4"/>
      <c r="C335" s="2"/>
      <c r="D335" s="315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3"/>
      <c r="X335" s="333"/>
      <c r="Y335" s="333"/>
      <c r="Z335" s="33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4"/>
      <c r="C336" s="2"/>
      <c r="D336" s="315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3"/>
      <c r="X336" s="333"/>
      <c r="Y336" s="333"/>
      <c r="Z336" s="33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4"/>
      <c r="C337" s="2"/>
      <c r="D337" s="315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3"/>
      <c r="X337" s="333"/>
      <c r="Y337" s="333"/>
      <c r="Z337" s="33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4"/>
      <c r="C338" s="2"/>
      <c r="D338" s="315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3"/>
      <c r="X338" s="333"/>
      <c r="Y338" s="333"/>
      <c r="Z338" s="33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4"/>
      <c r="C339" s="2"/>
      <c r="D339" s="315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3"/>
      <c r="X339" s="333"/>
      <c r="Y339" s="333"/>
      <c r="Z339" s="33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4"/>
      <c r="C340" s="2"/>
      <c r="D340" s="315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3"/>
      <c r="X340" s="333"/>
      <c r="Y340" s="333"/>
      <c r="Z340" s="33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4"/>
      <c r="C341" s="2"/>
      <c r="D341" s="315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3"/>
      <c r="X341" s="333"/>
      <c r="Y341" s="333"/>
      <c r="Z341" s="33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4"/>
      <c r="C342" s="2"/>
      <c r="D342" s="315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3"/>
      <c r="X342" s="333"/>
      <c r="Y342" s="333"/>
      <c r="Z342" s="33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4"/>
      <c r="C343" s="2"/>
      <c r="D343" s="315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3"/>
      <c r="X343" s="333"/>
      <c r="Y343" s="333"/>
      <c r="Z343" s="33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4"/>
      <c r="C344" s="2"/>
      <c r="D344" s="315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3"/>
      <c r="X344" s="333"/>
      <c r="Y344" s="333"/>
      <c r="Z344" s="33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4"/>
      <c r="C345" s="2"/>
      <c r="D345" s="315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3"/>
      <c r="X345" s="333"/>
      <c r="Y345" s="333"/>
      <c r="Z345" s="33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4"/>
      <c r="C346" s="2"/>
      <c r="D346" s="315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3"/>
      <c r="X346" s="333"/>
      <c r="Y346" s="333"/>
      <c r="Z346" s="33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4"/>
      <c r="C347" s="2"/>
      <c r="D347" s="315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3"/>
      <c r="X347" s="333"/>
      <c r="Y347" s="333"/>
      <c r="Z347" s="33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4"/>
      <c r="C348" s="2"/>
      <c r="D348" s="315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3"/>
      <c r="X348" s="333"/>
      <c r="Y348" s="333"/>
      <c r="Z348" s="33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4"/>
      <c r="C349" s="2"/>
      <c r="D349" s="315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3"/>
      <c r="X349" s="333"/>
      <c r="Y349" s="333"/>
      <c r="Z349" s="33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4"/>
      <c r="C350" s="2"/>
      <c r="D350" s="315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3"/>
      <c r="X350" s="333"/>
      <c r="Y350" s="333"/>
      <c r="Z350" s="33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4"/>
      <c r="C351" s="2"/>
      <c r="D351" s="315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3"/>
      <c r="X351" s="333"/>
      <c r="Y351" s="333"/>
      <c r="Z351" s="33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4"/>
      <c r="C352" s="2"/>
      <c r="D352" s="315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3"/>
      <c r="X352" s="333"/>
      <c r="Y352" s="333"/>
      <c r="Z352" s="33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4"/>
      <c r="C353" s="2"/>
      <c r="D353" s="315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3"/>
      <c r="X353" s="333"/>
      <c r="Y353" s="333"/>
      <c r="Z353" s="33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4"/>
      <c r="C354" s="2"/>
      <c r="D354" s="315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3"/>
      <c r="X354" s="333"/>
      <c r="Y354" s="333"/>
      <c r="Z354" s="33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4"/>
      <c r="C355" s="2"/>
      <c r="D355" s="315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3"/>
      <c r="X355" s="333"/>
      <c r="Y355" s="333"/>
      <c r="Z355" s="33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4"/>
      <c r="C356" s="2"/>
      <c r="D356" s="315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3"/>
      <c r="X356" s="333"/>
      <c r="Y356" s="333"/>
      <c r="Z356" s="33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4"/>
      <c r="C357" s="2"/>
      <c r="D357" s="315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3"/>
      <c r="X357" s="333"/>
      <c r="Y357" s="333"/>
      <c r="Z357" s="33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4"/>
      <c r="C358" s="2"/>
      <c r="D358" s="315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3"/>
      <c r="X358" s="333"/>
      <c r="Y358" s="333"/>
      <c r="Z358" s="33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4"/>
      <c r="C359" s="2"/>
      <c r="D359" s="315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3"/>
      <c r="X359" s="333"/>
      <c r="Y359" s="333"/>
      <c r="Z359" s="33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4"/>
      <c r="C360" s="2"/>
      <c r="D360" s="315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3"/>
      <c r="X360" s="333"/>
      <c r="Y360" s="333"/>
      <c r="Z360" s="33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4"/>
      <c r="C361" s="2"/>
      <c r="D361" s="315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3"/>
      <c r="X361" s="333"/>
      <c r="Y361" s="333"/>
      <c r="Z361" s="33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4"/>
      <c r="C362" s="2"/>
      <c r="D362" s="315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3"/>
      <c r="X362" s="333"/>
      <c r="Y362" s="333"/>
      <c r="Z362" s="33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4"/>
      <c r="C363" s="2"/>
      <c r="D363" s="315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3"/>
      <c r="X363" s="333"/>
      <c r="Y363" s="333"/>
      <c r="Z363" s="33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4"/>
      <c r="C364" s="2"/>
      <c r="D364" s="315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3"/>
      <c r="X364" s="333"/>
      <c r="Y364" s="333"/>
      <c r="Z364" s="33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4"/>
      <c r="C365" s="2"/>
      <c r="D365" s="315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3"/>
      <c r="X365" s="333"/>
      <c r="Y365" s="333"/>
      <c r="Z365" s="33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4"/>
      <c r="C366" s="2"/>
      <c r="D366" s="315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3"/>
      <c r="X366" s="333"/>
      <c r="Y366" s="333"/>
      <c r="Z366" s="33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4"/>
      <c r="C367" s="2"/>
      <c r="D367" s="315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3"/>
      <c r="X367" s="333"/>
      <c r="Y367" s="333"/>
      <c r="Z367" s="33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4"/>
      <c r="C368" s="2"/>
      <c r="D368" s="315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3"/>
      <c r="X368" s="333"/>
      <c r="Y368" s="333"/>
      <c r="Z368" s="33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4"/>
      <c r="C369" s="2"/>
      <c r="D369" s="315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3"/>
      <c r="X369" s="333"/>
      <c r="Y369" s="333"/>
      <c r="Z369" s="33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4"/>
      <c r="C370" s="2"/>
      <c r="D370" s="315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3"/>
      <c r="X370" s="333"/>
      <c r="Y370" s="333"/>
      <c r="Z370" s="33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4"/>
      <c r="C371" s="2"/>
      <c r="D371" s="315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3"/>
      <c r="X371" s="333"/>
      <c r="Y371" s="333"/>
      <c r="Z371" s="33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4"/>
      <c r="C372" s="2"/>
      <c r="D372" s="315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3"/>
      <c r="X372" s="333"/>
      <c r="Y372" s="333"/>
      <c r="Z372" s="33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4"/>
      <c r="C373" s="2"/>
      <c r="D373" s="315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3"/>
      <c r="X373" s="333"/>
      <c r="Y373" s="333"/>
      <c r="Z373" s="33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4"/>
      <c r="C374" s="2"/>
      <c r="D374" s="315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3"/>
      <c r="X374" s="333"/>
      <c r="Y374" s="333"/>
      <c r="Z374" s="33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4"/>
      <c r="C375" s="2"/>
      <c r="D375" s="315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3"/>
      <c r="X375" s="333"/>
      <c r="Y375" s="333"/>
      <c r="Z375" s="33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4"/>
      <c r="C376" s="2"/>
      <c r="D376" s="315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3"/>
      <c r="X376" s="333"/>
      <c r="Y376" s="333"/>
      <c r="Z376" s="33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4"/>
      <c r="C377" s="2"/>
      <c r="D377" s="315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3"/>
      <c r="X377" s="333"/>
      <c r="Y377" s="333"/>
      <c r="Z377" s="33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4"/>
      <c r="C378" s="2"/>
      <c r="D378" s="315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3"/>
      <c r="X378" s="333"/>
      <c r="Y378" s="333"/>
      <c r="Z378" s="33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4"/>
      <c r="C379" s="2"/>
      <c r="D379" s="315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3"/>
      <c r="X379" s="333"/>
      <c r="Y379" s="333"/>
      <c r="Z379" s="33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4"/>
      <c r="C380" s="2"/>
      <c r="D380" s="315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3"/>
      <c r="X380" s="333"/>
      <c r="Y380" s="333"/>
      <c r="Z380" s="33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4"/>
      <c r="C381" s="2"/>
      <c r="D381" s="315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3"/>
      <c r="X381" s="333"/>
      <c r="Y381" s="333"/>
      <c r="Z381" s="33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4"/>
      <c r="C382" s="2"/>
      <c r="D382" s="315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3"/>
      <c r="X382" s="333"/>
      <c r="Y382" s="333"/>
      <c r="Z382" s="33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4"/>
      <c r="C383" s="2"/>
      <c r="D383" s="315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3"/>
      <c r="X383" s="333"/>
      <c r="Y383" s="333"/>
      <c r="Z383" s="33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4"/>
      <c r="C384" s="2"/>
      <c r="D384" s="315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3"/>
      <c r="X384" s="333"/>
      <c r="Y384" s="333"/>
      <c r="Z384" s="333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4"/>
      <c r="C385" s="2"/>
      <c r="D385" s="315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3"/>
      <c r="X385" s="333"/>
      <c r="Y385" s="333"/>
      <c r="Z385" s="333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4"/>
      <c r="C386" s="2"/>
      <c r="D386" s="315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3"/>
      <c r="X386" s="333"/>
      <c r="Y386" s="333"/>
      <c r="Z386" s="333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4"/>
      <c r="C387" s="2"/>
      <c r="D387" s="315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3"/>
      <c r="X387" s="333"/>
      <c r="Y387" s="333"/>
      <c r="Z387" s="333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4"/>
      <c r="C388" s="2"/>
      <c r="D388" s="315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3"/>
      <c r="X388" s="333"/>
      <c r="Y388" s="333"/>
      <c r="Z388" s="333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4"/>
      <c r="C389" s="2"/>
      <c r="D389" s="315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33"/>
      <c r="X389" s="333"/>
      <c r="Y389" s="333"/>
      <c r="Z389" s="333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2"/>
      <c r="D390" s="315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33"/>
      <c r="X390" s="333"/>
      <c r="Y390" s="333"/>
      <c r="Z390" s="333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2"/>
      <c r="D391" s="315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33"/>
      <c r="X391" s="333"/>
      <c r="Y391" s="333"/>
      <c r="Z391" s="333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2"/>
      <c r="D392" s="315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33"/>
      <c r="X392" s="333"/>
      <c r="Y392" s="333"/>
      <c r="Z392" s="333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2"/>
      <c r="D393" s="315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33"/>
      <c r="X393" s="333"/>
      <c r="Y393" s="333"/>
      <c r="Z393" s="333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2"/>
      <c r="D394" s="315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33"/>
      <c r="X394" s="333"/>
      <c r="Y394" s="333"/>
      <c r="Z394" s="333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49:D149"/>
    <mergeCell ref="A188:C188"/>
    <mergeCell ref="A189:C189"/>
    <mergeCell ref="K8:M8"/>
    <mergeCell ref="N8:P8"/>
    <mergeCell ref="E8:G8"/>
    <mergeCell ref="H8:J8"/>
    <mergeCell ref="E54:G55"/>
    <mergeCell ref="H54:J55"/>
    <mergeCell ref="A92:D92"/>
    <mergeCell ref="K7:P7"/>
    <mergeCell ref="A1:E1"/>
    <mergeCell ref="A7:A9"/>
    <mergeCell ref="B7:B9"/>
    <mergeCell ref="C7:C9"/>
    <mergeCell ref="D7:D9"/>
    <mergeCell ref="E7:J7"/>
  </mergeCells>
  <phoneticPr fontId="34" type="noConversion"/>
  <pageMargins left="0" right="0" top="1.1417322834645669" bottom="0.35433070866141736" header="0" footer="0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Администратор</cp:lastModifiedBy>
  <cp:lastPrinted>2024-10-16T09:05:25Z</cp:lastPrinted>
  <dcterms:created xsi:type="dcterms:W3CDTF">2020-11-14T13:09:40Z</dcterms:created>
  <dcterms:modified xsi:type="dcterms:W3CDTF">2024-10-16T09:06:42Z</dcterms:modified>
</cp:coreProperties>
</file>