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Серж доки ФЛЭШка 64 гига ориг\Кинопроизводство21\ПРоекты в работе 2024\1 Народжені щоб жити ГО ОК\ПРОЄКТ 7INC21-05856_- ГО ОК\Фінальний звіт по проєкту\Фінансовий звіт та реєстр документів\"/>
    </mc:Choice>
  </mc:AlternateContent>
  <xr:revisionPtr revIDLastSave="0" documentId="13_ncr:1_{2947E860-3115-4756-992B-F18E8199DF1B}" xr6:coauthVersionLast="47" xr6:coauthVersionMax="47" xr10:uidLastSave="{00000000-0000-0000-0000-000000000000}"/>
  <bookViews>
    <workbookView xWindow="-96" yWindow="-96" windowWidth="23232" windowHeight="13872" activeTab="1" xr2:uid="{00000000-000D-0000-FFFF-FFFF00000000}"/>
  </bookViews>
  <sheets>
    <sheet name="Фінансування" sheetId="1" r:id="rId1"/>
    <sheet name="Кошторис  витрат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7" roundtripDataChecksum="1lIAlF51KQgsk2OBJCz4HF/Z8l7eznGXXBqPcWePP0g="/>
    </ext>
  </extLst>
</workbook>
</file>

<file path=xl/calcChain.xml><?xml version="1.0" encoding="utf-8"?>
<calcChain xmlns="http://schemas.openxmlformats.org/spreadsheetml/2006/main">
  <c r="V205" i="2" l="1"/>
  <c r="S205" i="2"/>
  <c r="P205" i="2"/>
  <c r="M205" i="2"/>
  <c r="J205" i="2"/>
  <c r="X205" i="2" s="1"/>
  <c r="G205" i="2"/>
  <c r="W205" i="2" s="1"/>
  <c r="Y205" i="2" s="1"/>
  <c r="Z205" i="2" s="1"/>
  <c r="X204" i="2"/>
  <c r="W204" i="2"/>
  <c r="Y204" i="2" s="1"/>
  <c r="Z204" i="2" s="1"/>
  <c r="V204" i="2"/>
  <c r="S204" i="2"/>
  <c r="P204" i="2"/>
  <c r="M204" i="2"/>
  <c r="J204" i="2"/>
  <c r="G204" i="2"/>
  <c r="V203" i="2"/>
  <c r="S203" i="2"/>
  <c r="W203" i="2" s="1"/>
  <c r="P203" i="2"/>
  <c r="X203" i="2" s="1"/>
  <c r="M203" i="2"/>
  <c r="J203" i="2"/>
  <c r="G203" i="2"/>
  <c r="V202" i="2"/>
  <c r="S202" i="2"/>
  <c r="S197" i="2" s="1"/>
  <c r="P202" i="2"/>
  <c r="X202" i="2" s="1"/>
  <c r="M202" i="2"/>
  <c r="W202" i="2" s="1"/>
  <c r="Y202" i="2" s="1"/>
  <c r="Z202" i="2" s="1"/>
  <c r="J202" i="2"/>
  <c r="G202" i="2"/>
  <c r="V201" i="2"/>
  <c r="S201" i="2"/>
  <c r="P201" i="2"/>
  <c r="M201" i="2"/>
  <c r="M197" i="2" s="1"/>
  <c r="M206" i="2" s="1"/>
  <c r="J201" i="2"/>
  <c r="X201" i="2" s="1"/>
  <c r="G201" i="2"/>
  <c r="W201" i="2" s="1"/>
  <c r="Y201" i="2" s="1"/>
  <c r="Z201" i="2" s="1"/>
  <c r="V200" i="2"/>
  <c r="S200" i="2"/>
  <c r="P200" i="2"/>
  <c r="M200" i="2"/>
  <c r="J200" i="2"/>
  <c r="X200" i="2" s="1"/>
  <c r="G200" i="2"/>
  <c r="W200" i="2" s="1"/>
  <c r="Y200" i="2" s="1"/>
  <c r="Z200" i="2" s="1"/>
  <c r="V199" i="2"/>
  <c r="S199" i="2"/>
  <c r="P199" i="2"/>
  <c r="P197" i="2" s="1"/>
  <c r="M199" i="2"/>
  <c r="J199" i="2"/>
  <c r="X199" i="2" s="1"/>
  <c r="G199" i="2"/>
  <c r="W199" i="2" s="1"/>
  <c r="X198" i="2"/>
  <c r="W198" i="2"/>
  <c r="V198" i="2"/>
  <c r="S198" i="2"/>
  <c r="P198" i="2"/>
  <c r="M198" i="2"/>
  <c r="J198" i="2"/>
  <c r="J197" i="2" s="1"/>
  <c r="G198" i="2"/>
  <c r="V197" i="2"/>
  <c r="V206" i="2" s="1"/>
  <c r="T197" i="2"/>
  <c r="T206" i="2" s="1"/>
  <c r="Q197" i="2"/>
  <c r="Q206" i="2" s="1"/>
  <c r="N197" i="2"/>
  <c r="N206" i="2" s="1"/>
  <c r="K197" i="2"/>
  <c r="K206" i="2" s="1"/>
  <c r="H197" i="2"/>
  <c r="H206" i="2" s="1"/>
  <c r="E197" i="2"/>
  <c r="E206" i="2" s="1"/>
  <c r="V196" i="2"/>
  <c r="S196" i="2"/>
  <c r="P196" i="2"/>
  <c r="P193" i="2" s="1"/>
  <c r="M196" i="2"/>
  <c r="J196" i="2"/>
  <c r="X196" i="2" s="1"/>
  <c r="G196" i="2"/>
  <c r="W196" i="2" s="1"/>
  <c r="X195" i="2"/>
  <c r="W195" i="2"/>
  <c r="V195" i="2"/>
  <c r="S195" i="2"/>
  <c r="P195" i="2"/>
  <c r="M195" i="2"/>
  <c r="J195" i="2"/>
  <c r="G195" i="2"/>
  <c r="V194" i="2"/>
  <c r="V193" i="2" s="1"/>
  <c r="S194" i="2"/>
  <c r="W194" i="2" s="1"/>
  <c r="P194" i="2"/>
  <c r="X194" i="2" s="1"/>
  <c r="X193" i="2" s="1"/>
  <c r="M194" i="2"/>
  <c r="M193" i="2" s="1"/>
  <c r="J194" i="2"/>
  <c r="G194" i="2"/>
  <c r="G193" i="2" s="1"/>
  <c r="T193" i="2"/>
  <c r="S193" i="2"/>
  <c r="Q193" i="2"/>
  <c r="N193" i="2"/>
  <c r="K193" i="2"/>
  <c r="J193" i="2"/>
  <c r="H193" i="2"/>
  <c r="E193" i="2"/>
  <c r="X192" i="2"/>
  <c r="W192" i="2"/>
  <c r="V192" i="2"/>
  <c r="S192" i="2"/>
  <c r="P192" i="2"/>
  <c r="M192" i="2"/>
  <c r="J192" i="2"/>
  <c r="G192" i="2"/>
  <c r="V191" i="2"/>
  <c r="V188" i="2" s="1"/>
  <c r="S191" i="2"/>
  <c r="W191" i="2" s="1"/>
  <c r="P191" i="2"/>
  <c r="X191" i="2" s="1"/>
  <c r="M191" i="2"/>
  <c r="J191" i="2"/>
  <c r="G191" i="2"/>
  <c r="V190" i="2"/>
  <c r="S190" i="2"/>
  <c r="P190" i="2"/>
  <c r="M190" i="2"/>
  <c r="J190" i="2"/>
  <c r="G190" i="2"/>
  <c r="W190" i="2" s="1"/>
  <c r="V189" i="2"/>
  <c r="S189" i="2"/>
  <c r="S188" i="2" s="1"/>
  <c r="P189" i="2"/>
  <c r="M189" i="2"/>
  <c r="J189" i="2"/>
  <c r="G189" i="2"/>
  <c r="G188" i="2" s="1"/>
  <c r="T188" i="2"/>
  <c r="Q188" i="2"/>
  <c r="N188" i="2"/>
  <c r="M188" i="2"/>
  <c r="K188" i="2"/>
  <c r="H188" i="2"/>
  <c r="E188" i="2"/>
  <c r="V187" i="2"/>
  <c r="S187" i="2"/>
  <c r="P187" i="2"/>
  <c r="M187" i="2"/>
  <c r="J187" i="2"/>
  <c r="G187" i="2"/>
  <c r="W187" i="2" s="1"/>
  <c r="V186" i="2"/>
  <c r="S186" i="2"/>
  <c r="P186" i="2"/>
  <c r="M186" i="2"/>
  <c r="J186" i="2"/>
  <c r="X186" i="2" s="1"/>
  <c r="G186" i="2"/>
  <c r="W186" i="2" s="1"/>
  <c r="Y186" i="2" s="1"/>
  <c r="Z186" i="2" s="1"/>
  <c r="V185" i="2"/>
  <c r="V183" i="2" s="1"/>
  <c r="S185" i="2"/>
  <c r="P185" i="2"/>
  <c r="M185" i="2"/>
  <c r="J185" i="2"/>
  <c r="X185" i="2" s="1"/>
  <c r="G185" i="2"/>
  <c r="W185" i="2" s="1"/>
  <c r="Y185" i="2" s="1"/>
  <c r="Z185" i="2" s="1"/>
  <c r="V184" i="2"/>
  <c r="S184" i="2"/>
  <c r="S183" i="2" s="1"/>
  <c r="P184" i="2"/>
  <c r="M184" i="2"/>
  <c r="M183" i="2" s="1"/>
  <c r="J184" i="2"/>
  <c r="X184" i="2" s="1"/>
  <c r="G184" i="2"/>
  <c r="W184" i="2" s="1"/>
  <c r="T183" i="2"/>
  <c r="Q183" i="2"/>
  <c r="N183" i="2"/>
  <c r="K183" i="2"/>
  <c r="H183" i="2"/>
  <c r="G183" i="2"/>
  <c r="E183" i="2"/>
  <c r="T181" i="2"/>
  <c r="Q181" i="2"/>
  <c r="N181" i="2"/>
  <c r="M181" i="2"/>
  <c r="K181" i="2"/>
  <c r="H181" i="2"/>
  <c r="E181" i="2"/>
  <c r="V180" i="2"/>
  <c r="S180" i="2"/>
  <c r="P180" i="2"/>
  <c r="X180" i="2" s="1"/>
  <c r="M180" i="2"/>
  <c r="W180" i="2" s="1"/>
  <c r="Y180" i="2" s="1"/>
  <c r="Z180" i="2" s="1"/>
  <c r="J180" i="2"/>
  <c r="G180" i="2"/>
  <c r="V179" i="2"/>
  <c r="S179" i="2"/>
  <c r="P179" i="2"/>
  <c r="M179" i="2"/>
  <c r="J179" i="2"/>
  <c r="X179" i="2" s="1"/>
  <c r="G179" i="2"/>
  <c r="W179" i="2" s="1"/>
  <c r="Y179" i="2" s="1"/>
  <c r="Z179" i="2" s="1"/>
  <c r="V178" i="2"/>
  <c r="V181" i="2" s="1"/>
  <c r="S178" i="2"/>
  <c r="P178" i="2"/>
  <c r="M178" i="2"/>
  <c r="J178" i="2"/>
  <c r="X178" i="2" s="1"/>
  <c r="G178" i="2"/>
  <c r="W178" i="2" s="1"/>
  <c r="Y178" i="2" s="1"/>
  <c r="Z178" i="2" s="1"/>
  <c r="V177" i="2"/>
  <c r="S177" i="2"/>
  <c r="S181" i="2" s="1"/>
  <c r="P177" i="2"/>
  <c r="P181" i="2" s="1"/>
  <c r="M177" i="2"/>
  <c r="J177" i="2"/>
  <c r="J181" i="2" s="1"/>
  <c r="G177" i="2"/>
  <c r="W177" i="2" s="1"/>
  <c r="T175" i="2"/>
  <c r="Q175" i="2"/>
  <c r="N175" i="2"/>
  <c r="K175" i="2"/>
  <c r="H175" i="2"/>
  <c r="G175" i="2"/>
  <c r="E175" i="2"/>
  <c r="V174" i="2"/>
  <c r="V175" i="2" s="1"/>
  <c r="S174" i="2"/>
  <c r="P174" i="2"/>
  <c r="M174" i="2"/>
  <c r="J174" i="2"/>
  <c r="X174" i="2" s="1"/>
  <c r="X175" i="2" s="1"/>
  <c r="G174" i="2"/>
  <c r="W174" i="2" s="1"/>
  <c r="V173" i="2"/>
  <c r="S173" i="2"/>
  <c r="S175" i="2" s="1"/>
  <c r="P173" i="2"/>
  <c r="P175" i="2" s="1"/>
  <c r="M173" i="2"/>
  <c r="M175" i="2" s="1"/>
  <c r="J173" i="2"/>
  <c r="X173" i="2" s="1"/>
  <c r="G173" i="2"/>
  <c r="W173" i="2" s="1"/>
  <c r="T171" i="2"/>
  <c r="Q171" i="2"/>
  <c r="N171" i="2"/>
  <c r="K171" i="2"/>
  <c r="H171" i="2"/>
  <c r="G171" i="2"/>
  <c r="E171" i="2"/>
  <c r="V170" i="2"/>
  <c r="S170" i="2"/>
  <c r="P170" i="2"/>
  <c r="M170" i="2"/>
  <c r="J170" i="2"/>
  <c r="X170" i="2" s="1"/>
  <c r="G170" i="2"/>
  <c r="W170" i="2" s="1"/>
  <c r="Y170" i="2" s="1"/>
  <c r="Z170" i="2" s="1"/>
  <c r="V169" i="2"/>
  <c r="S169" i="2"/>
  <c r="P169" i="2"/>
  <c r="M169" i="2"/>
  <c r="J169" i="2"/>
  <c r="X169" i="2" s="1"/>
  <c r="G169" i="2"/>
  <c r="W169" i="2" s="1"/>
  <c r="Y169" i="2" s="1"/>
  <c r="Z169" i="2" s="1"/>
  <c r="X168" i="2"/>
  <c r="W168" i="2"/>
  <c r="V168" i="2"/>
  <c r="S168" i="2"/>
  <c r="P168" i="2"/>
  <c r="M168" i="2"/>
  <c r="J168" i="2"/>
  <c r="G168" i="2"/>
  <c r="V167" i="2"/>
  <c r="V171" i="2" s="1"/>
  <c r="S167" i="2"/>
  <c r="W167" i="2" s="1"/>
  <c r="P167" i="2"/>
  <c r="M167" i="2"/>
  <c r="J167" i="2"/>
  <c r="G167" i="2"/>
  <c r="V166" i="2"/>
  <c r="S166" i="2"/>
  <c r="S171" i="2" s="1"/>
  <c r="P166" i="2"/>
  <c r="M166" i="2"/>
  <c r="M171" i="2" s="1"/>
  <c r="J166" i="2"/>
  <c r="J171" i="2" s="1"/>
  <c r="G166" i="2"/>
  <c r="T164" i="2"/>
  <c r="Q164" i="2"/>
  <c r="P164" i="2"/>
  <c r="N164" i="2"/>
  <c r="K164" i="2"/>
  <c r="H164" i="2"/>
  <c r="E164" i="2"/>
  <c r="V163" i="2"/>
  <c r="S163" i="2"/>
  <c r="W163" i="2" s="1"/>
  <c r="P163" i="2"/>
  <c r="M163" i="2"/>
  <c r="J163" i="2"/>
  <c r="G163" i="2"/>
  <c r="V162" i="2"/>
  <c r="S162" i="2"/>
  <c r="P162" i="2"/>
  <c r="X162" i="2" s="1"/>
  <c r="M162" i="2"/>
  <c r="W162" i="2" s="1"/>
  <c r="Y162" i="2" s="1"/>
  <c r="Z162" i="2" s="1"/>
  <c r="J162" i="2"/>
  <c r="G162" i="2"/>
  <c r="V161" i="2"/>
  <c r="S161" i="2"/>
  <c r="P161" i="2"/>
  <c r="M161" i="2"/>
  <c r="J161" i="2"/>
  <c r="X161" i="2" s="1"/>
  <c r="G161" i="2"/>
  <c r="W161" i="2" s="1"/>
  <c r="Y161" i="2" s="1"/>
  <c r="Z161" i="2" s="1"/>
  <c r="V160" i="2"/>
  <c r="S160" i="2"/>
  <c r="P160" i="2"/>
  <c r="M160" i="2"/>
  <c r="J160" i="2"/>
  <c r="X160" i="2" s="1"/>
  <c r="G160" i="2"/>
  <c r="W160" i="2" s="1"/>
  <c r="Y160" i="2" s="1"/>
  <c r="Z160" i="2" s="1"/>
  <c r="V159" i="2"/>
  <c r="S159" i="2"/>
  <c r="P159" i="2"/>
  <c r="M159" i="2"/>
  <c r="J159" i="2"/>
  <c r="X159" i="2" s="1"/>
  <c r="G159" i="2"/>
  <c r="W159" i="2" s="1"/>
  <c r="X158" i="2"/>
  <c r="W158" i="2"/>
  <c r="V158" i="2"/>
  <c r="S158" i="2"/>
  <c r="S164" i="2" s="1"/>
  <c r="P158" i="2"/>
  <c r="M158" i="2"/>
  <c r="M164" i="2" s="1"/>
  <c r="J158" i="2"/>
  <c r="J164" i="2" s="1"/>
  <c r="G158" i="2"/>
  <c r="G164" i="2" s="1"/>
  <c r="T156" i="2"/>
  <c r="Q156" i="2"/>
  <c r="N156" i="2"/>
  <c r="K156" i="2"/>
  <c r="H156" i="2"/>
  <c r="E156" i="2"/>
  <c r="V155" i="2"/>
  <c r="S155" i="2"/>
  <c r="P155" i="2"/>
  <c r="M155" i="2"/>
  <c r="J155" i="2"/>
  <c r="X155" i="2" s="1"/>
  <c r="G155" i="2"/>
  <c r="W155" i="2" s="1"/>
  <c r="X154" i="2"/>
  <c r="W154" i="2"/>
  <c r="V154" i="2"/>
  <c r="S154" i="2"/>
  <c r="P154" i="2"/>
  <c r="M154" i="2"/>
  <c r="J154" i="2"/>
  <c r="G154" i="2"/>
  <c r="V153" i="2"/>
  <c r="V156" i="2" s="1"/>
  <c r="S153" i="2"/>
  <c r="W153" i="2" s="1"/>
  <c r="P153" i="2"/>
  <c r="M153" i="2"/>
  <c r="J153" i="2"/>
  <c r="G153" i="2"/>
  <c r="V152" i="2"/>
  <c r="S152" i="2"/>
  <c r="P152" i="2"/>
  <c r="X152" i="2" s="1"/>
  <c r="M152" i="2"/>
  <c r="W152" i="2" s="1"/>
  <c r="J152" i="2"/>
  <c r="G152" i="2"/>
  <c r="V151" i="2"/>
  <c r="S151" i="2"/>
  <c r="P151" i="2"/>
  <c r="M151" i="2"/>
  <c r="J151" i="2"/>
  <c r="G151" i="2"/>
  <c r="W151" i="2" s="1"/>
  <c r="V150" i="2"/>
  <c r="S150" i="2"/>
  <c r="S156" i="2" s="1"/>
  <c r="P150" i="2"/>
  <c r="P156" i="2" s="1"/>
  <c r="M150" i="2"/>
  <c r="M156" i="2" s="1"/>
  <c r="J150" i="2"/>
  <c r="X150" i="2" s="1"/>
  <c r="G150" i="2"/>
  <c r="W150" i="2" s="1"/>
  <c r="T148" i="2"/>
  <c r="Q148" i="2"/>
  <c r="N148" i="2"/>
  <c r="K148" i="2"/>
  <c r="H148" i="2"/>
  <c r="E148" i="2"/>
  <c r="V147" i="2"/>
  <c r="S147" i="2"/>
  <c r="P147" i="2"/>
  <c r="M147" i="2"/>
  <c r="J147" i="2"/>
  <c r="X147" i="2" s="1"/>
  <c r="G147" i="2"/>
  <c r="W147" i="2" s="1"/>
  <c r="V146" i="2"/>
  <c r="S146" i="2"/>
  <c r="P146" i="2"/>
  <c r="M146" i="2"/>
  <c r="J146" i="2"/>
  <c r="X146" i="2" s="1"/>
  <c r="G146" i="2"/>
  <c r="W146" i="2" s="1"/>
  <c r="Y146" i="2" s="1"/>
  <c r="Z146" i="2" s="1"/>
  <c r="V145" i="2"/>
  <c r="S145" i="2"/>
  <c r="P145" i="2"/>
  <c r="M145" i="2"/>
  <c r="J145" i="2"/>
  <c r="X145" i="2" s="1"/>
  <c r="G145" i="2"/>
  <c r="W145" i="2" s="1"/>
  <c r="Y145" i="2" s="1"/>
  <c r="Z145" i="2" s="1"/>
  <c r="X144" i="2"/>
  <c r="V144" i="2"/>
  <c r="S144" i="2"/>
  <c r="P144" i="2"/>
  <c r="M144" i="2"/>
  <c r="J144" i="2"/>
  <c r="G144" i="2"/>
  <c r="W144" i="2" s="1"/>
  <c r="Y144" i="2" s="1"/>
  <c r="Z144" i="2" s="1"/>
  <c r="V143" i="2"/>
  <c r="S143" i="2"/>
  <c r="W143" i="2" s="1"/>
  <c r="P143" i="2"/>
  <c r="M143" i="2"/>
  <c r="J143" i="2"/>
  <c r="G143" i="2"/>
  <c r="V142" i="2"/>
  <c r="S142" i="2"/>
  <c r="P142" i="2"/>
  <c r="X142" i="2" s="1"/>
  <c r="M142" i="2"/>
  <c r="W142" i="2" s="1"/>
  <c r="Y142" i="2" s="1"/>
  <c r="Z142" i="2" s="1"/>
  <c r="J142" i="2"/>
  <c r="G142" i="2"/>
  <c r="V141" i="2"/>
  <c r="S141" i="2"/>
  <c r="P141" i="2"/>
  <c r="M141" i="2"/>
  <c r="J141" i="2"/>
  <c r="X141" i="2" s="1"/>
  <c r="G141" i="2"/>
  <c r="W141" i="2" s="1"/>
  <c r="V140" i="2"/>
  <c r="S140" i="2"/>
  <c r="P140" i="2"/>
  <c r="M140" i="2"/>
  <c r="J140" i="2"/>
  <c r="X140" i="2" s="1"/>
  <c r="G140" i="2"/>
  <c r="W140" i="2" s="1"/>
  <c r="Z139" i="2"/>
  <c r="V139" i="2"/>
  <c r="S139" i="2"/>
  <c r="P139" i="2"/>
  <c r="M139" i="2"/>
  <c r="J139" i="2"/>
  <c r="X139" i="2" s="1"/>
  <c r="G139" i="2"/>
  <c r="W139" i="2" s="1"/>
  <c r="Y139" i="2" s="1"/>
  <c r="X138" i="2"/>
  <c r="V138" i="2"/>
  <c r="S138" i="2"/>
  <c r="P138" i="2"/>
  <c r="M138" i="2"/>
  <c r="J138" i="2"/>
  <c r="G138" i="2"/>
  <c r="W138" i="2" s="1"/>
  <c r="Y138" i="2" s="1"/>
  <c r="Z138" i="2" s="1"/>
  <c r="V137" i="2"/>
  <c r="V148" i="2" s="1"/>
  <c r="S137" i="2"/>
  <c r="W137" i="2" s="1"/>
  <c r="P137" i="2"/>
  <c r="P148" i="2" s="1"/>
  <c r="M137" i="2"/>
  <c r="M148" i="2" s="1"/>
  <c r="J137" i="2"/>
  <c r="G137" i="2"/>
  <c r="G148" i="2" s="1"/>
  <c r="X134" i="2"/>
  <c r="V134" i="2"/>
  <c r="S134" i="2"/>
  <c r="P134" i="2"/>
  <c r="M134" i="2"/>
  <c r="J134" i="2"/>
  <c r="G134" i="2"/>
  <c r="W134" i="2" s="1"/>
  <c r="V133" i="2"/>
  <c r="V131" i="2" s="1"/>
  <c r="S133" i="2"/>
  <c r="W133" i="2" s="1"/>
  <c r="P133" i="2"/>
  <c r="M133" i="2"/>
  <c r="J133" i="2"/>
  <c r="G133" i="2"/>
  <c r="G131" i="2" s="1"/>
  <c r="G135" i="2" s="1"/>
  <c r="V132" i="2"/>
  <c r="S132" i="2"/>
  <c r="S131" i="2" s="1"/>
  <c r="S135" i="2" s="1"/>
  <c r="P132" i="2"/>
  <c r="X132" i="2" s="1"/>
  <c r="M132" i="2"/>
  <c r="M131" i="2" s="1"/>
  <c r="M135" i="2" s="1"/>
  <c r="J132" i="2"/>
  <c r="J131" i="2" s="1"/>
  <c r="G132" i="2"/>
  <c r="T131" i="2"/>
  <c r="Q131" i="2"/>
  <c r="N131" i="2"/>
  <c r="N135" i="2" s="1"/>
  <c r="K131" i="2"/>
  <c r="H131" i="2"/>
  <c r="E131" i="2"/>
  <c r="E135" i="2" s="1"/>
  <c r="V130" i="2"/>
  <c r="V127" i="2" s="1"/>
  <c r="S130" i="2"/>
  <c r="W130" i="2" s="1"/>
  <c r="P130" i="2"/>
  <c r="M130" i="2"/>
  <c r="J130" i="2"/>
  <c r="G130" i="2"/>
  <c r="V129" i="2"/>
  <c r="S129" i="2"/>
  <c r="P129" i="2"/>
  <c r="M129" i="2"/>
  <c r="W129" i="2" s="1"/>
  <c r="J129" i="2"/>
  <c r="G129" i="2"/>
  <c r="V128" i="2"/>
  <c r="S128" i="2"/>
  <c r="S127" i="2" s="1"/>
  <c r="P128" i="2"/>
  <c r="M128" i="2"/>
  <c r="J128" i="2"/>
  <c r="G128" i="2"/>
  <c r="G127" i="2" s="1"/>
  <c r="T127" i="2"/>
  <c r="T135" i="2" s="1"/>
  <c r="Q127" i="2"/>
  <c r="N127" i="2"/>
  <c r="M127" i="2"/>
  <c r="K127" i="2"/>
  <c r="K135" i="2" s="1"/>
  <c r="H127" i="2"/>
  <c r="E127" i="2"/>
  <c r="V126" i="2"/>
  <c r="S126" i="2"/>
  <c r="P126" i="2"/>
  <c r="M126" i="2"/>
  <c r="W126" i="2" s="1"/>
  <c r="J126" i="2"/>
  <c r="G126" i="2"/>
  <c r="V125" i="2"/>
  <c r="S125" i="2"/>
  <c r="P125" i="2"/>
  <c r="M125" i="2"/>
  <c r="J125" i="2"/>
  <c r="X125" i="2" s="1"/>
  <c r="G125" i="2"/>
  <c r="W125" i="2" s="1"/>
  <c r="V124" i="2"/>
  <c r="V123" i="2" s="1"/>
  <c r="S124" i="2"/>
  <c r="S123" i="2" s="1"/>
  <c r="P124" i="2"/>
  <c r="M124" i="2"/>
  <c r="M123" i="2" s="1"/>
  <c r="J124" i="2"/>
  <c r="X124" i="2" s="1"/>
  <c r="G124" i="2"/>
  <c r="G123" i="2" s="1"/>
  <c r="T123" i="2"/>
  <c r="Q123" i="2"/>
  <c r="Q135" i="2" s="1"/>
  <c r="N123" i="2"/>
  <c r="K123" i="2"/>
  <c r="H123" i="2"/>
  <c r="H135" i="2" s="1"/>
  <c r="E123" i="2"/>
  <c r="J121" i="2"/>
  <c r="V120" i="2"/>
  <c r="S120" i="2"/>
  <c r="P120" i="2"/>
  <c r="M120" i="2"/>
  <c r="J120" i="2"/>
  <c r="X120" i="2" s="1"/>
  <c r="G120" i="2"/>
  <c r="W120" i="2" s="1"/>
  <c r="Y120" i="2" s="1"/>
  <c r="Z120" i="2" s="1"/>
  <c r="V119" i="2"/>
  <c r="S119" i="2"/>
  <c r="P119" i="2"/>
  <c r="P117" i="2" s="1"/>
  <c r="M119" i="2"/>
  <c r="J119" i="2"/>
  <c r="X119" i="2" s="1"/>
  <c r="G119" i="2"/>
  <c r="W119" i="2" s="1"/>
  <c r="X118" i="2"/>
  <c r="V118" i="2"/>
  <c r="S118" i="2"/>
  <c r="S117" i="2" s="1"/>
  <c r="P118" i="2"/>
  <c r="M118" i="2"/>
  <c r="M117" i="2" s="1"/>
  <c r="J118" i="2"/>
  <c r="J117" i="2" s="1"/>
  <c r="G118" i="2"/>
  <c r="W118" i="2" s="1"/>
  <c r="V117" i="2"/>
  <c r="T117" i="2"/>
  <c r="Q117" i="2"/>
  <c r="N117" i="2"/>
  <c r="K117" i="2"/>
  <c r="H117" i="2"/>
  <c r="E117" i="2"/>
  <c r="V116" i="2"/>
  <c r="S116" i="2"/>
  <c r="P116" i="2"/>
  <c r="P113" i="2" s="1"/>
  <c r="M116" i="2"/>
  <c r="J116" i="2"/>
  <c r="X116" i="2" s="1"/>
  <c r="G116" i="2"/>
  <c r="W116" i="2" s="1"/>
  <c r="Y116" i="2" s="1"/>
  <c r="Z116" i="2" s="1"/>
  <c r="X115" i="2"/>
  <c r="V115" i="2"/>
  <c r="S115" i="2"/>
  <c r="P115" i="2"/>
  <c r="M115" i="2"/>
  <c r="J115" i="2"/>
  <c r="G115" i="2"/>
  <c r="W115" i="2" s="1"/>
  <c r="V114" i="2"/>
  <c r="V113" i="2" s="1"/>
  <c r="S114" i="2"/>
  <c r="W114" i="2" s="1"/>
  <c r="P114" i="2"/>
  <c r="M114" i="2"/>
  <c r="M113" i="2" s="1"/>
  <c r="J114" i="2"/>
  <c r="X114" i="2" s="1"/>
  <c r="X113" i="2" s="1"/>
  <c r="G114" i="2"/>
  <c r="G113" i="2" s="1"/>
  <c r="T113" i="2"/>
  <c r="S113" i="2"/>
  <c r="Q113" i="2"/>
  <c r="N113" i="2"/>
  <c r="K113" i="2"/>
  <c r="J113" i="2"/>
  <c r="H113" i="2"/>
  <c r="E113" i="2"/>
  <c r="X112" i="2"/>
  <c r="V112" i="2"/>
  <c r="S112" i="2"/>
  <c r="P112" i="2"/>
  <c r="M112" i="2"/>
  <c r="J112" i="2"/>
  <c r="J109" i="2" s="1"/>
  <c r="G112" i="2"/>
  <c r="W112" i="2" s="1"/>
  <c r="Y112" i="2" s="1"/>
  <c r="Z112" i="2" s="1"/>
  <c r="V111" i="2"/>
  <c r="V109" i="2" s="1"/>
  <c r="S111" i="2"/>
  <c r="W111" i="2" s="1"/>
  <c r="P111" i="2"/>
  <c r="M111" i="2"/>
  <c r="J111" i="2"/>
  <c r="X111" i="2" s="1"/>
  <c r="G111" i="2"/>
  <c r="V110" i="2"/>
  <c r="S110" i="2"/>
  <c r="S109" i="2" s="1"/>
  <c r="S121" i="2" s="1"/>
  <c r="P110" i="2"/>
  <c r="X110" i="2" s="1"/>
  <c r="M110" i="2"/>
  <c r="M109" i="2" s="1"/>
  <c r="M121" i="2" s="1"/>
  <c r="J110" i="2"/>
  <c r="G110" i="2"/>
  <c r="T109" i="2"/>
  <c r="Q109" i="2"/>
  <c r="N109" i="2"/>
  <c r="K109" i="2"/>
  <c r="H109" i="2"/>
  <c r="E109" i="2"/>
  <c r="V106" i="2"/>
  <c r="S106" i="2"/>
  <c r="P106" i="2"/>
  <c r="P103" i="2" s="1"/>
  <c r="M106" i="2"/>
  <c r="J106" i="2"/>
  <c r="X106" i="2" s="1"/>
  <c r="G106" i="2"/>
  <c r="W106" i="2" s="1"/>
  <c r="X105" i="2"/>
  <c r="V105" i="2"/>
  <c r="S105" i="2"/>
  <c r="P105" i="2"/>
  <c r="M105" i="2"/>
  <c r="J105" i="2"/>
  <c r="G105" i="2"/>
  <c r="W105" i="2" s="1"/>
  <c r="Y105" i="2" s="1"/>
  <c r="Z105" i="2" s="1"/>
  <c r="V104" i="2"/>
  <c r="V103" i="2" s="1"/>
  <c r="S104" i="2"/>
  <c r="W104" i="2" s="1"/>
  <c r="P104" i="2"/>
  <c r="M104" i="2"/>
  <c r="M103" i="2" s="1"/>
  <c r="J104" i="2"/>
  <c r="X104" i="2" s="1"/>
  <c r="G104" i="2"/>
  <c r="G103" i="2" s="1"/>
  <c r="T103" i="2"/>
  <c r="S103" i="2"/>
  <c r="Q103" i="2"/>
  <c r="N103" i="2"/>
  <c r="K103" i="2"/>
  <c r="J103" i="2"/>
  <c r="H103" i="2"/>
  <c r="H107" i="2" s="1"/>
  <c r="E103" i="2"/>
  <c r="X102" i="2"/>
  <c r="V102" i="2"/>
  <c r="S102" i="2"/>
  <c r="P102" i="2"/>
  <c r="M102" i="2"/>
  <c r="J102" i="2"/>
  <c r="J99" i="2" s="1"/>
  <c r="G102" i="2"/>
  <c r="W102" i="2" s="1"/>
  <c r="Y102" i="2" s="1"/>
  <c r="Z102" i="2" s="1"/>
  <c r="V101" i="2"/>
  <c r="V99" i="2" s="1"/>
  <c r="V107" i="2" s="1"/>
  <c r="S101" i="2"/>
  <c r="W101" i="2" s="1"/>
  <c r="P101" i="2"/>
  <c r="M101" i="2"/>
  <c r="J101" i="2"/>
  <c r="G101" i="2"/>
  <c r="V100" i="2"/>
  <c r="S100" i="2"/>
  <c r="S99" i="2" s="1"/>
  <c r="P100" i="2"/>
  <c r="X100" i="2" s="1"/>
  <c r="M100" i="2"/>
  <c r="M99" i="2" s="1"/>
  <c r="J100" i="2"/>
  <c r="G100" i="2"/>
  <c r="T99" i="2"/>
  <c r="Q99" i="2"/>
  <c r="P99" i="2"/>
  <c r="N99" i="2"/>
  <c r="N107" i="2" s="1"/>
  <c r="K99" i="2"/>
  <c r="H99" i="2"/>
  <c r="E99" i="2"/>
  <c r="E107" i="2" s="1"/>
  <c r="V98" i="2"/>
  <c r="V95" i="2" s="1"/>
  <c r="S98" i="2"/>
  <c r="W98" i="2" s="1"/>
  <c r="Y98" i="2" s="1"/>
  <c r="Z98" i="2" s="1"/>
  <c r="P98" i="2"/>
  <c r="M98" i="2"/>
  <c r="J98" i="2"/>
  <c r="X98" i="2" s="1"/>
  <c r="G98" i="2"/>
  <c r="V97" i="2"/>
  <c r="S97" i="2"/>
  <c r="P97" i="2"/>
  <c r="M97" i="2"/>
  <c r="W97" i="2" s="1"/>
  <c r="J97" i="2"/>
  <c r="G97" i="2"/>
  <c r="V96" i="2"/>
  <c r="S96" i="2"/>
  <c r="S95" i="2" s="1"/>
  <c r="P96" i="2"/>
  <c r="M96" i="2"/>
  <c r="J96" i="2"/>
  <c r="G96" i="2"/>
  <c r="G95" i="2" s="1"/>
  <c r="T95" i="2"/>
  <c r="T107" i="2" s="1"/>
  <c r="Q95" i="2"/>
  <c r="N95" i="2"/>
  <c r="M95" i="2"/>
  <c r="K95" i="2"/>
  <c r="K107" i="2" s="1"/>
  <c r="H95" i="2"/>
  <c r="E95" i="2"/>
  <c r="X94" i="2"/>
  <c r="J94" i="2"/>
  <c r="G94" i="2"/>
  <c r="W94" i="2" s="1"/>
  <c r="Y94" i="2" s="1"/>
  <c r="Z94" i="2" s="1"/>
  <c r="J93" i="2"/>
  <c r="X93" i="2" s="1"/>
  <c r="G93" i="2"/>
  <c r="W93" i="2" s="1"/>
  <c r="X92" i="2"/>
  <c r="J92" i="2"/>
  <c r="G92" i="2"/>
  <c r="W92" i="2" s="1"/>
  <c r="Y92" i="2" s="1"/>
  <c r="Z92" i="2" s="1"/>
  <c r="J91" i="2"/>
  <c r="X91" i="2" s="1"/>
  <c r="G91" i="2"/>
  <c r="W91" i="2" s="1"/>
  <c r="X90" i="2"/>
  <c r="J90" i="2"/>
  <c r="G90" i="2"/>
  <c r="W90" i="2" s="1"/>
  <c r="Y90" i="2" s="1"/>
  <c r="Z90" i="2" s="1"/>
  <c r="W89" i="2"/>
  <c r="J89" i="2"/>
  <c r="X89" i="2" s="1"/>
  <c r="Y89" i="2" s="1"/>
  <c r="Z89" i="2" s="1"/>
  <c r="X88" i="2"/>
  <c r="Y88" i="2" s="1"/>
  <c r="Z88" i="2" s="1"/>
  <c r="W88" i="2"/>
  <c r="J88" i="2"/>
  <c r="G88" i="2"/>
  <c r="X87" i="2"/>
  <c r="J87" i="2"/>
  <c r="G87" i="2"/>
  <c r="W87" i="2" s="1"/>
  <c r="Y87" i="2" s="1"/>
  <c r="Z87" i="2" s="1"/>
  <c r="X86" i="2"/>
  <c r="Y86" i="2" s="1"/>
  <c r="Z86" i="2" s="1"/>
  <c r="W86" i="2"/>
  <c r="J86" i="2"/>
  <c r="G86" i="2"/>
  <c r="Y85" i="2"/>
  <c r="Z85" i="2" s="1"/>
  <c r="X85" i="2"/>
  <c r="J85" i="2"/>
  <c r="G85" i="2"/>
  <c r="W85" i="2" s="1"/>
  <c r="X84" i="2"/>
  <c r="Y84" i="2" s="1"/>
  <c r="Z84" i="2" s="1"/>
  <c r="W84" i="2"/>
  <c r="J84" i="2"/>
  <c r="G84" i="2"/>
  <c r="X83" i="2"/>
  <c r="J83" i="2"/>
  <c r="G83" i="2"/>
  <c r="W83" i="2" s="1"/>
  <c r="Y83" i="2" s="1"/>
  <c r="Z83" i="2" s="1"/>
  <c r="X82" i="2"/>
  <c r="Y82" i="2" s="1"/>
  <c r="Z82" i="2" s="1"/>
  <c r="W82" i="2"/>
  <c r="J82" i="2"/>
  <c r="G82" i="2"/>
  <c r="Y81" i="2"/>
  <c r="Z81" i="2" s="1"/>
  <c r="X81" i="2"/>
  <c r="W81" i="2"/>
  <c r="J81" i="2"/>
  <c r="X80" i="2"/>
  <c r="W80" i="2"/>
  <c r="Y80" i="2" s="1"/>
  <c r="Z80" i="2" s="1"/>
  <c r="J80" i="2"/>
  <c r="G80" i="2"/>
  <c r="X79" i="2"/>
  <c r="W79" i="2"/>
  <c r="J79" i="2"/>
  <c r="G79" i="2"/>
  <c r="X78" i="2"/>
  <c r="W78" i="2"/>
  <c r="Y78" i="2" s="1"/>
  <c r="Z78" i="2" s="1"/>
  <c r="J78" i="2"/>
  <c r="G78" i="2"/>
  <c r="X77" i="2"/>
  <c r="W77" i="2"/>
  <c r="J77" i="2"/>
  <c r="G77" i="2"/>
  <c r="X76" i="2"/>
  <c r="W76" i="2"/>
  <c r="Y76" i="2" s="1"/>
  <c r="Z76" i="2" s="1"/>
  <c r="J76" i="2"/>
  <c r="G76" i="2"/>
  <c r="X75" i="2"/>
  <c r="W75" i="2"/>
  <c r="J75" i="2"/>
  <c r="G75" i="2"/>
  <c r="X74" i="2"/>
  <c r="W74" i="2"/>
  <c r="Y74" i="2" s="1"/>
  <c r="Z74" i="2" s="1"/>
  <c r="J74" i="2"/>
  <c r="G74" i="2"/>
  <c r="X73" i="2"/>
  <c r="W73" i="2"/>
  <c r="J73" i="2"/>
  <c r="G73" i="2"/>
  <c r="X72" i="2"/>
  <c r="W72" i="2"/>
  <c r="Y72" i="2" s="1"/>
  <c r="Z72" i="2" s="1"/>
  <c r="J72" i="2"/>
  <c r="G72" i="2"/>
  <c r="X71" i="2"/>
  <c r="W71" i="2"/>
  <c r="J71" i="2"/>
  <c r="G71" i="2"/>
  <c r="X70" i="2"/>
  <c r="W70" i="2"/>
  <c r="Y70" i="2" s="1"/>
  <c r="Z70" i="2" s="1"/>
  <c r="J70" i="2"/>
  <c r="G70" i="2"/>
  <c r="X69" i="2"/>
  <c r="W69" i="2"/>
  <c r="J69" i="2"/>
  <c r="G69" i="2"/>
  <c r="X68" i="2"/>
  <c r="W68" i="2"/>
  <c r="Y68" i="2" s="1"/>
  <c r="Z68" i="2" s="1"/>
  <c r="J68" i="2"/>
  <c r="G68" i="2"/>
  <c r="X67" i="2"/>
  <c r="W67" i="2"/>
  <c r="J67" i="2"/>
  <c r="G67" i="2"/>
  <c r="X66" i="2"/>
  <c r="W66" i="2"/>
  <c r="Y66" i="2" s="1"/>
  <c r="Z66" i="2" s="1"/>
  <c r="J66" i="2"/>
  <c r="G66" i="2"/>
  <c r="X65" i="2"/>
  <c r="W65" i="2"/>
  <c r="V65" i="2"/>
  <c r="S65" i="2"/>
  <c r="P65" i="2"/>
  <c r="M65" i="2"/>
  <c r="J65" i="2"/>
  <c r="V64" i="2"/>
  <c r="T64" i="2"/>
  <c r="S64" i="2"/>
  <c r="Q64" i="2"/>
  <c r="P64" i="2"/>
  <c r="N64" i="2"/>
  <c r="M64" i="2"/>
  <c r="K64" i="2"/>
  <c r="J64" i="2"/>
  <c r="H64" i="2"/>
  <c r="G64" i="2"/>
  <c r="E64" i="2"/>
  <c r="V63" i="2"/>
  <c r="S63" i="2"/>
  <c r="P63" i="2"/>
  <c r="M63" i="2"/>
  <c r="M60" i="2" s="1"/>
  <c r="J63" i="2"/>
  <c r="X63" i="2" s="1"/>
  <c r="G63" i="2"/>
  <c r="W63" i="2" s="1"/>
  <c r="Y63" i="2" s="1"/>
  <c r="Z63" i="2" s="1"/>
  <c r="W62" i="2"/>
  <c r="Y62" i="2" s="1"/>
  <c r="Z62" i="2" s="1"/>
  <c r="V62" i="2"/>
  <c r="S62" i="2"/>
  <c r="P62" i="2"/>
  <c r="M62" i="2"/>
  <c r="J62" i="2"/>
  <c r="X62" i="2" s="1"/>
  <c r="G62" i="2"/>
  <c r="V61" i="2"/>
  <c r="V60" i="2" s="1"/>
  <c r="S61" i="2"/>
  <c r="S60" i="2" s="1"/>
  <c r="P61" i="2"/>
  <c r="X61" i="2" s="1"/>
  <c r="X60" i="2" s="1"/>
  <c r="M61" i="2"/>
  <c r="J61" i="2"/>
  <c r="G61" i="2"/>
  <c r="W61" i="2" s="1"/>
  <c r="T60" i="2"/>
  <c r="Q60" i="2"/>
  <c r="P60" i="2"/>
  <c r="N60" i="2"/>
  <c r="K60" i="2"/>
  <c r="H60" i="2"/>
  <c r="G60" i="2"/>
  <c r="E60" i="2"/>
  <c r="N58" i="2"/>
  <c r="E58" i="2"/>
  <c r="V57" i="2"/>
  <c r="S57" i="2"/>
  <c r="S55" i="2" s="1"/>
  <c r="S58" i="2" s="1"/>
  <c r="P57" i="2"/>
  <c r="P55" i="2" s="1"/>
  <c r="P58" i="2" s="1"/>
  <c r="M57" i="2"/>
  <c r="M55" i="2" s="1"/>
  <c r="W56" i="2"/>
  <c r="V56" i="2"/>
  <c r="X56" i="2" s="1"/>
  <c r="S56" i="2"/>
  <c r="P56" i="2"/>
  <c r="M56" i="2"/>
  <c r="T55" i="2"/>
  <c r="T58" i="2" s="1"/>
  <c r="Q55" i="2"/>
  <c r="Q58" i="2" s="1"/>
  <c r="N55" i="2"/>
  <c r="K55" i="2"/>
  <c r="X54" i="2"/>
  <c r="V54" i="2"/>
  <c r="S54" i="2"/>
  <c r="P54" i="2"/>
  <c r="M54" i="2"/>
  <c r="J54" i="2"/>
  <c r="J51" i="2" s="1"/>
  <c r="J58" i="2" s="1"/>
  <c r="G54" i="2"/>
  <c r="V53" i="2"/>
  <c r="X53" i="2" s="1"/>
  <c r="S53" i="2"/>
  <c r="P53" i="2"/>
  <c r="M53" i="2"/>
  <c r="J53" i="2"/>
  <c r="G53" i="2"/>
  <c r="V52" i="2"/>
  <c r="V51" i="2" s="1"/>
  <c r="S52" i="2"/>
  <c r="P52" i="2"/>
  <c r="M52" i="2"/>
  <c r="J52" i="2"/>
  <c r="X52" i="2" s="1"/>
  <c r="G52" i="2"/>
  <c r="W52" i="2" s="1"/>
  <c r="T51" i="2"/>
  <c r="S51" i="2"/>
  <c r="Q51" i="2"/>
  <c r="P51" i="2"/>
  <c r="N51" i="2"/>
  <c r="K51" i="2"/>
  <c r="K58" i="2" s="1"/>
  <c r="H51" i="2"/>
  <c r="H58" i="2" s="1"/>
  <c r="E51" i="2"/>
  <c r="V48" i="2"/>
  <c r="S48" i="2"/>
  <c r="P48" i="2"/>
  <c r="X48" i="2" s="1"/>
  <c r="M48" i="2"/>
  <c r="J48" i="2"/>
  <c r="G48" i="2"/>
  <c r="W48" i="2" s="1"/>
  <c r="Y48" i="2" s="1"/>
  <c r="Z48" i="2" s="1"/>
  <c r="X47" i="2"/>
  <c r="V47" i="2"/>
  <c r="S47" i="2"/>
  <c r="P47" i="2"/>
  <c r="P45" i="2" s="1"/>
  <c r="M47" i="2"/>
  <c r="J47" i="2"/>
  <c r="G47" i="2"/>
  <c r="V46" i="2"/>
  <c r="S46" i="2"/>
  <c r="P46" i="2"/>
  <c r="M46" i="2"/>
  <c r="J46" i="2"/>
  <c r="G46" i="2"/>
  <c r="T45" i="2"/>
  <c r="T49" i="2" s="1"/>
  <c r="S45" i="2"/>
  <c r="S49" i="2" s="1"/>
  <c r="Q45" i="2"/>
  <c r="Q49" i="2" s="1"/>
  <c r="N45" i="2"/>
  <c r="K45" i="2"/>
  <c r="K49" i="2" s="1"/>
  <c r="J45" i="2"/>
  <c r="H45" i="2"/>
  <c r="H49" i="2" s="1"/>
  <c r="E45" i="2"/>
  <c r="V44" i="2"/>
  <c r="S44" i="2"/>
  <c r="P44" i="2"/>
  <c r="M44" i="2"/>
  <c r="J44" i="2"/>
  <c r="J41" i="2" s="1"/>
  <c r="G44" i="2"/>
  <c r="V43" i="2"/>
  <c r="X43" i="2" s="1"/>
  <c r="S43" i="2"/>
  <c r="P43" i="2"/>
  <c r="M43" i="2"/>
  <c r="J43" i="2"/>
  <c r="G43" i="2"/>
  <c r="W43" i="2" s="1"/>
  <c r="V42" i="2"/>
  <c r="V41" i="2" s="1"/>
  <c r="S42" i="2"/>
  <c r="P42" i="2"/>
  <c r="M42" i="2"/>
  <c r="J42" i="2"/>
  <c r="G42" i="2"/>
  <c r="W42" i="2" s="1"/>
  <c r="T41" i="2"/>
  <c r="S41" i="2"/>
  <c r="Q41" i="2"/>
  <c r="P41" i="2"/>
  <c r="N41" i="2"/>
  <c r="K41" i="2"/>
  <c r="H41" i="2"/>
  <c r="G41" i="2"/>
  <c r="E41" i="2"/>
  <c r="X40" i="2"/>
  <c r="V40" i="2"/>
  <c r="S40" i="2"/>
  <c r="P40" i="2"/>
  <c r="M40" i="2"/>
  <c r="J40" i="2"/>
  <c r="G40" i="2"/>
  <c r="W40" i="2" s="1"/>
  <c r="Y40" i="2" s="1"/>
  <c r="Z40" i="2" s="1"/>
  <c r="V39" i="2"/>
  <c r="V37" i="2" s="1"/>
  <c r="S39" i="2"/>
  <c r="P39" i="2"/>
  <c r="M39" i="2"/>
  <c r="J39" i="2"/>
  <c r="G39" i="2"/>
  <c r="W39" i="2" s="1"/>
  <c r="V38" i="2"/>
  <c r="S38" i="2"/>
  <c r="S37" i="2" s="1"/>
  <c r="P38" i="2"/>
  <c r="P37" i="2" s="1"/>
  <c r="M38" i="2"/>
  <c r="M37" i="2" s="1"/>
  <c r="J38" i="2"/>
  <c r="J37" i="2" s="1"/>
  <c r="G38" i="2"/>
  <c r="T37" i="2"/>
  <c r="Q37" i="2"/>
  <c r="N37" i="2"/>
  <c r="N49" i="2" s="1"/>
  <c r="K37" i="2"/>
  <c r="H37" i="2"/>
  <c r="G37" i="2"/>
  <c r="E37" i="2"/>
  <c r="E49" i="2" s="1"/>
  <c r="V34" i="2"/>
  <c r="S34" i="2"/>
  <c r="P34" i="2"/>
  <c r="M34" i="2"/>
  <c r="M29" i="2" s="1"/>
  <c r="J34" i="2"/>
  <c r="X34" i="2" s="1"/>
  <c r="Y34" i="2" s="1"/>
  <c r="Z34" i="2" s="1"/>
  <c r="G34" i="2"/>
  <c r="W34" i="2" s="1"/>
  <c r="V33" i="2"/>
  <c r="S33" i="2"/>
  <c r="P33" i="2"/>
  <c r="M33" i="2"/>
  <c r="J33" i="2"/>
  <c r="J29" i="2" s="1"/>
  <c r="G33" i="2"/>
  <c r="W33" i="2" s="1"/>
  <c r="X32" i="2"/>
  <c r="J32" i="2"/>
  <c r="G32" i="2"/>
  <c r="W32" i="2" s="1"/>
  <c r="J31" i="2"/>
  <c r="X31" i="2" s="1"/>
  <c r="G31" i="2"/>
  <c r="W31" i="2" s="1"/>
  <c r="Y31" i="2" s="1"/>
  <c r="Z31" i="2" s="1"/>
  <c r="V30" i="2"/>
  <c r="V29" i="2" s="1"/>
  <c r="S30" i="2"/>
  <c r="W30" i="2" s="1"/>
  <c r="P30" i="2"/>
  <c r="X30" i="2" s="1"/>
  <c r="M30" i="2"/>
  <c r="J30" i="2"/>
  <c r="G30" i="2"/>
  <c r="T29" i="2"/>
  <c r="Q29" i="2"/>
  <c r="N29" i="2"/>
  <c r="K29" i="2"/>
  <c r="H29" i="2"/>
  <c r="E29" i="2"/>
  <c r="J27" i="2"/>
  <c r="V24" i="2"/>
  <c r="S24" i="2"/>
  <c r="P24" i="2"/>
  <c r="M24" i="2"/>
  <c r="M21" i="2" s="1"/>
  <c r="K28" i="2" s="1"/>
  <c r="M28" i="2" s="1"/>
  <c r="J24" i="2"/>
  <c r="X24" i="2" s="1"/>
  <c r="G24" i="2"/>
  <c r="W24" i="2" s="1"/>
  <c r="Y24" i="2" s="1"/>
  <c r="Z24" i="2" s="1"/>
  <c r="V23" i="2"/>
  <c r="S23" i="2"/>
  <c r="P23" i="2"/>
  <c r="P21" i="2" s="1"/>
  <c r="N28" i="2" s="1"/>
  <c r="P28" i="2" s="1"/>
  <c r="M23" i="2"/>
  <c r="J23" i="2"/>
  <c r="X23" i="2" s="1"/>
  <c r="G23" i="2"/>
  <c r="W23" i="2" s="1"/>
  <c r="W22" i="2"/>
  <c r="V22" i="2"/>
  <c r="V21" i="2" s="1"/>
  <c r="T28" i="2" s="1"/>
  <c r="V28" i="2" s="1"/>
  <c r="S22" i="2"/>
  <c r="S21" i="2" s="1"/>
  <c r="Q28" i="2" s="1"/>
  <c r="S28" i="2" s="1"/>
  <c r="P22" i="2"/>
  <c r="M22" i="2"/>
  <c r="J22" i="2"/>
  <c r="X22" i="2" s="1"/>
  <c r="G22" i="2"/>
  <c r="E28" i="2" s="1"/>
  <c r="G28" i="2" s="1"/>
  <c r="W28" i="2" s="1"/>
  <c r="T21" i="2"/>
  <c r="Q21" i="2"/>
  <c r="N21" i="2"/>
  <c r="K21" i="2"/>
  <c r="H21" i="2"/>
  <c r="E21" i="2"/>
  <c r="V20" i="2"/>
  <c r="S20" i="2"/>
  <c r="P20" i="2"/>
  <c r="M20" i="2"/>
  <c r="J20" i="2"/>
  <c r="X20" i="2" s="1"/>
  <c r="G20" i="2"/>
  <c r="W20" i="2" s="1"/>
  <c r="Y20" i="2" s="1"/>
  <c r="Z20" i="2" s="1"/>
  <c r="W19" i="2"/>
  <c r="V19" i="2"/>
  <c r="S19" i="2"/>
  <c r="P19" i="2"/>
  <c r="P17" i="2" s="1"/>
  <c r="N27" i="2" s="1"/>
  <c r="P27" i="2" s="1"/>
  <c r="M19" i="2"/>
  <c r="J19" i="2"/>
  <c r="X19" i="2" s="1"/>
  <c r="Y19" i="2" s="1"/>
  <c r="Z19" i="2" s="1"/>
  <c r="G19" i="2"/>
  <c r="X18" i="2"/>
  <c r="W18" i="2"/>
  <c r="Y18" i="2" s="1"/>
  <c r="Z18" i="2" s="1"/>
  <c r="V18" i="2"/>
  <c r="S18" i="2"/>
  <c r="S17" i="2" s="1"/>
  <c r="Q27" i="2" s="1"/>
  <c r="S27" i="2" s="1"/>
  <c r="P18" i="2"/>
  <c r="M18" i="2"/>
  <c r="M17" i="2" s="1"/>
  <c r="K27" i="2" s="1"/>
  <c r="M27" i="2" s="1"/>
  <c r="J18" i="2"/>
  <c r="G18" i="2"/>
  <c r="V17" i="2"/>
  <c r="T27" i="2" s="1"/>
  <c r="V27" i="2" s="1"/>
  <c r="T17" i="2"/>
  <c r="Q17" i="2"/>
  <c r="N17" i="2"/>
  <c r="K17" i="2"/>
  <c r="J17" i="2"/>
  <c r="H27" i="2" s="1"/>
  <c r="H17" i="2"/>
  <c r="E17" i="2"/>
  <c r="W16" i="2"/>
  <c r="V16" i="2"/>
  <c r="S16" i="2"/>
  <c r="P16" i="2"/>
  <c r="M16" i="2"/>
  <c r="J16" i="2"/>
  <c r="X16" i="2" s="1"/>
  <c r="Y16" i="2" s="1"/>
  <c r="Z16" i="2" s="1"/>
  <c r="G16" i="2"/>
  <c r="X15" i="2"/>
  <c r="W15" i="2"/>
  <c r="Y15" i="2" s="1"/>
  <c r="Z15" i="2" s="1"/>
  <c r="V15" i="2"/>
  <c r="S15" i="2"/>
  <c r="P15" i="2"/>
  <c r="P13" i="2" s="1"/>
  <c r="M15" i="2"/>
  <c r="J15" i="2"/>
  <c r="G15" i="2"/>
  <c r="V14" i="2"/>
  <c r="X14" i="2" s="1"/>
  <c r="S14" i="2"/>
  <c r="W14" i="2" s="1"/>
  <c r="P14" i="2"/>
  <c r="M14" i="2"/>
  <c r="M13" i="2" s="1"/>
  <c r="J14" i="2"/>
  <c r="G14" i="2"/>
  <c r="T13" i="2"/>
  <c r="Q13" i="2"/>
  <c r="N13" i="2"/>
  <c r="K13" i="2"/>
  <c r="H13" i="2"/>
  <c r="G13" i="2"/>
  <c r="E13" i="2"/>
  <c r="A5" i="2"/>
  <c r="A4" i="2"/>
  <c r="A3" i="2"/>
  <c r="A2" i="2"/>
  <c r="H30" i="1"/>
  <c r="G30" i="1"/>
  <c r="F30" i="1"/>
  <c r="E30" i="1"/>
  <c r="D30" i="1"/>
  <c r="N29" i="1"/>
  <c r="K29" i="1"/>
  <c r="J29" i="1"/>
  <c r="B29" i="1"/>
  <c r="J28" i="1"/>
  <c r="J27" i="1"/>
  <c r="N26" i="2" l="1"/>
  <c r="X21" i="2"/>
  <c r="Y22" i="2"/>
  <c r="Z22" i="2" s="1"/>
  <c r="K26" i="2"/>
  <c r="X17" i="2"/>
  <c r="Y23" i="2"/>
  <c r="Z23" i="2" s="1"/>
  <c r="W21" i="2"/>
  <c r="Y21" i="2" s="1"/>
  <c r="Z21" i="2" s="1"/>
  <c r="Y14" i="2"/>
  <c r="Z14" i="2" s="1"/>
  <c r="W13" i="2"/>
  <c r="X13" i="2"/>
  <c r="X27" i="2"/>
  <c r="X126" i="2"/>
  <c r="P123" i="2"/>
  <c r="P171" i="2"/>
  <c r="X166" i="2"/>
  <c r="X171" i="2" s="1"/>
  <c r="J188" i="2"/>
  <c r="X189" i="2"/>
  <c r="S13" i="2"/>
  <c r="G21" i="2"/>
  <c r="P29" i="2"/>
  <c r="Y30" i="2"/>
  <c r="Z30" i="2" s="1"/>
  <c r="W29" i="2"/>
  <c r="G45" i="2"/>
  <c r="G49" i="2" s="1"/>
  <c r="W46" i="2"/>
  <c r="G51" i="2"/>
  <c r="G58" i="2" s="1"/>
  <c r="W53" i="2"/>
  <c r="Y53" i="2" s="1"/>
  <c r="Z53" i="2" s="1"/>
  <c r="Y93" i="2"/>
  <c r="Z93" i="2" s="1"/>
  <c r="X109" i="2"/>
  <c r="W156" i="2"/>
  <c r="Y150" i="2"/>
  <c r="Z150" i="2" s="1"/>
  <c r="P183" i="2"/>
  <c r="X187" i="2"/>
  <c r="X183" i="2" s="1"/>
  <c r="Y194" i="2"/>
  <c r="Z194" i="2" s="1"/>
  <c r="W193" i="2"/>
  <c r="Y193" i="2" s="1"/>
  <c r="Z193" i="2" s="1"/>
  <c r="W17" i="2"/>
  <c r="Y61" i="2"/>
  <c r="Z61" i="2" s="1"/>
  <c r="W60" i="2"/>
  <c r="Y60" i="2" s="1"/>
  <c r="Z60" i="2" s="1"/>
  <c r="W175" i="2"/>
  <c r="Y175" i="2" s="1"/>
  <c r="Z175" i="2" s="1"/>
  <c r="Y173" i="2"/>
  <c r="Z173" i="2" s="1"/>
  <c r="J206" i="2"/>
  <c r="Y203" i="2"/>
  <c r="Z203" i="2" s="1"/>
  <c r="V13" i="2"/>
  <c r="G17" i="2"/>
  <c r="E27" i="2" s="1"/>
  <c r="G27" i="2" s="1"/>
  <c r="W27" i="2" s="1"/>
  <c r="Y27" i="2" s="1"/>
  <c r="Z27" i="2" s="1"/>
  <c r="J21" i="2"/>
  <c r="H28" i="2" s="1"/>
  <c r="J28" i="2" s="1"/>
  <c r="X28" i="2" s="1"/>
  <c r="Y28" i="2" s="1"/>
  <c r="Z28" i="2" s="1"/>
  <c r="S29" i="2"/>
  <c r="Y43" i="2"/>
  <c r="Z43" i="2" s="1"/>
  <c r="X44" i="2"/>
  <c r="Y65" i="2"/>
  <c r="Z65" i="2" s="1"/>
  <c r="Y71" i="2"/>
  <c r="Z71" i="2" s="1"/>
  <c r="Y77" i="2"/>
  <c r="Z77" i="2" s="1"/>
  <c r="J95" i="2"/>
  <c r="J107" i="2" s="1"/>
  <c r="X96" i="2"/>
  <c r="X95" i="2" s="1"/>
  <c r="Q107" i="2"/>
  <c r="J123" i="2"/>
  <c r="Y125" i="2"/>
  <c r="Z125" i="2" s="1"/>
  <c r="Y140" i="2"/>
  <c r="Z140" i="2" s="1"/>
  <c r="Y152" i="2"/>
  <c r="Z152" i="2" s="1"/>
  <c r="Y168" i="2"/>
  <c r="Z168" i="2" s="1"/>
  <c r="Y184" i="2"/>
  <c r="Z184" i="2" s="1"/>
  <c r="W183" i="2"/>
  <c r="Y191" i="2"/>
  <c r="Z191" i="2" s="1"/>
  <c r="X64" i="2"/>
  <c r="S107" i="2"/>
  <c r="Y118" i="2"/>
  <c r="Z118" i="2" s="1"/>
  <c r="W117" i="2"/>
  <c r="X38" i="2"/>
  <c r="X37" i="2" s="1"/>
  <c r="Y114" i="2"/>
  <c r="Z114" i="2" s="1"/>
  <c r="W113" i="2"/>
  <c r="Y113" i="2" s="1"/>
  <c r="Z113" i="2" s="1"/>
  <c r="Y158" i="2"/>
  <c r="Z158" i="2" s="1"/>
  <c r="J49" i="2"/>
  <c r="Y129" i="2"/>
  <c r="Z129" i="2" s="1"/>
  <c r="X133" i="2"/>
  <c r="X131" i="2" s="1"/>
  <c r="X164" i="2"/>
  <c r="X167" i="2"/>
  <c r="I29" i="1"/>
  <c r="X46" i="2"/>
  <c r="X45" i="2" s="1"/>
  <c r="X49" i="2" s="1"/>
  <c r="V45" i="2"/>
  <c r="V49" i="2" s="1"/>
  <c r="J30" i="1"/>
  <c r="J13" i="2"/>
  <c r="X33" i="2"/>
  <c r="X29" i="2" s="1"/>
  <c r="Y39" i="2"/>
  <c r="Z39" i="2" s="1"/>
  <c r="Y52" i="2"/>
  <c r="Z52" i="2" s="1"/>
  <c r="Y69" i="2"/>
  <c r="Z69" i="2" s="1"/>
  <c r="Y75" i="2"/>
  <c r="Z75" i="2" s="1"/>
  <c r="Y91" i="2"/>
  <c r="Z91" i="2" s="1"/>
  <c r="X103" i="2"/>
  <c r="Y106" i="2"/>
  <c r="Z106" i="2" s="1"/>
  <c r="P109" i="2"/>
  <c r="P121" i="2" s="1"/>
  <c r="Y115" i="2"/>
  <c r="Z115" i="2" s="1"/>
  <c r="X129" i="2"/>
  <c r="P127" i="2"/>
  <c r="J148" i="2"/>
  <c r="Y151" i="2"/>
  <c r="Z151" i="2" s="1"/>
  <c r="Y154" i="2"/>
  <c r="Z154" i="2" s="1"/>
  <c r="Y159" i="2"/>
  <c r="Z159" i="2" s="1"/>
  <c r="V164" i="2"/>
  <c r="Y167" i="2"/>
  <c r="Z167" i="2" s="1"/>
  <c r="Y198" i="2"/>
  <c r="Z198" i="2" s="1"/>
  <c r="Y32" i="2"/>
  <c r="Z32" i="2" s="1"/>
  <c r="X39" i="2"/>
  <c r="X51" i="2"/>
  <c r="X190" i="2"/>
  <c r="Y190" i="2" s="1"/>
  <c r="Z190" i="2" s="1"/>
  <c r="P188" i="2"/>
  <c r="P206" i="2" s="1"/>
  <c r="X197" i="2"/>
  <c r="S206" i="2"/>
  <c r="G29" i="2"/>
  <c r="Y42" i="2"/>
  <c r="Z42" i="2" s="1"/>
  <c r="M107" i="2"/>
  <c r="Y111" i="2"/>
  <c r="Z111" i="2" s="1"/>
  <c r="P131" i="2"/>
  <c r="P135" i="2" s="1"/>
  <c r="X137" i="2"/>
  <c r="X151" i="2"/>
  <c r="J156" i="2"/>
  <c r="X153" i="2"/>
  <c r="Y153" i="2" s="1"/>
  <c r="Z153" i="2" s="1"/>
  <c r="X42" i="2"/>
  <c r="X41" i="2" s="1"/>
  <c r="M45" i="2"/>
  <c r="W47" i="2"/>
  <c r="Y47" i="2" s="1"/>
  <c r="Z47" i="2" s="1"/>
  <c r="W54" i="2"/>
  <c r="Y54" i="2" s="1"/>
  <c r="Z54" i="2" s="1"/>
  <c r="M51" i="2"/>
  <c r="X55" i="2"/>
  <c r="X58" i="2" s="1"/>
  <c r="V121" i="2"/>
  <c r="Y133" i="2"/>
  <c r="Z133" i="2" s="1"/>
  <c r="Y141" i="2"/>
  <c r="Z141" i="2" s="1"/>
  <c r="Y155" i="2"/>
  <c r="Z155" i="2" s="1"/>
  <c r="Y174" i="2"/>
  <c r="Z174" i="2" s="1"/>
  <c r="Y195" i="2"/>
  <c r="Z195" i="2" s="1"/>
  <c r="Y199" i="2"/>
  <c r="Z199" i="2" s="1"/>
  <c r="X101" i="2"/>
  <c r="Y101" i="2" s="1"/>
  <c r="Z101" i="2" s="1"/>
  <c r="Y104" i="2"/>
  <c r="Z104" i="2" s="1"/>
  <c r="W103" i="2"/>
  <c r="P107" i="2"/>
  <c r="X117" i="2"/>
  <c r="X123" i="2"/>
  <c r="X143" i="2"/>
  <c r="Y143" i="2" s="1"/>
  <c r="Z143" i="2" s="1"/>
  <c r="E26" i="2"/>
  <c r="P49" i="2"/>
  <c r="Y56" i="2"/>
  <c r="Z56" i="2" s="1"/>
  <c r="Y97" i="2"/>
  <c r="Z97" i="2" s="1"/>
  <c r="V135" i="2"/>
  <c r="W38" i="2"/>
  <c r="W44" i="2"/>
  <c r="Y44" i="2" s="1"/>
  <c r="Z44" i="2" s="1"/>
  <c r="M41" i="2"/>
  <c r="M58" i="2"/>
  <c r="Y67" i="2"/>
  <c r="Z67" i="2" s="1"/>
  <c r="Y73" i="2"/>
  <c r="Z73" i="2" s="1"/>
  <c r="Y79" i="2"/>
  <c r="Z79" i="2" s="1"/>
  <c r="X97" i="2"/>
  <c r="P95" i="2"/>
  <c r="Y119" i="2"/>
  <c r="Z119" i="2" s="1"/>
  <c r="Y126" i="2"/>
  <c r="Z126" i="2" s="1"/>
  <c r="J127" i="2"/>
  <c r="J135" i="2" s="1"/>
  <c r="X128" i="2"/>
  <c r="X130" i="2"/>
  <c r="Y130" i="2" s="1"/>
  <c r="Z130" i="2" s="1"/>
  <c r="Y134" i="2"/>
  <c r="Z134" i="2" s="1"/>
  <c r="W148" i="2"/>
  <c r="Y137" i="2"/>
  <c r="Z137" i="2" s="1"/>
  <c r="Y147" i="2"/>
  <c r="Z147" i="2" s="1"/>
  <c r="X163" i="2"/>
  <c r="Y163" i="2" s="1"/>
  <c r="Z163" i="2" s="1"/>
  <c r="W181" i="2"/>
  <c r="Y192" i="2"/>
  <c r="Z192" i="2" s="1"/>
  <c r="Y196" i="2"/>
  <c r="Z196" i="2" s="1"/>
  <c r="W64" i="2"/>
  <c r="Y64" i="2" s="1"/>
  <c r="Z64" i="2" s="1"/>
  <c r="G117" i="2"/>
  <c r="G156" i="2"/>
  <c r="J175" i="2"/>
  <c r="J183" i="2"/>
  <c r="G197" i="2"/>
  <c r="G206" i="2" s="1"/>
  <c r="V55" i="2"/>
  <c r="V58" i="2" s="1"/>
  <c r="W100" i="2"/>
  <c r="W110" i="2"/>
  <c r="W132" i="2"/>
  <c r="W166" i="2"/>
  <c r="W96" i="2"/>
  <c r="W128" i="2"/>
  <c r="W164" i="2"/>
  <c r="Y164" i="2" s="1"/>
  <c r="Z164" i="2" s="1"/>
  <c r="W189" i="2"/>
  <c r="G99" i="2"/>
  <c r="G107" i="2" s="1"/>
  <c r="G109" i="2"/>
  <c r="S148" i="2"/>
  <c r="J60" i="2"/>
  <c r="W124" i="2"/>
  <c r="W57" i="2"/>
  <c r="G181" i="2"/>
  <c r="X57" i="2"/>
  <c r="X177" i="2"/>
  <c r="X181" i="2" s="1"/>
  <c r="W197" i="2"/>
  <c r="Y17" i="2" l="1"/>
  <c r="Z17" i="2" s="1"/>
  <c r="Y46" i="2"/>
  <c r="Z46" i="2" s="1"/>
  <c r="W45" i="2"/>
  <c r="Y117" i="2"/>
  <c r="Z117" i="2" s="1"/>
  <c r="T26" i="2"/>
  <c r="Y29" i="2"/>
  <c r="Z29" i="2" s="1"/>
  <c r="M26" i="2"/>
  <c r="M25" i="2" s="1"/>
  <c r="M35" i="2" s="1"/>
  <c r="K25" i="2"/>
  <c r="Y128" i="2"/>
  <c r="Z128" i="2" s="1"/>
  <c r="W127" i="2"/>
  <c r="W51" i="2"/>
  <c r="Y51" i="2" s="1"/>
  <c r="Z51" i="2" s="1"/>
  <c r="Y33" i="2"/>
  <c r="Z33" i="2" s="1"/>
  <c r="Y148" i="2"/>
  <c r="Z148" i="2" s="1"/>
  <c r="Y189" i="2"/>
  <c r="Z189" i="2" s="1"/>
  <c r="W188" i="2"/>
  <c r="W171" i="2"/>
  <c r="Y171" i="2" s="1"/>
  <c r="Z171" i="2" s="1"/>
  <c r="Y166" i="2"/>
  <c r="Z166" i="2" s="1"/>
  <c r="M49" i="2"/>
  <c r="W206" i="2"/>
  <c r="Y197" i="2"/>
  <c r="Z197" i="2" s="1"/>
  <c r="W41" i="2"/>
  <c r="Y41" i="2" s="1"/>
  <c r="Z41" i="2" s="1"/>
  <c r="Y181" i="2"/>
  <c r="Z181" i="2" s="1"/>
  <c r="Y57" i="2"/>
  <c r="Z57" i="2" s="1"/>
  <c r="W55" i="2"/>
  <c r="W37" i="2"/>
  <c r="Y37" i="2" s="1"/>
  <c r="Z37" i="2" s="1"/>
  <c r="Y38" i="2"/>
  <c r="Z38" i="2" s="1"/>
  <c r="Y132" i="2"/>
  <c r="Z132" i="2" s="1"/>
  <c r="W131" i="2"/>
  <c r="H26" i="2"/>
  <c r="Y183" i="2"/>
  <c r="Z183" i="2" s="1"/>
  <c r="X121" i="2"/>
  <c r="X127" i="2"/>
  <c r="X135" i="2" s="1"/>
  <c r="Y96" i="2"/>
  <c r="Z96" i="2" s="1"/>
  <c r="W95" i="2"/>
  <c r="Y95" i="2" s="1"/>
  <c r="Z95" i="2" s="1"/>
  <c r="Y103" i="2"/>
  <c r="Z103" i="2" s="1"/>
  <c r="Y177" i="2"/>
  <c r="Z177" i="2" s="1"/>
  <c r="Y124" i="2"/>
  <c r="Z124" i="2" s="1"/>
  <c r="W123" i="2"/>
  <c r="Y123" i="2" s="1"/>
  <c r="Z123" i="2" s="1"/>
  <c r="X99" i="2"/>
  <c r="X107" i="2" s="1"/>
  <c r="X188" i="2"/>
  <c r="X206" i="2" s="1"/>
  <c r="Y13" i="2"/>
  <c r="Z13" i="2" s="1"/>
  <c r="Y110" i="2"/>
  <c r="Z110" i="2" s="1"/>
  <c r="W109" i="2"/>
  <c r="Y100" i="2"/>
  <c r="Z100" i="2" s="1"/>
  <c r="W99" i="2"/>
  <c r="X156" i="2"/>
  <c r="Y156" i="2" s="1"/>
  <c r="Z156" i="2" s="1"/>
  <c r="Q26" i="2"/>
  <c r="E25" i="2"/>
  <c r="G26" i="2"/>
  <c r="G121" i="2"/>
  <c r="Y187" i="2"/>
  <c r="Z187" i="2" s="1"/>
  <c r="X148" i="2"/>
  <c r="P26" i="2"/>
  <c r="P25" i="2" s="1"/>
  <c r="P35" i="2" s="1"/>
  <c r="P207" i="2" s="1"/>
  <c r="P209" i="2" s="1"/>
  <c r="N25" i="2"/>
  <c r="Y99" i="2" l="1"/>
  <c r="Z99" i="2" s="1"/>
  <c r="J26" i="2"/>
  <c r="H25" i="2"/>
  <c r="S26" i="2"/>
  <c r="S25" i="2" s="1"/>
  <c r="S35" i="2" s="1"/>
  <c r="S207" i="2" s="1"/>
  <c r="L27" i="1" s="1"/>
  <c r="Q25" i="2"/>
  <c r="W107" i="2"/>
  <c r="Y107" i="2" s="1"/>
  <c r="Z107" i="2" s="1"/>
  <c r="V26" i="2"/>
  <c r="V25" i="2" s="1"/>
  <c r="V35" i="2" s="1"/>
  <c r="V207" i="2" s="1"/>
  <c r="L28" i="1" s="1"/>
  <c r="T25" i="2"/>
  <c r="M207" i="2"/>
  <c r="M209" i="2" s="1"/>
  <c r="Y188" i="2"/>
  <c r="Z188" i="2" s="1"/>
  <c r="Y45" i="2"/>
  <c r="Z45" i="2" s="1"/>
  <c r="W49" i="2"/>
  <c r="Y49" i="2" s="1"/>
  <c r="Z49" i="2" s="1"/>
  <c r="Y109" i="2"/>
  <c r="Z109" i="2" s="1"/>
  <c r="W121" i="2"/>
  <c r="Y121" i="2" s="1"/>
  <c r="Z121" i="2" s="1"/>
  <c r="G25" i="2"/>
  <c r="G35" i="2" s="1"/>
  <c r="G207" i="2" s="1"/>
  <c r="C27" i="1" s="1"/>
  <c r="Y206" i="2"/>
  <c r="Z206" i="2" s="1"/>
  <c r="Y131" i="2"/>
  <c r="Z131" i="2" s="1"/>
  <c r="W135" i="2"/>
  <c r="Y135" i="2" s="1"/>
  <c r="Z135" i="2" s="1"/>
  <c r="Y55" i="2"/>
  <c r="Z55" i="2" s="1"/>
  <c r="W58" i="2"/>
  <c r="Y58" i="2" s="1"/>
  <c r="Z58" i="2" s="1"/>
  <c r="Y127" i="2"/>
  <c r="Z127" i="2" s="1"/>
  <c r="V209" i="2" l="1"/>
  <c r="L30" i="1"/>
  <c r="G209" i="2"/>
  <c r="N27" i="1"/>
  <c r="B27" i="1" s="1"/>
  <c r="W26" i="2"/>
  <c r="X26" i="2"/>
  <c r="X25" i="2" s="1"/>
  <c r="X35" i="2" s="1"/>
  <c r="X207" i="2" s="1"/>
  <c r="J25" i="2"/>
  <c r="J35" i="2" s="1"/>
  <c r="J207" i="2" s="1"/>
  <c r="C28" i="1" s="1"/>
  <c r="S209" i="2"/>
  <c r="K27" i="1"/>
  <c r="J209" i="2" l="1"/>
  <c r="N28" i="1"/>
  <c r="C30" i="1"/>
  <c r="Y26" i="2"/>
  <c r="Z26" i="2" s="1"/>
  <c r="W25" i="2"/>
  <c r="I27" i="1"/>
  <c r="X209" i="2" l="1"/>
  <c r="N30" i="1"/>
  <c r="I28" i="1"/>
  <c r="I30" i="1" s="1"/>
  <c r="M29" i="1"/>
  <c r="M30" i="1" s="1"/>
  <c r="K28" i="1"/>
  <c r="K30" i="1" s="1"/>
  <c r="B28" i="1"/>
  <c r="B30" i="1" s="1"/>
  <c r="Y25" i="2"/>
  <c r="Z25" i="2" s="1"/>
  <c r="W35" i="2"/>
  <c r="W207" i="2" l="1"/>
  <c r="W209" i="2" s="1"/>
  <c r="Y35" i="2"/>
  <c r="Y207" i="2" l="1"/>
  <c r="Z207" i="2" s="1"/>
  <c r="Z35" i="2"/>
</calcChain>
</file>

<file path=xl/sharedStrings.xml><?xml version="1.0" encoding="utf-8"?>
<sst xmlns="http://schemas.openxmlformats.org/spreadsheetml/2006/main" count="754" uniqueCount="406">
  <si>
    <t xml:space="preserve">
</t>
  </si>
  <si>
    <t>Додаток № 4</t>
  </si>
  <si>
    <t>до Договору про надання гранту № 7INC21-05856</t>
  </si>
  <si>
    <t>від "30"  травня  2024 року</t>
  </si>
  <si>
    <t>Назва конкурсної програми: Безбар'єрне суспільство</t>
  </si>
  <si>
    <t>Назва ЛОТ-у: ЛОТ 2: Безбар'єрне суспільство</t>
  </si>
  <si>
    <t>Назва Грантоотримувача: ГО "Обличчям до культури"</t>
  </si>
  <si>
    <t>Назва проєкту: "Народжені щоб жити"</t>
  </si>
  <si>
    <t>Дата початку проєкту: червень 2024</t>
  </si>
  <si>
    <t>Дата завершення проєкту: 30.10.2024</t>
  </si>
  <si>
    <t xml:space="preserve">  ЗВІТ</t>
  </si>
  <si>
    <t xml:space="preserve">про надходження та використання коштів для реалізації проєкту </t>
  </si>
  <si>
    <t>за період з 30 травня 2024 року по 30 жовтня 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</si>
  <si>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</si>
  <si>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</si>
  <si>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</si>
  <si>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</si>
  <si>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</si>
  <si>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</si>
  <si>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</si>
  <si>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</si>
  <si>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</si>
  <si>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</si>
  <si>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</si>
  <si>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</si>
  <si>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</si>
  <si>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</si>
  <si>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</si>
  <si>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</si>
  <si>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</si>
  <si>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</si>
  <si>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</si>
  <si>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</si>
  <si>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</si>
  <si>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</si>
  <si>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</si>
  <si>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</si>
  <si>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</si>
  <si>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</si>
  <si>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</si>
  <si>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</si>
  <si>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</si>
  <si>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</si>
  <si>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</si>
  <si>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</si>
  <si>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</si>
  <si>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</si>
  <si>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</si>
  <si>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</si>
  <si>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</si>
  <si>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</si>
  <si>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</si>
  <si>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</si>
  <si>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</si>
  <si>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</si>
  <si>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</si>
  <si>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</si>
  <si>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</si>
  <si>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</si>
  <si>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</si>
  <si>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</si>
  <si>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</si>
  <si>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</si>
  <si>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</si>
  <si>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</si>
  <si>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</si>
  <si>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</si>
  <si>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</si>
  <si>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</si>
  <si>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</si>
  <si>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</si>
  <si>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</si>
  <si>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</si>
  <si>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</si>
  <si>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</si>
  <si>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</si>
  <si>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</si>
  <si>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</si>
  <si>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</si>
  <si>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</si>
  <si>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</si>
  <si>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</si>
  <si>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</si>
  <si>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</si>
  <si>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</si>
  <si>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</si>
  <si>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</si>
  <si>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</si>
  <si>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</si>
  <si>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</si>
  <si>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</si>
  <si>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</si>
  <si>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</si>
  <si>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</si>
  <si>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>Швецов Олександр Олександрович, ведучий</t>
  </si>
  <si>
    <t>1.3.2</t>
  </si>
  <si>
    <t>Психолог Олексій Аркадійович Карачинський</t>
  </si>
  <si>
    <t>1.3.3</t>
  </si>
  <si>
    <t xml:space="preserve"> Повне ПІБ, зазначити конкретну назву послуги/виконання робіт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</si>
  <si>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</si>
  <si>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</si>
  <si>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</si>
  <si>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</si>
  <si>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</si>
  <si>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</si>
  <si>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</si>
  <si>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</si>
  <si>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</si>
  <si>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</si>
  <si>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 xml:space="preserve">Режисер, керівник проєкту Владислав Олександрович Робський </t>
  </si>
  <si>
    <t>1.5.2</t>
  </si>
  <si>
    <t xml:space="preserve">Координатор проєкту Сергій Володимирович Шкуро </t>
  </si>
  <si>
    <t>1.5.3</t>
  </si>
  <si>
    <t>Продюсер Ханас Володимир Васильович</t>
  </si>
  <si>
    <t>1.5.4</t>
  </si>
  <si>
    <t>Оператор-постановник Надточій Віктор Михайлович</t>
  </si>
  <si>
    <t>1.5.5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</si>
  <si>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</si>
  <si>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</si>
  <si>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</si>
  <si>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</si>
  <si>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</si>
  <si>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</si>
  <si>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</si>
  <si>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</si>
  <si>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</si>
  <si>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</si>
  <si>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</si>
  <si>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</si>
  <si>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</si>
  <si>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</si>
  <si>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</si>
  <si>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</si>
  <si>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</si>
  <si>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</si>
  <si>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</si>
  <si>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</si>
  <si>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</si>
  <si>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</si>
  <si>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</si>
  <si>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</si>
  <si>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</si>
  <si>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</si>
  <si>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</si>
  <si>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</si>
  <si>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</si>
  <si>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</si>
  <si>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</si>
  <si>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</si>
  <si>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</si>
  <si>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</si>
  <si>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</si>
  <si>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</si>
  <si>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</si>
  <si>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</si>
  <si>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</si>
  <si>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</si>
  <si>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</si>
  <si>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</si>
  <si>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</si>
  <si>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</si>
  <si>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</si>
  <si>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</si>
  <si>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</si>
  <si>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</si>
  <si>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</si>
  <si>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</si>
  <si>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</si>
  <si>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</si>
  <si>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</si>
  <si>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Відеообладнання всього, в тому числі:</t>
  </si>
  <si>
    <t>4.2.1.1</t>
  </si>
  <si>
    <t>Відеокамера Sony FS7 M2 + Odyssey 7Q+ або аналог</t>
  </si>
  <si>
    <t>діб (шт)</t>
  </si>
  <si>
    <t>4.2.1.2</t>
  </si>
  <si>
    <t xml:space="preserve">Об'єктив Sony FE 16-35mm f/2.8 GM Lens + Hoya HD UV 82mm </t>
  </si>
  <si>
    <t>4.2.1.3</t>
  </si>
  <si>
    <t xml:space="preserve">Полярізаційний фільтр HOYA Variable Density 3-400 82mm </t>
  </si>
  <si>
    <t>4.2.1.4</t>
  </si>
  <si>
    <t>Об'єктив Samyang AF 35mm/1.4 FE  + Hoya HMC 67mm UV© або аналог</t>
  </si>
  <si>
    <t>4.2.1.5</t>
  </si>
  <si>
    <t>Об'єктив Samyang AF 50mm/1.4 FE  + Hoya HMC 67mm UV© або аналог</t>
  </si>
  <si>
    <t>4.2.1.6</t>
  </si>
  <si>
    <t>Об'єктив Tokina AT-X 116 PRO DX II AF 11-16 mm f/2.8  або аналог</t>
  </si>
  <si>
    <t>4.2.1.7</t>
  </si>
  <si>
    <t>Штатив+голова першого оператора  Manfrotto  546GB+504HD або аналог</t>
  </si>
  <si>
    <t>4.2.1.8</t>
  </si>
  <si>
    <t xml:space="preserve">Монопод Manfrotto MVMXPRO500 </t>
  </si>
  <si>
    <t>4.2.1.9</t>
  </si>
  <si>
    <t>Перехідник Metabones EF-E-BM3</t>
  </si>
  <si>
    <t>4.2.1.10</t>
  </si>
  <si>
    <t xml:space="preserve">Система стабилізації камери DJI Ronin-RS2 </t>
  </si>
  <si>
    <t>4.2.1.11</t>
  </si>
  <si>
    <t>Стійка Arsenal ARS-2600 2 шт.</t>
  </si>
  <si>
    <t>4.2.1.12</t>
  </si>
  <si>
    <t>Карта пам'яті Cfast для  камери 256Gb 2 шт.</t>
  </si>
  <si>
    <t>4.2.1.13</t>
  </si>
  <si>
    <t>Адаптер живлення  LanParte VBP-03 2 шт.</t>
  </si>
  <si>
    <t>4.2.1.14</t>
  </si>
  <si>
    <t>Акумулятор LanParte V-Mount 150Wh - 6 шт. та зарядний пристрій</t>
  </si>
  <si>
    <t>4.2.1.15</t>
  </si>
  <si>
    <t>Кріплення magic arm</t>
  </si>
  <si>
    <t>4.2.2</t>
  </si>
  <si>
    <t>Світлове обладнання всього, в тому числі:</t>
  </si>
  <si>
    <t>4.2.2.1</t>
  </si>
  <si>
    <t>Світлодіодний світильник Aputure Light Storm LS 600D PRO LED Light Kit with V-Mount Battery Plate</t>
  </si>
  <si>
    <t>4.2.2.2</t>
  </si>
  <si>
    <t xml:space="preserve">Софтбокс Aputure Light Dome II Soft Box 34.8″ </t>
  </si>
  <si>
    <t>4.2.2.3</t>
  </si>
  <si>
    <t>Світлодіодний світильник Aputure Light Storm LS300X LED Light Kit with V-Mount Battery Plate</t>
  </si>
  <si>
    <t>4.2.2.4</t>
  </si>
  <si>
    <t>Софтбокс Aputure Light Dome II Soft Box 34.8″  3 шт.</t>
  </si>
  <si>
    <t>4.2.2.5</t>
  </si>
  <si>
    <t>Стійка  MANFROTTO AVENGER C-Stand 40" SlidingLeg + ext D520+ grip (комплект) - 2 шт.</t>
  </si>
  <si>
    <t>4.2.2.6</t>
  </si>
  <si>
    <t>Подовжувач електричний 25м</t>
  </si>
  <si>
    <t>4.2.2.7</t>
  </si>
  <si>
    <t>Подовжувач електричний 20м</t>
  </si>
  <si>
    <t>4.2.3</t>
  </si>
  <si>
    <t>Аудіообладнання  всього, в тому числі:</t>
  </si>
  <si>
    <t>4.2.3.1</t>
  </si>
  <si>
    <t>мікрофон-пушка Sennheiser MKH 416 або аналог</t>
  </si>
  <si>
    <t>4.2.3.2</t>
  </si>
  <si>
    <t>Аудіорекордер  Zoom H6</t>
  </si>
  <si>
    <t>4.2.3.3</t>
  </si>
  <si>
    <t>Радіосистема Sennheiser EW112 G4</t>
  </si>
  <si>
    <t>4.2.3.4</t>
  </si>
  <si>
    <t>навушники Bayerdynamic 770 або аналог</t>
  </si>
  <si>
    <t>4.2.3.5</t>
  </si>
  <si>
    <t>комутація, ел.живлення (в т.ч. аккумулятори АА  8 шт, зарядний пристрій), комплект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</si>
  <si>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</si>
  <si>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</si>
  <si>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</si>
  <si>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</si>
  <si>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</si>
  <si>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</si>
  <si>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</si>
  <si>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</si>
  <si>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мікроавтобуса з водієм, на 10-12 місць та грузового відділення для обладнання. Проїзд по маршрутам: Київ-Житомир-Київ (4 доби), Київ-Бердичів-Київ  (4 доби), проїзд по Тернополю (4 доби), проїзд по Миколаєву (4 доби)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</si>
  <si>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</si>
  <si>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</si>
  <si>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</si>
  <si>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</si>
  <si>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</si>
  <si>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</si>
  <si>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</si>
  <si>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</si>
  <si>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</si>
  <si>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</si>
  <si>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</si>
  <si>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</si>
  <si>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</si>
  <si>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</si>
  <si>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</si>
  <si>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</si>
  <si>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</si>
  <si>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</si>
  <si>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</si>
  <si>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</si>
  <si>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</si>
  <si>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</si>
  <si>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</si>
  <si>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</si>
  <si>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</si>
  <si>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</si>
  <si>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</si>
  <si>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</si>
  <si>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</si>
  <si>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</si>
  <si>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</si>
  <si>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</si>
  <si>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</si>
  <si>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</si>
  <si>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</si>
  <si>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</si>
  <si>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</si>
  <si>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</si>
  <si>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</si>
  <si>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</si>
  <si>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</si>
  <si>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</si>
  <si>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Зовнішний жорсткий диск 3.5 USB 3.0 Western Digital My Book 6TB  або аналог від іншого виробника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</si>
  <si>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</si>
  <si>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</si>
  <si>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</si>
  <si>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</si>
  <si>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</si>
  <si>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</si>
  <si>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</si>
  <si>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</si>
  <si>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</si>
  <si>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</si>
  <si>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</si>
  <si>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</si>
  <si>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</si>
  <si>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</si>
  <si>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</si>
  <si>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</si>
  <si>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</si>
  <si>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</si>
  <si>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</si>
  <si>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</si>
  <si>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</si>
  <si>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</si>
  <si>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</si>
  <si>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</si>
  <si>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</si>
  <si>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</si>
  <si>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</si>
  <si>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</si>
  <si>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</si>
  <si>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</si>
  <si>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</si>
  <si>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</si>
  <si>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</si>
  <si>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</si>
  <si>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</si>
  <si>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</si>
  <si>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</si>
  <si>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</si>
  <si>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</si>
  <si>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</si>
  <si>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</si>
  <si>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</si>
  <si>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</si>
  <si>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</si>
  <si>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</si>
  <si>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</si>
  <si>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</si>
  <si>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</si>
  <si>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</si>
  <si>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</si>
  <si>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</si>
  <si>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Послуга щодо таргетованої реклами телефільмів, просування кожного з 2-х випусків циклу,  рекламні витрати на просування  в соцмережах</t>
  </si>
  <si>
    <t>Комплексна Послуга з SMM-просування, ФОП</t>
  </si>
  <si>
    <t>Розміщення публікацій в ЗМІ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</si>
  <si>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</si>
  <si>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</si>
  <si>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</si>
  <si>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</si>
  <si>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</si>
  <si>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</si>
  <si>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</si>
  <si>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</si>
  <si>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</si>
  <si>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</si>
  <si>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</si>
  <si>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</si>
  <si>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</si>
  <si>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з української на англійську мову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</si>
  <si>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</si>
  <si>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</si>
  <si>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</si>
  <si>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</si>
  <si>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</si>
  <si>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</si>
  <si>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</si>
  <si>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послуги, ФОП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</si>
  <si>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</si>
  <si>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</si>
  <si>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</si>
  <si>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</si>
  <si>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</si>
  <si>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</si>
  <si>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</si>
  <si>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</si>
  <si>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</si>
  <si>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Редактор монтажу, ФОП</t>
  </si>
  <si>
    <t>змін</t>
  </si>
  <si>
    <t>13.2.2</t>
  </si>
  <si>
    <t>Обробка та зведення звуку, ФОП</t>
  </si>
  <si>
    <t>13.2.3</t>
  </si>
  <si>
    <t>Зазначити конкретну назву послуги відповідно до технічного завдання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</si>
  <si>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</si>
  <si>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</si>
  <si>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</si>
  <si>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</si>
  <si>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</si>
  <si>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</si>
  <si>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</si>
  <si>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</si>
  <si>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</si>
  <si>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</si>
  <si>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</si>
  <si>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</si>
  <si>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</si>
  <si>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</si>
  <si>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</si>
  <si>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</si>
  <si>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</si>
  <si>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</si>
  <si>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 xml:space="preserve">Звукооператор, ЦПХ </t>
  </si>
  <si>
    <t>13.4.6</t>
  </si>
  <si>
    <t>Композитор, ФОП</t>
  </si>
  <si>
    <t>13.4.7</t>
  </si>
  <si>
    <t>Інші прямі витрати (деталізувати кожний вид витрат)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</si>
  <si>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</si>
  <si>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</si>
  <si>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</si>
  <si>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</si>
  <si>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</si>
  <si>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</si>
  <si>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</si>
  <si>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</si>
  <si>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Президент Організації</t>
  </si>
  <si>
    <t>Бовсуновська Валерія Валентинівна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</si>
</sst>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34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4" fontId="2" fillId="2" borderId="41" xfId="0" applyNumberFormat="1" applyFont="1" applyFill="1" applyBorder="1" applyAlignment="1">
      <alignment horizontal="center"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164" fontId="2" fillId="2" borderId="43" xfId="0" applyNumberFormat="1" applyFont="1" applyFill="1" applyBorder="1" applyAlignment="1">
      <alignment horizontal="center" vertical="center" wrapText="1"/>
    </xf>
    <xf numFmtId="164" fontId="2" fillId="2" borderId="44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3" fontId="2" fillId="3" borderId="40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18" fillId="4" borderId="45" xfId="0" applyFont="1" applyFill="1" applyBorder="1" applyAlignment="1">
      <alignment vertical="center"/>
    </xf>
    <xf numFmtId="0" fontId="18" fillId="4" borderId="46" xfId="0" applyFont="1" applyFill="1" applyBorder="1" applyAlignment="1">
      <alignment horizontal="center" vertical="center"/>
    </xf>
    <xf numFmtId="0" fontId="18" fillId="4" borderId="47" xfId="0" applyFont="1" applyFill="1" applyBorder="1" applyAlignment="1">
      <alignment vertical="center" wrapText="1"/>
    </xf>
    <xf numFmtId="0" fontId="4" fillId="4" borderId="47" xfId="0" applyFont="1" applyFill="1" applyBorder="1" applyAlignment="1">
      <alignment horizontal="center" vertical="center"/>
    </xf>
    <xf numFmtId="4" fontId="4" fillId="4" borderId="47" xfId="0" applyNumberFormat="1" applyFont="1" applyFill="1" applyBorder="1" applyAlignment="1">
      <alignment horizontal="right" vertical="center"/>
    </xf>
    <xf numFmtId="4" fontId="19" fillId="4" borderId="47" xfId="0" applyNumberFormat="1" applyFont="1" applyFill="1" applyBorder="1" applyAlignment="1">
      <alignment horizontal="right" vertical="center"/>
    </xf>
    <xf numFmtId="0" fontId="4" fillId="4" borderId="4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8" xfId="0" applyFont="1" applyFill="1" applyBorder="1" applyAlignment="1">
      <alignment vertical="center"/>
    </xf>
    <xf numFmtId="0" fontId="2" fillId="5" borderId="41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vertical="center"/>
    </xf>
    <xf numFmtId="0" fontId="1" fillId="5" borderId="46" xfId="0" applyFont="1" applyFill="1" applyBorder="1" applyAlignment="1">
      <alignment horizontal="center" vertical="center"/>
    </xf>
    <xf numFmtId="4" fontId="1" fillId="5" borderId="46" xfId="0" applyNumberFormat="1" applyFont="1" applyFill="1" applyBorder="1" applyAlignment="1">
      <alignment horizontal="right" vertical="center"/>
    </xf>
    <xf numFmtId="4" fontId="15" fillId="5" borderId="46" xfId="0" applyNumberFormat="1" applyFont="1" applyFill="1" applyBorder="1" applyAlignment="1">
      <alignment horizontal="right" vertical="center"/>
    </xf>
    <xf numFmtId="0" fontId="1" fillId="5" borderId="49" xfId="0" applyFont="1" applyFill="1" applyBorder="1" applyAlignment="1">
      <alignment vertical="center"/>
    </xf>
    <xf numFmtId="165" fontId="2" fillId="6" borderId="50" xfId="0" applyNumberFormat="1" applyFont="1" applyFill="1" applyBorder="1" applyAlignment="1">
      <alignment vertical="top"/>
    </xf>
    <xf numFmtId="49" fontId="2" fillId="6" borderId="51" xfId="0" applyNumberFormat="1" applyFont="1" applyFill="1" applyBorder="1" applyAlignment="1">
      <alignment horizontal="center" vertical="top"/>
    </xf>
    <xf numFmtId="0" fontId="20" fillId="6" borderId="52" xfId="0" applyFont="1" applyFill="1" applyBorder="1" applyAlignment="1">
      <alignment vertical="top" wrapText="1"/>
    </xf>
    <xf numFmtId="0" fontId="2" fillId="6" borderId="53" xfId="0" applyFont="1" applyFill="1" applyBorder="1" applyAlignment="1">
      <alignment horizontal="center" vertical="top"/>
    </xf>
    <xf numFmtId="4" fontId="2" fillId="6" borderId="54" xfId="0" applyNumberFormat="1" applyFont="1" applyFill="1" applyBorder="1" applyAlignment="1">
      <alignment horizontal="right" vertical="top"/>
    </xf>
    <xf numFmtId="4" fontId="2" fillId="6" borderId="55" xfId="0" applyNumberFormat="1" applyFont="1" applyFill="1" applyBorder="1" applyAlignment="1">
      <alignment horizontal="right" vertical="top"/>
    </xf>
    <xf numFmtId="4" fontId="2" fillId="6" borderId="56" xfId="0" applyNumberFormat="1" applyFont="1" applyFill="1" applyBorder="1" applyAlignment="1">
      <alignment horizontal="right" vertical="top"/>
    </xf>
    <xf numFmtId="4" fontId="15" fillId="6" borderId="57" xfId="0" applyNumberFormat="1" applyFont="1" applyFill="1" applyBorder="1" applyAlignment="1">
      <alignment horizontal="right" vertical="top"/>
    </xf>
    <xf numFmtId="10" fontId="15" fillId="6" borderId="57" xfId="0" applyNumberFormat="1" applyFont="1" applyFill="1" applyBorder="1" applyAlignment="1">
      <alignment horizontal="right" vertical="top"/>
    </xf>
    <xf numFmtId="0" fontId="2" fillId="6" borderId="56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8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9" xfId="0" applyFont="1" applyBorder="1" applyAlignment="1">
      <alignment vertical="top" wrapText="1"/>
    </xf>
    <xf numFmtId="0" fontId="1" fillId="0" borderId="58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60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0" fontId="15" fillId="0" borderId="61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2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2" xfId="0" applyFont="1" applyBorder="1" applyAlignment="1">
      <alignment horizontal="center" vertical="top"/>
    </xf>
    <xf numFmtId="4" fontId="1" fillId="0" borderId="63" xfId="0" applyNumberFormat="1" applyFont="1" applyBorder="1" applyAlignment="1">
      <alignment horizontal="right" vertical="top"/>
    </xf>
    <xf numFmtId="4" fontId="1" fillId="0" borderId="64" xfId="0" applyNumberFormat="1" applyFont="1" applyBorder="1" applyAlignment="1">
      <alignment horizontal="right" vertical="top"/>
    </xf>
    <xf numFmtId="4" fontId="1" fillId="0" borderId="65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0" fontId="1" fillId="0" borderId="65" xfId="0" applyFont="1" applyBorder="1" applyAlignment="1">
      <alignment vertical="top" wrapText="1"/>
    </xf>
    <xf numFmtId="0" fontId="20" fillId="6" borderId="67" xfId="0" applyFont="1" applyFill="1" applyBorder="1" applyAlignment="1">
      <alignment vertical="top" wrapText="1"/>
    </xf>
    <xf numFmtId="0" fontId="2" fillId="6" borderId="50" xfId="0" applyFont="1" applyFill="1" applyBorder="1" applyAlignment="1">
      <alignment horizontal="center" vertical="top"/>
    </xf>
    <xf numFmtId="4" fontId="2" fillId="6" borderId="68" xfId="0" applyNumberFormat="1" applyFont="1" applyFill="1" applyBorder="1" applyAlignment="1">
      <alignment horizontal="right" vertical="top"/>
    </xf>
    <xf numFmtId="4" fontId="2" fillId="6" borderId="69" xfId="0" applyNumberFormat="1" applyFont="1" applyFill="1" applyBorder="1" applyAlignment="1">
      <alignment horizontal="right" vertical="top"/>
    </xf>
    <xf numFmtId="4" fontId="2" fillId="6" borderId="70" xfId="0" applyNumberFormat="1" applyFont="1" applyFill="1" applyBorder="1" applyAlignment="1">
      <alignment horizontal="right" vertical="top"/>
    </xf>
    <xf numFmtId="4" fontId="1" fillId="6" borderId="70" xfId="0" applyNumberFormat="1" applyFont="1" applyFill="1" applyBorder="1" applyAlignment="1">
      <alignment horizontal="right" vertical="top"/>
    </xf>
    <xf numFmtId="0" fontId="2" fillId="6" borderId="70" xfId="0" applyFont="1" applyFill="1" applyBorder="1" applyAlignment="1">
      <alignment vertical="top" wrapText="1"/>
    </xf>
    <xf numFmtId="165" fontId="2" fillId="0" borderId="71" xfId="0" applyNumberFormat="1" applyFont="1" applyBorder="1" applyAlignment="1">
      <alignment vertical="top"/>
    </xf>
    <xf numFmtId="0" fontId="1" fillId="0" borderId="71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7" xfId="0" applyFont="1" applyFill="1" applyBorder="1" applyAlignment="1">
      <alignment vertical="top" wrapText="1"/>
    </xf>
    <xf numFmtId="49" fontId="3" fillId="0" borderId="72" xfId="0" applyNumberFormat="1" applyFont="1" applyBorder="1" applyAlignment="1">
      <alignment horizontal="center" vertical="top"/>
    </xf>
    <xf numFmtId="49" fontId="3" fillId="6" borderId="51" xfId="0" applyNumberFormat="1" applyFont="1" applyFill="1" applyBorder="1" applyAlignment="1">
      <alignment horizontal="center" vertical="top"/>
    </xf>
    <xf numFmtId="165" fontId="2" fillId="0" borderId="73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3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4" xfId="0" applyFont="1" applyBorder="1" applyAlignment="1">
      <alignment vertical="top" wrapText="1"/>
    </xf>
    <xf numFmtId="0" fontId="5" fillId="0" borderId="74" xfId="0" applyFont="1" applyBorder="1" applyAlignment="1">
      <alignment vertical="top" wrapText="1"/>
    </xf>
    <xf numFmtId="4" fontId="15" fillId="0" borderId="75" xfId="0" applyNumberFormat="1" applyFont="1" applyBorder="1" applyAlignment="1">
      <alignment horizontal="right" vertical="top"/>
    </xf>
    <xf numFmtId="165" fontId="20" fillId="7" borderId="45" xfId="0" applyNumberFormat="1" applyFont="1" applyFill="1" applyBorder="1" applyAlignment="1">
      <alignment vertical="center"/>
    </xf>
    <xf numFmtId="165" fontId="2" fillId="7" borderId="46" xfId="0" applyNumberFormat="1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vertical="center" wrapText="1"/>
    </xf>
    <xf numFmtId="0" fontId="2" fillId="7" borderId="49" xfId="0" applyFont="1" applyFill="1" applyBorder="1" applyAlignment="1">
      <alignment horizontal="center" vertical="center"/>
    </xf>
    <xf numFmtId="4" fontId="2" fillId="2" borderId="47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77" xfId="0" applyNumberFormat="1" applyFont="1" applyFill="1" applyBorder="1" applyAlignment="1">
      <alignment horizontal="right" vertical="center"/>
    </xf>
    <xf numFmtId="4" fontId="2" fillId="7" borderId="78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2" xfId="0" applyNumberFormat="1" applyFont="1" applyFill="1" applyBorder="1" applyAlignment="1">
      <alignment horizontal="right" vertical="center"/>
    </xf>
    <xf numFmtId="0" fontId="2" fillId="7" borderId="41" xfId="0" applyFont="1" applyFill="1" applyBorder="1" applyAlignment="1">
      <alignment vertical="center" wrapText="1"/>
    </xf>
    <xf numFmtId="0" fontId="2" fillId="5" borderId="79" xfId="0" applyFont="1" applyFill="1" applyBorder="1" applyAlignment="1">
      <alignment vertical="center"/>
    </xf>
    <xf numFmtId="0" fontId="3" fillId="5" borderId="80" xfId="0" applyFont="1" applyFill="1" applyBorder="1" applyAlignment="1">
      <alignment horizontal="center" vertical="center"/>
    </xf>
    <xf numFmtId="0" fontId="2" fillId="5" borderId="81" xfId="0" applyFont="1" applyFill="1" applyBorder="1" applyAlignment="1">
      <alignment vertical="center"/>
    </xf>
    <xf numFmtId="0" fontId="1" fillId="5" borderId="81" xfId="0" applyFont="1" applyFill="1" applyBorder="1" applyAlignment="1">
      <alignment horizontal="center" vertical="center"/>
    </xf>
    <xf numFmtId="4" fontId="15" fillId="5" borderId="82" xfId="0" applyNumberFormat="1" applyFont="1" applyFill="1" applyBorder="1" applyAlignment="1">
      <alignment horizontal="right" vertical="top"/>
    </xf>
    <xf numFmtId="4" fontId="2" fillId="6" borderId="83" xfId="0" applyNumberFormat="1" applyFont="1" applyFill="1" applyBorder="1" applyAlignment="1">
      <alignment horizontal="right" vertical="top"/>
    </xf>
    <xf numFmtId="4" fontId="2" fillId="6" borderId="84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5" fillId="0" borderId="85" xfId="0" applyFont="1" applyBorder="1" applyAlignment="1">
      <alignment vertical="top" wrapText="1"/>
    </xf>
    <xf numFmtId="4" fontId="2" fillId="7" borderId="86" xfId="0" applyNumberFormat="1" applyFont="1" applyFill="1" applyBorder="1" applyAlignment="1">
      <alignment horizontal="right" vertical="center"/>
    </xf>
    <xf numFmtId="4" fontId="2" fillId="7" borderId="87" xfId="0" applyNumberFormat="1" applyFont="1" applyFill="1" applyBorder="1" applyAlignment="1">
      <alignment horizontal="right" vertical="center"/>
    </xf>
    <xf numFmtId="4" fontId="15" fillId="7" borderId="42" xfId="0" applyNumberFormat="1" applyFont="1" applyFill="1" applyBorder="1" applyAlignment="1">
      <alignment horizontal="right" vertical="center"/>
    </xf>
    <xf numFmtId="0" fontId="21" fillId="6" borderId="52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8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4" fontId="1" fillId="0" borderId="64" xfId="0" applyNumberFormat="1" applyFont="1" applyBorder="1" applyAlignment="1">
      <alignment horizontal="right" vertical="top" wrapText="1"/>
    </xf>
    <xf numFmtId="4" fontId="1" fillId="0" borderId="65" xfId="0" applyNumberFormat="1" applyFont="1" applyBorder="1" applyAlignment="1">
      <alignment horizontal="right" vertical="top" wrapText="1"/>
    </xf>
    <xf numFmtId="0" fontId="1" fillId="0" borderId="59" xfId="0" applyFont="1" applyBorder="1" applyAlignment="1">
      <alignment horizontal="left" vertical="top" wrapText="1"/>
    </xf>
    <xf numFmtId="0" fontId="5" fillId="0" borderId="58" xfId="0" applyFont="1" applyBorder="1" applyAlignment="1">
      <alignment horizontal="center" vertical="top"/>
    </xf>
    <xf numFmtId="0" fontId="1" fillId="0" borderId="74" xfId="0" applyFont="1" applyBorder="1" applyAlignment="1">
      <alignment horizontal="left" vertical="top" wrapText="1"/>
    </xf>
    <xf numFmtId="0" fontId="5" fillId="0" borderId="62" xfId="0" applyFont="1" applyBorder="1" applyAlignment="1">
      <alignment horizontal="center" vertical="top"/>
    </xf>
    <xf numFmtId="4" fontId="15" fillId="7" borderId="47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5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vertical="center"/>
    </xf>
    <xf numFmtId="4" fontId="15" fillId="5" borderId="57" xfId="0" applyNumberFormat="1" applyFont="1" applyFill="1" applyBorder="1" applyAlignment="1">
      <alignment horizontal="right" vertical="top"/>
    </xf>
    <xf numFmtId="4" fontId="15" fillId="6" borderId="91" xfId="0" applyNumberFormat="1" applyFont="1" applyFill="1" applyBorder="1" applyAlignment="1">
      <alignment horizontal="right" vertical="top"/>
    </xf>
    <xf numFmtId="0" fontId="5" fillId="0" borderId="92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91" xfId="0" applyNumberFormat="1" applyFont="1" applyFill="1" applyBorder="1" applyAlignment="1">
      <alignment horizontal="right" vertical="top"/>
    </xf>
    <xf numFmtId="0" fontId="5" fillId="0" borderId="73" xfId="0" applyFont="1" applyBorder="1" applyAlignment="1">
      <alignment horizontal="center" vertical="top"/>
    </xf>
    <xf numFmtId="0" fontId="20" fillId="6" borderId="51" xfId="0" applyFont="1" applyFill="1" applyBorder="1" applyAlignment="1">
      <alignment vertical="top" wrapText="1"/>
    </xf>
    <xf numFmtId="0" fontId="2" fillId="6" borderId="67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9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2" xfId="0" applyFont="1" applyFill="1" applyBorder="1" applyAlignment="1">
      <alignment horizontal="left" vertical="top" wrapText="1"/>
    </xf>
    <xf numFmtId="0" fontId="21" fillId="6" borderId="67" xfId="0" applyFont="1" applyFill="1" applyBorder="1" applyAlignment="1">
      <alignment horizontal="left" vertical="top" wrapText="1"/>
    </xf>
    <xf numFmtId="10" fontId="15" fillId="0" borderId="75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9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3" xfId="0" applyFont="1" applyFill="1" applyBorder="1" applyAlignment="1">
      <alignment vertical="center"/>
    </xf>
    <xf numFmtId="4" fontId="1" fillId="0" borderId="92" xfId="0" applyNumberFormat="1" applyFont="1" applyBorder="1" applyAlignment="1">
      <alignment horizontal="right" vertical="top"/>
    </xf>
    <xf numFmtId="4" fontId="15" fillId="0" borderId="6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0" fontId="1" fillId="0" borderId="70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4" xfId="0" applyFont="1" applyBorder="1" applyAlignment="1">
      <alignment vertical="top" wrapText="1"/>
    </xf>
    <xf numFmtId="4" fontId="1" fillId="0" borderId="95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6" xfId="0" applyNumberFormat="1" applyFont="1" applyBorder="1" applyAlignment="1">
      <alignment horizontal="right" vertical="top"/>
    </xf>
    <xf numFmtId="10" fontId="15" fillId="0" borderId="96" xfId="0" applyNumberFormat="1" applyFont="1" applyBorder="1" applyAlignment="1">
      <alignment horizontal="right" vertical="top"/>
    </xf>
    <xf numFmtId="165" fontId="2" fillId="7" borderId="47" xfId="0" applyNumberFormat="1" applyFont="1" applyFill="1" applyBorder="1" applyAlignment="1">
      <alignment horizontal="center" vertical="center"/>
    </xf>
    <xf numFmtId="0" fontId="3" fillId="5" borderId="81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3" xfId="0" applyNumberFormat="1" applyFont="1" applyBorder="1" applyAlignment="1">
      <alignment horizontal="right" vertical="top"/>
    </xf>
    <xf numFmtId="165" fontId="2" fillId="7" borderId="81" xfId="0" applyNumberFormat="1" applyFont="1" applyFill="1" applyBorder="1" applyAlignment="1">
      <alignment horizontal="center" vertical="center"/>
    </xf>
    <xf numFmtId="4" fontId="2" fillId="7" borderId="47" xfId="0" applyNumberFormat="1" applyFont="1" applyFill="1" applyBorder="1" applyAlignment="1">
      <alignment horizontal="right" vertical="center"/>
    </xf>
    <xf numFmtId="4" fontId="15" fillId="5" borderId="81" xfId="0" applyNumberFormat="1" applyFont="1" applyFill="1" applyBorder="1" applyAlignment="1">
      <alignment horizontal="right" vertical="center"/>
    </xf>
    <xf numFmtId="0" fontId="1" fillId="5" borderId="97" xfId="0" applyFont="1" applyFill="1" applyBorder="1" applyAlignment="1">
      <alignment vertical="center"/>
    </xf>
    <xf numFmtId="165" fontId="2" fillId="0" borderId="98" xfId="0" applyNumberFormat="1" applyFont="1" applyBorder="1" applyAlignment="1">
      <alignment vertical="top"/>
    </xf>
    <xf numFmtId="166" fontId="3" fillId="0" borderId="51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51" xfId="0" applyFont="1" applyBorder="1" applyAlignment="1">
      <alignment horizontal="center" vertical="top"/>
    </xf>
    <xf numFmtId="4" fontId="1" fillId="0" borderId="93" xfId="0" applyNumberFormat="1" applyFont="1" applyBorder="1" applyAlignment="1">
      <alignment horizontal="right" vertical="top"/>
    </xf>
    <xf numFmtId="4" fontId="1" fillId="0" borderId="69" xfId="0" applyNumberFormat="1" applyFont="1" applyBorder="1" applyAlignment="1">
      <alignment horizontal="right" vertical="top"/>
    </xf>
    <xf numFmtId="4" fontId="1" fillId="0" borderId="70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60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6" xfId="0" applyNumberFormat="1" applyFont="1" applyBorder="1" applyAlignment="1">
      <alignment horizontal="right" vertical="top"/>
    </xf>
    <xf numFmtId="0" fontId="1" fillId="0" borderId="32" xfId="0" applyFont="1" applyBorder="1" applyAlignment="1">
      <alignment vertical="top" wrapText="1"/>
    </xf>
    <xf numFmtId="4" fontId="1" fillId="0" borderId="61" xfId="0" applyNumberFormat="1" applyFont="1" applyBorder="1" applyAlignment="1">
      <alignment horizontal="right" vertical="top"/>
    </xf>
    <xf numFmtId="4" fontId="1" fillId="0" borderId="100" xfId="0" applyNumberFormat="1" applyFont="1" applyBorder="1" applyAlignment="1">
      <alignment horizontal="right" vertical="top"/>
    </xf>
    <xf numFmtId="4" fontId="15" fillId="0" borderId="51" xfId="0" applyNumberFormat="1" applyFont="1" applyBorder="1" applyAlignment="1">
      <alignment horizontal="right" vertical="top"/>
    </xf>
    <xf numFmtId="0" fontId="1" fillId="0" borderId="51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2" xfId="0" applyNumberFormat="1" applyFont="1" applyBorder="1" applyAlignment="1">
      <alignment horizontal="center" vertical="top"/>
    </xf>
    <xf numFmtId="0" fontId="1" fillId="0" borderId="72" xfId="0" applyFont="1" applyBorder="1" applyAlignment="1">
      <alignment horizontal="center" vertical="top"/>
    </xf>
    <xf numFmtId="0" fontId="1" fillId="0" borderId="72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2" xfId="0" applyNumberFormat="1" applyFont="1" applyBorder="1" applyAlignment="1">
      <alignment horizontal="right" vertical="top"/>
    </xf>
    <xf numFmtId="0" fontId="1" fillId="5" borderId="47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8" xfId="0" applyFont="1" applyBorder="1" applyAlignment="1">
      <alignment vertical="top" wrapText="1"/>
    </xf>
    <xf numFmtId="0" fontId="1" fillId="0" borderId="104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5" xfId="0" applyFont="1" applyBorder="1" applyAlignment="1">
      <alignment vertical="top" wrapText="1"/>
    </xf>
    <xf numFmtId="0" fontId="1" fillId="0" borderId="88" xfId="0" applyFont="1" applyBorder="1" applyAlignment="1">
      <alignment vertical="top" wrapText="1"/>
    </xf>
    <xf numFmtId="0" fontId="2" fillId="7" borderId="97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21" fillId="6" borderId="106" xfId="0" applyFont="1" applyFill="1" applyBorder="1" applyAlignment="1">
      <alignment horizontal="left" vertical="top" wrapText="1"/>
    </xf>
    <xf numFmtId="4" fontId="2" fillId="6" borderId="107" xfId="0" applyNumberFormat="1" applyFont="1" applyFill="1" applyBorder="1" applyAlignment="1">
      <alignment horizontal="right" vertical="top"/>
    </xf>
    <xf numFmtId="4" fontId="2" fillId="6" borderId="51" xfId="0" applyNumberFormat="1" applyFont="1" applyFill="1" applyBorder="1" applyAlignment="1">
      <alignment horizontal="right" vertical="top"/>
    </xf>
    <xf numFmtId="0" fontId="1" fillId="0" borderId="61" xfId="0" applyFont="1" applyBorder="1" applyAlignment="1">
      <alignment vertical="top" wrapText="1"/>
    </xf>
    <xf numFmtId="0" fontId="1" fillId="0" borderId="60" xfId="0" applyFont="1" applyBorder="1" applyAlignment="1">
      <alignment vertical="top" wrapText="1"/>
    </xf>
    <xf numFmtId="4" fontId="1" fillId="0" borderId="94" xfId="0" applyNumberFormat="1" applyFont="1" applyBorder="1" applyAlignment="1">
      <alignment horizontal="right" vertical="top"/>
    </xf>
    <xf numFmtId="165" fontId="2" fillId="6" borderId="53" xfId="0" applyNumberFormat="1" applyFont="1" applyFill="1" applyBorder="1" applyAlignment="1">
      <alignment vertical="top"/>
    </xf>
    <xf numFmtId="49" fontId="3" fillId="6" borderId="108" xfId="0" applyNumberFormat="1" applyFont="1" applyFill="1" applyBorder="1" applyAlignment="1">
      <alignment horizontal="center" vertical="top"/>
    </xf>
    <xf numFmtId="0" fontId="2" fillId="6" borderId="106" xfId="0" applyFont="1" applyFill="1" applyBorder="1" applyAlignment="1">
      <alignment vertical="top" wrapText="1"/>
    </xf>
    <xf numFmtId="0" fontId="20" fillId="6" borderId="67" xfId="0" applyFont="1" applyFill="1" applyBorder="1" applyAlignment="1">
      <alignment horizontal="left" vertical="top" wrapText="1"/>
    </xf>
    <xf numFmtId="165" fontId="20" fillId="7" borderId="40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vertical="center" wrapText="1"/>
    </xf>
    <xf numFmtId="0" fontId="2" fillId="7" borderId="42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5" xfId="0" applyNumberFormat="1" applyFont="1" applyFill="1" applyBorder="1" applyAlignment="1">
      <alignment vertical="center"/>
    </xf>
    <xf numFmtId="165" fontId="2" fillId="4" borderId="46" xfId="0" applyNumberFormat="1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vertical="center" wrapText="1"/>
    </xf>
    <xf numFmtId="0" fontId="2" fillId="4" borderId="46" xfId="0" applyFont="1" applyFill="1" applyBorder="1" applyAlignment="1">
      <alignment horizontal="center" vertical="center"/>
    </xf>
    <xf numFmtId="4" fontId="2" fillId="4" borderId="45" xfId="0" applyNumberFormat="1" applyFont="1" applyFill="1" applyBorder="1" applyAlignment="1">
      <alignment horizontal="right" vertical="center"/>
    </xf>
    <xf numFmtId="4" fontId="2" fillId="4" borderId="49" xfId="0" applyNumberFormat="1" applyFont="1" applyFill="1" applyBorder="1" applyAlignment="1">
      <alignment horizontal="right" vertical="center"/>
    </xf>
    <xf numFmtId="4" fontId="2" fillId="4" borderId="97" xfId="0" applyNumberFormat="1" applyFont="1" applyFill="1" applyBorder="1" applyAlignment="1">
      <alignment horizontal="right" vertical="center"/>
    </xf>
    <xf numFmtId="10" fontId="15" fillId="4" borderId="57" xfId="0" applyNumberFormat="1" applyFont="1" applyFill="1" applyBorder="1" applyAlignment="1">
      <alignment horizontal="right" vertical="top"/>
    </xf>
    <xf numFmtId="0" fontId="2" fillId="4" borderId="80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9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33" fillId="0" borderId="32" xfId="0" applyFont="1" applyBorder="1" applyAlignment="1">
      <alignment horizontal="center"/>
    </xf>
    <xf numFmtId="0" fontId="11" fillId="0" borderId="32" xfId="0" applyFont="1" applyBorder="1"/>
    <xf numFmtId="4" fontId="2" fillId="2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11" fillId="0" borderId="38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11" fillId="0" borderId="39" xfId="0" applyFont="1" applyBorder="1"/>
    <xf numFmtId="165" fontId="20" fillId="7" borderId="101" xfId="0" applyNumberFormat="1" applyFont="1" applyFill="1" applyBorder="1" applyAlignment="1">
      <alignment horizontal="left" vertical="center" wrapText="1"/>
    </xf>
    <xf numFmtId="0" fontId="11" fillId="0" borderId="102" xfId="0" applyFont="1" applyBorder="1"/>
    <xf numFmtId="0" fontId="11" fillId="0" borderId="103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0" fontId="11" fillId="0" borderId="109" xfId="0" applyFont="1" applyBorder="1"/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2" xfId="0" applyNumberFormat="1" applyFont="1" applyBorder="1" applyAlignment="1">
      <alignment horizontal="right" vertical="center"/>
    </xf>
    <xf numFmtId="0" fontId="11" fillId="0" borderId="74" xfId="0" applyFont="1" applyBorder="1"/>
    <xf numFmtId="0" fontId="11" fillId="0" borderId="88" xfId="0" applyFont="1" applyBorder="1"/>
    <xf numFmtId="0" fontId="11" fillId="0" borderId="89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9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opLeftCell="D22" workbookViewId="0">
      <selection activeCell="J38" sqref="J38"/>
    </sheetView>
  </sheetViews>
  <sheetFormatPr defaultColWidth="14.47265625" defaultRowHeight="15" customHeight="1" x14ac:dyDescent="0.55000000000000004"/>
  <cols>
    <col min="1" max="1" width="16" customWidth="1"/>
    <col min="2" max="2" width="16.47265625" customWidth="1"/>
    <col min="3" max="8" width="20.47265625" customWidth="1"/>
    <col min="9" max="9" width="12.47265625" customWidth="1"/>
    <col min="10" max="10" width="20.47265625" customWidth="1"/>
    <col min="11" max="11" width="12.47265625" customWidth="1"/>
    <col min="12" max="12" width="20.47265625" customWidth="1"/>
    <col min="13" max="13" width="12.47265625" customWidth="1"/>
    <col min="14" max="14" width="20.47265625" customWidth="1"/>
    <col min="15" max="23" width="4.83984375" customWidth="1"/>
    <col min="24" max="26" width="9.47265625" customWidth="1"/>
    <col min="27" max="31" width="11" customWidth="1"/>
  </cols>
  <sheetData>
    <row r="1" spans="1:31" ht="15" customHeight="1" x14ac:dyDescent="0.55000000000000004">
      <c r="A1" s="339" t="s">
        <v>0</v>
      </c>
      <c r="B1" s="334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55000000000000004">
      <c r="A2" s="3"/>
      <c r="B2" s="1"/>
      <c r="C2" s="1"/>
      <c r="D2" s="2"/>
      <c r="E2" s="1"/>
      <c r="F2" s="1"/>
      <c r="G2" s="1"/>
      <c r="H2" s="339" t="s">
        <v>2</v>
      </c>
      <c r="I2" s="334"/>
      <c r="J2" s="33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55000000000000004">
      <c r="A3" s="3"/>
      <c r="B3" s="1"/>
      <c r="C3" s="1"/>
      <c r="D3" s="2"/>
      <c r="E3" s="1"/>
      <c r="F3" s="1"/>
      <c r="G3" s="1"/>
      <c r="H3" s="339" t="s">
        <v>3</v>
      </c>
      <c r="I3" s="334"/>
      <c r="J3" s="33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55000000000000004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55000000000000004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55000000000000004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4" x14ac:dyDescent="0.55000000000000004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4" x14ac:dyDescent="0.55000000000000004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4" x14ac:dyDescent="0.55000000000000004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55000000000000004">
      <c r="A10" s="4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55000000000000004">
      <c r="A11" s="3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55000000000000004">
      <c r="A12" s="3" t="s">
        <v>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55000000000000004">
      <c r="A13" s="3" t="s">
        <v>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55000000000000004">
      <c r="A14" s="3" t="s">
        <v>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55000000000000004">
      <c r="A15" s="3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5500000000000000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55000000000000004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3" x14ac:dyDescent="0.55000000000000004">
      <c r="A18" s="8"/>
      <c r="B18" s="340" t="s">
        <v>10</v>
      </c>
      <c r="C18" s="334"/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3" x14ac:dyDescent="0.55000000000000004">
      <c r="A19" s="8"/>
      <c r="B19" s="340" t="s">
        <v>11</v>
      </c>
      <c r="C19" s="334"/>
      <c r="D19" s="334"/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3" x14ac:dyDescent="0.55000000000000004">
      <c r="A20" s="8"/>
      <c r="B20" s="341" t="s">
        <v>12</v>
      </c>
      <c r="C20" s="334"/>
      <c r="D20" s="334"/>
      <c r="E20" s="334"/>
      <c r="F20" s="334"/>
      <c r="G20" s="334"/>
      <c r="H20" s="334"/>
      <c r="I20" s="334"/>
      <c r="J20" s="334"/>
      <c r="K20" s="334"/>
      <c r="L20" s="334"/>
      <c r="M20" s="334"/>
      <c r="N20" s="334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55000000000000004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55000000000000004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55000000000000004">
      <c r="A23" s="342"/>
      <c r="B23" s="335" t="s">
        <v>13</v>
      </c>
      <c r="C23" s="336"/>
      <c r="D23" s="345" t="s">
        <v>14</v>
      </c>
      <c r="E23" s="346"/>
      <c r="F23" s="346"/>
      <c r="G23" s="346"/>
      <c r="H23" s="346"/>
      <c r="I23" s="346"/>
      <c r="J23" s="347"/>
      <c r="K23" s="335" t="s">
        <v>15</v>
      </c>
      <c r="L23" s="336"/>
      <c r="M23" s="335" t="s">
        <v>16</v>
      </c>
      <c r="N23" s="336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55000000000000004">
      <c r="A24" s="343"/>
      <c r="B24" s="337"/>
      <c r="C24" s="338"/>
      <c r="D24" s="16" t="s">
        <v>17</v>
      </c>
      <c r="E24" s="17" t="s">
        <v>18</v>
      </c>
      <c r="F24" s="17" t="s">
        <v>19</v>
      </c>
      <c r="G24" s="17" t="s">
        <v>20</v>
      </c>
      <c r="H24" s="17" t="s">
        <v>21</v>
      </c>
      <c r="I24" s="348" t="s">
        <v>22</v>
      </c>
      <c r="J24" s="338"/>
      <c r="K24" s="337"/>
      <c r="L24" s="338"/>
      <c r="M24" s="337"/>
      <c r="N24" s="338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55000000000000004">
      <c r="A25" s="344"/>
      <c r="B25" s="19" t="s">
        <v>23</v>
      </c>
      <c r="C25" s="20" t="s">
        <v>24</v>
      </c>
      <c r="D25" s="19" t="s">
        <v>24</v>
      </c>
      <c r="E25" s="21" t="s">
        <v>24</v>
      </c>
      <c r="F25" s="21" t="s">
        <v>24</v>
      </c>
      <c r="G25" s="21" t="s">
        <v>24</v>
      </c>
      <c r="H25" s="21" t="s">
        <v>24</v>
      </c>
      <c r="I25" s="21" t="s">
        <v>23</v>
      </c>
      <c r="J25" s="22" t="s">
        <v>25</v>
      </c>
      <c r="K25" s="19" t="s">
        <v>23</v>
      </c>
      <c r="L25" s="20" t="s">
        <v>24</v>
      </c>
      <c r="M25" s="23" t="s">
        <v>23</v>
      </c>
      <c r="N25" s="24" t="s">
        <v>24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55000000000000004">
      <c r="A26" s="26" t="s">
        <v>26</v>
      </c>
      <c r="B26" s="27" t="s">
        <v>27</v>
      </c>
      <c r="C26" s="28" t="s">
        <v>28</v>
      </c>
      <c r="D26" s="27" t="s">
        <v>29</v>
      </c>
      <c r="E26" s="29" t="s">
        <v>30</v>
      </c>
      <c r="F26" s="29" t="s">
        <v>31</v>
      </c>
      <c r="G26" s="29" t="s">
        <v>32</v>
      </c>
      <c r="H26" s="29" t="s">
        <v>33</v>
      </c>
      <c r="I26" s="29" t="s">
        <v>34</v>
      </c>
      <c r="J26" s="28" t="s">
        <v>35</v>
      </c>
      <c r="K26" s="27" t="s">
        <v>36</v>
      </c>
      <c r="L26" s="28" t="s">
        <v>37</v>
      </c>
      <c r="M26" s="27" t="s">
        <v>38</v>
      </c>
      <c r="N26" s="28" t="s">
        <v>39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55000000000000004">
      <c r="A27" s="32" t="s">
        <v>40</v>
      </c>
      <c r="B27" s="33">
        <f t="shared" ref="B27:B29" si="0">C27/N27</f>
        <v>1</v>
      </c>
      <c r="C27" s="34">
        <f>'Кошторис  витрат'!G207</f>
        <v>998736</v>
      </c>
      <c r="D27" s="35">
        <v>0</v>
      </c>
      <c r="E27" s="36">
        <v>0</v>
      </c>
      <c r="F27" s="36">
        <v>0</v>
      </c>
      <c r="G27" s="36">
        <v>0</v>
      </c>
      <c r="H27" s="36">
        <v>0</v>
      </c>
      <c r="I27" s="37">
        <f t="shared" ref="I27:I29" si="1">J27/N27</f>
        <v>0</v>
      </c>
      <c r="J27" s="34">
        <f t="shared" ref="J27:J29" si="2">D27+E27+F27+G27+H27</f>
        <v>0</v>
      </c>
      <c r="K27" s="33">
        <f t="shared" ref="K27:K29" si="3">L27/N27</f>
        <v>0</v>
      </c>
      <c r="L27" s="34">
        <f>'Кошторис  витрат'!S207</f>
        <v>0</v>
      </c>
      <c r="M27" s="38">
        <v>1</v>
      </c>
      <c r="N27" s="39">
        <f t="shared" ref="N27:N29" si="4">C27+J27+L27</f>
        <v>998736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55000000000000004">
      <c r="A28" s="40" t="s">
        <v>41</v>
      </c>
      <c r="B28" s="41">
        <f t="shared" si="0"/>
        <v>1</v>
      </c>
      <c r="C28" s="42">
        <f>'Кошторис  витрат'!J207</f>
        <v>993712.81499999994</v>
      </c>
      <c r="D28" s="43">
        <v>0</v>
      </c>
      <c r="E28" s="44">
        <v>0</v>
      </c>
      <c r="F28" s="44">
        <v>0</v>
      </c>
      <c r="G28" s="44">
        <v>0</v>
      </c>
      <c r="H28" s="44">
        <v>0</v>
      </c>
      <c r="I28" s="45">
        <f t="shared" si="1"/>
        <v>0</v>
      </c>
      <c r="J28" s="42">
        <f t="shared" si="2"/>
        <v>0</v>
      </c>
      <c r="K28" s="41">
        <f t="shared" si="3"/>
        <v>0</v>
      </c>
      <c r="L28" s="42">
        <f>'Кошторис  витрат'!V207</f>
        <v>0</v>
      </c>
      <c r="M28" s="46">
        <v>1</v>
      </c>
      <c r="N28" s="47">
        <f t="shared" si="4"/>
        <v>993712.81499999994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55000000000000004">
      <c r="A29" s="48" t="s">
        <v>42</v>
      </c>
      <c r="B29" s="49">
        <f t="shared" si="0"/>
        <v>1</v>
      </c>
      <c r="C29" s="50">
        <v>798988.80000000005</v>
      </c>
      <c r="D29" s="51">
        <v>0</v>
      </c>
      <c r="E29" s="52">
        <v>0</v>
      </c>
      <c r="F29" s="52">
        <v>0</v>
      </c>
      <c r="G29" s="52">
        <v>0</v>
      </c>
      <c r="H29" s="52">
        <v>0</v>
      </c>
      <c r="I29" s="53">
        <f t="shared" si="1"/>
        <v>0</v>
      </c>
      <c r="J29" s="50">
        <f t="shared" si="2"/>
        <v>0</v>
      </c>
      <c r="K29" s="49">
        <f t="shared" si="3"/>
        <v>0</v>
      </c>
      <c r="L29" s="50">
        <v>0</v>
      </c>
      <c r="M29" s="54">
        <f>(N29*M28)/N28</f>
        <v>0.80404397320769194</v>
      </c>
      <c r="N29" s="55">
        <f t="shared" si="4"/>
        <v>798988.80000000005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55000000000000004">
      <c r="A30" s="56" t="s">
        <v>43</v>
      </c>
      <c r="B30" s="57">
        <f t="shared" ref="B30:N30" si="5">B28-B29</f>
        <v>0</v>
      </c>
      <c r="C30" s="58">
        <f t="shared" si="5"/>
        <v>194724.0149999999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0</v>
      </c>
      <c r="I30" s="61">
        <f t="shared" si="5"/>
        <v>0</v>
      </c>
      <c r="J30" s="58">
        <f t="shared" si="5"/>
        <v>0</v>
      </c>
      <c r="K30" s="62">
        <f t="shared" si="5"/>
        <v>0</v>
      </c>
      <c r="L30" s="58">
        <f t="shared" si="5"/>
        <v>0</v>
      </c>
      <c r="M30" s="63">
        <f t="shared" si="5"/>
        <v>0.19595602679230806</v>
      </c>
      <c r="N30" s="64">
        <f t="shared" si="5"/>
        <v>194724.0149999999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55000000000000004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6">
      <c r="A32" s="65"/>
      <c r="B32" s="65" t="s">
        <v>44</v>
      </c>
      <c r="C32" s="349" t="s">
        <v>404</v>
      </c>
      <c r="D32" s="350"/>
      <c r="E32" s="350"/>
      <c r="F32" s="65"/>
      <c r="G32" s="66"/>
      <c r="H32" s="66"/>
      <c r="I32" s="67"/>
      <c r="J32" s="349" t="s">
        <v>405</v>
      </c>
      <c r="K32" s="350"/>
      <c r="L32" s="350"/>
      <c r="M32" s="350"/>
      <c r="N32" s="350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55000000000000004">
      <c r="A33" s="5"/>
      <c r="B33" s="5"/>
      <c r="C33" s="5"/>
      <c r="D33" s="68" t="s">
        <v>45</v>
      </c>
      <c r="E33" s="5"/>
      <c r="F33" s="69"/>
      <c r="G33" s="333" t="s">
        <v>46</v>
      </c>
      <c r="H33" s="334"/>
      <c r="I33" s="13"/>
      <c r="J33" s="333" t="s">
        <v>47</v>
      </c>
      <c r="K33" s="334"/>
      <c r="L33" s="334"/>
      <c r="M33" s="334"/>
      <c r="N33" s="334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5500000000000000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5500000000000000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5500000000000000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5500000000000000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5500000000000000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5500000000000000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5500000000000000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5500000000000000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5500000000000000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5500000000000000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5500000000000000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5500000000000000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5500000000000000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5500000000000000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5500000000000000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5500000000000000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5500000000000000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5500000000000000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5500000000000000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5500000000000000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550000000000000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5500000000000000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5500000000000000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5500000000000000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5500000000000000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5500000000000000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5500000000000000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5500000000000000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5500000000000000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5500000000000000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5500000000000000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5500000000000000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5500000000000000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5500000000000000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5500000000000000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5500000000000000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5500000000000000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5500000000000000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5500000000000000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5500000000000000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5500000000000000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5500000000000000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5500000000000000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5500000000000000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5500000000000000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5500000000000000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5500000000000000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5500000000000000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5500000000000000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5500000000000000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5500000000000000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5500000000000000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5500000000000000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5500000000000000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5500000000000000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5500000000000000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5500000000000000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5500000000000000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5500000000000000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5500000000000000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5500000000000000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5500000000000000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5500000000000000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5500000000000000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5500000000000000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5500000000000000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5500000000000000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5500000000000000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5500000000000000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5500000000000000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5500000000000000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5500000000000000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5500000000000000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5500000000000000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5500000000000000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5500000000000000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5500000000000000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5500000000000000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5500000000000000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5500000000000000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5500000000000000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5500000000000000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5500000000000000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5500000000000000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5500000000000000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5500000000000000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5500000000000000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5500000000000000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5500000000000000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5500000000000000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5500000000000000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5500000000000000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5500000000000000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5500000000000000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5500000000000000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5500000000000000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5500000000000000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5500000000000000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5500000000000000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5500000000000000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5500000000000000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5500000000000000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5500000000000000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5500000000000000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5500000000000000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5500000000000000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5500000000000000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5500000000000000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5500000000000000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5500000000000000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5500000000000000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5500000000000000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5500000000000000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5500000000000000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5500000000000000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5500000000000000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5500000000000000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5500000000000000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5500000000000000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5500000000000000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550000000000000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5500000000000000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5500000000000000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5500000000000000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5500000000000000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5500000000000000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5500000000000000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5500000000000000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5500000000000000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5500000000000000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5500000000000000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5500000000000000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5500000000000000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5500000000000000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5500000000000000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5500000000000000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5500000000000000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5500000000000000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5500000000000000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5500000000000000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5500000000000000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5500000000000000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5500000000000000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5500000000000000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5500000000000000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5500000000000000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5500000000000000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5500000000000000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5500000000000000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5500000000000000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55000000000000004"/>
    <row r="235" spans="1:26" ht="15.75" customHeight="1" x14ac:dyDescent="0.55000000000000004"/>
    <row r="236" spans="1:26" ht="15.75" customHeight="1" x14ac:dyDescent="0.55000000000000004"/>
    <row r="237" spans="1:26" ht="15.75" customHeight="1" x14ac:dyDescent="0.55000000000000004"/>
    <row r="238" spans="1:26" ht="15.75" customHeight="1" x14ac:dyDescent="0.55000000000000004"/>
    <row r="239" spans="1:26" ht="15.75" customHeight="1" x14ac:dyDescent="0.55000000000000004"/>
    <row r="240" spans="1:26" ht="15.75" customHeight="1" x14ac:dyDescent="0.55000000000000004"/>
    <row r="241" ht="15.75" customHeight="1" x14ac:dyDescent="0.55000000000000004"/>
    <row r="242" ht="15.75" customHeight="1" x14ac:dyDescent="0.55000000000000004"/>
    <row r="243" ht="15.75" customHeight="1" x14ac:dyDescent="0.55000000000000004"/>
    <row r="244" ht="15.75" customHeight="1" x14ac:dyDescent="0.55000000000000004"/>
    <row r="245" ht="15.75" customHeight="1" x14ac:dyDescent="0.55000000000000004"/>
    <row r="246" ht="15.75" customHeight="1" x14ac:dyDescent="0.55000000000000004"/>
    <row r="247" ht="15.75" customHeight="1" x14ac:dyDescent="0.55000000000000004"/>
    <row r="248" ht="15.75" customHeight="1" x14ac:dyDescent="0.55000000000000004"/>
    <row r="249" ht="15.75" customHeight="1" x14ac:dyDescent="0.55000000000000004"/>
    <row r="250" ht="15.75" customHeight="1" x14ac:dyDescent="0.55000000000000004"/>
    <row r="251" ht="15.75" customHeight="1" x14ac:dyDescent="0.55000000000000004"/>
    <row r="252" ht="15.75" customHeight="1" x14ac:dyDescent="0.55000000000000004"/>
    <row r="253" ht="15.75" customHeight="1" x14ac:dyDescent="0.55000000000000004"/>
    <row r="254" ht="15.75" customHeight="1" x14ac:dyDescent="0.55000000000000004"/>
    <row r="255" ht="15.75" customHeight="1" x14ac:dyDescent="0.55000000000000004"/>
    <row r="256" ht="15.75" customHeight="1" x14ac:dyDescent="0.55000000000000004"/>
    <row r="257" ht="15.75" customHeight="1" x14ac:dyDescent="0.55000000000000004"/>
    <row r="258" ht="15.75" customHeight="1" x14ac:dyDescent="0.55000000000000004"/>
    <row r="259" ht="15.75" customHeight="1" x14ac:dyDescent="0.55000000000000004"/>
    <row r="260" ht="15.75" customHeight="1" x14ac:dyDescent="0.55000000000000004"/>
    <row r="261" ht="15.75" customHeight="1" x14ac:dyDescent="0.55000000000000004"/>
    <row r="262" ht="15.75" customHeight="1" x14ac:dyDescent="0.55000000000000004"/>
    <row r="263" ht="15.75" customHeight="1" x14ac:dyDescent="0.55000000000000004"/>
    <row r="264" ht="15.75" customHeight="1" x14ac:dyDescent="0.55000000000000004"/>
    <row r="265" ht="15.75" customHeight="1" x14ac:dyDescent="0.55000000000000004"/>
    <row r="266" ht="15.75" customHeight="1" x14ac:dyDescent="0.55000000000000004"/>
    <row r="267" ht="15.75" customHeight="1" x14ac:dyDescent="0.55000000000000004"/>
    <row r="268" ht="15.75" customHeight="1" x14ac:dyDescent="0.55000000000000004"/>
    <row r="269" ht="15.75" customHeight="1" x14ac:dyDescent="0.55000000000000004"/>
    <row r="270" ht="15.75" customHeight="1" x14ac:dyDescent="0.55000000000000004"/>
    <row r="271" ht="15.75" customHeight="1" x14ac:dyDescent="0.55000000000000004"/>
    <row r="272" ht="15.75" customHeight="1" x14ac:dyDescent="0.55000000000000004"/>
    <row r="273" ht="15.75" customHeight="1" x14ac:dyDescent="0.55000000000000004"/>
    <row r="274" ht="15.75" customHeight="1" x14ac:dyDescent="0.55000000000000004"/>
    <row r="275" ht="15.75" customHeight="1" x14ac:dyDescent="0.55000000000000004"/>
    <row r="276" ht="15.75" customHeight="1" x14ac:dyDescent="0.55000000000000004"/>
    <row r="277" ht="15.75" customHeight="1" x14ac:dyDescent="0.55000000000000004"/>
    <row r="278" ht="15.75" customHeight="1" x14ac:dyDescent="0.55000000000000004"/>
    <row r="279" ht="15.75" customHeight="1" x14ac:dyDescent="0.55000000000000004"/>
    <row r="280" ht="15.75" customHeight="1" x14ac:dyDescent="0.55000000000000004"/>
    <row r="281" ht="15.75" customHeight="1" x14ac:dyDescent="0.55000000000000004"/>
    <row r="282" ht="15.75" customHeight="1" x14ac:dyDescent="0.55000000000000004"/>
    <row r="283" ht="15.75" customHeight="1" x14ac:dyDescent="0.55000000000000004"/>
    <row r="284" ht="15.75" customHeight="1" x14ac:dyDescent="0.55000000000000004"/>
    <row r="285" ht="15.75" customHeight="1" x14ac:dyDescent="0.55000000000000004"/>
    <row r="286" ht="15.75" customHeight="1" x14ac:dyDescent="0.55000000000000004"/>
    <row r="287" ht="15.75" customHeight="1" x14ac:dyDescent="0.55000000000000004"/>
    <row r="288" ht="15.75" customHeight="1" x14ac:dyDescent="0.55000000000000004"/>
    <row r="289" ht="15.75" customHeight="1" x14ac:dyDescent="0.55000000000000004"/>
    <row r="290" ht="15.75" customHeight="1" x14ac:dyDescent="0.55000000000000004"/>
    <row r="291" ht="15.75" customHeight="1" x14ac:dyDescent="0.55000000000000004"/>
    <row r="292" ht="15.75" customHeight="1" x14ac:dyDescent="0.55000000000000004"/>
    <row r="293" ht="15.75" customHeight="1" x14ac:dyDescent="0.55000000000000004"/>
    <row r="294" ht="15.75" customHeight="1" x14ac:dyDescent="0.55000000000000004"/>
    <row r="295" ht="15.75" customHeight="1" x14ac:dyDescent="0.55000000000000004"/>
    <row r="296" ht="15.75" customHeight="1" x14ac:dyDescent="0.55000000000000004"/>
    <row r="297" ht="15.75" customHeight="1" x14ac:dyDescent="0.55000000000000004"/>
    <row r="298" ht="15.75" customHeight="1" x14ac:dyDescent="0.55000000000000004"/>
    <row r="299" ht="15.75" customHeight="1" x14ac:dyDescent="0.55000000000000004"/>
    <row r="300" ht="15.75" customHeight="1" x14ac:dyDescent="0.55000000000000004"/>
    <row r="301" ht="15.75" customHeight="1" x14ac:dyDescent="0.55000000000000004"/>
    <row r="302" ht="15.75" customHeight="1" x14ac:dyDescent="0.55000000000000004"/>
    <row r="303" ht="15.75" customHeight="1" x14ac:dyDescent="0.55000000000000004"/>
    <row r="304" ht="15.75" customHeight="1" x14ac:dyDescent="0.55000000000000004"/>
    <row r="305" ht="15.75" customHeight="1" x14ac:dyDescent="0.55000000000000004"/>
    <row r="306" ht="15.75" customHeight="1" x14ac:dyDescent="0.55000000000000004"/>
    <row r="307" ht="15.75" customHeight="1" x14ac:dyDescent="0.55000000000000004"/>
    <row r="308" ht="15.75" customHeight="1" x14ac:dyDescent="0.55000000000000004"/>
    <row r="309" ht="15.75" customHeight="1" x14ac:dyDescent="0.55000000000000004"/>
    <row r="310" ht="15.75" customHeight="1" x14ac:dyDescent="0.55000000000000004"/>
    <row r="311" ht="15.75" customHeight="1" x14ac:dyDescent="0.55000000000000004"/>
    <row r="312" ht="15.75" customHeight="1" x14ac:dyDescent="0.55000000000000004"/>
    <row r="313" ht="15.75" customHeight="1" x14ac:dyDescent="0.55000000000000004"/>
    <row r="314" ht="15.75" customHeight="1" x14ac:dyDescent="0.55000000000000004"/>
    <row r="315" ht="15.75" customHeight="1" x14ac:dyDescent="0.55000000000000004"/>
    <row r="316" ht="15.75" customHeight="1" x14ac:dyDescent="0.55000000000000004"/>
    <row r="317" ht="15.75" customHeight="1" x14ac:dyDescent="0.55000000000000004"/>
    <row r="318" ht="15.75" customHeight="1" x14ac:dyDescent="0.55000000000000004"/>
    <row r="319" ht="15.75" customHeight="1" x14ac:dyDescent="0.55000000000000004"/>
    <row r="320" ht="15.75" customHeight="1" x14ac:dyDescent="0.55000000000000004"/>
    <row r="321" ht="15.75" customHeight="1" x14ac:dyDescent="0.55000000000000004"/>
    <row r="322" ht="15.75" customHeight="1" x14ac:dyDescent="0.55000000000000004"/>
    <row r="323" ht="15.75" customHeight="1" x14ac:dyDescent="0.55000000000000004"/>
    <row r="324" ht="15.75" customHeight="1" x14ac:dyDescent="0.55000000000000004"/>
    <row r="325" ht="15.75" customHeight="1" x14ac:dyDescent="0.55000000000000004"/>
    <row r="326" ht="15.75" customHeight="1" x14ac:dyDescent="0.55000000000000004"/>
    <row r="327" ht="15.75" customHeight="1" x14ac:dyDescent="0.55000000000000004"/>
    <row r="328" ht="15.75" customHeight="1" x14ac:dyDescent="0.55000000000000004"/>
    <row r="329" ht="15.75" customHeight="1" x14ac:dyDescent="0.55000000000000004"/>
    <row r="330" ht="15.75" customHeight="1" x14ac:dyDescent="0.55000000000000004"/>
    <row r="331" ht="15.75" customHeight="1" x14ac:dyDescent="0.55000000000000004"/>
    <row r="332" ht="15.75" customHeight="1" x14ac:dyDescent="0.55000000000000004"/>
    <row r="333" ht="15.75" customHeight="1" x14ac:dyDescent="0.55000000000000004"/>
    <row r="334" ht="15.75" customHeight="1" x14ac:dyDescent="0.55000000000000004"/>
    <row r="335" ht="15.75" customHeight="1" x14ac:dyDescent="0.55000000000000004"/>
    <row r="336" ht="15.75" customHeight="1" x14ac:dyDescent="0.55000000000000004"/>
    <row r="337" ht="15.75" customHeight="1" x14ac:dyDescent="0.55000000000000004"/>
    <row r="338" ht="15.75" customHeight="1" x14ac:dyDescent="0.55000000000000004"/>
    <row r="339" ht="15.75" customHeight="1" x14ac:dyDescent="0.55000000000000004"/>
    <row r="340" ht="15.75" customHeight="1" x14ac:dyDescent="0.55000000000000004"/>
    <row r="341" ht="15.75" customHeight="1" x14ac:dyDescent="0.55000000000000004"/>
    <row r="342" ht="15.75" customHeight="1" x14ac:dyDescent="0.55000000000000004"/>
    <row r="343" ht="15.75" customHeight="1" x14ac:dyDescent="0.55000000000000004"/>
    <row r="344" ht="15.75" customHeight="1" x14ac:dyDescent="0.55000000000000004"/>
    <row r="345" ht="15.75" customHeight="1" x14ac:dyDescent="0.55000000000000004"/>
    <row r="346" ht="15.75" customHeight="1" x14ac:dyDescent="0.55000000000000004"/>
    <row r="347" ht="15.75" customHeight="1" x14ac:dyDescent="0.55000000000000004"/>
    <row r="348" ht="15.75" customHeight="1" x14ac:dyDescent="0.55000000000000004"/>
    <row r="349" ht="15.75" customHeight="1" x14ac:dyDescent="0.55000000000000004"/>
    <row r="350" ht="15.75" customHeight="1" x14ac:dyDescent="0.55000000000000004"/>
    <row r="351" ht="15.75" customHeight="1" x14ac:dyDescent="0.55000000000000004"/>
    <row r="352" ht="15.75" customHeight="1" x14ac:dyDescent="0.55000000000000004"/>
    <row r="353" ht="15.75" customHeight="1" x14ac:dyDescent="0.55000000000000004"/>
    <row r="354" ht="15.75" customHeight="1" x14ac:dyDescent="0.55000000000000004"/>
    <row r="355" ht="15.75" customHeight="1" x14ac:dyDescent="0.55000000000000004"/>
    <row r="356" ht="15.75" customHeight="1" x14ac:dyDescent="0.55000000000000004"/>
    <row r="357" ht="15.75" customHeight="1" x14ac:dyDescent="0.55000000000000004"/>
    <row r="358" ht="15.75" customHeight="1" x14ac:dyDescent="0.55000000000000004"/>
    <row r="359" ht="15.75" customHeight="1" x14ac:dyDescent="0.55000000000000004"/>
    <row r="360" ht="15.75" customHeight="1" x14ac:dyDescent="0.55000000000000004"/>
    <row r="361" ht="15.75" customHeight="1" x14ac:dyDescent="0.55000000000000004"/>
    <row r="362" ht="15.75" customHeight="1" x14ac:dyDescent="0.55000000000000004"/>
    <row r="363" ht="15.75" customHeight="1" x14ac:dyDescent="0.55000000000000004"/>
    <row r="364" ht="15.75" customHeight="1" x14ac:dyDescent="0.55000000000000004"/>
    <row r="365" ht="15.75" customHeight="1" x14ac:dyDescent="0.55000000000000004"/>
    <row r="366" ht="15.75" customHeight="1" x14ac:dyDescent="0.55000000000000004"/>
    <row r="367" ht="15.75" customHeight="1" x14ac:dyDescent="0.55000000000000004"/>
    <row r="368" ht="15.75" customHeight="1" x14ac:dyDescent="0.55000000000000004"/>
    <row r="369" ht="15.75" customHeight="1" x14ac:dyDescent="0.55000000000000004"/>
    <row r="370" ht="15.75" customHeight="1" x14ac:dyDescent="0.55000000000000004"/>
    <row r="371" ht="15.75" customHeight="1" x14ac:dyDescent="0.55000000000000004"/>
    <row r="372" ht="15.75" customHeight="1" x14ac:dyDescent="0.55000000000000004"/>
    <row r="373" ht="15.75" customHeight="1" x14ac:dyDescent="0.55000000000000004"/>
    <row r="374" ht="15.75" customHeight="1" x14ac:dyDescent="0.55000000000000004"/>
    <row r="375" ht="15.75" customHeight="1" x14ac:dyDescent="0.55000000000000004"/>
    <row r="376" ht="15.75" customHeight="1" x14ac:dyDescent="0.55000000000000004"/>
    <row r="377" ht="15.75" customHeight="1" x14ac:dyDescent="0.55000000000000004"/>
    <row r="378" ht="15.75" customHeight="1" x14ac:dyDescent="0.55000000000000004"/>
    <row r="379" ht="15.75" customHeight="1" x14ac:dyDescent="0.55000000000000004"/>
    <row r="380" ht="15.75" customHeight="1" x14ac:dyDescent="0.55000000000000004"/>
    <row r="381" ht="15.75" customHeight="1" x14ac:dyDescent="0.55000000000000004"/>
    <row r="382" ht="15.75" customHeight="1" x14ac:dyDescent="0.55000000000000004"/>
    <row r="383" ht="15.75" customHeight="1" x14ac:dyDescent="0.55000000000000004"/>
    <row r="384" ht="15.75" customHeight="1" x14ac:dyDescent="0.55000000000000004"/>
    <row r="385" ht="15.75" customHeight="1" x14ac:dyDescent="0.55000000000000004"/>
    <row r="386" ht="15.75" customHeight="1" x14ac:dyDescent="0.55000000000000004"/>
    <row r="387" ht="15.75" customHeight="1" x14ac:dyDescent="0.55000000000000004"/>
    <row r="388" ht="15.75" customHeight="1" x14ac:dyDescent="0.55000000000000004"/>
    <row r="389" ht="15.75" customHeight="1" x14ac:dyDescent="0.55000000000000004"/>
    <row r="390" ht="15.75" customHeight="1" x14ac:dyDescent="0.55000000000000004"/>
    <row r="391" ht="15.75" customHeight="1" x14ac:dyDescent="0.55000000000000004"/>
    <row r="392" ht="15.75" customHeight="1" x14ac:dyDescent="0.55000000000000004"/>
    <row r="393" ht="15.75" customHeight="1" x14ac:dyDescent="0.55000000000000004"/>
    <row r="394" ht="15.75" customHeight="1" x14ac:dyDescent="0.55000000000000004"/>
    <row r="395" ht="15.75" customHeight="1" x14ac:dyDescent="0.55000000000000004"/>
    <row r="396" ht="15.75" customHeight="1" x14ac:dyDescent="0.55000000000000004"/>
    <row r="397" ht="15.75" customHeight="1" x14ac:dyDescent="0.55000000000000004"/>
    <row r="398" ht="15.75" customHeight="1" x14ac:dyDescent="0.55000000000000004"/>
    <row r="399" ht="15.75" customHeight="1" x14ac:dyDescent="0.55000000000000004"/>
    <row r="400" ht="15.75" customHeight="1" x14ac:dyDescent="0.55000000000000004"/>
    <row r="401" ht="15.75" customHeight="1" x14ac:dyDescent="0.55000000000000004"/>
    <row r="402" ht="15.75" customHeight="1" x14ac:dyDescent="0.55000000000000004"/>
    <row r="403" ht="15.75" customHeight="1" x14ac:dyDescent="0.55000000000000004"/>
    <row r="404" ht="15.75" customHeight="1" x14ac:dyDescent="0.55000000000000004"/>
    <row r="405" ht="15.75" customHeight="1" x14ac:dyDescent="0.55000000000000004"/>
    <row r="406" ht="15.75" customHeight="1" x14ac:dyDescent="0.55000000000000004"/>
    <row r="407" ht="15.75" customHeight="1" x14ac:dyDescent="0.55000000000000004"/>
    <row r="408" ht="15.75" customHeight="1" x14ac:dyDescent="0.55000000000000004"/>
    <row r="409" ht="15.75" customHeight="1" x14ac:dyDescent="0.55000000000000004"/>
    <row r="410" ht="15.75" customHeight="1" x14ac:dyDescent="0.55000000000000004"/>
    <row r="411" ht="15.75" customHeight="1" x14ac:dyDescent="0.55000000000000004"/>
    <row r="412" ht="15.75" customHeight="1" x14ac:dyDescent="0.55000000000000004"/>
    <row r="413" ht="15.75" customHeight="1" x14ac:dyDescent="0.55000000000000004"/>
    <row r="414" ht="15.75" customHeight="1" x14ac:dyDescent="0.55000000000000004"/>
    <row r="415" ht="15.75" customHeight="1" x14ac:dyDescent="0.55000000000000004"/>
    <row r="416" ht="15.75" customHeight="1" x14ac:dyDescent="0.55000000000000004"/>
    <row r="417" ht="15.75" customHeight="1" x14ac:dyDescent="0.55000000000000004"/>
    <row r="418" ht="15.75" customHeight="1" x14ac:dyDescent="0.55000000000000004"/>
    <row r="419" ht="15.75" customHeight="1" x14ac:dyDescent="0.55000000000000004"/>
    <row r="420" ht="15.75" customHeight="1" x14ac:dyDescent="0.55000000000000004"/>
    <row r="421" ht="15.75" customHeight="1" x14ac:dyDescent="0.55000000000000004"/>
    <row r="422" ht="15.75" customHeight="1" x14ac:dyDescent="0.55000000000000004"/>
    <row r="423" ht="15.75" customHeight="1" x14ac:dyDescent="0.55000000000000004"/>
    <row r="424" ht="15.75" customHeight="1" x14ac:dyDescent="0.55000000000000004"/>
    <row r="425" ht="15.75" customHeight="1" x14ac:dyDescent="0.55000000000000004"/>
    <row r="426" ht="15.75" customHeight="1" x14ac:dyDescent="0.55000000000000004"/>
    <row r="427" ht="15.75" customHeight="1" x14ac:dyDescent="0.55000000000000004"/>
    <row r="428" ht="15.75" customHeight="1" x14ac:dyDescent="0.55000000000000004"/>
    <row r="429" ht="15.75" customHeight="1" x14ac:dyDescent="0.55000000000000004"/>
    <row r="430" ht="15.75" customHeight="1" x14ac:dyDescent="0.55000000000000004"/>
    <row r="431" ht="15.75" customHeight="1" x14ac:dyDescent="0.55000000000000004"/>
    <row r="432" ht="15.75" customHeight="1" x14ac:dyDescent="0.55000000000000004"/>
    <row r="433" ht="15.75" customHeight="1" x14ac:dyDescent="0.55000000000000004"/>
    <row r="434" ht="15.75" customHeight="1" x14ac:dyDescent="0.55000000000000004"/>
    <row r="435" ht="15.75" customHeight="1" x14ac:dyDescent="0.55000000000000004"/>
    <row r="436" ht="15.75" customHeight="1" x14ac:dyDescent="0.55000000000000004"/>
    <row r="437" ht="15.75" customHeight="1" x14ac:dyDescent="0.55000000000000004"/>
    <row r="438" ht="15.75" customHeight="1" x14ac:dyDescent="0.55000000000000004"/>
    <row r="439" ht="15.75" customHeight="1" x14ac:dyDescent="0.55000000000000004"/>
    <row r="440" ht="15.75" customHeight="1" x14ac:dyDescent="0.55000000000000004"/>
    <row r="441" ht="15.75" customHeight="1" x14ac:dyDescent="0.55000000000000004"/>
    <row r="442" ht="15.75" customHeight="1" x14ac:dyDescent="0.55000000000000004"/>
    <row r="443" ht="15.75" customHeight="1" x14ac:dyDescent="0.55000000000000004"/>
    <row r="444" ht="15.75" customHeight="1" x14ac:dyDescent="0.55000000000000004"/>
    <row r="445" ht="15.75" customHeight="1" x14ac:dyDescent="0.55000000000000004"/>
    <row r="446" ht="15.75" customHeight="1" x14ac:dyDescent="0.55000000000000004"/>
    <row r="447" ht="15.75" customHeight="1" x14ac:dyDescent="0.55000000000000004"/>
    <row r="448" ht="15.75" customHeight="1" x14ac:dyDescent="0.55000000000000004"/>
    <row r="449" ht="15.75" customHeight="1" x14ac:dyDescent="0.55000000000000004"/>
    <row r="450" ht="15.75" customHeight="1" x14ac:dyDescent="0.55000000000000004"/>
    <row r="451" ht="15.75" customHeight="1" x14ac:dyDescent="0.55000000000000004"/>
    <row r="452" ht="15.75" customHeight="1" x14ac:dyDescent="0.55000000000000004"/>
    <row r="453" ht="15.75" customHeight="1" x14ac:dyDescent="0.55000000000000004"/>
    <row r="454" ht="15.75" customHeight="1" x14ac:dyDescent="0.55000000000000004"/>
    <row r="455" ht="15.75" customHeight="1" x14ac:dyDescent="0.55000000000000004"/>
    <row r="456" ht="15.75" customHeight="1" x14ac:dyDescent="0.55000000000000004"/>
    <row r="457" ht="15.75" customHeight="1" x14ac:dyDescent="0.55000000000000004"/>
    <row r="458" ht="15.75" customHeight="1" x14ac:dyDescent="0.55000000000000004"/>
    <row r="459" ht="15.75" customHeight="1" x14ac:dyDescent="0.55000000000000004"/>
    <row r="460" ht="15.75" customHeight="1" x14ac:dyDescent="0.55000000000000004"/>
    <row r="461" ht="15.75" customHeight="1" x14ac:dyDescent="0.55000000000000004"/>
    <row r="462" ht="15.75" customHeight="1" x14ac:dyDescent="0.55000000000000004"/>
    <row r="463" ht="15.75" customHeight="1" x14ac:dyDescent="0.55000000000000004"/>
    <row r="464" ht="15.75" customHeight="1" x14ac:dyDescent="0.55000000000000004"/>
    <row r="465" ht="15.75" customHeight="1" x14ac:dyDescent="0.55000000000000004"/>
    <row r="466" ht="15.75" customHeight="1" x14ac:dyDescent="0.55000000000000004"/>
    <row r="467" ht="15.75" customHeight="1" x14ac:dyDescent="0.55000000000000004"/>
    <row r="468" ht="15.75" customHeight="1" x14ac:dyDescent="0.55000000000000004"/>
    <row r="469" ht="15.75" customHeight="1" x14ac:dyDescent="0.55000000000000004"/>
    <row r="470" ht="15.75" customHeight="1" x14ac:dyDescent="0.55000000000000004"/>
    <row r="471" ht="15.75" customHeight="1" x14ac:dyDescent="0.55000000000000004"/>
    <row r="472" ht="15.75" customHeight="1" x14ac:dyDescent="0.55000000000000004"/>
    <row r="473" ht="15.75" customHeight="1" x14ac:dyDescent="0.55000000000000004"/>
    <row r="474" ht="15.75" customHeight="1" x14ac:dyDescent="0.55000000000000004"/>
    <row r="475" ht="15.75" customHeight="1" x14ac:dyDescent="0.55000000000000004"/>
    <row r="476" ht="15.75" customHeight="1" x14ac:dyDescent="0.55000000000000004"/>
    <row r="477" ht="15.75" customHeight="1" x14ac:dyDescent="0.55000000000000004"/>
    <row r="478" ht="15.75" customHeight="1" x14ac:dyDescent="0.55000000000000004"/>
    <row r="479" ht="15.75" customHeight="1" x14ac:dyDescent="0.55000000000000004"/>
    <row r="480" ht="15.75" customHeight="1" x14ac:dyDescent="0.55000000000000004"/>
    <row r="481" ht="15.75" customHeight="1" x14ac:dyDescent="0.55000000000000004"/>
    <row r="482" ht="15.75" customHeight="1" x14ac:dyDescent="0.55000000000000004"/>
    <row r="483" ht="15.75" customHeight="1" x14ac:dyDescent="0.55000000000000004"/>
    <row r="484" ht="15.75" customHeight="1" x14ac:dyDescent="0.55000000000000004"/>
    <row r="485" ht="15.75" customHeight="1" x14ac:dyDescent="0.55000000000000004"/>
    <row r="486" ht="15.75" customHeight="1" x14ac:dyDescent="0.55000000000000004"/>
    <row r="487" ht="15.75" customHeight="1" x14ac:dyDescent="0.55000000000000004"/>
    <row r="488" ht="15.75" customHeight="1" x14ac:dyDescent="0.55000000000000004"/>
    <row r="489" ht="15.75" customHeight="1" x14ac:dyDescent="0.55000000000000004"/>
    <row r="490" ht="15.75" customHeight="1" x14ac:dyDescent="0.55000000000000004"/>
    <row r="491" ht="15.75" customHeight="1" x14ac:dyDescent="0.55000000000000004"/>
    <row r="492" ht="15.75" customHeight="1" x14ac:dyDescent="0.55000000000000004"/>
    <row r="493" ht="15.75" customHeight="1" x14ac:dyDescent="0.55000000000000004"/>
    <row r="494" ht="15.75" customHeight="1" x14ac:dyDescent="0.55000000000000004"/>
    <row r="495" ht="15.75" customHeight="1" x14ac:dyDescent="0.55000000000000004"/>
    <row r="496" ht="15.75" customHeight="1" x14ac:dyDescent="0.55000000000000004"/>
    <row r="497" ht="15.75" customHeight="1" x14ac:dyDescent="0.55000000000000004"/>
    <row r="498" ht="15.75" customHeight="1" x14ac:dyDescent="0.55000000000000004"/>
    <row r="499" ht="15.75" customHeight="1" x14ac:dyDescent="0.55000000000000004"/>
    <row r="500" ht="15.75" customHeight="1" x14ac:dyDescent="0.55000000000000004"/>
    <row r="501" ht="15.75" customHeight="1" x14ac:dyDescent="0.55000000000000004"/>
    <row r="502" ht="15.75" customHeight="1" x14ac:dyDescent="0.55000000000000004"/>
    <row r="503" ht="15.75" customHeight="1" x14ac:dyDescent="0.55000000000000004"/>
    <row r="504" ht="15.75" customHeight="1" x14ac:dyDescent="0.55000000000000004"/>
    <row r="505" ht="15.75" customHeight="1" x14ac:dyDescent="0.55000000000000004"/>
    <row r="506" ht="15.75" customHeight="1" x14ac:dyDescent="0.55000000000000004"/>
    <row r="507" ht="15.75" customHeight="1" x14ac:dyDescent="0.55000000000000004"/>
    <row r="508" ht="15.75" customHeight="1" x14ac:dyDescent="0.55000000000000004"/>
    <row r="509" ht="15.75" customHeight="1" x14ac:dyDescent="0.55000000000000004"/>
    <row r="510" ht="15.75" customHeight="1" x14ac:dyDescent="0.55000000000000004"/>
    <row r="511" ht="15.75" customHeight="1" x14ac:dyDescent="0.55000000000000004"/>
    <row r="512" ht="15.75" customHeight="1" x14ac:dyDescent="0.55000000000000004"/>
    <row r="513" ht="15.75" customHeight="1" x14ac:dyDescent="0.55000000000000004"/>
    <row r="514" ht="15.75" customHeight="1" x14ac:dyDescent="0.55000000000000004"/>
    <row r="515" ht="15.75" customHeight="1" x14ac:dyDescent="0.55000000000000004"/>
    <row r="516" ht="15.75" customHeight="1" x14ac:dyDescent="0.55000000000000004"/>
    <row r="517" ht="15.75" customHeight="1" x14ac:dyDescent="0.55000000000000004"/>
    <row r="518" ht="15.75" customHeight="1" x14ac:dyDescent="0.55000000000000004"/>
    <row r="519" ht="15.75" customHeight="1" x14ac:dyDescent="0.55000000000000004"/>
    <row r="520" ht="15.75" customHeight="1" x14ac:dyDescent="0.55000000000000004"/>
    <row r="521" ht="15.75" customHeight="1" x14ac:dyDescent="0.55000000000000004"/>
    <row r="522" ht="15.75" customHeight="1" x14ac:dyDescent="0.55000000000000004"/>
    <row r="523" ht="15.75" customHeight="1" x14ac:dyDescent="0.55000000000000004"/>
    <row r="524" ht="15.75" customHeight="1" x14ac:dyDescent="0.55000000000000004"/>
    <row r="525" ht="15.75" customHeight="1" x14ac:dyDescent="0.55000000000000004"/>
    <row r="526" ht="15.75" customHeight="1" x14ac:dyDescent="0.55000000000000004"/>
    <row r="527" ht="15.75" customHeight="1" x14ac:dyDescent="0.55000000000000004"/>
    <row r="528" ht="15.75" customHeight="1" x14ac:dyDescent="0.55000000000000004"/>
    <row r="529" ht="15.75" customHeight="1" x14ac:dyDescent="0.55000000000000004"/>
    <row r="530" ht="15.75" customHeight="1" x14ac:dyDescent="0.55000000000000004"/>
    <row r="531" ht="15.75" customHeight="1" x14ac:dyDescent="0.55000000000000004"/>
    <row r="532" ht="15.75" customHeight="1" x14ac:dyDescent="0.55000000000000004"/>
    <row r="533" ht="15.75" customHeight="1" x14ac:dyDescent="0.55000000000000004"/>
    <row r="534" ht="15.75" customHeight="1" x14ac:dyDescent="0.55000000000000004"/>
    <row r="535" ht="15.75" customHeight="1" x14ac:dyDescent="0.55000000000000004"/>
    <row r="536" ht="15.75" customHeight="1" x14ac:dyDescent="0.55000000000000004"/>
    <row r="537" ht="15.75" customHeight="1" x14ac:dyDescent="0.55000000000000004"/>
    <row r="538" ht="15.75" customHeight="1" x14ac:dyDescent="0.55000000000000004"/>
    <row r="539" ht="15.75" customHeight="1" x14ac:dyDescent="0.55000000000000004"/>
    <row r="540" ht="15.75" customHeight="1" x14ac:dyDescent="0.55000000000000004"/>
    <row r="541" ht="15.75" customHeight="1" x14ac:dyDescent="0.55000000000000004"/>
    <row r="542" ht="15.75" customHeight="1" x14ac:dyDescent="0.55000000000000004"/>
    <row r="543" ht="15.75" customHeight="1" x14ac:dyDescent="0.55000000000000004"/>
    <row r="544" ht="15.75" customHeight="1" x14ac:dyDescent="0.55000000000000004"/>
    <row r="545" ht="15.75" customHeight="1" x14ac:dyDescent="0.55000000000000004"/>
    <row r="546" ht="15.75" customHeight="1" x14ac:dyDescent="0.55000000000000004"/>
    <row r="547" ht="15.75" customHeight="1" x14ac:dyDescent="0.55000000000000004"/>
    <row r="548" ht="15.75" customHeight="1" x14ac:dyDescent="0.55000000000000004"/>
    <row r="549" ht="15.75" customHeight="1" x14ac:dyDescent="0.55000000000000004"/>
    <row r="550" ht="15.75" customHeight="1" x14ac:dyDescent="0.55000000000000004"/>
    <row r="551" ht="15.75" customHeight="1" x14ac:dyDescent="0.55000000000000004"/>
    <row r="552" ht="15.75" customHeight="1" x14ac:dyDescent="0.55000000000000004"/>
    <row r="553" ht="15.75" customHeight="1" x14ac:dyDescent="0.55000000000000004"/>
    <row r="554" ht="15.75" customHeight="1" x14ac:dyDescent="0.55000000000000004"/>
    <row r="555" ht="15.75" customHeight="1" x14ac:dyDescent="0.55000000000000004"/>
    <row r="556" ht="15.75" customHeight="1" x14ac:dyDescent="0.55000000000000004"/>
    <row r="557" ht="15.75" customHeight="1" x14ac:dyDescent="0.55000000000000004"/>
    <row r="558" ht="15.75" customHeight="1" x14ac:dyDescent="0.55000000000000004"/>
    <row r="559" ht="15.75" customHeight="1" x14ac:dyDescent="0.55000000000000004"/>
    <row r="560" ht="15.75" customHeight="1" x14ac:dyDescent="0.55000000000000004"/>
    <row r="561" ht="15.75" customHeight="1" x14ac:dyDescent="0.55000000000000004"/>
    <row r="562" ht="15.75" customHeight="1" x14ac:dyDescent="0.55000000000000004"/>
    <row r="563" ht="15.75" customHeight="1" x14ac:dyDescent="0.55000000000000004"/>
    <row r="564" ht="15.75" customHeight="1" x14ac:dyDescent="0.55000000000000004"/>
    <row r="565" ht="15.75" customHeight="1" x14ac:dyDescent="0.55000000000000004"/>
    <row r="566" ht="15.75" customHeight="1" x14ac:dyDescent="0.55000000000000004"/>
    <row r="567" ht="15.75" customHeight="1" x14ac:dyDescent="0.55000000000000004"/>
    <row r="568" ht="15.75" customHeight="1" x14ac:dyDescent="0.55000000000000004"/>
    <row r="569" ht="15.75" customHeight="1" x14ac:dyDescent="0.55000000000000004"/>
    <row r="570" ht="15.75" customHeight="1" x14ac:dyDescent="0.55000000000000004"/>
    <row r="571" ht="15.75" customHeight="1" x14ac:dyDescent="0.55000000000000004"/>
    <row r="572" ht="15.75" customHeight="1" x14ac:dyDescent="0.55000000000000004"/>
    <row r="573" ht="15.75" customHeight="1" x14ac:dyDescent="0.55000000000000004"/>
    <row r="574" ht="15.75" customHeight="1" x14ac:dyDescent="0.55000000000000004"/>
    <row r="575" ht="15.75" customHeight="1" x14ac:dyDescent="0.55000000000000004"/>
    <row r="576" ht="15.75" customHeight="1" x14ac:dyDescent="0.55000000000000004"/>
    <row r="577" ht="15.75" customHeight="1" x14ac:dyDescent="0.55000000000000004"/>
    <row r="578" ht="15.75" customHeight="1" x14ac:dyDescent="0.55000000000000004"/>
    <row r="579" ht="15.75" customHeight="1" x14ac:dyDescent="0.55000000000000004"/>
    <row r="580" ht="15.75" customHeight="1" x14ac:dyDescent="0.55000000000000004"/>
    <row r="581" ht="15.75" customHeight="1" x14ac:dyDescent="0.55000000000000004"/>
    <row r="582" ht="15.75" customHeight="1" x14ac:dyDescent="0.55000000000000004"/>
    <row r="583" ht="15.75" customHeight="1" x14ac:dyDescent="0.55000000000000004"/>
    <row r="584" ht="15.75" customHeight="1" x14ac:dyDescent="0.55000000000000004"/>
    <row r="585" ht="15.75" customHeight="1" x14ac:dyDescent="0.55000000000000004"/>
    <row r="586" ht="15.75" customHeight="1" x14ac:dyDescent="0.55000000000000004"/>
    <row r="587" ht="15.75" customHeight="1" x14ac:dyDescent="0.55000000000000004"/>
    <row r="588" ht="15.75" customHeight="1" x14ac:dyDescent="0.55000000000000004"/>
    <row r="589" ht="15.75" customHeight="1" x14ac:dyDescent="0.55000000000000004"/>
    <row r="590" ht="15.75" customHeight="1" x14ac:dyDescent="0.55000000000000004"/>
    <row r="591" ht="15.75" customHeight="1" x14ac:dyDescent="0.55000000000000004"/>
    <row r="592" ht="15.75" customHeight="1" x14ac:dyDescent="0.55000000000000004"/>
    <row r="593" ht="15.75" customHeight="1" x14ac:dyDescent="0.55000000000000004"/>
    <row r="594" ht="15.75" customHeight="1" x14ac:dyDescent="0.55000000000000004"/>
    <row r="595" ht="15.75" customHeight="1" x14ac:dyDescent="0.55000000000000004"/>
    <row r="596" ht="15.75" customHeight="1" x14ac:dyDescent="0.55000000000000004"/>
    <row r="597" ht="15.75" customHeight="1" x14ac:dyDescent="0.55000000000000004"/>
    <row r="598" ht="15.75" customHeight="1" x14ac:dyDescent="0.55000000000000004"/>
    <row r="599" ht="15.75" customHeight="1" x14ac:dyDescent="0.55000000000000004"/>
    <row r="600" ht="15.75" customHeight="1" x14ac:dyDescent="0.55000000000000004"/>
    <row r="601" ht="15.75" customHeight="1" x14ac:dyDescent="0.55000000000000004"/>
    <row r="602" ht="15.75" customHeight="1" x14ac:dyDescent="0.55000000000000004"/>
    <row r="603" ht="15.75" customHeight="1" x14ac:dyDescent="0.55000000000000004"/>
    <row r="604" ht="15.75" customHeight="1" x14ac:dyDescent="0.55000000000000004"/>
    <row r="605" ht="15.75" customHeight="1" x14ac:dyDescent="0.55000000000000004"/>
    <row r="606" ht="15.75" customHeight="1" x14ac:dyDescent="0.55000000000000004"/>
    <row r="607" ht="15.75" customHeight="1" x14ac:dyDescent="0.55000000000000004"/>
    <row r="608" ht="15.75" customHeight="1" x14ac:dyDescent="0.55000000000000004"/>
    <row r="609" ht="15.75" customHeight="1" x14ac:dyDescent="0.55000000000000004"/>
    <row r="610" ht="15.75" customHeight="1" x14ac:dyDescent="0.55000000000000004"/>
    <row r="611" ht="15.75" customHeight="1" x14ac:dyDescent="0.55000000000000004"/>
    <row r="612" ht="15.75" customHeight="1" x14ac:dyDescent="0.55000000000000004"/>
    <row r="613" ht="15.75" customHeight="1" x14ac:dyDescent="0.55000000000000004"/>
    <row r="614" ht="15.75" customHeight="1" x14ac:dyDescent="0.55000000000000004"/>
    <row r="615" ht="15.75" customHeight="1" x14ac:dyDescent="0.55000000000000004"/>
    <row r="616" ht="15.75" customHeight="1" x14ac:dyDescent="0.55000000000000004"/>
    <row r="617" ht="15.75" customHeight="1" x14ac:dyDescent="0.55000000000000004"/>
    <row r="618" ht="15.75" customHeight="1" x14ac:dyDescent="0.55000000000000004"/>
    <row r="619" ht="15.75" customHeight="1" x14ac:dyDescent="0.55000000000000004"/>
    <row r="620" ht="15.75" customHeight="1" x14ac:dyDescent="0.55000000000000004"/>
    <row r="621" ht="15.75" customHeight="1" x14ac:dyDescent="0.55000000000000004"/>
    <row r="622" ht="15.75" customHeight="1" x14ac:dyDescent="0.55000000000000004"/>
    <row r="623" ht="15.75" customHeight="1" x14ac:dyDescent="0.55000000000000004"/>
    <row r="624" ht="15.75" customHeight="1" x14ac:dyDescent="0.55000000000000004"/>
    <row r="625" ht="15.75" customHeight="1" x14ac:dyDescent="0.55000000000000004"/>
    <row r="626" ht="15.75" customHeight="1" x14ac:dyDescent="0.55000000000000004"/>
    <row r="627" ht="15.75" customHeight="1" x14ac:dyDescent="0.55000000000000004"/>
    <row r="628" ht="15.75" customHeight="1" x14ac:dyDescent="0.55000000000000004"/>
    <row r="629" ht="15.75" customHeight="1" x14ac:dyDescent="0.55000000000000004"/>
    <row r="630" ht="15.75" customHeight="1" x14ac:dyDescent="0.55000000000000004"/>
    <row r="631" ht="15.75" customHeight="1" x14ac:dyDescent="0.55000000000000004"/>
    <row r="632" ht="15.75" customHeight="1" x14ac:dyDescent="0.55000000000000004"/>
    <row r="633" ht="15.75" customHeight="1" x14ac:dyDescent="0.55000000000000004"/>
    <row r="634" ht="15.75" customHeight="1" x14ac:dyDescent="0.55000000000000004"/>
    <row r="635" ht="15.75" customHeight="1" x14ac:dyDescent="0.55000000000000004"/>
    <row r="636" ht="15.75" customHeight="1" x14ac:dyDescent="0.55000000000000004"/>
    <row r="637" ht="15.75" customHeight="1" x14ac:dyDescent="0.55000000000000004"/>
    <row r="638" ht="15.75" customHeight="1" x14ac:dyDescent="0.55000000000000004"/>
    <row r="639" ht="15.75" customHeight="1" x14ac:dyDescent="0.55000000000000004"/>
    <row r="640" ht="15.75" customHeight="1" x14ac:dyDescent="0.55000000000000004"/>
    <row r="641" ht="15.75" customHeight="1" x14ac:dyDescent="0.55000000000000004"/>
    <row r="642" ht="15.75" customHeight="1" x14ac:dyDescent="0.55000000000000004"/>
    <row r="643" ht="15.75" customHeight="1" x14ac:dyDescent="0.55000000000000004"/>
    <row r="644" ht="15.75" customHeight="1" x14ac:dyDescent="0.55000000000000004"/>
    <row r="645" ht="15.75" customHeight="1" x14ac:dyDescent="0.55000000000000004"/>
    <row r="646" ht="15.75" customHeight="1" x14ac:dyDescent="0.55000000000000004"/>
    <row r="647" ht="15.75" customHeight="1" x14ac:dyDescent="0.55000000000000004"/>
    <row r="648" ht="15.75" customHeight="1" x14ac:dyDescent="0.55000000000000004"/>
    <row r="649" ht="15.75" customHeight="1" x14ac:dyDescent="0.55000000000000004"/>
    <row r="650" ht="15.75" customHeight="1" x14ac:dyDescent="0.55000000000000004"/>
    <row r="651" ht="15.75" customHeight="1" x14ac:dyDescent="0.55000000000000004"/>
    <row r="652" ht="15.75" customHeight="1" x14ac:dyDescent="0.55000000000000004"/>
    <row r="653" ht="15.75" customHeight="1" x14ac:dyDescent="0.55000000000000004"/>
    <row r="654" ht="15.75" customHeight="1" x14ac:dyDescent="0.55000000000000004"/>
    <row r="655" ht="15.75" customHeight="1" x14ac:dyDescent="0.55000000000000004"/>
    <row r="656" ht="15.75" customHeight="1" x14ac:dyDescent="0.55000000000000004"/>
    <row r="657" ht="15.75" customHeight="1" x14ac:dyDescent="0.55000000000000004"/>
    <row r="658" ht="15.75" customHeight="1" x14ac:dyDescent="0.55000000000000004"/>
    <row r="659" ht="15.75" customHeight="1" x14ac:dyDescent="0.55000000000000004"/>
    <row r="660" ht="15.75" customHeight="1" x14ac:dyDescent="0.55000000000000004"/>
    <row r="661" ht="15.75" customHeight="1" x14ac:dyDescent="0.55000000000000004"/>
    <row r="662" ht="15.75" customHeight="1" x14ac:dyDescent="0.55000000000000004"/>
    <row r="663" ht="15.75" customHeight="1" x14ac:dyDescent="0.55000000000000004"/>
    <row r="664" ht="15.75" customHeight="1" x14ac:dyDescent="0.55000000000000004"/>
    <row r="665" ht="15.75" customHeight="1" x14ac:dyDescent="0.55000000000000004"/>
    <row r="666" ht="15.75" customHeight="1" x14ac:dyDescent="0.55000000000000004"/>
    <row r="667" ht="15.75" customHeight="1" x14ac:dyDescent="0.55000000000000004"/>
    <row r="668" ht="15.75" customHeight="1" x14ac:dyDescent="0.55000000000000004"/>
    <row r="669" ht="15.75" customHeight="1" x14ac:dyDescent="0.55000000000000004"/>
    <row r="670" ht="15.75" customHeight="1" x14ac:dyDescent="0.55000000000000004"/>
    <row r="671" ht="15.75" customHeight="1" x14ac:dyDescent="0.55000000000000004"/>
    <row r="672" ht="15.75" customHeight="1" x14ac:dyDescent="0.55000000000000004"/>
    <row r="673" ht="15.75" customHeight="1" x14ac:dyDescent="0.55000000000000004"/>
    <row r="674" ht="15.75" customHeight="1" x14ac:dyDescent="0.55000000000000004"/>
    <row r="675" ht="15.75" customHeight="1" x14ac:dyDescent="0.55000000000000004"/>
    <row r="676" ht="15.75" customHeight="1" x14ac:dyDescent="0.55000000000000004"/>
    <row r="677" ht="15.75" customHeight="1" x14ac:dyDescent="0.55000000000000004"/>
    <row r="678" ht="15.75" customHeight="1" x14ac:dyDescent="0.55000000000000004"/>
    <row r="679" ht="15.75" customHeight="1" x14ac:dyDescent="0.55000000000000004"/>
    <row r="680" ht="15.75" customHeight="1" x14ac:dyDescent="0.55000000000000004"/>
    <row r="681" ht="15.75" customHeight="1" x14ac:dyDescent="0.55000000000000004"/>
    <row r="682" ht="15.75" customHeight="1" x14ac:dyDescent="0.55000000000000004"/>
    <row r="683" ht="15.75" customHeight="1" x14ac:dyDescent="0.55000000000000004"/>
    <row r="684" ht="15.75" customHeight="1" x14ac:dyDescent="0.55000000000000004"/>
    <row r="685" ht="15.75" customHeight="1" x14ac:dyDescent="0.55000000000000004"/>
    <row r="686" ht="15.75" customHeight="1" x14ac:dyDescent="0.55000000000000004"/>
    <row r="687" ht="15.75" customHeight="1" x14ac:dyDescent="0.55000000000000004"/>
    <row r="688" ht="15.75" customHeight="1" x14ac:dyDescent="0.55000000000000004"/>
    <row r="689" ht="15.75" customHeight="1" x14ac:dyDescent="0.55000000000000004"/>
    <row r="690" ht="15.75" customHeight="1" x14ac:dyDescent="0.55000000000000004"/>
    <row r="691" ht="15.75" customHeight="1" x14ac:dyDescent="0.55000000000000004"/>
    <row r="692" ht="15.75" customHeight="1" x14ac:dyDescent="0.55000000000000004"/>
    <row r="693" ht="15.75" customHeight="1" x14ac:dyDescent="0.55000000000000004"/>
    <row r="694" ht="15.75" customHeight="1" x14ac:dyDescent="0.55000000000000004"/>
    <row r="695" ht="15.75" customHeight="1" x14ac:dyDescent="0.55000000000000004"/>
    <row r="696" ht="15.75" customHeight="1" x14ac:dyDescent="0.55000000000000004"/>
    <row r="697" ht="15.75" customHeight="1" x14ac:dyDescent="0.55000000000000004"/>
    <row r="698" ht="15.75" customHeight="1" x14ac:dyDescent="0.55000000000000004"/>
    <row r="699" ht="15.75" customHeight="1" x14ac:dyDescent="0.55000000000000004"/>
    <row r="700" ht="15.75" customHeight="1" x14ac:dyDescent="0.55000000000000004"/>
    <row r="701" ht="15.75" customHeight="1" x14ac:dyDescent="0.55000000000000004"/>
    <row r="702" ht="15.75" customHeight="1" x14ac:dyDescent="0.55000000000000004"/>
    <row r="703" ht="15.75" customHeight="1" x14ac:dyDescent="0.55000000000000004"/>
    <row r="704" ht="15.75" customHeight="1" x14ac:dyDescent="0.55000000000000004"/>
    <row r="705" ht="15.75" customHeight="1" x14ac:dyDescent="0.55000000000000004"/>
    <row r="706" ht="15.75" customHeight="1" x14ac:dyDescent="0.55000000000000004"/>
    <row r="707" ht="15.75" customHeight="1" x14ac:dyDescent="0.55000000000000004"/>
    <row r="708" ht="15.75" customHeight="1" x14ac:dyDescent="0.55000000000000004"/>
    <row r="709" ht="15.75" customHeight="1" x14ac:dyDescent="0.55000000000000004"/>
    <row r="710" ht="15.75" customHeight="1" x14ac:dyDescent="0.55000000000000004"/>
    <row r="711" ht="15.75" customHeight="1" x14ac:dyDescent="0.55000000000000004"/>
    <row r="712" ht="15.75" customHeight="1" x14ac:dyDescent="0.55000000000000004"/>
    <row r="713" ht="15.75" customHeight="1" x14ac:dyDescent="0.55000000000000004"/>
    <row r="714" ht="15.75" customHeight="1" x14ac:dyDescent="0.55000000000000004"/>
    <row r="715" ht="15.75" customHeight="1" x14ac:dyDescent="0.55000000000000004"/>
    <row r="716" ht="15.75" customHeight="1" x14ac:dyDescent="0.55000000000000004"/>
    <row r="717" ht="15.75" customHeight="1" x14ac:dyDescent="0.55000000000000004"/>
    <row r="718" ht="15.75" customHeight="1" x14ac:dyDescent="0.55000000000000004"/>
    <row r="719" ht="15.75" customHeight="1" x14ac:dyDescent="0.55000000000000004"/>
    <row r="720" ht="15.75" customHeight="1" x14ac:dyDescent="0.55000000000000004"/>
    <row r="721" ht="15.75" customHeight="1" x14ac:dyDescent="0.55000000000000004"/>
    <row r="722" ht="15.75" customHeight="1" x14ac:dyDescent="0.55000000000000004"/>
    <row r="723" ht="15.75" customHeight="1" x14ac:dyDescent="0.55000000000000004"/>
    <row r="724" ht="15.75" customHeight="1" x14ac:dyDescent="0.55000000000000004"/>
    <row r="725" ht="15.75" customHeight="1" x14ac:dyDescent="0.55000000000000004"/>
    <row r="726" ht="15.75" customHeight="1" x14ac:dyDescent="0.55000000000000004"/>
    <row r="727" ht="15.75" customHeight="1" x14ac:dyDescent="0.55000000000000004"/>
    <row r="728" ht="15.75" customHeight="1" x14ac:dyDescent="0.55000000000000004"/>
    <row r="729" ht="15.75" customHeight="1" x14ac:dyDescent="0.55000000000000004"/>
    <row r="730" ht="15.75" customHeight="1" x14ac:dyDescent="0.55000000000000004"/>
    <row r="731" ht="15.75" customHeight="1" x14ac:dyDescent="0.55000000000000004"/>
    <row r="732" ht="15.75" customHeight="1" x14ac:dyDescent="0.55000000000000004"/>
    <row r="733" ht="15.75" customHeight="1" x14ac:dyDescent="0.55000000000000004"/>
    <row r="734" ht="15.75" customHeight="1" x14ac:dyDescent="0.55000000000000004"/>
    <row r="735" ht="15.75" customHeight="1" x14ac:dyDescent="0.55000000000000004"/>
    <row r="736" ht="15.75" customHeight="1" x14ac:dyDescent="0.55000000000000004"/>
    <row r="737" ht="15.75" customHeight="1" x14ac:dyDescent="0.55000000000000004"/>
    <row r="738" ht="15.75" customHeight="1" x14ac:dyDescent="0.55000000000000004"/>
    <row r="739" ht="15.75" customHeight="1" x14ac:dyDescent="0.55000000000000004"/>
    <row r="740" ht="15.75" customHeight="1" x14ac:dyDescent="0.55000000000000004"/>
    <row r="741" ht="15.75" customHeight="1" x14ac:dyDescent="0.55000000000000004"/>
    <row r="742" ht="15.75" customHeight="1" x14ac:dyDescent="0.55000000000000004"/>
    <row r="743" ht="15.75" customHeight="1" x14ac:dyDescent="0.55000000000000004"/>
    <row r="744" ht="15.75" customHeight="1" x14ac:dyDescent="0.55000000000000004"/>
    <row r="745" ht="15.75" customHeight="1" x14ac:dyDescent="0.55000000000000004"/>
    <row r="746" ht="15.75" customHeight="1" x14ac:dyDescent="0.55000000000000004"/>
    <row r="747" ht="15.75" customHeight="1" x14ac:dyDescent="0.55000000000000004"/>
    <row r="748" ht="15.75" customHeight="1" x14ac:dyDescent="0.55000000000000004"/>
    <row r="749" ht="15.75" customHeight="1" x14ac:dyDescent="0.55000000000000004"/>
    <row r="750" ht="15.75" customHeight="1" x14ac:dyDescent="0.55000000000000004"/>
    <row r="751" ht="15.75" customHeight="1" x14ac:dyDescent="0.55000000000000004"/>
    <row r="752" ht="15.75" customHeight="1" x14ac:dyDescent="0.55000000000000004"/>
    <row r="753" ht="15.75" customHeight="1" x14ac:dyDescent="0.55000000000000004"/>
    <row r="754" ht="15.75" customHeight="1" x14ac:dyDescent="0.55000000000000004"/>
    <row r="755" ht="15.75" customHeight="1" x14ac:dyDescent="0.55000000000000004"/>
    <row r="756" ht="15.75" customHeight="1" x14ac:dyDescent="0.55000000000000004"/>
    <row r="757" ht="15.75" customHeight="1" x14ac:dyDescent="0.55000000000000004"/>
    <row r="758" ht="15.75" customHeight="1" x14ac:dyDescent="0.55000000000000004"/>
    <row r="759" ht="15.75" customHeight="1" x14ac:dyDescent="0.55000000000000004"/>
    <row r="760" ht="15.75" customHeight="1" x14ac:dyDescent="0.55000000000000004"/>
    <row r="761" ht="15.75" customHeight="1" x14ac:dyDescent="0.55000000000000004"/>
    <row r="762" ht="15.75" customHeight="1" x14ac:dyDescent="0.55000000000000004"/>
    <row r="763" ht="15.75" customHeight="1" x14ac:dyDescent="0.55000000000000004"/>
    <row r="764" ht="15.75" customHeight="1" x14ac:dyDescent="0.55000000000000004"/>
    <row r="765" ht="15.75" customHeight="1" x14ac:dyDescent="0.55000000000000004"/>
    <row r="766" ht="15.75" customHeight="1" x14ac:dyDescent="0.55000000000000004"/>
    <row r="767" ht="15.75" customHeight="1" x14ac:dyDescent="0.55000000000000004"/>
    <row r="768" ht="15.75" customHeight="1" x14ac:dyDescent="0.55000000000000004"/>
    <row r="769" ht="15.75" customHeight="1" x14ac:dyDescent="0.55000000000000004"/>
    <row r="770" ht="15.75" customHeight="1" x14ac:dyDescent="0.55000000000000004"/>
    <row r="771" ht="15.75" customHeight="1" x14ac:dyDescent="0.55000000000000004"/>
    <row r="772" ht="15.75" customHeight="1" x14ac:dyDescent="0.55000000000000004"/>
    <row r="773" ht="15.75" customHeight="1" x14ac:dyDescent="0.55000000000000004"/>
    <row r="774" ht="15.75" customHeight="1" x14ac:dyDescent="0.55000000000000004"/>
    <row r="775" ht="15.75" customHeight="1" x14ac:dyDescent="0.55000000000000004"/>
    <row r="776" ht="15.75" customHeight="1" x14ac:dyDescent="0.55000000000000004"/>
    <row r="777" ht="15.75" customHeight="1" x14ac:dyDescent="0.55000000000000004"/>
    <row r="778" ht="15.75" customHeight="1" x14ac:dyDescent="0.55000000000000004"/>
    <row r="779" ht="15.75" customHeight="1" x14ac:dyDescent="0.55000000000000004"/>
    <row r="780" ht="15.75" customHeight="1" x14ac:dyDescent="0.55000000000000004"/>
    <row r="781" ht="15.75" customHeight="1" x14ac:dyDescent="0.55000000000000004"/>
    <row r="782" ht="15.75" customHeight="1" x14ac:dyDescent="0.55000000000000004"/>
    <row r="783" ht="15.75" customHeight="1" x14ac:dyDescent="0.55000000000000004"/>
    <row r="784" ht="15.75" customHeight="1" x14ac:dyDescent="0.55000000000000004"/>
    <row r="785" ht="15.75" customHeight="1" x14ac:dyDescent="0.55000000000000004"/>
    <row r="786" ht="15.75" customHeight="1" x14ac:dyDescent="0.55000000000000004"/>
    <row r="787" ht="15.75" customHeight="1" x14ac:dyDescent="0.55000000000000004"/>
    <row r="788" ht="15.75" customHeight="1" x14ac:dyDescent="0.55000000000000004"/>
    <row r="789" ht="15.75" customHeight="1" x14ac:dyDescent="0.55000000000000004"/>
    <row r="790" ht="15.75" customHeight="1" x14ac:dyDescent="0.55000000000000004"/>
    <row r="791" ht="15.75" customHeight="1" x14ac:dyDescent="0.55000000000000004"/>
    <row r="792" ht="15.75" customHeight="1" x14ac:dyDescent="0.55000000000000004"/>
    <row r="793" ht="15.75" customHeight="1" x14ac:dyDescent="0.55000000000000004"/>
    <row r="794" ht="15.75" customHeight="1" x14ac:dyDescent="0.55000000000000004"/>
    <row r="795" ht="15.75" customHeight="1" x14ac:dyDescent="0.55000000000000004"/>
    <row r="796" ht="15.75" customHeight="1" x14ac:dyDescent="0.55000000000000004"/>
    <row r="797" ht="15.75" customHeight="1" x14ac:dyDescent="0.55000000000000004"/>
    <row r="798" ht="15.75" customHeight="1" x14ac:dyDescent="0.55000000000000004"/>
    <row r="799" ht="15.75" customHeight="1" x14ac:dyDescent="0.55000000000000004"/>
    <row r="800" ht="15.75" customHeight="1" x14ac:dyDescent="0.55000000000000004"/>
    <row r="801" ht="15.75" customHeight="1" x14ac:dyDescent="0.55000000000000004"/>
    <row r="802" ht="15.75" customHeight="1" x14ac:dyDescent="0.55000000000000004"/>
    <row r="803" ht="15.75" customHeight="1" x14ac:dyDescent="0.55000000000000004"/>
    <row r="804" ht="15.75" customHeight="1" x14ac:dyDescent="0.55000000000000004"/>
    <row r="805" ht="15.75" customHeight="1" x14ac:dyDescent="0.55000000000000004"/>
    <row r="806" ht="15.75" customHeight="1" x14ac:dyDescent="0.55000000000000004"/>
    <row r="807" ht="15.75" customHeight="1" x14ac:dyDescent="0.55000000000000004"/>
    <row r="808" ht="15.75" customHeight="1" x14ac:dyDescent="0.55000000000000004"/>
    <row r="809" ht="15.75" customHeight="1" x14ac:dyDescent="0.55000000000000004"/>
    <row r="810" ht="15.75" customHeight="1" x14ac:dyDescent="0.55000000000000004"/>
    <row r="811" ht="15.75" customHeight="1" x14ac:dyDescent="0.55000000000000004"/>
    <row r="812" ht="15.75" customHeight="1" x14ac:dyDescent="0.55000000000000004"/>
    <row r="813" ht="15.75" customHeight="1" x14ac:dyDescent="0.55000000000000004"/>
    <row r="814" ht="15.75" customHeight="1" x14ac:dyDescent="0.55000000000000004"/>
    <row r="815" ht="15.75" customHeight="1" x14ac:dyDescent="0.55000000000000004"/>
    <row r="816" ht="15.75" customHeight="1" x14ac:dyDescent="0.55000000000000004"/>
    <row r="817" ht="15.75" customHeight="1" x14ac:dyDescent="0.55000000000000004"/>
    <row r="818" ht="15.75" customHeight="1" x14ac:dyDescent="0.55000000000000004"/>
    <row r="819" ht="15.75" customHeight="1" x14ac:dyDescent="0.55000000000000004"/>
    <row r="820" ht="15.75" customHeight="1" x14ac:dyDescent="0.55000000000000004"/>
    <row r="821" ht="15.75" customHeight="1" x14ac:dyDescent="0.55000000000000004"/>
    <row r="822" ht="15.75" customHeight="1" x14ac:dyDescent="0.55000000000000004"/>
    <row r="823" ht="15.75" customHeight="1" x14ac:dyDescent="0.55000000000000004"/>
    <row r="824" ht="15.75" customHeight="1" x14ac:dyDescent="0.55000000000000004"/>
    <row r="825" ht="15.75" customHeight="1" x14ac:dyDescent="0.55000000000000004"/>
    <row r="826" ht="15.75" customHeight="1" x14ac:dyDescent="0.55000000000000004"/>
    <row r="827" ht="15.75" customHeight="1" x14ac:dyDescent="0.55000000000000004"/>
    <row r="828" ht="15.75" customHeight="1" x14ac:dyDescent="0.55000000000000004"/>
    <row r="829" ht="15.75" customHeight="1" x14ac:dyDescent="0.55000000000000004"/>
    <row r="830" ht="15.75" customHeight="1" x14ac:dyDescent="0.55000000000000004"/>
    <row r="831" ht="15.75" customHeight="1" x14ac:dyDescent="0.55000000000000004"/>
    <row r="832" ht="15.75" customHeight="1" x14ac:dyDescent="0.55000000000000004"/>
    <row r="833" ht="15.75" customHeight="1" x14ac:dyDescent="0.55000000000000004"/>
    <row r="834" ht="15.75" customHeight="1" x14ac:dyDescent="0.55000000000000004"/>
    <row r="835" ht="15.75" customHeight="1" x14ac:dyDescent="0.55000000000000004"/>
    <row r="836" ht="15.75" customHeight="1" x14ac:dyDescent="0.55000000000000004"/>
    <row r="837" ht="15.75" customHeight="1" x14ac:dyDescent="0.55000000000000004"/>
    <row r="838" ht="15.75" customHeight="1" x14ac:dyDescent="0.55000000000000004"/>
    <row r="839" ht="15.75" customHeight="1" x14ac:dyDescent="0.55000000000000004"/>
    <row r="840" ht="15.75" customHeight="1" x14ac:dyDescent="0.55000000000000004"/>
    <row r="841" ht="15.75" customHeight="1" x14ac:dyDescent="0.55000000000000004"/>
    <row r="842" ht="15.75" customHeight="1" x14ac:dyDescent="0.55000000000000004"/>
    <row r="843" ht="15.75" customHeight="1" x14ac:dyDescent="0.55000000000000004"/>
    <row r="844" ht="15.75" customHeight="1" x14ac:dyDescent="0.55000000000000004"/>
    <row r="845" ht="15.75" customHeight="1" x14ac:dyDescent="0.55000000000000004"/>
    <row r="846" ht="15.75" customHeight="1" x14ac:dyDescent="0.55000000000000004"/>
    <row r="847" ht="15.75" customHeight="1" x14ac:dyDescent="0.55000000000000004"/>
    <row r="848" ht="15.75" customHeight="1" x14ac:dyDescent="0.55000000000000004"/>
    <row r="849" ht="15.75" customHeight="1" x14ac:dyDescent="0.55000000000000004"/>
    <row r="850" ht="15.75" customHeight="1" x14ac:dyDescent="0.55000000000000004"/>
    <row r="851" ht="15.75" customHeight="1" x14ac:dyDescent="0.55000000000000004"/>
    <row r="852" ht="15.75" customHeight="1" x14ac:dyDescent="0.55000000000000004"/>
    <row r="853" ht="15.75" customHeight="1" x14ac:dyDescent="0.55000000000000004"/>
    <row r="854" ht="15.75" customHeight="1" x14ac:dyDescent="0.55000000000000004"/>
    <row r="855" ht="15.75" customHeight="1" x14ac:dyDescent="0.55000000000000004"/>
    <row r="856" ht="15.75" customHeight="1" x14ac:dyDescent="0.55000000000000004"/>
    <row r="857" ht="15.75" customHeight="1" x14ac:dyDescent="0.55000000000000004"/>
    <row r="858" ht="15.75" customHeight="1" x14ac:dyDescent="0.55000000000000004"/>
    <row r="859" ht="15.75" customHeight="1" x14ac:dyDescent="0.55000000000000004"/>
    <row r="860" ht="15.75" customHeight="1" x14ac:dyDescent="0.55000000000000004"/>
    <row r="861" ht="15.75" customHeight="1" x14ac:dyDescent="0.55000000000000004"/>
    <row r="862" ht="15.75" customHeight="1" x14ac:dyDescent="0.55000000000000004"/>
    <row r="863" ht="15.75" customHeight="1" x14ac:dyDescent="0.55000000000000004"/>
    <row r="864" ht="15.75" customHeight="1" x14ac:dyDescent="0.55000000000000004"/>
    <row r="865" ht="15.75" customHeight="1" x14ac:dyDescent="0.55000000000000004"/>
    <row r="866" ht="15.75" customHeight="1" x14ac:dyDescent="0.55000000000000004"/>
    <row r="867" ht="15.75" customHeight="1" x14ac:dyDescent="0.55000000000000004"/>
    <row r="868" ht="15.75" customHeight="1" x14ac:dyDescent="0.55000000000000004"/>
    <row r="869" ht="15.75" customHeight="1" x14ac:dyDescent="0.55000000000000004"/>
    <row r="870" ht="15.75" customHeight="1" x14ac:dyDescent="0.55000000000000004"/>
    <row r="871" ht="15.75" customHeight="1" x14ac:dyDescent="0.55000000000000004"/>
    <row r="872" ht="15.75" customHeight="1" x14ac:dyDescent="0.55000000000000004"/>
    <row r="873" ht="15.75" customHeight="1" x14ac:dyDescent="0.55000000000000004"/>
    <row r="874" ht="15.75" customHeight="1" x14ac:dyDescent="0.55000000000000004"/>
    <row r="875" ht="15.75" customHeight="1" x14ac:dyDescent="0.55000000000000004"/>
    <row r="876" ht="15.75" customHeight="1" x14ac:dyDescent="0.55000000000000004"/>
    <row r="877" ht="15.75" customHeight="1" x14ac:dyDescent="0.55000000000000004"/>
    <row r="878" ht="15.75" customHeight="1" x14ac:dyDescent="0.55000000000000004"/>
    <row r="879" ht="15.75" customHeight="1" x14ac:dyDescent="0.55000000000000004"/>
    <row r="880" ht="15.75" customHeight="1" x14ac:dyDescent="0.55000000000000004"/>
    <row r="881" ht="15.75" customHeight="1" x14ac:dyDescent="0.55000000000000004"/>
    <row r="882" ht="15.75" customHeight="1" x14ac:dyDescent="0.55000000000000004"/>
    <row r="883" ht="15.75" customHeight="1" x14ac:dyDescent="0.55000000000000004"/>
    <row r="884" ht="15.75" customHeight="1" x14ac:dyDescent="0.55000000000000004"/>
    <row r="885" ht="15.75" customHeight="1" x14ac:dyDescent="0.55000000000000004"/>
    <row r="886" ht="15.75" customHeight="1" x14ac:dyDescent="0.55000000000000004"/>
    <row r="887" ht="15.75" customHeight="1" x14ac:dyDescent="0.55000000000000004"/>
    <row r="888" ht="15.75" customHeight="1" x14ac:dyDescent="0.55000000000000004"/>
    <row r="889" ht="15.75" customHeight="1" x14ac:dyDescent="0.55000000000000004"/>
    <row r="890" ht="15.75" customHeight="1" x14ac:dyDescent="0.55000000000000004"/>
    <row r="891" ht="15.75" customHeight="1" x14ac:dyDescent="0.55000000000000004"/>
    <row r="892" ht="15.75" customHeight="1" x14ac:dyDescent="0.55000000000000004"/>
    <row r="893" ht="15.75" customHeight="1" x14ac:dyDescent="0.55000000000000004"/>
    <row r="894" ht="15.75" customHeight="1" x14ac:dyDescent="0.55000000000000004"/>
    <row r="895" ht="15.75" customHeight="1" x14ac:dyDescent="0.55000000000000004"/>
    <row r="896" ht="15.75" customHeight="1" x14ac:dyDescent="0.55000000000000004"/>
    <row r="897" ht="15.75" customHeight="1" x14ac:dyDescent="0.55000000000000004"/>
    <row r="898" ht="15.75" customHeight="1" x14ac:dyDescent="0.55000000000000004"/>
    <row r="899" ht="15.75" customHeight="1" x14ac:dyDescent="0.55000000000000004"/>
    <row r="900" ht="15.75" customHeight="1" x14ac:dyDescent="0.55000000000000004"/>
    <row r="901" ht="15.75" customHeight="1" x14ac:dyDescent="0.55000000000000004"/>
    <row r="902" ht="15.75" customHeight="1" x14ac:dyDescent="0.55000000000000004"/>
    <row r="903" ht="15.75" customHeight="1" x14ac:dyDescent="0.55000000000000004"/>
    <row r="904" ht="15.75" customHeight="1" x14ac:dyDescent="0.55000000000000004"/>
    <row r="905" ht="15.75" customHeight="1" x14ac:dyDescent="0.55000000000000004"/>
    <row r="906" ht="15.75" customHeight="1" x14ac:dyDescent="0.55000000000000004"/>
    <row r="907" ht="15.75" customHeight="1" x14ac:dyDescent="0.55000000000000004"/>
    <row r="908" ht="15.75" customHeight="1" x14ac:dyDescent="0.55000000000000004"/>
    <row r="909" ht="15.75" customHeight="1" x14ac:dyDescent="0.55000000000000004"/>
    <row r="910" ht="15.75" customHeight="1" x14ac:dyDescent="0.55000000000000004"/>
    <row r="911" ht="15.75" customHeight="1" x14ac:dyDescent="0.55000000000000004"/>
    <row r="912" ht="15.75" customHeight="1" x14ac:dyDescent="0.55000000000000004"/>
    <row r="913" ht="15.75" customHeight="1" x14ac:dyDescent="0.55000000000000004"/>
    <row r="914" ht="15.75" customHeight="1" x14ac:dyDescent="0.55000000000000004"/>
    <row r="915" ht="15.75" customHeight="1" x14ac:dyDescent="0.55000000000000004"/>
    <row r="916" ht="15.75" customHeight="1" x14ac:dyDescent="0.55000000000000004"/>
    <row r="917" ht="15.75" customHeight="1" x14ac:dyDescent="0.55000000000000004"/>
    <row r="918" ht="15.75" customHeight="1" x14ac:dyDescent="0.55000000000000004"/>
    <row r="919" ht="15.75" customHeight="1" x14ac:dyDescent="0.55000000000000004"/>
    <row r="920" ht="15.75" customHeight="1" x14ac:dyDescent="0.55000000000000004"/>
    <row r="921" ht="15.75" customHeight="1" x14ac:dyDescent="0.55000000000000004"/>
    <row r="922" ht="15.75" customHeight="1" x14ac:dyDescent="0.55000000000000004"/>
    <row r="923" ht="15.75" customHeight="1" x14ac:dyDescent="0.55000000000000004"/>
    <row r="924" ht="15.75" customHeight="1" x14ac:dyDescent="0.55000000000000004"/>
    <row r="925" ht="15.75" customHeight="1" x14ac:dyDescent="0.55000000000000004"/>
    <row r="926" ht="15.75" customHeight="1" x14ac:dyDescent="0.55000000000000004"/>
    <row r="927" ht="15.75" customHeight="1" x14ac:dyDescent="0.55000000000000004"/>
    <row r="928" ht="15.75" customHeight="1" x14ac:dyDescent="0.55000000000000004"/>
    <row r="929" ht="15.75" customHeight="1" x14ac:dyDescent="0.55000000000000004"/>
    <row r="930" ht="15.75" customHeight="1" x14ac:dyDescent="0.55000000000000004"/>
    <row r="931" ht="15.75" customHeight="1" x14ac:dyDescent="0.55000000000000004"/>
    <row r="932" ht="15.75" customHeight="1" x14ac:dyDescent="0.55000000000000004"/>
    <row r="933" ht="15.75" customHeight="1" x14ac:dyDescent="0.55000000000000004"/>
    <row r="934" ht="15.75" customHeight="1" x14ac:dyDescent="0.55000000000000004"/>
    <row r="935" ht="15.75" customHeight="1" x14ac:dyDescent="0.55000000000000004"/>
    <row r="936" ht="15.75" customHeight="1" x14ac:dyDescent="0.55000000000000004"/>
    <row r="937" ht="15.75" customHeight="1" x14ac:dyDescent="0.55000000000000004"/>
    <row r="938" ht="15.75" customHeight="1" x14ac:dyDescent="0.55000000000000004"/>
    <row r="939" ht="15.75" customHeight="1" x14ac:dyDescent="0.55000000000000004"/>
    <row r="940" ht="15.75" customHeight="1" x14ac:dyDescent="0.55000000000000004"/>
    <row r="941" ht="15.75" customHeight="1" x14ac:dyDescent="0.55000000000000004"/>
    <row r="942" ht="15.75" customHeight="1" x14ac:dyDescent="0.55000000000000004"/>
    <row r="943" ht="15.75" customHeight="1" x14ac:dyDescent="0.55000000000000004"/>
    <row r="944" ht="15.75" customHeight="1" x14ac:dyDescent="0.55000000000000004"/>
    <row r="945" ht="15.75" customHeight="1" x14ac:dyDescent="0.55000000000000004"/>
    <row r="946" ht="15.75" customHeight="1" x14ac:dyDescent="0.55000000000000004"/>
    <row r="947" ht="15.75" customHeight="1" x14ac:dyDescent="0.55000000000000004"/>
    <row r="948" ht="15.75" customHeight="1" x14ac:dyDescent="0.55000000000000004"/>
    <row r="949" ht="15.75" customHeight="1" x14ac:dyDescent="0.55000000000000004"/>
    <row r="950" ht="15.75" customHeight="1" x14ac:dyDescent="0.55000000000000004"/>
    <row r="951" ht="15.75" customHeight="1" x14ac:dyDescent="0.55000000000000004"/>
    <row r="952" ht="15.75" customHeight="1" x14ac:dyDescent="0.55000000000000004"/>
    <row r="953" ht="15.75" customHeight="1" x14ac:dyDescent="0.55000000000000004"/>
    <row r="954" ht="15.75" customHeight="1" x14ac:dyDescent="0.55000000000000004"/>
    <row r="955" ht="15.75" customHeight="1" x14ac:dyDescent="0.55000000000000004"/>
    <row r="956" ht="15.75" customHeight="1" x14ac:dyDescent="0.55000000000000004"/>
    <row r="957" ht="15.75" customHeight="1" x14ac:dyDescent="0.55000000000000004"/>
    <row r="958" ht="15.75" customHeight="1" x14ac:dyDescent="0.55000000000000004"/>
    <row r="959" ht="15.75" customHeight="1" x14ac:dyDescent="0.55000000000000004"/>
    <row r="960" ht="15.75" customHeight="1" x14ac:dyDescent="0.55000000000000004"/>
    <row r="961" ht="15.75" customHeight="1" x14ac:dyDescent="0.55000000000000004"/>
    <row r="962" ht="15.75" customHeight="1" x14ac:dyDescent="0.55000000000000004"/>
    <row r="963" ht="15.75" customHeight="1" x14ac:dyDescent="0.55000000000000004"/>
    <row r="964" ht="15.75" customHeight="1" x14ac:dyDescent="0.55000000000000004"/>
    <row r="965" ht="15.75" customHeight="1" x14ac:dyDescent="0.55000000000000004"/>
    <row r="966" ht="15.75" customHeight="1" x14ac:dyDescent="0.55000000000000004"/>
    <row r="967" ht="15.75" customHeight="1" x14ac:dyDescent="0.55000000000000004"/>
    <row r="968" ht="15.75" customHeight="1" x14ac:dyDescent="0.55000000000000004"/>
    <row r="969" ht="15.75" customHeight="1" x14ac:dyDescent="0.55000000000000004"/>
    <row r="970" ht="15.75" customHeight="1" x14ac:dyDescent="0.55000000000000004"/>
    <row r="971" ht="15.75" customHeight="1" x14ac:dyDescent="0.55000000000000004"/>
    <row r="972" ht="15.75" customHeight="1" x14ac:dyDescent="0.55000000000000004"/>
    <row r="973" ht="15.75" customHeight="1" x14ac:dyDescent="0.55000000000000004"/>
    <row r="974" ht="15.75" customHeight="1" x14ac:dyDescent="0.55000000000000004"/>
    <row r="975" ht="15.75" customHeight="1" x14ac:dyDescent="0.55000000000000004"/>
    <row r="976" ht="15.75" customHeight="1" x14ac:dyDescent="0.55000000000000004"/>
    <row r="977" ht="15.75" customHeight="1" x14ac:dyDescent="0.55000000000000004"/>
    <row r="978" ht="15.75" customHeight="1" x14ac:dyDescent="0.55000000000000004"/>
    <row r="979" ht="15.75" customHeight="1" x14ac:dyDescent="0.55000000000000004"/>
    <row r="980" ht="15.75" customHeight="1" x14ac:dyDescent="0.55000000000000004"/>
    <row r="981" ht="15.75" customHeight="1" x14ac:dyDescent="0.55000000000000004"/>
    <row r="982" ht="15.75" customHeight="1" x14ac:dyDescent="0.55000000000000004"/>
    <row r="983" ht="15.75" customHeight="1" x14ac:dyDescent="0.55000000000000004"/>
    <row r="984" ht="15.75" customHeight="1" x14ac:dyDescent="0.55000000000000004"/>
    <row r="985" ht="15.75" customHeight="1" x14ac:dyDescent="0.55000000000000004"/>
    <row r="986" ht="15.75" customHeight="1" x14ac:dyDescent="0.55000000000000004"/>
    <row r="987" ht="15.75" customHeight="1" x14ac:dyDescent="0.55000000000000004"/>
    <row r="988" ht="15.75" customHeight="1" x14ac:dyDescent="0.55000000000000004"/>
    <row r="989" ht="15.75" customHeight="1" x14ac:dyDescent="0.55000000000000004"/>
    <row r="990" ht="15.75" customHeight="1" x14ac:dyDescent="0.55000000000000004"/>
    <row r="991" ht="15.75" customHeight="1" x14ac:dyDescent="0.55000000000000004"/>
    <row r="992" ht="15.75" customHeight="1" x14ac:dyDescent="0.55000000000000004"/>
    <row r="993" ht="15.75" customHeight="1" x14ac:dyDescent="0.55000000000000004"/>
    <row r="994" ht="15.75" customHeight="1" x14ac:dyDescent="0.55000000000000004"/>
    <row r="995" ht="15.75" customHeight="1" x14ac:dyDescent="0.55000000000000004"/>
    <row r="996" ht="15.75" customHeight="1" x14ac:dyDescent="0.55000000000000004"/>
    <row r="997" ht="15.75" customHeight="1" x14ac:dyDescent="0.55000000000000004"/>
    <row r="998" ht="15.75" customHeight="1" x14ac:dyDescent="0.55000000000000004"/>
    <row r="999" ht="15.75" customHeight="1" x14ac:dyDescent="0.55000000000000004"/>
    <row r="1000" ht="15.75" customHeight="1" x14ac:dyDescent="0.55000000000000004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6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1029"/>
  <sheetViews>
    <sheetView tabSelected="1" topLeftCell="A202" workbookViewId="0">
      <selection activeCell="C85" sqref="C85"/>
    </sheetView>
  </sheetViews>
  <sheetFormatPr defaultColWidth="14.47265625" defaultRowHeight="15" customHeight="1" outlineLevelCol="1" x14ac:dyDescent="0.55000000000000004"/>
  <cols>
    <col min="1" max="1" width="13.3125" customWidth="1"/>
    <col min="2" max="2" width="7.83984375" customWidth="1"/>
    <col min="3" max="3" width="49" customWidth="1"/>
    <col min="4" max="4" width="12.68359375" customWidth="1"/>
    <col min="5" max="5" width="11.83984375" customWidth="1"/>
    <col min="6" max="6" width="13" customWidth="1"/>
    <col min="7" max="7" width="17.68359375" customWidth="1"/>
    <col min="8" max="8" width="11.83984375" customWidth="1"/>
    <col min="9" max="9" width="13" customWidth="1"/>
    <col min="10" max="10" width="17.68359375" customWidth="1"/>
    <col min="11" max="11" width="11.83984375" hidden="1" customWidth="1" outlineLevel="1"/>
    <col min="12" max="12" width="13" hidden="1" customWidth="1" outlineLevel="1"/>
    <col min="13" max="13" width="17.68359375" hidden="1" customWidth="1" outlineLevel="1"/>
    <col min="14" max="14" width="12.15625" hidden="1" customWidth="1" outlineLevel="1"/>
    <col min="15" max="15" width="13" hidden="1" customWidth="1" outlineLevel="1"/>
    <col min="16" max="16" width="16.68359375" hidden="1" customWidth="1" outlineLevel="1"/>
    <col min="17" max="17" width="12.15625" hidden="1" customWidth="1" outlineLevel="1"/>
    <col min="18" max="18" width="13" hidden="1" customWidth="1" outlineLevel="1"/>
    <col min="19" max="19" width="16.68359375" hidden="1" customWidth="1" outlineLevel="1"/>
    <col min="20" max="20" width="12.15625" hidden="1" customWidth="1" outlineLevel="1"/>
    <col min="21" max="21" width="13" hidden="1" customWidth="1" outlineLevel="1"/>
    <col min="22" max="22" width="16.68359375" hidden="1" customWidth="1" outlineLevel="1"/>
    <col min="23" max="23" width="16.68359375" customWidth="1" collapsed="1"/>
    <col min="24" max="24" width="16.68359375" customWidth="1"/>
    <col min="25" max="25" width="11" customWidth="1"/>
    <col min="26" max="26" width="11.83984375" customWidth="1"/>
    <col min="27" max="27" width="16.68359375" customWidth="1"/>
    <col min="28" max="28" width="14" customWidth="1"/>
    <col min="29" max="33" width="5.15625" customWidth="1"/>
  </cols>
  <sheetData>
    <row r="1" spans="1:33" ht="18" customHeight="1" x14ac:dyDescent="0.55000000000000004">
      <c r="A1" s="352" t="s">
        <v>48</v>
      </c>
      <c r="B1" s="334"/>
      <c r="C1" s="334"/>
      <c r="D1" s="334"/>
      <c r="E1" s="334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55000000000000004">
      <c r="A2" s="72" t="str">
        <f>Фінансування!A12</f>
        <v>Назва Грантоотримувача: ГО "Обличчям до культури"</v>
      </c>
      <c r="B2" s="73"/>
      <c r="C2" s="72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55000000000000004">
      <c r="A3" s="3" t="str">
        <f>Фінансування!A13</f>
        <v>Назва проєкту: "Народжені щоб жити"</v>
      </c>
      <c r="B3" s="73"/>
      <c r="C3" s="72"/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55000000000000004">
      <c r="A4" s="3" t="str">
        <f>Фінансування!A14</f>
        <v>Дата початку проєкту: червень 2024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55000000000000004">
      <c r="A5" s="3" t="str">
        <f>Фінансування!A15</f>
        <v>Дата завершення проєкту: 30.10.2024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4" x14ac:dyDescent="0.55000000000000004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55000000000000004">
      <c r="A7" s="353" t="s">
        <v>49</v>
      </c>
      <c r="B7" s="355" t="s">
        <v>50</v>
      </c>
      <c r="C7" s="358" t="s">
        <v>51</v>
      </c>
      <c r="D7" s="358" t="s">
        <v>52</v>
      </c>
      <c r="E7" s="351" t="s">
        <v>53</v>
      </c>
      <c r="F7" s="346"/>
      <c r="G7" s="346"/>
      <c r="H7" s="346"/>
      <c r="I7" s="346"/>
      <c r="J7" s="347"/>
      <c r="K7" s="351" t="s">
        <v>54</v>
      </c>
      <c r="L7" s="346"/>
      <c r="M7" s="346"/>
      <c r="N7" s="346"/>
      <c r="O7" s="346"/>
      <c r="P7" s="347"/>
      <c r="Q7" s="351" t="s">
        <v>55</v>
      </c>
      <c r="R7" s="346"/>
      <c r="S7" s="346"/>
      <c r="T7" s="346"/>
      <c r="U7" s="346"/>
      <c r="V7" s="347"/>
      <c r="W7" s="373" t="s">
        <v>56</v>
      </c>
      <c r="X7" s="346"/>
      <c r="Y7" s="346"/>
      <c r="Z7" s="347"/>
      <c r="AA7" s="374" t="s">
        <v>57</v>
      </c>
      <c r="AB7" s="1"/>
      <c r="AC7" s="1"/>
      <c r="AD7" s="1"/>
      <c r="AE7" s="1"/>
      <c r="AF7" s="1"/>
      <c r="AG7" s="1"/>
    </row>
    <row r="8" spans="1:33" ht="42" customHeight="1" x14ac:dyDescent="0.55000000000000004">
      <c r="A8" s="343"/>
      <c r="B8" s="356"/>
      <c r="C8" s="359"/>
      <c r="D8" s="359"/>
      <c r="E8" s="367" t="s">
        <v>58</v>
      </c>
      <c r="F8" s="346"/>
      <c r="G8" s="347"/>
      <c r="H8" s="367" t="s">
        <v>59</v>
      </c>
      <c r="I8" s="346"/>
      <c r="J8" s="347"/>
      <c r="K8" s="367" t="s">
        <v>58</v>
      </c>
      <c r="L8" s="346"/>
      <c r="M8" s="347"/>
      <c r="N8" s="367" t="s">
        <v>59</v>
      </c>
      <c r="O8" s="346"/>
      <c r="P8" s="347"/>
      <c r="Q8" s="367" t="s">
        <v>58</v>
      </c>
      <c r="R8" s="346"/>
      <c r="S8" s="347"/>
      <c r="T8" s="367" t="s">
        <v>59</v>
      </c>
      <c r="U8" s="346"/>
      <c r="V8" s="347"/>
      <c r="W8" s="374" t="s">
        <v>60</v>
      </c>
      <c r="X8" s="374" t="s">
        <v>61</v>
      </c>
      <c r="Y8" s="373" t="s">
        <v>62</v>
      </c>
      <c r="Z8" s="347"/>
      <c r="AA8" s="343"/>
      <c r="AB8" s="1"/>
      <c r="AC8" s="1"/>
      <c r="AD8" s="1"/>
      <c r="AE8" s="1"/>
      <c r="AF8" s="1"/>
      <c r="AG8" s="1"/>
    </row>
    <row r="9" spans="1:33" ht="30" customHeight="1" x14ac:dyDescent="0.55000000000000004">
      <c r="A9" s="354"/>
      <c r="B9" s="357"/>
      <c r="C9" s="360"/>
      <c r="D9" s="360"/>
      <c r="E9" s="84" t="s">
        <v>63</v>
      </c>
      <c r="F9" s="85" t="s">
        <v>64</v>
      </c>
      <c r="G9" s="86" t="s">
        <v>65</v>
      </c>
      <c r="H9" s="84" t="s">
        <v>63</v>
      </c>
      <c r="I9" s="85" t="s">
        <v>64</v>
      </c>
      <c r="J9" s="86" t="s">
        <v>66</v>
      </c>
      <c r="K9" s="84" t="s">
        <v>63</v>
      </c>
      <c r="L9" s="85" t="s">
        <v>67</v>
      </c>
      <c r="M9" s="86" t="s">
        <v>68</v>
      </c>
      <c r="N9" s="84" t="s">
        <v>63</v>
      </c>
      <c r="O9" s="85" t="s">
        <v>67</v>
      </c>
      <c r="P9" s="86" t="s">
        <v>69</v>
      </c>
      <c r="Q9" s="84" t="s">
        <v>63</v>
      </c>
      <c r="R9" s="85" t="s">
        <v>67</v>
      </c>
      <c r="S9" s="86" t="s">
        <v>70</v>
      </c>
      <c r="T9" s="84" t="s">
        <v>63</v>
      </c>
      <c r="U9" s="85" t="s">
        <v>67</v>
      </c>
      <c r="V9" s="86" t="s">
        <v>71</v>
      </c>
      <c r="W9" s="344"/>
      <c r="X9" s="344"/>
      <c r="Y9" s="87" t="s">
        <v>72</v>
      </c>
      <c r="Z9" s="88" t="s">
        <v>23</v>
      </c>
      <c r="AA9" s="344"/>
      <c r="AB9" s="1"/>
      <c r="AC9" s="1"/>
      <c r="AD9" s="1"/>
      <c r="AE9" s="1"/>
      <c r="AF9" s="1"/>
      <c r="AG9" s="1"/>
    </row>
    <row r="10" spans="1:33" ht="24.75" customHeight="1" x14ac:dyDescent="0.55000000000000004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55000000000000004">
      <c r="A11" s="93" t="s">
        <v>73</v>
      </c>
      <c r="B11" s="94"/>
      <c r="C11" s="95" t="s">
        <v>74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55000000000000004">
      <c r="A12" s="101" t="s">
        <v>75</v>
      </c>
      <c r="B12" s="102">
        <v>1</v>
      </c>
      <c r="C12" s="103" t="s">
        <v>76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55000000000000004">
      <c r="A13" s="108" t="s">
        <v>77</v>
      </c>
      <c r="B13" s="109" t="s">
        <v>78</v>
      </c>
      <c r="C13" s="110" t="s">
        <v>79</v>
      </c>
      <c r="D13" s="111"/>
      <c r="E13" s="112">
        <f>SUM(E14:E16)</f>
        <v>0</v>
      </c>
      <c r="F13" s="113"/>
      <c r="G13" s="114">
        <f t="shared" ref="G13:H13" si="0">SUM(G14:G16)</f>
        <v>0</v>
      </c>
      <c r="H13" s="112">
        <f t="shared" si="0"/>
        <v>0</v>
      </c>
      <c r="I13" s="113"/>
      <c r="J13" s="114">
        <f t="shared" ref="J13:K13" si="1">SUM(J14:J16)</f>
        <v>0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114">
        <f t="shared" si="5"/>
        <v>0</v>
      </c>
      <c r="X13" s="114">
        <f t="shared" si="5"/>
        <v>0</v>
      </c>
      <c r="Y13" s="115">
        <f t="shared" ref="Y13:Y35" si="6">W13-X13</f>
        <v>0</v>
      </c>
      <c r="Z13" s="116" t="e">
        <f t="shared" ref="Z13:Z35" si="7">Y13/W13</f>
        <v>#DIV/0!</v>
      </c>
      <c r="AA13" s="117"/>
      <c r="AB13" s="118"/>
      <c r="AC13" s="118"/>
      <c r="AD13" s="118"/>
      <c r="AE13" s="118"/>
      <c r="AF13" s="118"/>
      <c r="AG13" s="118"/>
    </row>
    <row r="14" spans="1:33" ht="30" customHeight="1" x14ac:dyDescent="0.55000000000000004">
      <c r="A14" s="119" t="s">
        <v>80</v>
      </c>
      <c r="B14" s="120" t="s">
        <v>81</v>
      </c>
      <c r="C14" s="121" t="s">
        <v>82</v>
      </c>
      <c r="D14" s="122" t="s">
        <v>83</v>
      </c>
      <c r="E14" s="123"/>
      <c r="F14" s="124"/>
      <c r="G14" s="125">
        <f t="shared" ref="G14:G16" si="8">E14*F14</f>
        <v>0</v>
      </c>
      <c r="H14" s="123"/>
      <c r="I14" s="124"/>
      <c r="J14" s="125">
        <f t="shared" ref="J14:J16" si="9">H14*I14</f>
        <v>0</v>
      </c>
      <c r="K14" s="123"/>
      <c r="L14" s="124"/>
      <c r="M14" s="125">
        <f t="shared" ref="M14:M16" si="10">K14*L14</f>
        <v>0</v>
      </c>
      <c r="N14" s="123"/>
      <c r="O14" s="124"/>
      <c r="P14" s="125">
        <f t="shared" ref="P14:P16" si="11">N14*O14</f>
        <v>0</v>
      </c>
      <c r="Q14" s="123"/>
      <c r="R14" s="124"/>
      <c r="S14" s="125">
        <f t="shared" ref="S14:S16" si="12">Q14*R14</f>
        <v>0</v>
      </c>
      <c r="T14" s="123"/>
      <c r="U14" s="124"/>
      <c r="V14" s="125">
        <f t="shared" ref="V14:V16" si="13">T14*U14</f>
        <v>0</v>
      </c>
      <c r="W14" s="126">
        <f t="shared" ref="W14:W16" si="14">G14+M14+S14</f>
        <v>0</v>
      </c>
      <c r="X14" s="127">
        <f t="shared" ref="X14:X16" si="15">J14+P14+V14</f>
        <v>0</v>
      </c>
      <c r="Y14" s="127">
        <f t="shared" si="6"/>
        <v>0</v>
      </c>
      <c r="Z14" s="128" t="e">
        <f t="shared" si="7"/>
        <v>#DIV/0!</v>
      </c>
      <c r="AA14" s="129"/>
      <c r="AB14" s="130"/>
      <c r="AC14" s="131"/>
      <c r="AD14" s="131"/>
      <c r="AE14" s="131"/>
      <c r="AF14" s="131"/>
      <c r="AG14" s="131"/>
    </row>
    <row r="15" spans="1:33" ht="30" customHeight="1" x14ac:dyDescent="0.55000000000000004">
      <c r="A15" s="119" t="s">
        <v>80</v>
      </c>
      <c r="B15" s="120" t="s">
        <v>84</v>
      </c>
      <c r="C15" s="121" t="s">
        <v>82</v>
      </c>
      <c r="D15" s="122" t="s">
        <v>83</v>
      </c>
      <c r="E15" s="123"/>
      <c r="F15" s="124"/>
      <c r="G15" s="125">
        <f t="shared" si="8"/>
        <v>0</v>
      </c>
      <c r="H15" s="123"/>
      <c r="I15" s="124"/>
      <c r="J15" s="125">
        <f t="shared" si="9"/>
        <v>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0</v>
      </c>
      <c r="X15" s="127">
        <f t="shared" si="15"/>
        <v>0</v>
      </c>
      <c r="Y15" s="127">
        <f t="shared" si="6"/>
        <v>0</v>
      </c>
      <c r="Z15" s="128" t="e">
        <f t="shared" si="7"/>
        <v>#DIV/0!</v>
      </c>
      <c r="AA15" s="129"/>
      <c r="AB15" s="131"/>
      <c r="AC15" s="131"/>
      <c r="AD15" s="131"/>
      <c r="AE15" s="131"/>
      <c r="AF15" s="131"/>
      <c r="AG15" s="131"/>
    </row>
    <row r="16" spans="1:33" ht="30" customHeight="1" x14ac:dyDescent="0.55000000000000004">
      <c r="A16" s="132" t="s">
        <v>80</v>
      </c>
      <c r="B16" s="133" t="s">
        <v>85</v>
      </c>
      <c r="C16" s="121" t="s">
        <v>82</v>
      </c>
      <c r="D16" s="134" t="s">
        <v>83</v>
      </c>
      <c r="E16" s="135"/>
      <c r="F16" s="136"/>
      <c r="G16" s="137">
        <f t="shared" si="8"/>
        <v>0</v>
      </c>
      <c r="H16" s="135"/>
      <c r="I16" s="136"/>
      <c r="J16" s="137">
        <f t="shared" si="9"/>
        <v>0</v>
      </c>
      <c r="K16" s="135"/>
      <c r="L16" s="136"/>
      <c r="M16" s="137">
        <f t="shared" si="10"/>
        <v>0</v>
      </c>
      <c r="N16" s="135"/>
      <c r="O16" s="136"/>
      <c r="P16" s="137">
        <f t="shared" si="11"/>
        <v>0</v>
      </c>
      <c r="Q16" s="135"/>
      <c r="R16" s="124"/>
      <c r="S16" s="137">
        <f t="shared" si="12"/>
        <v>0</v>
      </c>
      <c r="T16" s="135"/>
      <c r="U16" s="124"/>
      <c r="V16" s="137">
        <f t="shared" si="13"/>
        <v>0</v>
      </c>
      <c r="W16" s="138">
        <f t="shared" si="14"/>
        <v>0</v>
      </c>
      <c r="X16" s="127">
        <f t="shared" si="15"/>
        <v>0</v>
      </c>
      <c r="Y16" s="127">
        <f t="shared" si="6"/>
        <v>0</v>
      </c>
      <c r="Z16" s="128" t="e">
        <f t="shared" si="7"/>
        <v>#DIV/0!</v>
      </c>
      <c r="AA16" s="139"/>
      <c r="AB16" s="131"/>
      <c r="AC16" s="131"/>
      <c r="AD16" s="131"/>
      <c r="AE16" s="131"/>
      <c r="AF16" s="131"/>
      <c r="AG16" s="131"/>
    </row>
    <row r="17" spans="1:33" ht="30" customHeight="1" x14ac:dyDescent="0.55000000000000004">
      <c r="A17" s="108" t="s">
        <v>77</v>
      </c>
      <c r="B17" s="109" t="s">
        <v>86</v>
      </c>
      <c r="C17" s="140" t="s">
        <v>87</v>
      </c>
      <c r="D17" s="141"/>
      <c r="E17" s="142">
        <f>SUM(E18:E20)</f>
        <v>0</v>
      </c>
      <c r="F17" s="143"/>
      <c r="G17" s="144">
        <f t="shared" ref="G17:H17" si="16">SUM(G18:G20)</f>
        <v>0</v>
      </c>
      <c r="H17" s="142">
        <f t="shared" si="16"/>
        <v>0</v>
      </c>
      <c r="I17" s="143"/>
      <c r="J17" s="144">
        <f t="shared" ref="J17:K17" si="17">SUM(J18:J20)</f>
        <v>0</v>
      </c>
      <c r="K17" s="142">
        <f t="shared" si="17"/>
        <v>0</v>
      </c>
      <c r="L17" s="143"/>
      <c r="M17" s="144">
        <f t="shared" ref="M17:N17" si="18">SUM(M18:M20)</f>
        <v>0</v>
      </c>
      <c r="N17" s="142">
        <f t="shared" si="18"/>
        <v>0</v>
      </c>
      <c r="O17" s="143"/>
      <c r="P17" s="144">
        <f t="shared" ref="P17:Q17" si="19">SUM(P18:P20)</f>
        <v>0</v>
      </c>
      <c r="Q17" s="142">
        <f t="shared" si="19"/>
        <v>0</v>
      </c>
      <c r="R17" s="143"/>
      <c r="S17" s="144">
        <f t="shared" ref="S17:T17" si="20">SUM(S18:S20)</f>
        <v>0</v>
      </c>
      <c r="T17" s="142">
        <f t="shared" si="20"/>
        <v>0</v>
      </c>
      <c r="U17" s="143"/>
      <c r="V17" s="144">
        <f t="shared" ref="V17:X17" si="21">SUM(V18:V20)</f>
        <v>0</v>
      </c>
      <c r="W17" s="144">
        <f t="shared" si="21"/>
        <v>0</v>
      </c>
      <c r="X17" s="145">
        <f t="shared" si="21"/>
        <v>0</v>
      </c>
      <c r="Y17" s="145">
        <f t="shared" si="6"/>
        <v>0</v>
      </c>
      <c r="Z17" s="145" t="e">
        <f t="shared" si="7"/>
        <v>#DIV/0!</v>
      </c>
      <c r="AA17" s="146"/>
      <c r="AB17" s="118"/>
      <c r="AC17" s="118"/>
      <c r="AD17" s="118"/>
      <c r="AE17" s="118"/>
      <c r="AF17" s="118"/>
      <c r="AG17" s="118"/>
    </row>
    <row r="18" spans="1:33" ht="30" customHeight="1" x14ac:dyDescent="0.55000000000000004">
      <c r="A18" s="119" t="s">
        <v>80</v>
      </c>
      <c r="B18" s="120" t="s">
        <v>88</v>
      </c>
      <c r="C18" s="121" t="s">
        <v>82</v>
      </c>
      <c r="D18" s="122" t="s">
        <v>83</v>
      </c>
      <c r="E18" s="123"/>
      <c r="F18" s="124"/>
      <c r="G18" s="125">
        <f t="shared" ref="G18:G20" si="22">E18*F18</f>
        <v>0</v>
      </c>
      <c r="H18" s="123"/>
      <c r="I18" s="124"/>
      <c r="J18" s="125">
        <f t="shared" ref="J18:J20" si="23">H18*I18</f>
        <v>0</v>
      </c>
      <c r="K18" s="123"/>
      <c r="L18" s="124"/>
      <c r="M18" s="125">
        <f t="shared" ref="M18:M20" si="24">K18*L18</f>
        <v>0</v>
      </c>
      <c r="N18" s="123"/>
      <c r="O18" s="124"/>
      <c r="P18" s="125">
        <f t="shared" ref="P18:P20" si="25">N18*O18</f>
        <v>0</v>
      </c>
      <c r="Q18" s="123"/>
      <c r="R18" s="124"/>
      <c r="S18" s="125">
        <f t="shared" ref="S18:S20" si="26">Q18*R18</f>
        <v>0</v>
      </c>
      <c r="T18" s="123"/>
      <c r="U18" s="124"/>
      <c r="V18" s="125">
        <f t="shared" ref="V18:V20" si="27">T18*U18</f>
        <v>0</v>
      </c>
      <c r="W18" s="126">
        <f t="shared" ref="W18:W20" si="28">G18+M18+S18</f>
        <v>0</v>
      </c>
      <c r="X18" s="127">
        <f t="shared" ref="X18:X20" si="29">J18+P18+V18</f>
        <v>0</v>
      </c>
      <c r="Y18" s="127">
        <f t="shared" si="6"/>
        <v>0</v>
      </c>
      <c r="Z18" s="128" t="e">
        <f t="shared" si="7"/>
        <v>#DIV/0!</v>
      </c>
      <c r="AA18" s="129"/>
      <c r="AB18" s="131"/>
      <c r="AC18" s="131"/>
      <c r="AD18" s="131"/>
      <c r="AE18" s="131"/>
      <c r="AF18" s="131"/>
      <c r="AG18" s="131"/>
    </row>
    <row r="19" spans="1:33" ht="30" customHeight="1" x14ac:dyDescent="0.55000000000000004">
      <c r="A19" s="119" t="s">
        <v>80</v>
      </c>
      <c r="B19" s="120" t="s">
        <v>89</v>
      </c>
      <c r="C19" s="121" t="s">
        <v>82</v>
      </c>
      <c r="D19" s="122" t="s">
        <v>83</v>
      </c>
      <c r="E19" s="123"/>
      <c r="F19" s="124"/>
      <c r="G19" s="125">
        <f t="shared" si="22"/>
        <v>0</v>
      </c>
      <c r="H19" s="123"/>
      <c r="I19" s="124"/>
      <c r="J19" s="125">
        <f t="shared" si="23"/>
        <v>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0</v>
      </c>
      <c r="X19" s="127">
        <f t="shared" si="29"/>
        <v>0</v>
      </c>
      <c r="Y19" s="127">
        <f t="shared" si="6"/>
        <v>0</v>
      </c>
      <c r="Z19" s="128" t="e">
        <f t="shared" si="7"/>
        <v>#DIV/0!</v>
      </c>
      <c r="AA19" s="129"/>
      <c r="AB19" s="131"/>
      <c r="AC19" s="131"/>
      <c r="AD19" s="131"/>
      <c r="AE19" s="131"/>
      <c r="AF19" s="131"/>
      <c r="AG19" s="131"/>
    </row>
    <row r="20" spans="1:33" ht="30" customHeight="1" x14ac:dyDescent="0.55000000000000004">
      <c r="A20" s="147" t="s">
        <v>80</v>
      </c>
      <c r="B20" s="133" t="s">
        <v>90</v>
      </c>
      <c r="C20" s="121" t="s">
        <v>82</v>
      </c>
      <c r="D20" s="148" t="s">
        <v>83</v>
      </c>
      <c r="E20" s="149"/>
      <c r="F20" s="150"/>
      <c r="G20" s="151">
        <f t="shared" si="22"/>
        <v>0</v>
      </c>
      <c r="H20" s="149"/>
      <c r="I20" s="150"/>
      <c r="J20" s="151">
        <f t="shared" si="23"/>
        <v>0</v>
      </c>
      <c r="K20" s="149"/>
      <c r="L20" s="150"/>
      <c r="M20" s="151">
        <f t="shared" si="24"/>
        <v>0</v>
      </c>
      <c r="N20" s="149"/>
      <c r="O20" s="150"/>
      <c r="P20" s="151">
        <f t="shared" si="25"/>
        <v>0</v>
      </c>
      <c r="Q20" s="149"/>
      <c r="R20" s="150"/>
      <c r="S20" s="151">
        <f t="shared" si="26"/>
        <v>0</v>
      </c>
      <c r="T20" s="149"/>
      <c r="U20" s="150"/>
      <c r="V20" s="151">
        <f t="shared" si="27"/>
        <v>0</v>
      </c>
      <c r="W20" s="138">
        <f t="shared" si="28"/>
        <v>0</v>
      </c>
      <c r="X20" s="127">
        <f t="shared" si="29"/>
        <v>0</v>
      </c>
      <c r="Y20" s="127">
        <f t="shared" si="6"/>
        <v>0</v>
      </c>
      <c r="Z20" s="128" t="e">
        <f t="shared" si="7"/>
        <v>#DIV/0!</v>
      </c>
      <c r="AA20" s="152"/>
      <c r="AB20" s="131"/>
      <c r="AC20" s="131"/>
      <c r="AD20" s="131"/>
      <c r="AE20" s="131"/>
      <c r="AF20" s="131"/>
      <c r="AG20" s="131"/>
    </row>
    <row r="21" spans="1:33" ht="30" customHeight="1" x14ac:dyDescent="0.55000000000000004">
      <c r="A21" s="108" t="s">
        <v>77</v>
      </c>
      <c r="B21" s="109" t="s">
        <v>91</v>
      </c>
      <c r="C21" s="153" t="s">
        <v>92</v>
      </c>
      <c r="D21" s="141"/>
      <c r="E21" s="142">
        <f>SUM(E22:E24)</f>
        <v>3</v>
      </c>
      <c r="F21" s="143"/>
      <c r="G21" s="144">
        <f t="shared" ref="G21:H21" si="30">SUM(G22:G24)</f>
        <v>79000</v>
      </c>
      <c r="H21" s="142">
        <f t="shared" si="30"/>
        <v>3</v>
      </c>
      <c r="I21" s="143"/>
      <c r="J21" s="144">
        <f t="shared" ref="J21:K21" si="31">SUM(J22:J24)</f>
        <v>73000</v>
      </c>
      <c r="K21" s="142">
        <f t="shared" si="31"/>
        <v>0</v>
      </c>
      <c r="L21" s="143"/>
      <c r="M21" s="144">
        <f t="shared" ref="M21:N21" si="32">SUM(M22:M24)</f>
        <v>0</v>
      </c>
      <c r="N21" s="142">
        <f t="shared" si="32"/>
        <v>0</v>
      </c>
      <c r="O21" s="143"/>
      <c r="P21" s="144">
        <f t="shared" ref="P21:Q21" si="33">SUM(P22:P24)</f>
        <v>0</v>
      </c>
      <c r="Q21" s="142">
        <f t="shared" si="33"/>
        <v>0</v>
      </c>
      <c r="R21" s="143"/>
      <c r="S21" s="144">
        <f t="shared" ref="S21:T21" si="34">SUM(S22:S24)</f>
        <v>0</v>
      </c>
      <c r="T21" s="142">
        <f t="shared" si="34"/>
        <v>0</v>
      </c>
      <c r="U21" s="143"/>
      <c r="V21" s="144">
        <f t="shared" ref="V21:X21" si="35">SUM(V22:V24)</f>
        <v>0</v>
      </c>
      <c r="W21" s="144">
        <f t="shared" si="35"/>
        <v>79000</v>
      </c>
      <c r="X21" s="144">
        <f t="shared" si="35"/>
        <v>73000</v>
      </c>
      <c r="Y21" s="115">
        <f t="shared" si="6"/>
        <v>6000</v>
      </c>
      <c r="Z21" s="116">
        <f t="shared" si="7"/>
        <v>7.5949367088607597E-2</v>
      </c>
      <c r="AA21" s="146"/>
      <c r="AB21" s="118"/>
      <c r="AC21" s="118"/>
      <c r="AD21" s="118"/>
      <c r="AE21" s="118"/>
      <c r="AF21" s="118"/>
      <c r="AG21" s="118"/>
    </row>
    <row r="22" spans="1:33" ht="30" customHeight="1" x14ac:dyDescent="0.55000000000000004">
      <c r="A22" s="119" t="s">
        <v>80</v>
      </c>
      <c r="B22" s="120" t="s">
        <v>93</v>
      </c>
      <c r="C22" s="121" t="s">
        <v>94</v>
      </c>
      <c r="D22" s="122" t="s">
        <v>83</v>
      </c>
      <c r="E22" s="123">
        <v>2</v>
      </c>
      <c r="F22" s="124">
        <v>24000</v>
      </c>
      <c r="G22" s="125">
        <f t="shared" ref="G22:G24" si="36">E22*F22</f>
        <v>48000</v>
      </c>
      <c r="H22" s="123">
        <v>2</v>
      </c>
      <c r="I22" s="124">
        <v>24000</v>
      </c>
      <c r="J22" s="125">
        <f t="shared" ref="J22:J24" si="37">H22*I22</f>
        <v>48000</v>
      </c>
      <c r="K22" s="123"/>
      <c r="L22" s="124"/>
      <c r="M22" s="125">
        <f t="shared" ref="M22:M24" si="38">K22*L22</f>
        <v>0</v>
      </c>
      <c r="N22" s="123"/>
      <c r="O22" s="124"/>
      <c r="P22" s="125">
        <f t="shared" ref="P22:P24" si="39">N22*O22</f>
        <v>0</v>
      </c>
      <c r="Q22" s="123"/>
      <c r="R22" s="124"/>
      <c r="S22" s="125">
        <f t="shared" ref="S22:S24" si="40">Q22*R22</f>
        <v>0</v>
      </c>
      <c r="T22" s="123"/>
      <c r="U22" s="124"/>
      <c r="V22" s="125">
        <f t="shared" ref="V22:V24" si="41">T22*U22</f>
        <v>0</v>
      </c>
      <c r="W22" s="126">
        <f t="shared" ref="W22:W24" si="42">G22+M22+S22</f>
        <v>48000</v>
      </c>
      <c r="X22" s="127">
        <f t="shared" ref="X22:X24" si="43">J22+P22+V22</f>
        <v>48000</v>
      </c>
      <c r="Y22" s="127">
        <f t="shared" si="6"/>
        <v>0</v>
      </c>
      <c r="Z22" s="128">
        <f t="shared" si="7"/>
        <v>0</v>
      </c>
      <c r="AA22" s="129"/>
      <c r="AB22" s="131"/>
      <c r="AC22" s="131"/>
      <c r="AD22" s="131"/>
      <c r="AE22" s="131"/>
      <c r="AF22" s="131"/>
      <c r="AG22" s="131"/>
    </row>
    <row r="23" spans="1:33" ht="30" customHeight="1" x14ac:dyDescent="0.55000000000000004">
      <c r="A23" s="119" t="s">
        <v>80</v>
      </c>
      <c r="B23" s="120" t="s">
        <v>95</v>
      </c>
      <c r="C23" s="121" t="s">
        <v>96</v>
      </c>
      <c r="D23" s="122" t="s">
        <v>83</v>
      </c>
      <c r="E23" s="123">
        <v>1</v>
      </c>
      <c r="F23" s="124">
        <v>31000</v>
      </c>
      <c r="G23" s="125">
        <f t="shared" si="36"/>
        <v>31000</v>
      </c>
      <c r="H23" s="123">
        <v>1</v>
      </c>
      <c r="I23" s="124">
        <v>25000</v>
      </c>
      <c r="J23" s="125">
        <f t="shared" si="37"/>
        <v>25000</v>
      </c>
      <c r="K23" s="123"/>
      <c r="L23" s="124"/>
      <c r="M23" s="125">
        <f t="shared" si="38"/>
        <v>0</v>
      </c>
      <c r="N23" s="123"/>
      <c r="O23" s="124"/>
      <c r="P23" s="125">
        <f t="shared" si="39"/>
        <v>0</v>
      </c>
      <c r="Q23" s="123"/>
      <c r="R23" s="124"/>
      <c r="S23" s="125">
        <f t="shared" si="40"/>
        <v>0</v>
      </c>
      <c r="T23" s="123"/>
      <c r="U23" s="124"/>
      <c r="V23" s="125">
        <f t="shared" si="41"/>
        <v>0</v>
      </c>
      <c r="W23" s="126">
        <f t="shared" si="42"/>
        <v>31000</v>
      </c>
      <c r="X23" s="127">
        <f t="shared" si="43"/>
        <v>25000</v>
      </c>
      <c r="Y23" s="127">
        <f t="shared" si="6"/>
        <v>6000</v>
      </c>
      <c r="Z23" s="128">
        <f t="shared" si="7"/>
        <v>0.19354838709677419</v>
      </c>
      <c r="AA23" s="129"/>
      <c r="AB23" s="131"/>
      <c r="AC23" s="131"/>
      <c r="AD23" s="131"/>
      <c r="AE23" s="131"/>
      <c r="AF23" s="131"/>
      <c r="AG23" s="131"/>
    </row>
    <row r="24" spans="1:33" ht="30" customHeight="1" x14ac:dyDescent="0.55000000000000004">
      <c r="A24" s="132" t="s">
        <v>80</v>
      </c>
      <c r="B24" s="154" t="s">
        <v>97</v>
      </c>
      <c r="C24" s="121" t="s">
        <v>98</v>
      </c>
      <c r="D24" s="134" t="s">
        <v>83</v>
      </c>
      <c r="E24" s="135"/>
      <c r="F24" s="136"/>
      <c r="G24" s="137">
        <f t="shared" si="36"/>
        <v>0</v>
      </c>
      <c r="H24" s="135"/>
      <c r="I24" s="136"/>
      <c r="J24" s="137">
        <f t="shared" si="37"/>
        <v>0</v>
      </c>
      <c r="K24" s="149"/>
      <c r="L24" s="150"/>
      <c r="M24" s="151">
        <f t="shared" si="38"/>
        <v>0</v>
      </c>
      <c r="N24" s="149"/>
      <c r="O24" s="150"/>
      <c r="P24" s="151">
        <f t="shared" si="39"/>
        <v>0</v>
      </c>
      <c r="Q24" s="149"/>
      <c r="R24" s="150"/>
      <c r="S24" s="151">
        <f t="shared" si="40"/>
        <v>0</v>
      </c>
      <c r="T24" s="149"/>
      <c r="U24" s="150"/>
      <c r="V24" s="151">
        <f t="shared" si="41"/>
        <v>0</v>
      </c>
      <c r="W24" s="138">
        <f t="shared" si="42"/>
        <v>0</v>
      </c>
      <c r="X24" s="127">
        <f t="shared" si="43"/>
        <v>0</v>
      </c>
      <c r="Y24" s="127">
        <f t="shared" si="6"/>
        <v>0</v>
      </c>
      <c r="Z24" s="128" t="e">
        <f t="shared" si="7"/>
        <v>#DIV/0!</v>
      </c>
      <c r="AA24" s="152"/>
      <c r="AB24" s="131"/>
      <c r="AC24" s="131"/>
      <c r="AD24" s="131"/>
      <c r="AE24" s="131"/>
      <c r="AF24" s="131"/>
      <c r="AG24" s="131"/>
    </row>
    <row r="25" spans="1:33" ht="30" customHeight="1" x14ac:dyDescent="0.55000000000000004">
      <c r="A25" s="108" t="s">
        <v>75</v>
      </c>
      <c r="B25" s="155" t="s">
        <v>99</v>
      </c>
      <c r="C25" s="140" t="s">
        <v>100</v>
      </c>
      <c r="D25" s="141"/>
      <c r="E25" s="142">
        <f>SUM(E26:E28)</f>
        <v>48000</v>
      </c>
      <c r="F25" s="143"/>
      <c r="G25" s="144">
        <f t="shared" ref="G25:H25" si="44">SUM(G26:G28)</f>
        <v>10560</v>
      </c>
      <c r="H25" s="142">
        <f t="shared" si="44"/>
        <v>73000</v>
      </c>
      <c r="I25" s="143"/>
      <c r="J25" s="144">
        <f t="shared" ref="J25:K25" si="45">SUM(J26:J28)</f>
        <v>16060</v>
      </c>
      <c r="K25" s="142">
        <f t="shared" si="45"/>
        <v>0</v>
      </c>
      <c r="L25" s="143"/>
      <c r="M25" s="144">
        <f t="shared" ref="M25:N25" si="46">SUM(M26:M28)</f>
        <v>0</v>
      </c>
      <c r="N25" s="142">
        <f t="shared" si="46"/>
        <v>0</v>
      </c>
      <c r="O25" s="143"/>
      <c r="P25" s="144">
        <f t="shared" ref="P25:Q25" si="47">SUM(P26:P28)</f>
        <v>0</v>
      </c>
      <c r="Q25" s="142">
        <f t="shared" si="47"/>
        <v>0</v>
      </c>
      <c r="R25" s="143"/>
      <c r="S25" s="144">
        <f t="shared" ref="S25:T25" si="48">SUM(S26:S28)</f>
        <v>0</v>
      </c>
      <c r="T25" s="142">
        <f t="shared" si="48"/>
        <v>0</v>
      </c>
      <c r="U25" s="143"/>
      <c r="V25" s="144">
        <f t="shared" ref="V25:X25" si="49">SUM(V26:V28)</f>
        <v>0</v>
      </c>
      <c r="W25" s="144">
        <f t="shared" si="49"/>
        <v>10560</v>
      </c>
      <c r="X25" s="144">
        <f t="shared" si="49"/>
        <v>16060</v>
      </c>
      <c r="Y25" s="115">
        <f t="shared" si="6"/>
        <v>-5500</v>
      </c>
      <c r="Z25" s="116">
        <f t="shared" si="7"/>
        <v>-0.52083333333333337</v>
      </c>
      <c r="AA25" s="146"/>
      <c r="AB25" s="7"/>
      <c r="AC25" s="7"/>
      <c r="AD25" s="7"/>
      <c r="AE25" s="7"/>
      <c r="AF25" s="7"/>
      <c r="AG25" s="7"/>
    </row>
    <row r="26" spans="1:33" ht="30" customHeight="1" x14ac:dyDescent="0.55000000000000004">
      <c r="A26" s="156" t="s">
        <v>80</v>
      </c>
      <c r="B26" s="157" t="s">
        <v>101</v>
      </c>
      <c r="C26" s="121" t="s">
        <v>102</v>
      </c>
      <c r="D26" s="158"/>
      <c r="E26" s="159">
        <f>G13</f>
        <v>0</v>
      </c>
      <c r="F26" s="160">
        <v>0.22</v>
      </c>
      <c r="G26" s="161">
        <f t="shared" ref="G26:G28" si="50">E26*F26</f>
        <v>0</v>
      </c>
      <c r="H26" s="159">
        <f>J13</f>
        <v>0</v>
      </c>
      <c r="I26" s="160">
        <v>0.22</v>
      </c>
      <c r="J26" s="161">
        <f t="shared" ref="J26:J28" si="51">H26*I26</f>
        <v>0</v>
      </c>
      <c r="K26" s="159">
        <f>M13</f>
        <v>0</v>
      </c>
      <c r="L26" s="160">
        <v>0.22</v>
      </c>
      <c r="M26" s="161">
        <f t="shared" ref="M26:M28" si="52">K26*L26</f>
        <v>0</v>
      </c>
      <c r="N26" s="159">
        <f>P13</f>
        <v>0</v>
      </c>
      <c r="O26" s="160">
        <v>0.22</v>
      </c>
      <c r="P26" s="161">
        <f t="shared" ref="P26:P28" si="53">N26*O26</f>
        <v>0</v>
      </c>
      <c r="Q26" s="159">
        <f>S13</f>
        <v>0</v>
      </c>
      <c r="R26" s="160">
        <v>0.22</v>
      </c>
      <c r="S26" s="161">
        <f t="shared" ref="S26:S28" si="54">Q26*R26</f>
        <v>0</v>
      </c>
      <c r="T26" s="159">
        <f>V13</f>
        <v>0</v>
      </c>
      <c r="U26" s="160">
        <v>0.22</v>
      </c>
      <c r="V26" s="161">
        <f t="shared" ref="V26:V28" si="55">T26*U26</f>
        <v>0</v>
      </c>
      <c r="W26" s="127">
        <f t="shared" ref="W26:W28" si="56">G26+M26+S26</f>
        <v>0</v>
      </c>
      <c r="X26" s="127">
        <f t="shared" ref="X26:X28" si="57">J26+P26+V26</f>
        <v>0</v>
      </c>
      <c r="Y26" s="127">
        <f t="shared" si="6"/>
        <v>0</v>
      </c>
      <c r="Z26" s="128" t="e">
        <f t="shared" si="7"/>
        <v>#DIV/0!</v>
      </c>
      <c r="AA26" s="162"/>
      <c r="AB26" s="130"/>
      <c r="AC26" s="131"/>
      <c r="AD26" s="131"/>
      <c r="AE26" s="131"/>
      <c r="AF26" s="131"/>
      <c r="AG26" s="131"/>
    </row>
    <row r="27" spans="1:33" ht="30" customHeight="1" x14ac:dyDescent="0.55000000000000004">
      <c r="A27" s="119" t="s">
        <v>80</v>
      </c>
      <c r="B27" s="120" t="s">
        <v>103</v>
      </c>
      <c r="C27" s="121" t="s">
        <v>104</v>
      </c>
      <c r="D27" s="122"/>
      <c r="E27" s="123">
        <f>G17</f>
        <v>0</v>
      </c>
      <c r="F27" s="124">
        <v>0.22</v>
      </c>
      <c r="G27" s="125">
        <f t="shared" si="50"/>
        <v>0</v>
      </c>
      <c r="H27" s="123">
        <f>J17</f>
        <v>0</v>
      </c>
      <c r="I27" s="124">
        <v>0.22</v>
      </c>
      <c r="J27" s="125">
        <f t="shared" si="51"/>
        <v>0</v>
      </c>
      <c r="K27" s="123">
        <f>M17</f>
        <v>0</v>
      </c>
      <c r="L27" s="124">
        <v>0.22</v>
      </c>
      <c r="M27" s="125">
        <f t="shared" si="52"/>
        <v>0</v>
      </c>
      <c r="N27" s="123">
        <f>P17</f>
        <v>0</v>
      </c>
      <c r="O27" s="124">
        <v>0.22</v>
      </c>
      <c r="P27" s="125">
        <f t="shared" si="53"/>
        <v>0</v>
      </c>
      <c r="Q27" s="123">
        <f>S17</f>
        <v>0</v>
      </c>
      <c r="R27" s="124">
        <v>0.22</v>
      </c>
      <c r="S27" s="125">
        <f t="shared" si="54"/>
        <v>0</v>
      </c>
      <c r="T27" s="123">
        <f>V17</f>
        <v>0</v>
      </c>
      <c r="U27" s="124">
        <v>0.22</v>
      </c>
      <c r="V27" s="125">
        <f t="shared" si="55"/>
        <v>0</v>
      </c>
      <c r="W27" s="126">
        <f t="shared" si="56"/>
        <v>0</v>
      </c>
      <c r="X27" s="127">
        <f t="shared" si="57"/>
        <v>0</v>
      </c>
      <c r="Y27" s="127">
        <f t="shared" si="6"/>
        <v>0</v>
      </c>
      <c r="Z27" s="128" t="e">
        <f t="shared" si="7"/>
        <v>#DIV/0!</v>
      </c>
      <c r="AA27" s="129"/>
      <c r="AB27" s="131"/>
      <c r="AC27" s="131"/>
      <c r="AD27" s="131"/>
      <c r="AE27" s="131"/>
      <c r="AF27" s="131"/>
      <c r="AG27" s="131"/>
    </row>
    <row r="28" spans="1:33" ht="30" customHeight="1" x14ac:dyDescent="0.55000000000000004">
      <c r="A28" s="132" t="s">
        <v>80</v>
      </c>
      <c r="B28" s="154" t="s">
        <v>105</v>
      </c>
      <c r="C28" s="163" t="s">
        <v>92</v>
      </c>
      <c r="D28" s="134"/>
      <c r="E28" s="135">
        <f>G22</f>
        <v>48000</v>
      </c>
      <c r="F28" s="136">
        <v>0.22</v>
      </c>
      <c r="G28" s="137">
        <f t="shared" si="50"/>
        <v>10560</v>
      </c>
      <c r="H28" s="135">
        <f>J21</f>
        <v>73000</v>
      </c>
      <c r="I28" s="136">
        <v>0.22</v>
      </c>
      <c r="J28" s="137">
        <f t="shared" si="51"/>
        <v>16060</v>
      </c>
      <c r="K28" s="135">
        <f>M21</f>
        <v>0</v>
      </c>
      <c r="L28" s="136">
        <v>0.22</v>
      </c>
      <c r="M28" s="137">
        <f t="shared" si="52"/>
        <v>0</v>
      </c>
      <c r="N28" s="135">
        <f>P21</f>
        <v>0</v>
      </c>
      <c r="O28" s="136">
        <v>0.22</v>
      </c>
      <c r="P28" s="137">
        <f t="shared" si="53"/>
        <v>0</v>
      </c>
      <c r="Q28" s="135">
        <f>S21</f>
        <v>0</v>
      </c>
      <c r="R28" s="136">
        <v>0.22</v>
      </c>
      <c r="S28" s="137">
        <f t="shared" si="54"/>
        <v>0</v>
      </c>
      <c r="T28" s="135">
        <f>V21</f>
        <v>0</v>
      </c>
      <c r="U28" s="136">
        <v>0.22</v>
      </c>
      <c r="V28" s="137">
        <f t="shared" si="55"/>
        <v>0</v>
      </c>
      <c r="W28" s="138">
        <f t="shared" si="56"/>
        <v>10560</v>
      </c>
      <c r="X28" s="127">
        <f t="shared" si="57"/>
        <v>16060</v>
      </c>
      <c r="Y28" s="127">
        <f t="shared" si="6"/>
        <v>-5500</v>
      </c>
      <c r="Z28" s="128">
        <f t="shared" si="7"/>
        <v>-0.52083333333333337</v>
      </c>
      <c r="AA28" s="139"/>
      <c r="AB28" s="131"/>
      <c r="AC28" s="131"/>
      <c r="AD28" s="131"/>
      <c r="AE28" s="131"/>
      <c r="AF28" s="131"/>
      <c r="AG28" s="131"/>
    </row>
    <row r="29" spans="1:33" ht="30" customHeight="1" x14ac:dyDescent="0.55000000000000004">
      <c r="A29" s="108" t="s">
        <v>77</v>
      </c>
      <c r="B29" s="155" t="s">
        <v>106</v>
      </c>
      <c r="C29" s="140" t="s">
        <v>107</v>
      </c>
      <c r="D29" s="141"/>
      <c r="E29" s="142">
        <f>SUM(E30:E34)</f>
        <v>15</v>
      </c>
      <c r="F29" s="143"/>
      <c r="G29" s="144">
        <f t="shared" ref="G29:H29" si="58">SUM(G30:G34)</f>
        <v>383000</v>
      </c>
      <c r="H29" s="142">
        <f t="shared" si="58"/>
        <v>15</v>
      </c>
      <c r="I29" s="143"/>
      <c r="J29" s="144">
        <f t="shared" ref="J29:K29" si="59">SUM(J30:J34)</f>
        <v>382995.995</v>
      </c>
      <c r="K29" s="142">
        <f t="shared" si="59"/>
        <v>0</v>
      </c>
      <c r="L29" s="143"/>
      <c r="M29" s="144">
        <f t="shared" ref="M29:N29" si="60">SUM(M30:M34)</f>
        <v>0</v>
      </c>
      <c r="N29" s="142">
        <f t="shared" si="60"/>
        <v>0</v>
      </c>
      <c r="O29" s="143"/>
      <c r="P29" s="144">
        <f t="shared" ref="P29:Q29" si="61">SUM(P30:P34)</f>
        <v>0</v>
      </c>
      <c r="Q29" s="142">
        <f t="shared" si="61"/>
        <v>0</v>
      </c>
      <c r="R29" s="143"/>
      <c r="S29" s="144">
        <f t="shared" ref="S29:T29" si="62">SUM(S30:S34)</f>
        <v>0</v>
      </c>
      <c r="T29" s="142">
        <f t="shared" si="62"/>
        <v>0</v>
      </c>
      <c r="U29" s="143"/>
      <c r="V29" s="144">
        <f t="shared" ref="V29:X29" si="63">SUM(V30:V34)</f>
        <v>0</v>
      </c>
      <c r="W29" s="144">
        <f t="shared" si="63"/>
        <v>383000</v>
      </c>
      <c r="X29" s="144">
        <f t="shared" si="63"/>
        <v>382995.995</v>
      </c>
      <c r="Y29" s="144">
        <f t="shared" si="6"/>
        <v>4.0050000000046566</v>
      </c>
      <c r="Z29" s="144">
        <f t="shared" si="7"/>
        <v>1.0456919060064377E-5</v>
      </c>
      <c r="AA29" s="146"/>
      <c r="AB29" s="7"/>
      <c r="AC29" s="7"/>
      <c r="AD29" s="7"/>
      <c r="AE29" s="7"/>
      <c r="AF29" s="7"/>
      <c r="AG29" s="7"/>
    </row>
    <row r="30" spans="1:33" ht="30" customHeight="1" x14ac:dyDescent="0.55000000000000004">
      <c r="A30" s="119" t="s">
        <v>80</v>
      </c>
      <c r="B30" s="157" t="s">
        <v>108</v>
      </c>
      <c r="C30" s="121" t="s">
        <v>109</v>
      </c>
      <c r="D30" s="122" t="s">
        <v>83</v>
      </c>
      <c r="E30" s="123">
        <v>4.5</v>
      </c>
      <c r="F30" s="124">
        <v>28000</v>
      </c>
      <c r="G30" s="125">
        <f t="shared" ref="G30:G34" si="64">E30*F30</f>
        <v>126000</v>
      </c>
      <c r="H30" s="123">
        <v>4.5</v>
      </c>
      <c r="I30" s="124">
        <v>27999.439999999999</v>
      </c>
      <c r="J30" s="125">
        <f t="shared" ref="J30:J34" si="65">H30*I30</f>
        <v>125997.48</v>
      </c>
      <c r="K30" s="123"/>
      <c r="L30" s="124"/>
      <c r="M30" s="125">
        <f>K30*L30</f>
        <v>0</v>
      </c>
      <c r="N30" s="123"/>
      <c r="O30" s="124"/>
      <c r="P30" s="125">
        <f>N30*O30</f>
        <v>0</v>
      </c>
      <c r="Q30" s="123"/>
      <c r="R30" s="124"/>
      <c r="S30" s="125">
        <f>Q30*R30</f>
        <v>0</v>
      </c>
      <c r="T30" s="123"/>
      <c r="U30" s="124"/>
      <c r="V30" s="125">
        <f>T30*U30</f>
        <v>0</v>
      </c>
      <c r="W30" s="126">
        <f t="shared" ref="W30:W34" si="66">G30+M30+S30</f>
        <v>126000</v>
      </c>
      <c r="X30" s="127">
        <f t="shared" ref="X30:X34" si="67">J30+P30+V30</f>
        <v>125997.48</v>
      </c>
      <c r="Y30" s="127">
        <f t="shared" si="6"/>
        <v>2.5200000000040745</v>
      </c>
      <c r="Z30" s="128">
        <f t="shared" si="7"/>
        <v>2.0000000000032338E-5</v>
      </c>
      <c r="AA30" s="129"/>
      <c r="AB30" s="7"/>
      <c r="AC30" s="7"/>
      <c r="AD30" s="7"/>
      <c r="AE30" s="7"/>
      <c r="AF30" s="7"/>
      <c r="AG30" s="7"/>
    </row>
    <row r="31" spans="1:33" ht="30" customHeight="1" x14ac:dyDescent="0.55000000000000004">
      <c r="A31" s="119" t="s">
        <v>80</v>
      </c>
      <c r="B31" s="157" t="s">
        <v>110</v>
      </c>
      <c r="C31" s="121" t="s">
        <v>111</v>
      </c>
      <c r="D31" s="122" t="s">
        <v>83</v>
      </c>
      <c r="E31" s="123">
        <v>4.5</v>
      </c>
      <c r="F31" s="124">
        <v>24000</v>
      </c>
      <c r="G31" s="125">
        <f t="shared" si="64"/>
        <v>108000</v>
      </c>
      <c r="H31" s="123">
        <v>4.5</v>
      </c>
      <c r="I31" s="124">
        <v>23999.67</v>
      </c>
      <c r="J31" s="125">
        <f t="shared" si="65"/>
        <v>107998.51499999998</v>
      </c>
      <c r="K31" s="123"/>
      <c r="L31" s="124"/>
      <c r="M31" s="125"/>
      <c r="N31" s="123"/>
      <c r="O31" s="124"/>
      <c r="P31" s="125"/>
      <c r="Q31" s="123"/>
      <c r="R31" s="124"/>
      <c r="S31" s="125"/>
      <c r="T31" s="123"/>
      <c r="U31" s="124"/>
      <c r="V31" s="125"/>
      <c r="W31" s="126">
        <f t="shared" si="66"/>
        <v>108000</v>
      </c>
      <c r="X31" s="127">
        <f t="shared" si="67"/>
        <v>107998.51499999998</v>
      </c>
      <c r="Y31" s="127">
        <f t="shared" si="6"/>
        <v>1.485000000015134</v>
      </c>
      <c r="Z31" s="128">
        <f t="shared" si="7"/>
        <v>1.375000000014013E-5</v>
      </c>
      <c r="AA31" s="129"/>
      <c r="AB31" s="7"/>
      <c r="AC31" s="7"/>
      <c r="AD31" s="7"/>
      <c r="AE31" s="7"/>
      <c r="AF31" s="7"/>
      <c r="AG31" s="7"/>
    </row>
    <row r="32" spans="1:33" ht="30" customHeight="1" x14ac:dyDescent="0.55000000000000004">
      <c r="A32" s="119" t="s">
        <v>80</v>
      </c>
      <c r="B32" s="157" t="s">
        <v>112</v>
      </c>
      <c r="C32" s="121" t="s">
        <v>113</v>
      </c>
      <c r="D32" s="122" t="s">
        <v>83</v>
      </c>
      <c r="E32" s="123">
        <v>4</v>
      </c>
      <c r="F32" s="124">
        <v>17250</v>
      </c>
      <c r="G32" s="125">
        <f t="shared" si="64"/>
        <v>69000</v>
      </c>
      <c r="H32" s="123">
        <v>4</v>
      </c>
      <c r="I32" s="124">
        <v>17250</v>
      </c>
      <c r="J32" s="125">
        <f t="shared" si="65"/>
        <v>69000</v>
      </c>
      <c r="K32" s="123"/>
      <c r="L32" s="124"/>
      <c r="M32" s="125"/>
      <c r="N32" s="123"/>
      <c r="O32" s="124"/>
      <c r="P32" s="125"/>
      <c r="Q32" s="123"/>
      <c r="R32" s="124"/>
      <c r="S32" s="125"/>
      <c r="T32" s="123"/>
      <c r="U32" s="124"/>
      <c r="V32" s="125"/>
      <c r="W32" s="126">
        <f t="shared" si="66"/>
        <v>69000</v>
      </c>
      <c r="X32" s="127">
        <f t="shared" si="67"/>
        <v>69000</v>
      </c>
      <c r="Y32" s="127">
        <f t="shared" si="6"/>
        <v>0</v>
      </c>
      <c r="Z32" s="128">
        <f t="shared" si="7"/>
        <v>0</v>
      </c>
      <c r="AA32" s="129"/>
      <c r="AB32" s="7"/>
      <c r="AC32" s="7"/>
      <c r="AD32" s="7"/>
      <c r="AE32" s="7"/>
      <c r="AF32" s="7"/>
      <c r="AG32" s="7"/>
    </row>
    <row r="33" spans="1:33" ht="30" customHeight="1" x14ac:dyDescent="0.55000000000000004">
      <c r="A33" s="119" t="s">
        <v>80</v>
      </c>
      <c r="B33" s="157" t="s">
        <v>114</v>
      </c>
      <c r="C33" s="121" t="s">
        <v>115</v>
      </c>
      <c r="D33" s="122" t="s">
        <v>83</v>
      </c>
      <c r="E33" s="123">
        <v>2</v>
      </c>
      <c r="F33" s="124">
        <v>40000</v>
      </c>
      <c r="G33" s="125">
        <f t="shared" si="64"/>
        <v>80000</v>
      </c>
      <c r="H33" s="123">
        <v>2</v>
      </c>
      <c r="I33" s="124">
        <v>40000</v>
      </c>
      <c r="J33" s="125">
        <f t="shared" si="65"/>
        <v>80000</v>
      </c>
      <c r="K33" s="123"/>
      <c r="L33" s="124"/>
      <c r="M33" s="125">
        <f t="shared" ref="M33:M34" si="68">K33*L33</f>
        <v>0</v>
      </c>
      <c r="N33" s="123"/>
      <c r="O33" s="124"/>
      <c r="P33" s="125">
        <f t="shared" ref="P33:P34" si="69">N33*O33</f>
        <v>0</v>
      </c>
      <c r="Q33" s="123"/>
      <c r="R33" s="124"/>
      <c r="S33" s="125">
        <f t="shared" ref="S33:S34" si="70">Q33*R33</f>
        <v>0</v>
      </c>
      <c r="T33" s="123"/>
      <c r="U33" s="124"/>
      <c r="V33" s="125">
        <f t="shared" ref="V33:V34" si="71">T33*U33</f>
        <v>0</v>
      </c>
      <c r="W33" s="126">
        <f t="shared" si="66"/>
        <v>80000</v>
      </c>
      <c r="X33" s="127">
        <f t="shared" si="67"/>
        <v>80000</v>
      </c>
      <c r="Y33" s="127">
        <f t="shared" si="6"/>
        <v>0</v>
      </c>
      <c r="Z33" s="128">
        <f t="shared" si="7"/>
        <v>0</v>
      </c>
      <c r="AA33" s="129"/>
      <c r="AB33" s="7"/>
      <c r="AC33" s="7"/>
      <c r="AD33" s="7"/>
      <c r="AE33" s="7"/>
      <c r="AF33" s="7"/>
      <c r="AG33" s="7"/>
    </row>
    <row r="34" spans="1:33" ht="30" customHeight="1" x14ac:dyDescent="0.55000000000000004">
      <c r="A34" s="132" t="s">
        <v>80</v>
      </c>
      <c r="B34" s="157" t="s">
        <v>116</v>
      </c>
      <c r="C34" s="164"/>
      <c r="D34" s="134" t="s">
        <v>83</v>
      </c>
      <c r="E34" s="135"/>
      <c r="F34" s="136"/>
      <c r="G34" s="137">
        <f t="shared" si="64"/>
        <v>0</v>
      </c>
      <c r="H34" s="123"/>
      <c r="I34" s="136"/>
      <c r="J34" s="137">
        <f t="shared" si="65"/>
        <v>0</v>
      </c>
      <c r="K34" s="149"/>
      <c r="L34" s="150"/>
      <c r="M34" s="151">
        <f t="shared" si="68"/>
        <v>0</v>
      </c>
      <c r="N34" s="149"/>
      <c r="O34" s="150"/>
      <c r="P34" s="151">
        <f t="shared" si="69"/>
        <v>0</v>
      </c>
      <c r="Q34" s="149"/>
      <c r="R34" s="150"/>
      <c r="S34" s="151">
        <f t="shared" si="70"/>
        <v>0</v>
      </c>
      <c r="T34" s="149"/>
      <c r="U34" s="150"/>
      <c r="V34" s="151">
        <f t="shared" si="71"/>
        <v>0</v>
      </c>
      <c r="W34" s="138">
        <f t="shared" si="66"/>
        <v>0</v>
      </c>
      <c r="X34" s="127">
        <f t="shared" si="67"/>
        <v>0</v>
      </c>
      <c r="Y34" s="165">
        <f t="shared" si="6"/>
        <v>0</v>
      </c>
      <c r="Z34" s="128" t="e">
        <f t="shared" si="7"/>
        <v>#DIV/0!</v>
      </c>
      <c r="AA34" s="152"/>
      <c r="AB34" s="7"/>
      <c r="AC34" s="7"/>
      <c r="AD34" s="7"/>
      <c r="AE34" s="7"/>
      <c r="AF34" s="7"/>
      <c r="AG34" s="7"/>
    </row>
    <row r="35" spans="1:33" ht="30" customHeight="1" x14ac:dyDescent="0.55000000000000004">
      <c r="A35" s="166" t="s">
        <v>117</v>
      </c>
      <c r="B35" s="167"/>
      <c r="C35" s="168"/>
      <c r="D35" s="169"/>
      <c r="E35" s="170"/>
      <c r="F35" s="171"/>
      <c r="G35" s="172">
        <f>G13+G17+G21+G25+G29</f>
        <v>472560</v>
      </c>
      <c r="H35" s="123"/>
      <c r="I35" s="171"/>
      <c r="J35" s="172">
        <f>J13+J17+J21+J25+J29</f>
        <v>472055.995</v>
      </c>
      <c r="K35" s="170"/>
      <c r="L35" s="173"/>
      <c r="M35" s="172">
        <f>M13+M17+M21+M25+M29</f>
        <v>0</v>
      </c>
      <c r="N35" s="170"/>
      <c r="O35" s="173"/>
      <c r="P35" s="172">
        <f>P13+P17+P21+P25+P29</f>
        <v>0</v>
      </c>
      <c r="Q35" s="170"/>
      <c r="R35" s="173"/>
      <c r="S35" s="172">
        <f>S13+S17+S21+S25+S29</f>
        <v>0</v>
      </c>
      <c r="T35" s="170"/>
      <c r="U35" s="173"/>
      <c r="V35" s="172">
        <f t="shared" ref="V35:X35" si="72">V13+V17+V21+V25+V29</f>
        <v>0</v>
      </c>
      <c r="W35" s="172">
        <f t="shared" si="72"/>
        <v>472560</v>
      </c>
      <c r="X35" s="174">
        <f t="shared" si="72"/>
        <v>472055.995</v>
      </c>
      <c r="Y35" s="175">
        <f t="shared" si="6"/>
        <v>504.00500000000466</v>
      </c>
      <c r="Z35" s="176">
        <f t="shared" si="7"/>
        <v>1.0665418147960146E-3</v>
      </c>
      <c r="AA35" s="177"/>
      <c r="AB35" s="6"/>
      <c r="AC35" s="7"/>
      <c r="AD35" s="7"/>
      <c r="AE35" s="7"/>
      <c r="AF35" s="7"/>
      <c r="AG35" s="7"/>
    </row>
    <row r="36" spans="1:33" ht="30" customHeight="1" x14ac:dyDescent="0.55000000000000004">
      <c r="A36" s="178" t="s">
        <v>75</v>
      </c>
      <c r="B36" s="179">
        <v>2</v>
      </c>
      <c r="C36" s="180" t="s">
        <v>118</v>
      </c>
      <c r="D36" s="181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6"/>
      <c r="X36" s="106"/>
      <c r="Y36" s="182"/>
      <c r="Z36" s="106"/>
      <c r="AA36" s="107"/>
      <c r="AB36" s="7"/>
      <c r="AC36" s="7"/>
      <c r="AD36" s="7"/>
      <c r="AE36" s="7"/>
      <c r="AF36" s="7"/>
      <c r="AG36" s="7"/>
    </row>
    <row r="37" spans="1:33" ht="30" customHeight="1" x14ac:dyDescent="0.55000000000000004">
      <c r="A37" s="108" t="s">
        <v>77</v>
      </c>
      <c r="B37" s="155" t="s">
        <v>119</v>
      </c>
      <c r="C37" s="110" t="s">
        <v>120</v>
      </c>
      <c r="D37" s="111"/>
      <c r="E37" s="112">
        <f>SUM(E38:E40)</f>
        <v>0</v>
      </c>
      <c r="F37" s="113"/>
      <c r="G37" s="114">
        <f t="shared" ref="G37:H37" si="73">SUM(G38:G40)</f>
        <v>0</v>
      </c>
      <c r="H37" s="112">
        <f t="shared" si="73"/>
        <v>0</v>
      </c>
      <c r="I37" s="113"/>
      <c r="J37" s="114">
        <f t="shared" ref="J37:K37" si="74">SUM(J38:J40)</f>
        <v>0</v>
      </c>
      <c r="K37" s="112">
        <f t="shared" si="74"/>
        <v>0</v>
      </c>
      <c r="L37" s="113"/>
      <c r="M37" s="114">
        <f t="shared" ref="M37:N37" si="75">SUM(M38:M40)</f>
        <v>0</v>
      </c>
      <c r="N37" s="112">
        <f t="shared" si="75"/>
        <v>0</v>
      </c>
      <c r="O37" s="113"/>
      <c r="P37" s="114">
        <f t="shared" ref="P37:Q37" si="76">SUM(P38:P40)</f>
        <v>0</v>
      </c>
      <c r="Q37" s="112">
        <f t="shared" si="76"/>
        <v>0</v>
      </c>
      <c r="R37" s="113"/>
      <c r="S37" s="114">
        <f t="shared" ref="S37:T37" si="77">SUM(S38:S40)</f>
        <v>0</v>
      </c>
      <c r="T37" s="112">
        <f t="shared" si="77"/>
        <v>0</v>
      </c>
      <c r="U37" s="113"/>
      <c r="V37" s="114">
        <f t="shared" ref="V37:X37" si="78">SUM(V38:V40)</f>
        <v>0</v>
      </c>
      <c r="W37" s="114">
        <f t="shared" si="78"/>
        <v>0</v>
      </c>
      <c r="X37" s="183">
        <f t="shared" si="78"/>
        <v>0</v>
      </c>
      <c r="Y37" s="143">
        <f t="shared" ref="Y37:Y49" si="79">W37-X37</f>
        <v>0</v>
      </c>
      <c r="Z37" s="184" t="e">
        <f t="shared" ref="Z37:Z49" si="80">Y37/W37</f>
        <v>#DIV/0!</v>
      </c>
      <c r="AA37" s="117"/>
      <c r="AB37" s="185"/>
      <c r="AC37" s="118"/>
      <c r="AD37" s="118"/>
      <c r="AE37" s="118"/>
      <c r="AF37" s="118"/>
      <c r="AG37" s="118"/>
    </row>
    <row r="38" spans="1:33" ht="30" customHeight="1" x14ac:dyDescent="0.55000000000000004">
      <c r="A38" s="119" t="s">
        <v>80</v>
      </c>
      <c r="B38" s="120" t="s">
        <v>121</v>
      </c>
      <c r="C38" s="121" t="s">
        <v>122</v>
      </c>
      <c r="D38" s="122" t="s">
        <v>123</v>
      </c>
      <c r="E38" s="123"/>
      <c r="F38" s="124"/>
      <c r="G38" s="125">
        <f t="shared" ref="G38:G40" si="81">E38*F38</f>
        <v>0</v>
      </c>
      <c r="H38" s="123"/>
      <c r="I38" s="124"/>
      <c r="J38" s="125">
        <f t="shared" ref="J38:J40" si="82">H38*I38</f>
        <v>0</v>
      </c>
      <c r="K38" s="123"/>
      <c r="L38" s="124"/>
      <c r="M38" s="125">
        <f t="shared" ref="M38:M40" si="83">K38*L38</f>
        <v>0</v>
      </c>
      <c r="N38" s="123"/>
      <c r="O38" s="124"/>
      <c r="P38" s="125">
        <f t="shared" ref="P38:P40" si="84">N38*O38</f>
        <v>0</v>
      </c>
      <c r="Q38" s="123"/>
      <c r="R38" s="124"/>
      <c r="S38" s="125">
        <f t="shared" ref="S38:S40" si="85">Q38*R38</f>
        <v>0</v>
      </c>
      <c r="T38" s="123"/>
      <c r="U38" s="124"/>
      <c r="V38" s="125">
        <f t="shared" ref="V38:V40" si="86">T38*U38</f>
        <v>0</v>
      </c>
      <c r="W38" s="126">
        <f t="shared" ref="W38:W40" si="87">G38+M38+S38</f>
        <v>0</v>
      </c>
      <c r="X38" s="127">
        <f t="shared" ref="X38:X40" si="88">J38+P38+V38</f>
        <v>0</v>
      </c>
      <c r="Y38" s="127">
        <f t="shared" si="79"/>
        <v>0</v>
      </c>
      <c r="Z38" s="128" t="e">
        <f t="shared" si="80"/>
        <v>#DIV/0!</v>
      </c>
      <c r="AA38" s="129"/>
      <c r="AB38" s="131"/>
      <c r="AC38" s="131"/>
      <c r="AD38" s="131"/>
      <c r="AE38" s="131"/>
      <c r="AF38" s="131"/>
      <c r="AG38" s="131"/>
    </row>
    <row r="39" spans="1:33" ht="30" customHeight="1" x14ac:dyDescent="0.55000000000000004">
      <c r="A39" s="119" t="s">
        <v>80</v>
      </c>
      <c r="B39" s="120" t="s">
        <v>124</v>
      </c>
      <c r="C39" s="121" t="s">
        <v>122</v>
      </c>
      <c r="D39" s="122" t="s">
        <v>123</v>
      </c>
      <c r="E39" s="123"/>
      <c r="F39" s="124"/>
      <c r="G39" s="125">
        <f t="shared" si="81"/>
        <v>0</v>
      </c>
      <c r="H39" s="123"/>
      <c r="I39" s="124"/>
      <c r="J39" s="125">
        <f t="shared" si="82"/>
        <v>0</v>
      </c>
      <c r="K39" s="123"/>
      <c r="L39" s="124"/>
      <c r="M39" s="125">
        <f t="shared" si="83"/>
        <v>0</v>
      </c>
      <c r="N39" s="123"/>
      <c r="O39" s="124"/>
      <c r="P39" s="125">
        <f t="shared" si="84"/>
        <v>0</v>
      </c>
      <c r="Q39" s="123"/>
      <c r="R39" s="124"/>
      <c r="S39" s="125">
        <f t="shared" si="85"/>
        <v>0</v>
      </c>
      <c r="T39" s="123"/>
      <c r="U39" s="124"/>
      <c r="V39" s="125">
        <f t="shared" si="86"/>
        <v>0</v>
      </c>
      <c r="W39" s="126">
        <f t="shared" si="87"/>
        <v>0</v>
      </c>
      <c r="X39" s="127">
        <f t="shared" si="88"/>
        <v>0</v>
      </c>
      <c r="Y39" s="127">
        <f t="shared" si="79"/>
        <v>0</v>
      </c>
      <c r="Z39" s="128" t="e">
        <f t="shared" si="80"/>
        <v>#DIV/0!</v>
      </c>
      <c r="AA39" s="129"/>
      <c r="AB39" s="131"/>
      <c r="AC39" s="131"/>
      <c r="AD39" s="131"/>
      <c r="AE39" s="131"/>
      <c r="AF39" s="131"/>
      <c r="AG39" s="131"/>
    </row>
    <row r="40" spans="1:33" ht="30" customHeight="1" x14ac:dyDescent="0.55000000000000004">
      <c r="A40" s="147" t="s">
        <v>80</v>
      </c>
      <c r="B40" s="154" t="s">
        <v>125</v>
      </c>
      <c r="C40" s="121" t="s">
        <v>122</v>
      </c>
      <c r="D40" s="148" t="s">
        <v>123</v>
      </c>
      <c r="E40" s="149"/>
      <c r="F40" s="150"/>
      <c r="G40" s="151">
        <f t="shared" si="81"/>
        <v>0</v>
      </c>
      <c r="H40" s="149"/>
      <c r="I40" s="150"/>
      <c r="J40" s="151">
        <f t="shared" si="82"/>
        <v>0</v>
      </c>
      <c r="K40" s="149"/>
      <c r="L40" s="150"/>
      <c r="M40" s="151">
        <f t="shared" si="83"/>
        <v>0</v>
      </c>
      <c r="N40" s="149"/>
      <c r="O40" s="150"/>
      <c r="P40" s="151">
        <f t="shared" si="84"/>
        <v>0</v>
      </c>
      <c r="Q40" s="149"/>
      <c r="R40" s="150"/>
      <c r="S40" s="151">
        <f t="shared" si="85"/>
        <v>0</v>
      </c>
      <c r="T40" s="149"/>
      <c r="U40" s="150"/>
      <c r="V40" s="151">
        <f t="shared" si="86"/>
        <v>0</v>
      </c>
      <c r="W40" s="138">
        <f t="shared" si="87"/>
        <v>0</v>
      </c>
      <c r="X40" s="127">
        <f t="shared" si="88"/>
        <v>0</v>
      </c>
      <c r="Y40" s="127">
        <f t="shared" si="79"/>
        <v>0</v>
      </c>
      <c r="Z40" s="128" t="e">
        <f t="shared" si="80"/>
        <v>#DIV/0!</v>
      </c>
      <c r="AA40" s="152"/>
      <c r="AB40" s="131"/>
      <c r="AC40" s="131"/>
      <c r="AD40" s="131"/>
      <c r="AE40" s="131"/>
      <c r="AF40" s="131"/>
      <c r="AG40" s="131"/>
    </row>
    <row r="41" spans="1:33" ht="30" customHeight="1" x14ac:dyDescent="0.55000000000000004">
      <c r="A41" s="108" t="s">
        <v>77</v>
      </c>
      <c r="B41" s="155" t="s">
        <v>126</v>
      </c>
      <c r="C41" s="153" t="s">
        <v>127</v>
      </c>
      <c r="D41" s="141"/>
      <c r="E41" s="142">
        <f>SUM(E42:E44)</f>
        <v>0</v>
      </c>
      <c r="F41" s="143"/>
      <c r="G41" s="144">
        <f t="shared" ref="G41:H41" si="89">SUM(G42:G44)</f>
        <v>0</v>
      </c>
      <c r="H41" s="142">
        <f t="shared" si="89"/>
        <v>0</v>
      </c>
      <c r="I41" s="143"/>
      <c r="J41" s="144">
        <f t="shared" ref="J41:K41" si="90">SUM(J42:J44)</f>
        <v>0</v>
      </c>
      <c r="K41" s="142">
        <f t="shared" si="90"/>
        <v>0</v>
      </c>
      <c r="L41" s="143"/>
      <c r="M41" s="144">
        <f t="shared" ref="M41:N41" si="91">SUM(M42:M44)</f>
        <v>0</v>
      </c>
      <c r="N41" s="142">
        <f t="shared" si="91"/>
        <v>0</v>
      </c>
      <c r="O41" s="143"/>
      <c r="P41" s="144">
        <f t="shared" ref="P41:Q41" si="92">SUM(P42:P44)</f>
        <v>0</v>
      </c>
      <c r="Q41" s="142">
        <f t="shared" si="92"/>
        <v>0</v>
      </c>
      <c r="R41" s="143"/>
      <c r="S41" s="144">
        <f t="shared" ref="S41:T41" si="93">SUM(S42:S44)</f>
        <v>0</v>
      </c>
      <c r="T41" s="142">
        <f t="shared" si="93"/>
        <v>0</v>
      </c>
      <c r="U41" s="143"/>
      <c r="V41" s="144">
        <f t="shared" ref="V41:X41" si="94">SUM(V42:V44)</f>
        <v>0</v>
      </c>
      <c r="W41" s="144">
        <f t="shared" si="94"/>
        <v>0</v>
      </c>
      <c r="X41" s="144">
        <f t="shared" si="94"/>
        <v>0</v>
      </c>
      <c r="Y41" s="186">
        <f t="shared" si="79"/>
        <v>0</v>
      </c>
      <c r="Z41" s="186" t="e">
        <f t="shared" si="80"/>
        <v>#DIV/0!</v>
      </c>
      <c r="AA41" s="146"/>
      <c r="AB41" s="118"/>
      <c r="AC41" s="118"/>
      <c r="AD41" s="118"/>
      <c r="AE41" s="118"/>
      <c r="AF41" s="118"/>
      <c r="AG41" s="118"/>
    </row>
    <row r="42" spans="1:33" ht="30" customHeight="1" x14ac:dyDescent="0.55000000000000004">
      <c r="A42" s="119" t="s">
        <v>80</v>
      </c>
      <c r="B42" s="120" t="s">
        <v>128</v>
      </c>
      <c r="C42" s="121" t="s">
        <v>129</v>
      </c>
      <c r="D42" s="122" t="s">
        <v>130</v>
      </c>
      <c r="E42" s="123"/>
      <c r="F42" s="124"/>
      <c r="G42" s="125">
        <f t="shared" ref="G42:G44" si="95">E42*F42</f>
        <v>0</v>
      </c>
      <c r="H42" s="123"/>
      <c r="I42" s="124"/>
      <c r="J42" s="125">
        <f t="shared" ref="J42:J44" si="96">H42*I42</f>
        <v>0</v>
      </c>
      <c r="K42" s="123"/>
      <c r="L42" s="124"/>
      <c r="M42" s="125">
        <f t="shared" ref="M42:M44" si="97">K42*L42</f>
        <v>0</v>
      </c>
      <c r="N42" s="123"/>
      <c r="O42" s="124"/>
      <c r="P42" s="125">
        <f t="shared" ref="P42:P44" si="98">N42*O42</f>
        <v>0</v>
      </c>
      <c r="Q42" s="123"/>
      <c r="R42" s="124"/>
      <c r="S42" s="125">
        <f t="shared" ref="S42:S44" si="99">Q42*R42</f>
        <v>0</v>
      </c>
      <c r="T42" s="123"/>
      <c r="U42" s="124"/>
      <c r="V42" s="125">
        <f t="shared" ref="V42:V44" si="100">T42*U42</f>
        <v>0</v>
      </c>
      <c r="W42" s="126">
        <f t="shared" ref="W42:W44" si="101">G42+M42+S42</f>
        <v>0</v>
      </c>
      <c r="X42" s="127">
        <f t="shared" ref="X42:X44" si="102">J42+P42+V42</f>
        <v>0</v>
      </c>
      <c r="Y42" s="127">
        <f t="shared" si="79"/>
        <v>0</v>
      </c>
      <c r="Z42" s="128" t="e">
        <f t="shared" si="80"/>
        <v>#DIV/0!</v>
      </c>
      <c r="AA42" s="129"/>
      <c r="AB42" s="131"/>
      <c r="AC42" s="131"/>
      <c r="AD42" s="131"/>
      <c r="AE42" s="131"/>
      <c r="AF42" s="131"/>
      <c r="AG42" s="131"/>
    </row>
    <row r="43" spans="1:33" ht="30" customHeight="1" x14ac:dyDescent="0.55000000000000004">
      <c r="A43" s="119" t="s">
        <v>80</v>
      </c>
      <c r="B43" s="120" t="s">
        <v>131</v>
      </c>
      <c r="C43" s="187" t="s">
        <v>129</v>
      </c>
      <c r="D43" s="122" t="s">
        <v>130</v>
      </c>
      <c r="E43" s="123"/>
      <c r="F43" s="124"/>
      <c r="G43" s="125">
        <f t="shared" si="95"/>
        <v>0</v>
      </c>
      <c r="H43" s="123"/>
      <c r="I43" s="124"/>
      <c r="J43" s="125">
        <f t="shared" si="96"/>
        <v>0</v>
      </c>
      <c r="K43" s="123"/>
      <c r="L43" s="124"/>
      <c r="M43" s="125">
        <f t="shared" si="97"/>
        <v>0</v>
      </c>
      <c r="N43" s="123"/>
      <c r="O43" s="124"/>
      <c r="P43" s="125">
        <f t="shared" si="98"/>
        <v>0</v>
      </c>
      <c r="Q43" s="123"/>
      <c r="R43" s="124"/>
      <c r="S43" s="125">
        <f t="shared" si="99"/>
        <v>0</v>
      </c>
      <c r="T43" s="123"/>
      <c r="U43" s="124"/>
      <c r="V43" s="125">
        <f t="shared" si="100"/>
        <v>0</v>
      </c>
      <c r="W43" s="126">
        <f t="shared" si="101"/>
        <v>0</v>
      </c>
      <c r="X43" s="127">
        <f t="shared" si="102"/>
        <v>0</v>
      </c>
      <c r="Y43" s="127">
        <f t="shared" si="79"/>
        <v>0</v>
      </c>
      <c r="Z43" s="128" t="e">
        <f t="shared" si="80"/>
        <v>#DIV/0!</v>
      </c>
      <c r="AA43" s="129"/>
      <c r="AB43" s="131"/>
      <c r="AC43" s="131"/>
      <c r="AD43" s="131"/>
      <c r="AE43" s="131"/>
      <c r="AF43" s="131"/>
      <c r="AG43" s="131"/>
    </row>
    <row r="44" spans="1:33" ht="30" customHeight="1" x14ac:dyDescent="0.55000000000000004">
      <c r="A44" s="147" t="s">
        <v>80</v>
      </c>
      <c r="B44" s="154" t="s">
        <v>132</v>
      </c>
      <c r="C44" s="188" t="s">
        <v>129</v>
      </c>
      <c r="D44" s="148" t="s">
        <v>130</v>
      </c>
      <c r="E44" s="149"/>
      <c r="F44" s="150"/>
      <c r="G44" s="151">
        <f t="shared" si="95"/>
        <v>0</v>
      </c>
      <c r="H44" s="149"/>
      <c r="I44" s="150"/>
      <c r="J44" s="151">
        <f t="shared" si="96"/>
        <v>0</v>
      </c>
      <c r="K44" s="149"/>
      <c r="L44" s="150"/>
      <c r="M44" s="151">
        <f t="shared" si="97"/>
        <v>0</v>
      </c>
      <c r="N44" s="149"/>
      <c r="O44" s="150"/>
      <c r="P44" s="151">
        <f t="shared" si="98"/>
        <v>0</v>
      </c>
      <c r="Q44" s="149"/>
      <c r="R44" s="150"/>
      <c r="S44" s="151">
        <f t="shared" si="99"/>
        <v>0</v>
      </c>
      <c r="T44" s="149"/>
      <c r="U44" s="150"/>
      <c r="V44" s="151">
        <f t="shared" si="100"/>
        <v>0</v>
      </c>
      <c r="W44" s="138">
        <f t="shared" si="101"/>
        <v>0</v>
      </c>
      <c r="X44" s="127">
        <f t="shared" si="102"/>
        <v>0</v>
      </c>
      <c r="Y44" s="127">
        <f t="shared" si="79"/>
        <v>0</v>
      </c>
      <c r="Z44" s="128" t="e">
        <f t="shared" si="80"/>
        <v>#DIV/0!</v>
      </c>
      <c r="AA44" s="152"/>
      <c r="AB44" s="131"/>
      <c r="AC44" s="131"/>
      <c r="AD44" s="131"/>
      <c r="AE44" s="131"/>
      <c r="AF44" s="131"/>
      <c r="AG44" s="131"/>
    </row>
    <row r="45" spans="1:33" ht="30" customHeight="1" x14ac:dyDescent="0.55000000000000004">
      <c r="A45" s="108" t="s">
        <v>77</v>
      </c>
      <c r="B45" s="155" t="s">
        <v>133</v>
      </c>
      <c r="C45" s="153" t="s">
        <v>134</v>
      </c>
      <c r="D45" s="141"/>
      <c r="E45" s="142">
        <f>SUM(E46:E48)</f>
        <v>0</v>
      </c>
      <c r="F45" s="143"/>
      <c r="G45" s="144">
        <f t="shared" ref="G45:H45" si="103">SUM(G46:G48)</f>
        <v>0</v>
      </c>
      <c r="H45" s="142">
        <f t="shared" si="103"/>
        <v>0</v>
      </c>
      <c r="I45" s="143"/>
      <c r="J45" s="144">
        <f t="shared" ref="J45:K45" si="104">SUM(J46:J48)</f>
        <v>0</v>
      </c>
      <c r="K45" s="142">
        <f t="shared" si="104"/>
        <v>0</v>
      </c>
      <c r="L45" s="143"/>
      <c r="M45" s="144">
        <f t="shared" ref="M45:N45" si="105">SUM(M46:M48)</f>
        <v>0</v>
      </c>
      <c r="N45" s="142">
        <f t="shared" si="105"/>
        <v>0</v>
      </c>
      <c r="O45" s="143"/>
      <c r="P45" s="144">
        <f t="shared" ref="P45:Q45" si="106">SUM(P46:P48)</f>
        <v>0</v>
      </c>
      <c r="Q45" s="142">
        <f t="shared" si="106"/>
        <v>0</v>
      </c>
      <c r="R45" s="143"/>
      <c r="S45" s="144">
        <f t="shared" ref="S45:T45" si="107">SUM(S46:S48)</f>
        <v>0</v>
      </c>
      <c r="T45" s="142">
        <f t="shared" si="107"/>
        <v>0</v>
      </c>
      <c r="U45" s="143"/>
      <c r="V45" s="144">
        <f t="shared" ref="V45:X45" si="108">SUM(V46:V48)</f>
        <v>0</v>
      </c>
      <c r="W45" s="144">
        <f t="shared" si="108"/>
        <v>0</v>
      </c>
      <c r="X45" s="144">
        <f t="shared" si="108"/>
        <v>0</v>
      </c>
      <c r="Y45" s="143">
        <f t="shared" si="79"/>
        <v>0</v>
      </c>
      <c r="Z45" s="143" t="e">
        <f t="shared" si="80"/>
        <v>#DIV/0!</v>
      </c>
      <c r="AA45" s="146"/>
      <c r="AB45" s="118"/>
      <c r="AC45" s="118"/>
      <c r="AD45" s="118"/>
      <c r="AE45" s="118"/>
      <c r="AF45" s="118"/>
      <c r="AG45" s="118"/>
    </row>
    <row r="46" spans="1:33" ht="30" customHeight="1" x14ac:dyDescent="0.55000000000000004">
      <c r="A46" s="119" t="s">
        <v>80</v>
      </c>
      <c r="B46" s="120" t="s">
        <v>135</v>
      </c>
      <c r="C46" s="121" t="s">
        <v>136</v>
      </c>
      <c r="D46" s="122" t="s">
        <v>130</v>
      </c>
      <c r="E46" s="123"/>
      <c r="F46" s="124"/>
      <c r="G46" s="125">
        <f t="shared" ref="G46:G48" si="109">E46*F46</f>
        <v>0</v>
      </c>
      <c r="H46" s="123"/>
      <c r="I46" s="124"/>
      <c r="J46" s="125">
        <f t="shared" ref="J46:J48" si="110">H46*I46</f>
        <v>0</v>
      </c>
      <c r="K46" s="123"/>
      <c r="L46" s="124"/>
      <c r="M46" s="125">
        <f t="shared" ref="M46:M48" si="111">K46*L46</f>
        <v>0</v>
      </c>
      <c r="N46" s="123"/>
      <c r="O46" s="124"/>
      <c r="P46" s="125">
        <f t="shared" ref="P46:P48" si="112">N46*O46</f>
        <v>0</v>
      </c>
      <c r="Q46" s="123"/>
      <c r="R46" s="124"/>
      <c r="S46" s="125">
        <f t="shared" ref="S46:S48" si="113">Q46*R46</f>
        <v>0</v>
      </c>
      <c r="T46" s="123"/>
      <c r="U46" s="124"/>
      <c r="V46" s="125">
        <f t="shared" ref="V46:V48" si="114">T46*U46</f>
        <v>0</v>
      </c>
      <c r="W46" s="126">
        <f t="shared" ref="W46:W48" si="115">G46+M46+S46</f>
        <v>0</v>
      </c>
      <c r="X46" s="127">
        <f t="shared" ref="X46:X48" si="116">J46+P46+V46</f>
        <v>0</v>
      </c>
      <c r="Y46" s="127">
        <f t="shared" si="79"/>
        <v>0</v>
      </c>
      <c r="Z46" s="128" t="e">
        <f t="shared" si="80"/>
        <v>#DIV/0!</v>
      </c>
      <c r="AA46" s="129"/>
      <c r="AB46" s="130"/>
      <c r="AC46" s="131"/>
      <c r="AD46" s="131"/>
      <c r="AE46" s="131"/>
      <c r="AF46" s="131"/>
      <c r="AG46" s="131"/>
    </row>
    <row r="47" spans="1:33" ht="30" customHeight="1" x14ac:dyDescent="0.55000000000000004">
      <c r="A47" s="119" t="s">
        <v>80</v>
      </c>
      <c r="B47" s="120" t="s">
        <v>137</v>
      </c>
      <c r="C47" s="121" t="s">
        <v>138</v>
      </c>
      <c r="D47" s="122" t="s">
        <v>130</v>
      </c>
      <c r="E47" s="123"/>
      <c r="F47" s="124"/>
      <c r="G47" s="125">
        <f t="shared" si="109"/>
        <v>0</v>
      </c>
      <c r="H47" s="123"/>
      <c r="I47" s="124"/>
      <c r="J47" s="125">
        <f t="shared" si="110"/>
        <v>0</v>
      </c>
      <c r="K47" s="123"/>
      <c r="L47" s="124"/>
      <c r="M47" s="125">
        <f t="shared" si="111"/>
        <v>0</v>
      </c>
      <c r="N47" s="123"/>
      <c r="O47" s="124"/>
      <c r="P47" s="125">
        <f t="shared" si="112"/>
        <v>0</v>
      </c>
      <c r="Q47" s="123"/>
      <c r="R47" s="124"/>
      <c r="S47" s="125">
        <f t="shared" si="113"/>
        <v>0</v>
      </c>
      <c r="T47" s="123"/>
      <c r="U47" s="124"/>
      <c r="V47" s="125">
        <f t="shared" si="114"/>
        <v>0</v>
      </c>
      <c r="W47" s="126">
        <f t="shared" si="115"/>
        <v>0</v>
      </c>
      <c r="X47" s="127">
        <f t="shared" si="116"/>
        <v>0</v>
      </c>
      <c r="Y47" s="127">
        <f t="shared" si="79"/>
        <v>0</v>
      </c>
      <c r="Z47" s="128" t="e">
        <f t="shared" si="80"/>
        <v>#DIV/0!</v>
      </c>
      <c r="AA47" s="129"/>
      <c r="AB47" s="131"/>
      <c r="AC47" s="131"/>
      <c r="AD47" s="131"/>
      <c r="AE47" s="131"/>
      <c r="AF47" s="131"/>
      <c r="AG47" s="131"/>
    </row>
    <row r="48" spans="1:33" ht="30" customHeight="1" x14ac:dyDescent="0.55000000000000004">
      <c r="A48" s="132" t="s">
        <v>80</v>
      </c>
      <c r="B48" s="133" t="s">
        <v>139</v>
      </c>
      <c r="C48" s="164" t="s">
        <v>136</v>
      </c>
      <c r="D48" s="134" t="s">
        <v>130</v>
      </c>
      <c r="E48" s="149"/>
      <c r="F48" s="150"/>
      <c r="G48" s="151">
        <f t="shared" si="109"/>
        <v>0</v>
      </c>
      <c r="H48" s="149"/>
      <c r="I48" s="150"/>
      <c r="J48" s="151">
        <f t="shared" si="110"/>
        <v>0</v>
      </c>
      <c r="K48" s="149"/>
      <c r="L48" s="150"/>
      <c r="M48" s="151">
        <f t="shared" si="111"/>
        <v>0</v>
      </c>
      <c r="N48" s="149"/>
      <c r="O48" s="150"/>
      <c r="P48" s="151">
        <f t="shared" si="112"/>
        <v>0</v>
      </c>
      <c r="Q48" s="149"/>
      <c r="R48" s="150"/>
      <c r="S48" s="151">
        <f t="shared" si="113"/>
        <v>0</v>
      </c>
      <c r="T48" s="149"/>
      <c r="U48" s="150"/>
      <c r="V48" s="151">
        <f t="shared" si="114"/>
        <v>0</v>
      </c>
      <c r="W48" s="138">
        <f t="shared" si="115"/>
        <v>0</v>
      </c>
      <c r="X48" s="127">
        <f t="shared" si="116"/>
        <v>0</v>
      </c>
      <c r="Y48" s="127">
        <f t="shared" si="79"/>
        <v>0</v>
      </c>
      <c r="Z48" s="128" t="e">
        <f t="shared" si="80"/>
        <v>#DIV/0!</v>
      </c>
      <c r="AA48" s="152"/>
      <c r="AB48" s="131"/>
      <c r="AC48" s="131"/>
      <c r="AD48" s="131"/>
      <c r="AE48" s="131"/>
      <c r="AF48" s="131"/>
      <c r="AG48" s="131"/>
    </row>
    <row r="49" spans="1:33" ht="30" customHeight="1" x14ac:dyDescent="0.55000000000000004">
      <c r="A49" s="166" t="s">
        <v>140</v>
      </c>
      <c r="B49" s="167"/>
      <c r="C49" s="168"/>
      <c r="D49" s="169"/>
      <c r="E49" s="173">
        <f>E45+E41+E37</f>
        <v>0</v>
      </c>
      <c r="F49" s="189"/>
      <c r="G49" s="172">
        <f t="shared" ref="G49:H49" si="117">G45+G41+G37</f>
        <v>0</v>
      </c>
      <c r="H49" s="173">
        <f t="shared" si="117"/>
        <v>0</v>
      </c>
      <c r="I49" s="189"/>
      <c r="J49" s="172">
        <f t="shared" ref="J49:K49" si="118">J45+J41+J37</f>
        <v>0</v>
      </c>
      <c r="K49" s="190">
        <f t="shared" si="118"/>
        <v>0</v>
      </c>
      <c r="L49" s="189"/>
      <c r="M49" s="172">
        <f t="shared" ref="M49:N49" si="119">M45+M41+M37</f>
        <v>0</v>
      </c>
      <c r="N49" s="190">
        <f t="shared" si="119"/>
        <v>0</v>
      </c>
      <c r="O49" s="189"/>
      <c r="P49" s="172">
        <f t="shared" ref="P49:Q49" si="120">P45+P41+P37</f>
        <v>0</v>
      </c>
      <c r="Q49" s="190">
        <f t="shared" si="120"/>
        <v>0</v>
      </c>
      <c r="R49" s="189"/>
      <c r="S49" s="172">
        <f t="shared" ref="S49:T49" si="121">S45+S41+S37</f>
        <v>0</v>
      </c>
      <c r="T49" s="190">
        <f t="shared" si="121"/>
        <v>0</v>
      </c>
      <c r="U49" s="189"/>
      <c r="V49" s="172">
        <f t="shared" ref="V49:X49" si="122">V45+V41+V37</f>
        <v>0</v>
      </c>
      <c r="W49" s="191">
        <f t="shared" si="122"/>
        <v>0</v>
      </c>
      <c r="X49" s="191">
        <f t="shared" si="122"/>
        <v>0</v>
      </c>
      <c r="Y49" s="191">
        <f t="shared" si="79"/>
        <v>0</v>
      </c>
      <c r="Z49" s="191" t="e">
        <f t="shared" si="80"/>
        <v>#DIV/0!</v>
      </c>
      <c r="AA49" s="177"/>
      <c r="AB49" s="7"/>
      <c r="AC49" s="7"/>
      <c r="AD49" s="7"/>
      <c r="AE49" s="7"/>
      <c r="AF49" s="7"/>
      <c r="AG49" s="7"/>
    </row>
    <row r="50" spans="1:33" ht="30" customHeight="1" x14ac:dyDescent="0.55000000000000004">
      <c r="A50" s="178" t="s">
        <v>75</v>
      </c>
      <c r="B50" s="179">
        <v>3</v>
      </c>
      <c r="C50" s="180" t="s">
        <v>141</v>
      </c>
      <c r="D50" s="181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6"/>
      <c r="X50" s="106"/>
      <c r="Y50" s="106"/>
      <c r="Z50" s="106"/>
      <c r="AA50" s="107"/>
      <c r="AB50" s="7"/>
      <c r="AC50" s="7"/>
      <c r="AD50" s="7"/>
      <c r="AE50" s="7"/>
      <c r="AF50" s="7"/>
      <c r="AG50" s="7"/>
    </row>
    <row r="51" spans="1:33" ht="45" customHeight="1" x14ac:dyDescent="0.55000000000000004">
      <c r="A51" s="108" t="s">
        <v>77</v>
      </c>
      <c r="B51" s="155" t="s">
        <v>142</v>
      </c>
      <c r="C51" s="110" t="s">
        <v>143</v>
      </c>
      <c r="D51" s="111"/>
      <c r="E51" s="112">
        <f>SUM(E52:E54)</f>
        <v>0</v>
      </c>
      <c r="F51" s="113"/>
      <c r="G51" s="114">
        <f t="shared" ref="G51:H51" si="123">SUM(G52:G54)</f>
        <v>0</v>
      </c>
      <c r="H51" s="112">
        <f t="shared" si="123"/>
        <v>0</v>
      </c>
      <c r="I51" s="113"/>
      <c r="J51" s="114">
        <f t="shared" ref="J51:K51" si="124">SUM(J52:J54)</f>
        <v>0</v>
      </c>
      <c r="K51" s="112">
        <f t="shared" si="124"/>
        <v>0</v>
      </c>
      <c r="L51" s="113"/>
      <c r="M51" s="114">
        <f t="shared" ref="M51:N51" si="125">SUM(M52:M54)</f>
        <v>0</v>
      </c>
      <c r="N51" s="112">
        <f t="shared" si="125"/>
        <v>0</v>
      </c>
      <c r="O51" s="113"/>
      <c r="P51" s="114">
        <f t="shared" ref="P51:Q51" si="126">SUM(P52:P54)</f>
        <v>0</v>
      </c>
      <c r="Q51" s="112">
        <f t="shared" si="126"/>
        <v>0</v>
      </c>
      <c r="R51" s="113"/>
      <c r="S51" s="114">
        <f t="shared" ref="S51:T51" si="127">SUM(S52:S54)</f>
        <v>0</v>
      </c>
      <c r="T51" s="112">
        <f t="shared" si="127"/>
        <v>0</v>
      </c>
      <c r="U51" s="113"/>
      <c r="V51" s="114">
        <f t="shared" ref="V51:X51" si="128">SUM(V52:V54)</f>
        <v>0</v>
      </c>
      <c r="W51" s="114">
        <f t="shared" si="128"/>
        <v>0</v>
      </c>
      <c r="X51" s="114">
        <f t="shared" si="128"/>
        <v>0</v>
      </c>
      <c r="Y51" s="115">
        <f t="shared" ref="Y51:Y58" si="129">W51-X51</f>
        <v>0</v>
      </c>
      <c r="Z51" s="116" t="e">
        <f t="shared" ref="Z51:Z58" si="130">Y51/W51</f>
        <v>#DIV/0!</v>
      </c>
      <c r="AA51" s="117"/>
      <c r="AB51" s="118"/>
      <c r="AC51" s="118"/>
      <c r="AD51" s="118"/>
      <c r="AE51" s="118"/>
      <c r="AF51" s="118"/>
      <c r="AG51" s="118"/>
    </row>
    <row r="52" spans="1:33" ht="30" customHeight="1" x14ac:dyDescent="0.55000000000000004">
      <c r="A52" s="119" t="s">
        <v>80</v>
      </c>
      <c r="B52" s="120" t="s">
        <v>144</v>
      </c>
      <c r="C52" s="187" t="s">
        <v>145</v>
      </c>
      <c r="D52" s="122" t="s">
        <v>123</v>
      </c>
      <c r="E52" s="123"/>
      <c r="F52" s="124"/>
      <c r="G52" s="125">
        <f t="shared" ref="G52:G54" si="131">E52*F52</f>
        <v>0</v>
      </c>
      <c r="H52" s="123"/>
      <c r="I52" s="124"/>
      <c r="J52" s="125">
        <f t="shared" ref="J52:J54" si="132">H52*I52</f>
        <v>0</v>
      </c>
      <c r="K52" s="123"/>
      <c r="L52" s="124"/>
      <c r="M52" s="125">
        <f t="shared" ref="M52:M54" si="133">K52*L52</f>
        <v>0</v>
      </c>
      <c r="N52" s="123"/>
      <c r="O52" s="124"/>
      <c r="P52" s="125">
        <f t="shared" ref="P52:P54" si="134">N52*O52</f>
        <v>0</v>
      </c>
      <c r="Q52" s="123"/>
      <c r="R52" s="124"/>
      <c r="S52" s="125">
        <f t="shared" ref="S52:S54" si="135">Q52*R52</f>
        <v>0</v>
      </c>
      <c r="T52" s="123"/>
      <c r="U52" s="124"/>
      <c r="V52" s="125">
        <f t="shared" ref="V52:V54" si="136">T52*U52</f>
        <v>0</v>
      </c>
      <c r="W52" s="126">
        <f t="shared" ref="W52:W54" si="137">G52+M52+S52</f>
        <v>0</v>
      </c>
      <c r="X52" s="127">
        <f t="shared" ref="X52:X54" si="138">J52+P52+V52</f>
        <v>0</v>
      </c>
      <c r="Y52" s="127">
        <f t="shared" si="129"/>
        <v>0</v>
      </c>
      <c r="Z52" s="128" t="e">
        <f t="shared" si="130"/>
        <v>#DIV/0!</v>
      </c>
      <c r="AA52" s="129"/>
      <c r="AB52" s="131"/>
      <c r="AC52" s="131"/>
      <c r="AD52" s="131"/>
      <c r="AE52" s="131"/>
      <c r="AF52" s="131"/>
      <c r="AG52" s="131"/>
    </row>
    <row r="53" spans="1:33" ht="30" customHeight="1" x14ac:dyDescent="0.55000000000000004">
      <c r="A53" s="119" t="s">
        <v>80</v>
      </c>
      <c r="B53" s="120" t="s">
        <v>146</v>
      </c>
      <c r="C53" s="187" t="s">
        <v>147</v>
      </c>
      <c r="D53" s="122" t="s">
        <v>123</v>
      </c>
      <c r="E53" s="123"/>
      <c r="F53" s="124"/>
      <c r="G53" s="125">
        <f t="shared" si="131"/>
        <v>0</v>
      </c>
      <c r="H53" s="123"/>
      <c r="I53" s="124"/>
      <c r="J53" s="125">
        <f t="shared" si="132"/>
        <v>0</v>
      </c>
      <c r="K53" s="123"/>
      <c r="L53" s="124"/>
      <c r="M53" s="125">
        <f t="shared" si="133"/>
        <v>0</v>
      </c>
      <c r="N53" s="123"/>
      <c r="O53" s="124"/>
      <c r="P53" s="125">
        <f t="shared" si="134"/>
        <v>0</v>
      </c>
      <c r="Q53" s="123"/>
      <c r="R53" s="124"/>
      <c r="S53" s="125">
        <f t="shared" si="135"/>
        <v>0</v>
      </c>
      <c r="T53" s="123"/>
      <c r="U53" s="124"/>
      <c r="V53" s="125">
        <f t="shared" si="136"/>
        <v>0</v>
      </c>
      <c r="W53" s="126">
        <f t="shared" si="137"/>
        <v>0</v>
      </c>
      <c r="X53" s="127">
        <f t="shared" si="138"/>
        <v>0</v>
      </c>
      <c r="Y53" s="127">
        <f t="shared" si="129"/>
        <v>0</v>
      </c>
      <c r="Z53" s="128" t="e">
        <f t="shared" si="130"/>
        <v>#DIV/0!</v>
      </c>
      <c r="AA53" s="129"/>
      <c r="AB53" s="131"/>
      <c r="AC53" s="131"/>
      <c r="AD53" s="131"/>
      <c r="AE53" s="131"/>
      <c r="AF53" s="131"/>
      <c r="AG53" s="131"/>
    </row>
    <row r="54" spans="1:33" ht="30" customHeight="1" x14ac:dyDescent="0.55000000000000004">
      <c r="A54" s="132" t="s">
        <v>80</v>
      </c>
      <c r="B54" s="133" t="s">
        <v>148</v>
      </c>
      <c r="C54" s="163" t="s">
        <v>149</v>
      </c>
      <c r="D54" s="134" t="s">
        <v>123</v>
      </c>
      <c r="E54" s="135"/>
      <c r="F54" s="136"/>
      <c r="G54" s="137">
        <f t="shared" si="131"/>
        <v>0</v>
      </c>
      <c r="H54" s="135"/>
      <c r="I54" s="136"/>
      <c r="J54" s="137">
        <f t="shared" si="132"/>
        <v>0</v>
      </c>
      <c r="K54" s="135"/>
      <c r="L54" s="136"/>
      <c r="M54" s="137">
        <f t="shared" si="133"/>
        <v>0</v>
      </c>
      <c r="N54" s="135"/>
      <c r="O54" s="136"/>
      <c r="P54" s="137">
        <f t="shared" si="134"/>
        <v>0</v>
      </c>
      <c r="Q54" s="135"/>
      <c r="R54" s="136"/>
      <c r="S54" s="137">
        <f t="shared" si="135"/>
        <v>0</v>
      </c>
      <c r="T54" s="135"/>
      <c r="U54" s="136"/>
      <c r="V54" s="137">
        <f t="shared" si="136"/>
        <v>0</v>
      </c>
      <c r="W54" s="138">
        <f t="shared" si="137"/>
        <v>0</v>
      </c>
      <c r="X54" s="127">
        <f t="shared" si="138"/>
        <v>0</v>
      </c>
      <c r="Y54" s="127">
        <f t="shared" si="129"/>
        <v>0</v>
      </c>
      <c r="Z54" s="128" t="e">
        <f t="shared" si="130"/>
        <v>#DIV/0!</v>
      </c>
      <c r="AA54" s="139"/>
      <c r="AB54" s="131"/>
      <c r="AC54" s="131"/>
      <c r="AD54" s="131"/>
      <c r="AE54" s="131"/>
      <c r="AF54" s="131"/>
      <c r="AG54" s="131"/>
    </row>
    <row r="55" spans="1:33" ht="47.25" customHeight="1" x14ac:dyDescent="0.55000000000000004">
      <c r="A55" s="108" t="s">
        <v>77</v>
      </c>
      <c r="B55" s="155" t="s">
        <v>150</v>
      </c>
      <c r="C55" s="140" t="s">
        <v>151</v>
      </c>
      <c r="D55" s="141"/>
      <c r="E55" s="142"/>
      <c r="F55" s="143"/>
      <c r="G55" s="144"/>
      <c r="H55" s="142"/>
      <c r="I55" s="143"/>
      <c r="J55" s="144"/>
      <c r="K55" s="142">
        <f>SUM(K56:K57)</f>
        <v>0</v>
      </c>
      <c r="L55" s="143"/>
      <c r="M55" s="144">
        <f t="shared" ref="M55:N55" si="139">SUM(M56:M57)</f>
        <v>0</v>
      </c>
      <c r="N55" s="142">
        <f t="shared" si="139"/>
        <v>0</v>
      </c>
      <c r="O55" s="143"/>
      <c r="P55" s="144">
        <f t="shared" ref="P55:Q55" si="140">SUM(P56:P57)</f>
        <v>0</v>
      </c>
      <c r="Q55" s="142">
        <f t="shared" si="140"/>
        <v>0</v>
      </c>
      <c r="R55" s="143"/>
      <c r="S55" s="144">
        <f t="shared" ref="S55:T55" si="141">SUM(S56:S57)</f>
        <v>0</v>
      </c>
      <c r="T55" s="142">
        <f t="shared" si="141"/>
        <v>0</v>
      </c>
      <c r="U55" s="143"/>
      <c r="V55" s="144">
        <f t="shared" ref="V55:X55" si="142">SUM(V56:V57)</f>
        <v>0</v>
      </c>
      <c r="W55" s="144">
        <f t="shared" si="142"/>
        <v>0</v>
      </c>
      <c r="X55" s="144">
        <f t="shared" si="142"/>
        <v>0</v>
      </c>
      <c r="Y55" s="144">
        <f t="shared" si="129"/>
        <v>0</v>
      </c>
      <c r="Z55" s="144" t="e">
        <f t="shared" si="130"/>
        <v>#DIV/0!</v>
      </c>
      <c r="AA55" s="146"/>
      <c r="AB55" s="118"/>
      <c r="AC55" s="118"/>
      <c r="AD55" s="118"/>
      <c r="AE55" s="118"/>
      <c r="AF55" s="118"/>
      <c r="AG55" s="118"/>
    </row>
    <row r="56" spans="1:33" ht="30" customHeight="1" x14ac:dyDescent="0.55000000000000004">
      <c r="A56" s="119" t="s">
        <v>80</v>
      </c>
      <c r="B56" s="120" t="s">
        <v>152</v>
      </c>
      <c r="C56" s="187" t="s">
        <v>153</v>
      </c>
      <c r="D56" s="122" t="s">
        <v>154</v>
      </c>
      <c r="E56" s="368" t="s">
        <v>155</v>
      </c>
      <c r="F56" s="369"/>
      <c r="G56" s="370"/>
      <c r="H56" s="368" t="s">
        <v>155</v>
      </c>
      <c r="I56" s="369"/>
      <c r="J56" s="370"/>
      <c r="K56" s="123"/>
      <c r="L56" s="124"/>
      <c r="M56" s="125">
        <f t="shared" ref="M56:M57" si="143">K56*L56</f>
        <v>0</v>
      </c>
      <c r="N56" s="123"/>
      <c r="O56" s="124"/>
      <c r="P56" s="125">
        <f t="shared" ref="P56:P57" si="144">N56*O56</f>
        <v>0</v>
      </c>
      <c r="Q56" s="123"/>
      <c r="R56" s="124"/>
      <c r="S56" s="125">
        <f t="shared" ref="S56:S57" si="145">Q56*R56</f>
        <v>0</v>
      </c>
      <c r="T56" s="123"/>
      <c r="U56" s="124"/>
      <c r="V56" s="125">
        <f t="shared" ref="V56:V57" si="146">T56*U56</f>
        <v>0</v>
      </c>
      <c r="W56" s="138">
        <f t="shared" ref="W56:W57" si="147">G56+M56+S56</f>
        <v>0</v>
      </c>
      <c r="X56" s="127">
        <f t="shared" ref="X56:X57" si="148">J56+P56+V56</f>
        <v>0</v>
      </c>
      <c r="Y56" s="127">
        <f t="shared" si="129"/>
        <v>0</v>
      </c>
      <c r="Z56" s="128" t="e">
        <f t="shared" si="130"/>
        <v>#DIV/0!</v>
      </c>
      <c r="AA56" s="129"/>
      <c r="AB56" s="131"/>
      <c r="AC56" s="131"/>
      <c r="AD56" s="131"/>
      <c r="AE56" s="131"/>
      <c r="AF56" s="131"/>
      <c r="AG56" s="131"/>
    </row>
    <row r="57" spans="1:33" ht="30" customHeight="1" x14ac:dyDescent="0.55000000000000004">
      <c r="A57" s="132" t="s">
        <v>80</v>
      </c>
      <c r="B57" s="133" t="s">
        <v>156</v>
      </c>
      <c r="C57" s="163" t="s">
        <v>157</v>
      </c>
      <c r="D57" s="134" t="s">
        <v>154</v>
      </c>
      <c r="E57" s="337"/>
      <c r="F57" s="371"/>
      <c r="G57" s="338"/>
      <c r="H57" s="337"/>
      <c r="I57" s="371"/>
      <c r="J57" s="338"/>
      <c r="K57" s="149"/>
      <c r="L57" s="150"/>
      <c r="M57" s="151">
        <f t="shared" si="143"/>
        <v>0</v>
      </c>
      <c r="N57" s="149"/>
      <c r="O57" s="150"/>
      <c r="P57" s="151">
        <f t="shared" si="144"/>
        <v>0</v>
      </c>
      <c r="Q57" s="149"/>
      <c r="R57" s="150"/>
      <c r="S57" s="151">
        <f t="shared" si="145"/>
        <v>0</v>
      </c>
      <c r="T57" s="149"/>
      <c r="U57" s="150"/>
      <c r="V57" s="151">
        <f t="shared" si="146"/>
        <v>0</v>
      </c>
      <c r="W57" s="138">
        <f t="shared" si="147"/>
        <v>0</v>
      </c>
      <c r="X57" s="127">
        <f t="shared" si="148"/>
        <v>0</v>
      </c>
      <c r="Y57" s="165">
        <f t="shared" si="129"/>
        <v>0</v>
      </c>
      <c r="Z57" s="128" t="e">
        <f t="shared" si="130"/>
        <v>#DIV/0!</v>
      </c>
      <c r="AA57" s="152"/>
      <c r="AB57" s="131"/>
      <c r="AC57" s="131"/>
      <c r="AD57" s="131"/>
      <c r="AE57" s="131"/>
      <c r="AF57" s="131"/>
      <c r="AG57" s="131"/>
    </row>
    <row r="58" spans="1:33" ht="30" customHeight="1" x14ac:dyDescent="0.55000000000000004">
      <c r="A58" s="166" t="s">
        <v>158</v>
      </c>
      <c r="B58" s="167"/>
      <c r="C58" s="168"/>
      <c r="D58" s="169"/>
      <c r="E58" s="173">
        <f>E51</f>
        <v>0</v>
      </c>
      <c r="F58" s="189"/>
      <c r="G58" s="172">
        <f t="shared" ref="G58:H58" si="149">G51</f>
        <v>0</v>
      </c>
      <c r="H58" s="173">
        <f t="shared" si="149"/>
        <v>0</v>
      </c>
      <c r="I58" s="189"/>
      <c r="J58" s="172">
        <f>J51</f>
        <v>0</v>
      </c>
      <c r="K58" s="190">
        <f>K55+K51</f>
        <v>0</v>
      </c>
      <c r="L58" s="189"/>
      <c r="M58" s="172">
        <f t="shared" ref="M58:N58" si="150">M55+M51</f>
        <v>0</v>
      </c>
      <c r="N58" s="190">
        <f t="shared" si="150"/>
        <v>0</v>
      </c>
      <c r="O58" s="189"/>
      <c r="P58" s="172">
        <f t="shared" ref="P58:Q58" si="151">P55+P51</f>
        <v>0</v>
      </c>
      <c r="Q58" s="190">
        <f t="shared" si="151"/>
        <v>0</v>
      </c>
      <c r="R58" s="189"/>
      <c r="S58" s="172">
        <f t="shared" ref="S58:T58" si="152">S55+S51</f>
        <v>0</v>
      </c>
      <c r="T58" s="190">
        <f t="shared" si="152"/>
        <v>0</v>
      </c>
      <c r="U58" s="189"/>
      <c r="V58" s="172">
        <f t="shared" ref="V58:X58" si="153">V55+V51</f>
        <v>0</v>
      </c>
      <c r="W58" s="191">
        <f t="shared" si="153"/>
        <v>0</v>
      </c>
      <c r="X58" s="191">
        <f t="shared" si="153"/>
        <v>0</v>
      </c>
      <c r="Y58" s="191">
        <f t="shared" si="129"/>
        <v>0</v>
      </c>
      <c r="Z58" s="191" t="e">
        <f t="shared" si="130"/>
        <v>#DIV/0!</v>
      </c>
      <c r="AA58" s="177"/>
      <c r="AB58" s="131"/>
      <c r="AC58" s="131"/>
      <c r="AD58" s="131"/>
      <c r="AE58" s="7"/>
      <c r="AF58" s="7"/>
      <c r="AG58" s="7"/>
    </row>
    <row r="59" spans="1:33" ht="30" customHeight="1" x14ac:dyDescent="0.55000000000000004">
      <c r="A59" s="178" t="s">
        <v>75</v>
      </c>
      <c r="B59" s="179">
        <v>4</v>
      </c>
      <c r="C59" s="180" t="s">
        <v>159</v>
      </c>
      <c r="D59" s="181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6"/>
      <c r="X59" s="106"/>
      <c r="Y59" s="182"/>
      <c r="Z59" s="106"/>
      <c r="AA59" s="107"/>
      <c r="AB59" s="7"/>
      <c r="AC59" s="7"/>
      <c r="AD59" s="7"/>
      <c r="AE59" s="7"/>
      <c r="AF59" s="7"/>
      <c r="AG59" s="7"/>
    </row>
    <row r="60" spans="1:33" ht="30" customHeight="1" x14ac:dyDescent="0.55000000000000004">
      <c r="A60" s="108" t="s">
        <v>77</v>
      </c>
      <c r="B60" s="155" t="s">
        <v>160</v>
      </c>
      <c r="C60" s="192" t="s">
        <v>161</v>
      </c>
      <c r="D60" s="111"/>
      <c r="E60" s="112">
        <f>SUM(E61:E63)</f>
        <v>0</v>
      </c>
      <c r="F60" s="113"/>
      <c r="G60" s="114">
        <f t="shared" ref="G60:H60" si="154">SUM(G61:G63)</f>
        <v>0</v>
      </c>
      <c r="H60" s="112">
        <f t="shared" si="154"/>
        <v>0</v>
      </c>
      <c r="I60" s="113"/>
      <c r="J60" s="114">
        <f t="shared" ref="J60:K60" si="155">SUM(J61:J63)</f>
        <v>0</v>
      </c>
      <c r="K60" s="112">
        <f t="shared" si="155"/>
        <v>0</v>
      </c>
      <c r="L60" s="113"/>
      <c r="M60" s="114">
        <f t="shared" ref="M60:N60" si="156">SUM(M61:M63)</f>
        <v>0</v>
      </c>
      <c r="N60" s="112">
        <f t="shared" si="156"/>
        <v>0</v>
      </c>
      <c r="O60" s="113"/>
      <c r="P60" s="114">
        <f t="shared" ref="P60:Q60" si="157">SUM(P61:P63)</f>
        <v>0</v>
      </c>
      <c r="Q60" s="112">
        <f t="shared" si="157"/>
        <v>0</v>
      </c>
      <c r="R60" s="113"/>
      <c r="S60" s="114">
        <f t="shared" ref="S60:T60" si="158">SUM(S61:S63)</f>
        <v>0</v>
      </c>
      <c r="T60" s="112">
        <f t="shared" si="158"/>
        <v>0</v>
      </c>
      <c r="U60" s="113"/>
      <c r="V60" s="114">
        <f t="shared" ref="V60:X60" si="159">SUM(V61:V63)</f>
        <v>0</v>
      </c>
      <c r="W60" s="114">
        <f t="shared" si="159"/>
        <v>0</v>
      </c>
      <c r="X60" s="114">
        <f t="shared" si="159"/>
        <v>0</v>
      </c>
      <c r="Y60" s="193">
        <f t="shared" ref="Y60:Y107" si="160">W60-X60</f>
        <v>0</v>
      </c>
      <c r="Z60" s="116" t="e">
        <f t="shared" ref="Z60:Z107" si="161">Y60/W60</f>
        <v>#DIV/0!</v>
      </c>
      <c r="AA60" s="117"/>
      <c r="AB60" s="118"/>
      <c r="AC60" s="118"/>
      <c r="AD60" s="118"/>
      <c r="AE60" s="118"/>
      <c r="AF60" s="118"/>
      <c r="AG60" s="118"/>
    </row>
    <row r="61" spans="1:33" ht="30" customHeight="1" x14ac:dyDescent="0.55000000000000004">
      <c r="A61" s="119" t="s">
        <v>80</v>
      </c>
      <c r="B61" s="120" t="s">
        <v>162</v>
      </c>
      <c r="C61" s="187" t="s">
        <v>163</v>
      </c>
      <c r="D61" s="194" t="s">
        <v>164</v>
      </c>
      <c r="E61" s="195"/>
      <c r="F61" s="196"/>
      <c r="G61" s="197">
        <f t="shared" ref="G61:G63" si="162">E61*F61</f>
        <v>0</v>
      </c>
      <c r="H61" s="195"/>
      <c r="I61" s="196"/>
      <c r="J61" s="197">
        <f t="shared" ref="J61:J63" si="163">H61*I61</f>
        <v>0</v>
      </c>
      <c r="K61" s="123"/>
      <c r="L61" s="196"/>
      <c r="M61" s="125">
        <f t="shared" ref="M61:M63" si="164">K61*L61</f>
        <v>0</v>
      </c>
      <c r="N61" s="123"/>
      <c r="O61" s="196"/>
      <c r="P61" s="125">
        <f t="shared" ref="P61:P63" si="165">N61*O61</f>
        <v>0</v>
      </c>
      <c r="Q61" s="123"/>
      <c r="R61" s="196"/>
      <c r="S61" s="125">
        <f t="shared" ref="S61:S63" si="166">Q61*R61</f>
        <v>0</v>
      </c>
      <c r="T61" s="123"/>
      <c r="U61" s="196"/>
      <c r="V61" s="125">
        <f t="shared" ref="V61:V63" si="167">T61*U61</f>
        <v>0</v>
      </c>
      <c r="W61" s="126">
        <f t="shared" ref="W61:W63" si="168">G61+M61+S61</f>
        <v>0</v>
      </c>
      <c r="X61" s="127">
        <f t="shared" ref="X61:X63" si="169">J61+P61+V61</f>
        <v>0</v>
      </c>
      <c r="Y61" s="127">
        <f t="shared" si="160"/>
        <v>0</v>
      </c>
      <c r="Z61" s="128" t="e">
        <f t="shared" si="161"/>
        <v>#DIV/0!</v>
      </c>
      <c r="AA61" s="129"/>
      <c r="AB61" s="131"/>
      <c r="AC61" s="131"/>
      <c r="AD61" s="131"/>
      <c r="AE61" s="131"/>
      <c r="AF61" s="131"/>
      <c r="AG61" s="131"/>
    </row>
    <row r="62" spans="1:33" ht="30" customHeight="1" x14ac:dyDescent="0.55000000000000004">
      <c r="A62" s="119" t="s">
        <v>80</v>
      </c>
      <c r="B62" s="120" t="s">
        <v>165</v>
      </c>
      <c r="C62" s="187" t="s">
        <v>163</v>
      </c>
      <c r="D62" s="194" t="s">
        <v>164</v>
      </c>
      <c r="E62" s="195"/>
      <c r="F62" s="196"/>
      <c r="G62" s="197">
        <f t="shared" si="162"/>
        <v>0</v>
      </c>
      <c r="H62" s="195"/>
      <c r="I62" s="196"/>
      <c r="J62" s="197">
        <f t="shared" si="163"/>
        <v>0</v>
      </c>
      <c r="K62" s="123"/>
      <c r="L62" s="196"/>
      <c r="M62" s="125">
        <f t="shared" si="164"/>
        <v>0</v>
      </c>
      <c r="N62" s="123"/>
      <c r="O62" s="196"/>
      <c r="P62" s="125">
        <f t="shared" si="165"/>
        <v>0</v>
      </c>
      <c r="Q62" s="123"/>
      <c r="R62" s="196"/>
      <c r="S62" s="125">
        <f t="shared" si="166"/>
        <v>0</v>
      </c>
      <c r="T62" s="123"/>
      <c r="U62" s="196"/>
      <c r="V62" s="125">
        <f t="shared" si="167"/>
        <v>0</v>
      </c>
      <c r="W62" s="126">
        <f t="shared" si="168"/>
        <v>0</v>
      </c>
      <c r="X62" s="127">
        <f t="shared" si="169"/>
        <v>0</v>
      </c>
      <c r="Y62" s="127">
        <f t="shared" si="160"/>
        <v>0</v>
      </c>
      <c r="Z62" s="128" t="e">
        <f t="shared" si="161"/>
        <v>#DIV/0!</v>
      </c>
      <c r="AA62" s="129"/>
      <c r="AB62" s="131"/>
      <c r="AC62" s="131"/>
      <c r="AD62" s="131"/>
      <c r="AE62" s="131"/>
      <c r="AF62" s="131"/>
      <c r="AG62" s="131"/>
    </row>
    <row r="63" spans="1:33" ht="30" customHeight="1" x14ac:dyDescent="0.55000000000000004">
      <c r="A63" s="147" t="s">
        <v>80</v>
      </c>
      <c r="B63" s="133" t="s">
        <v>166</v>
      </c>
      <c r="C63" s="163" t="s">
        <v>163</v>
      </c>
      <c r="D63" s="194" t="s">
        <v>164</v>
      </c>
      <c r="E63" s="198"/>
      <c r="F63" s="199"/>
      <c r="G63" s="200">
        <f t="shared" si="162"/>
        <v>0</v>
      </c>
      <c r="H63" s="198"/>
      <c r="I63" s="199"/>
      <c r="J63" s="200">
        <f t="shared" si="163"/>
        <v>0</v>
      </c>
      <c r="K63" s="135"/>
      <c r="L63" s="199"/>
      <c r="M63" s="137">
        <f t="shared" si="164"/>
        <v>0</v>
      </c>
      <c r="N63" s="135"/>
      <c r="O63" s="199"/>
      <c r="P63" s="137">
        <f t="shared" si="165"/>
        <v>0</v>
      </c>
      <c r="Q63" s="135"/>
      <c r="R63" s="199"/>
      <c r="S63" s="137">
        <f t="shared" si="166"/>
        <v>0</v>
      </c>
      <c r="T63" s="135"/>
      <c r="U63" s="199"/>
      <c r="V63" s="137">
        <f t="shared" si="167"/>
        <v>0</v>
      </c>
      <c r="W63" s="138">
        <f t="shared" si="168"/>
        <v>0</v>
      </c>
      <c r="X63" s="127">
        <f t="shared" si="169"/>
        <v>0</v>
      </c>
      <c r="Y63" s="127">
        <f t="shared" si="160"/>
        <v>0</v>
      </c>
      <c r="Z63" s="128" t="e">
        <f t="shared" si="161"/>
        <v>#DIV/0!</v>
      </c>
      <c r="AA63" s="139"/>
      <c r="AB63" s="131"/>
      <c r="AC63" s="131"/>
      <c r="AD63" s="131"/>
      <c r="AE63" s="131"/>
      <c r="AF63" s="131"/>
      <c r="AG63" s="131"/>
    </row>
    <row r="64" spans="1:33" ht="30" customHeight="1" x14ac:dyDescent="0.55000000000000004">
      <c r="A64" s="108" t="s">
        <v>77</v>
      </c>
      <c r="B64" s="155" t="s">
        <v>167</v>
      </c>
      <c r="C64" s="153" t="s">
        <v>168</v>
      </c>
      <c r="D64" s="141"/>
      <c r="E64" s="142">
        <f>SUM(E65:E94)</f>
        <v>432</v>
      </c>
      <c r="F64" s="143"/>
      <c r="G64" s="144">
        <f t="shared" ref="G64:H64" si="170">SUM(G65:G94)</f>
        <v>168016</v>
      </c>
      <c r="H64" s="142">
        <f t="shared" si="170"/>
        <v>448</v>
      </c>
      <c r="I64" s="143"/>
      <c r="J64" s="144">
        <f t="shared" ref="J64:K64" si="171">SUM(J65:J94)</f>
        <v>168000</v>
      </c>
      <c r="K64" s="142">
        <f t="shared" si="171"/>
        <v>0</v>
      </c>
      <c r="L64" s="143"/>
      <c r="M64" s="144">
        <f t="shared" ref="M64:N64" si="172">SUM(M65:M94)</f>
        <v>0</v>
      </c>
      <c r="N64" s="142">
        <f t="shared" si="172"/>
        <v>0</v>
      </c>
      <c r="O64" s="143"/>
      <c r="P64" s="144">
        <f t="shared" ref="P64:Q64" si="173">SUM(P65:P94)</f>
        <v>0</v>
      </c>
      <c r="Q64" s="142">
        <f t="shared" si="173"/>
        <v>0</v>
      </c>
      <c r="R64" s="143"/>
      <c r="S64" s="144">
        <f t="shared" ref="S64:T64" si="174">SUM(S65:S94)</f>
        <v>0</v>
      </c>
      <c r="T64" s="142">
        <f t="shared" si="174"/>
        <v>0</v>
      </c>
      <c r="U64" s="143"/>
      <c r="V64" s="144">
        <f t="shared" ref="V64:X64" si="175">SUM(V65:V94)</f>
        <v>0</v>
      </c>
      <c r="W64" s="144">
        <f t="shared" si="175"/>
        <v>168016</v>
      </c>
      <c r="X64" s="144">
        <f t="shared" si="175"/>
        <v>168000</v>
      </c>
      <c r="Y64" s="144">
        <f t="shared" si="160"/>
        <v>16</v>
      </c>
      <c r="Z64" s="144">
        <f t="shared" si="161"/>
        <v>9.522902580706599E-5</v>
      </c>
      <c r="AA64" s="146"/>
      <c r="AB64" s="118"/>
      <c r="AC64" s="118"/>
      <c r="AD64" s="118"/>
      <c r="AE64" s="118"/>
      <c r="AF64" s="118"/>
      <c r="AG64" s="118"/>
    </row>
    <row r="65" spans="1:33" ht="30" customHeight="1" x14ac:dyDescent="0.55000000000000004">
      <c r="A65" s="119" t="s">
        <v>80</v>
      </c>
      <c r="B65" s="120" t="s">
        <v>169</v>
      </c>
      <c r="C65" s="201" t="s">
        <v>170</v>
      </c>
      <c r="D65" s="202"/>
      <c r="E65" s="123"/>
      <c r="F65" s="124"/>
      <c r="G65" s="125"/>
      <c r="H65" s="123">
        <v>16</v>
      </c>
      <c r="I65" s="124">
        <v>1150</v>
      </c>
      <c r="J65" s="125">
        <f t="shared" ref="J65:J94" si="176">H65*I65</f>
        <v>18400</v>
      </c>
      <c r="K65" s="123"/>
      <c r="L65" s="124"/>
      <c r="M65" s="125">
        <f>K65*L65</f>
        <v>0</v>
      </c>
      <c r="N65" s="123"/>
      <c r="O65" s="124"/>
      <c r="P65" s="125">
        <f>N65*O65</f>
        <v>0</v>
      </c>
      <c r="Q65" s="123"/>
      <c r="R65" s="124"/>
      <c r="S65" s="125">
        <f>Q65*R65</f>
        <v>0</v>
      </c>
      <c r="T65" s="123"/>
      <c r="U65" s="124"/>
      <c r="V65" s="125">
        <f>T65*U65</f>
        <v>0</v>
      </c>
      <c r="W65" s="126">
        <f t="shared" ref="W65:W94" si="177">G65+M65+S65</f>
        <v>0</v>
      </c>
      <c r="X65" s="127">
        <f t="shared" ref="X65:X94" si="178">J65+P65+V65</f>
        <v>18400</v>
      </c>
      <c r="Y65" s="127">
        <f t="shared" si="160"/>
        <v>-18400</v>
      </c>
      <c r="Z65" s="128" t="e">
        <f t="shared" si="161"/>
        <v>#DIV/0!</v>
      </c>
      <c r="AA65" s="129"/>
      <c r="AB65" s="131"/>
      <c r="AC65" s="131"/>
      <c r="AD65" s="131"/>
      <c r="AE65" s="131"/>
      <c r="AF65" s="131"/>
      <c r="AG65" s="131"/>
    </row>
    <row r="66" spans="1:33" ht="30" customHeight="1" x14ac:dyDescent="0.55000000000000004">
      <c r="A66" s="119" t="s">
        <v>80</v>
      </c>
      <c r="B66" s="120" t="s">
        <v>171</v>
      </c>
      <c r="C66" s="201" t="s">
        <v>172</v>
      </c>
      <c r="D66" s="202" t="s">
        <v>173</v>
      </c>
      <c r="E66" s="123">
        <v>16</v>
      </c>
      <c r="F66" s="124">
        <v>2500</v>
      </c>
      <c r="G66" s="125">
        <f t="shared" ref="G66:G80" si="179">E66*F66</f>
        <v>40000</v>
      </c>
      <c r="H66" s="123">
        <v>16</v>
      </c>
      <c r="I66" s="124">
        <v>1150</v>
      </c>
      <c r="J66" s="125">
        <f t="shared" si="176"/>
        <v>18400</v>
      </c>
      <c r="K66" s="123"/>
      <c r="L66" s="124"/>
      <c r="M66" s="125"/>
      <c r="N66" s="123"/>
      <c r="O66" s="124"/>
      <c r="P66" s="125"/>
      <c r="Q66" s="123"/>
      <c r="R66" s="124"/>
      <c r="S66" s="125"/>
      <c r="T66" s="123"/>
      <c r="U66" s="124"/>
      <c r="V66" s="125"/>
      <c r="W66" s="126">
        <f t="shared" si="177"/>
        <v>40000</v>
      </c>
      <c r="X66" s="127">
        <f t="shared" si="178"/>
        <v>18400</v>
      </c>
      <c r="Y66" s="127">
        <f t="shared" si="160"/>
        <v>21600</v>
      </c>
      <c r="Z66" s="128">
        <f t="shared" si="161"/>
        <v>0.54</v>
      </c>
      <c r="AA66" s="129"/>
      <c r="AB66" s="131"/>
      <c r="AC66" s="131"/>
      <c r="AD66" s="131"/>
      <c r="AE66" s="131"/>
      <c r="AF66" s="131"/>
      <c r="AG66" s="131"/>
    </row>
    <row r="67" spans="1:33" ht="30" customHeight="1" x14ac:dyDescent="0.55000000000000004">
      <c r="A67" s="119" t="s">
        <v>80</v>
      </c>
      <c r="B67" s="120" t="s">
        <v>174</v>
      </c>
      <c r="C67" s="201" t="s">
        <v>175</v>
      </c>
      <c r="D67" s="202" t="s">
        <v>173</v>
      </c>
      <c r="E67" s="123">
        <v>16</v>
      </c>
      <c r="F67" s="124">
        <v>550</v>
      </c>
      <c r="G67" s="125">
        <f t="shared" si="179"/>
        <v>8800</v>
      </c>
      <c r="H67" s="123">
        <v>16</v>
      </c>
      <c r="I67" s="124">
        <v>800</v>
      </c>
      <c r="J67" s="125">
        <f t="shared" si="176"/>
        <v>12800</v>
      </c>
      <c r="K67" s="123"/>
      <c r="L67" s="124"/>
      <c r="M67" s="125"/>
      <c r="N67" s="123"/>
      <c r="O67" s="124"/>
      <c r="P67" s="125"/>
      <c r="Q67" s="123"/>
      <c r="R67" s="124"/>
      <c r="S67" s="125"/>
      <c r="T67" s="123"/>
      <c r="U67" s="124"/>
      <c r="V67" s="125"/>
      <c r="W67" s="126">
        <f t="shared" si="177"/>
        <v>8800</v>
      </c>
      <c r="X67" s="127">
        <f t="shared" si="178"/>
        <v>12800</v>
      </c>
      <c r="Y67" s="127">
        <f t="shared" si="160"/>
        <v>-4000</v>
      </c>
      <c r="Z67" s="128">
        <f t="shared" si="161"/>
        <v>-0.45454545454545453</v>
      </c>
      <c r="AA67" s="129"/>
      <c r="AB67" s="131"/>
      <c r="AC67" s="131"/>
      <c r="AD67" s="131"/>
      <c r="AE67" s="131"/>
      <c r="AF67" s="131"/>
      <c r="AG67" s="131"/>
    </row>
    <row r="68" spans="1:33" ht="30" customHeight="1" x14ac:dyDescent="0.55000000000000004">
      <c r="A68" s="119" t="s">
        <v>80</v>
      </c>
      <c r="B68" s="120" t="s">
        <v>176</v>
      </c>
      <c r="C68" s="201" t="s">
        <v>177</v>
      </c>
      <c r="D68" s="202" t="s">
        <v>173</v>
      </c>
      <c r="E68" s="123">
        <v>16</v>
      </c>
      <c r="F68" s="124">
        <v>150</v>
      </c>
      <c r="G68" s="125">
        <f t="shared" si="179"/>
        <v>2400</v>
      </c>
      <c r="H68" s="123">
        <v>16</v>
      </c>
      <c r="I68" s="124">
        <v>120</v>
      </c>
      <c r="J68" s="125">
        <f t="shared" si="176"/>
        <v>1920</v>
      </c>
      <c r="K68" s="123"/>
      <c r="L68" s="124"/>
      <c r="M68" s="125"/>
      <c r="N68" s="123"/>
      <c r="O68" s="124"/>
      <c r="P68" s="125"/>
      <c r="Q68" s="123"/>
      <c r="R68" s="124"/>
      <c r="S68" s="125"/>
      <c r="T68" s="123"/>
      <c r="U68" s="124"/>
      <c r="V68" s="125"/>
      <c r="W68" s="126">
        <f t="shared" si="177"/>
        <v>2400</v>
      </c>
      <c r="X68" s="127">
        <f t="shared" si="178"/>
        <v>1920</v>
      </c>
      <c r="Y68" s="127">
        <f t="shared" si="160"/>
        <v>480</v>
      </c>
      <c r="Z68" s="128">
        <f t="shared" si="161"/>
        <v>0.2</v>
      </c>
      <c r="AA68" s="129"/>
      <c r="AB68" s="131"/>
      <c r="AC68" s="131"/>
      <c r="AD68" s="131"/>
      <c r="AE68" s="131"/>
      <c r="AF68" s="131"/>
      <c r="AG68" s="131"/>
    </row>
    <row r="69" spans="1:33" ht="30" customHeight="1" x14ac:dyDescent="0.55000000000000004">
      <c r="A69" s="119" t="s">
        <v>80</v>
      </c>
      <c r="B69" s="120" t="s">
        <v>178</v>
      </c>
      <c r="C69" s="201" t="s">
        <v>179</v>
      </c>
      <c r="D69" s="202" t="s">
        <v>173</v>
      </c>
      <c r="E69" s="123">
        <v>16</v>
      </c>
      <c r="F69" s="124">
        <v>450</v>
      </c>
      <c r="G69" s="125">
        <f t="shared" si="179"/>
        <v>7200</v>
      </c>
      <c r="H69" s="123">
        <v>16</v>
      </c>
      <c r="I69" s="124">
        <v>500</v>
      </c>
      <c r="J69" s="125">
        <f t="shared" si="176"/>
        <v>8000</v>
      </c>
      <c r="K69" s="123"/>
      <c r="L69" s="124"/>
      <c r="M69" s="125"/>
      <c r="N69" s="123"/>
      <c r="O69" s="124"/>
      <c r="P69" s="125"/>
      <c r="Q69" s="123"/>
      <c r="R69" s="124"/>
      <c r="S69" s="125"/>
      <c r="T69" s="123"/>
      <c r="U69" s="124"/>
      <c r="V69" s="125"/>
      <c r="W69" s="126">
        <f t="shared" si="177"/>
        <v>7200</v>
      </c>
      <c r="X69" s="127">
        <f t="shared" si="178"/>
        <v>8000</v>
      </c>
      <c r="Y69" s="127">
        <f t="shared" si="160"/>
        <v>-800</v>
      </c>
      <c r="Z69" s="128">
        <f t="shared" si="161"/>
        <v>-0.1111111111111111</v>
      </c>
      <c r="AA69" s="129"/>
      <c r="AB69" s="131"/>
      <c r="AC69" s="131"/>
      <c r="AD69" s="131"/>
      <c r="AE69" s="131"/>
      <c r="AF69" s="131"/>
      <c r="AG69" s="131"/>
    </row>
    <row r="70" spans="1:33" ht="30" customHeight="1" x14ac:dyDescent="0.55000000000000004">
      <c r="A70" s="119" t="s">
        <v>80</v>
      </c>
      <c r="B70" s="120" t="s">
        <v>180</v>
      </c>
      <c r="C70" s="201" t="s">
        <v>181</v>
      </c>
      <c r="D70" s="202" t="s">
        <v>173</v>
      </c>
      <c r="E70" s="123">
        <v>16</v>
      </c>
      <c r="F70" s="124">
        <v>420</v>
      </c>
      <c r="G70" s="125">
        <f t="shared" si="179"/>
        <v>6720</v>
      </c>
      <c r="H70" s="123">
        <v>16</v>
      </c>
      <c r="I70" s="124">
        <v>550</v>
      </c>
      <c r="J70" s="125">
        <f t="shared" si="176"/>
        <v>8800</v>
      </c>
      <c r="K70" s="123"/>
      <c r="L70" s="124"/>
      <c r="M70" s="125"/>
      <c r="N70" s="123"/>
      <c r="O70" s="124"/>
      <c r="P70" s="125"/>
      <c r="Q70" s="123"/>
      <c r="R70" s="124"/>
      <c r="S70" s="125"/>
      <c r="T70" s="123"/>
      <c r="U70" s="124"/>
      <c r="V70" s="125"/>
      <c r="W70" s="126">
        <f t="shared" si="177"/>
        <v>6720</v>
      </c>
      <c r="X70" s="127">
        <f t="shared" si="178"/>
        <v>8800</v>
      </c>
      <c r="Y70" s="127">
        <f t="shared" si="160"/>
        <v>-2080</v>
      </c>
      <c r="Z70" s="128">
        <f t="shared" si="161"/>
        <v>-0.30952380952380953</v>
      </c>
      <c r="AA70" s="129"/>
      <c r="AB70" s="131"/>
      <c r="AC70" s="131"/>
      <c r="AD70" s="131"/>
      <c r="AE70" s="131"/>
      <c r="AF70" s="131"/>
      <c r="AG70" s="131"/>
    </row>
    <row r="71" spans="1:33" ht="30" customHeight="1" x14ac:dyDescent="0.55000000000000004">
      <c r="A71" s="119" t="s">
        <v>80</v>
      </c>
      <c r="B71" s="120" t="s">
        <v>182</v>
      </c>
      <c r="C71" s="201" t="s">
        <v>183</v>
      </c>
      <c r="D71" s="202" t="s">
        <v>173</v>
      </c>
      <c r="E71" s="123">
        <v>16</v>
      </c>
      <c r="F71" s="124">
        <v>200</v>
      </c>
      <c r="G71" s="125">
        <f t="shared" si="179"/>
        <v>3200</v>
      </c>
      <c r="H71" s="123">
        <v>16</v>
      </c>
      <c r="I71" s="124">
        <v>200</v>
      </c>
      <c r="J71" s="125">
        <f t="shared" si="176"/>
        <v>3200</v>
      </c>
      <c r="K71" s="123"/>
      <c r="L71" s="124"/>
      <c r="M71" s="125"/>
      <c r="N71" s="123"/>
      <c r="O71" s="124"/>
      <c r="P71" s="125"/>
      <c r="Q71" s="123"/>
      <c r="R71" s="124"/>
      <c r="S71" s="125"/>
      <c r="T71" s="123"/>
      <c r="U71" s="124"/>
      <c r="V71" s="125"/>
      <c r="W71" s="126">
        <f t="shared" si="177"/>
        <v>3200</v>
      </c>
      <c r="X71" s="127">
        <f t="shared" si="178"/>
        <v>3200</v>
      </c>
      <c r="Y71" s="127">
        <f t="shared" si="160"/>
        <v>0</v>
      </c>
      <c r="Z71" s="128">
        <f t="shared" si="161"/>
        <v>0</v>
      </c>
      <c r="AA71" s="129"/>
      <c r="AB71" s="131"/>
      <c r="AC71" s="131"/>
      <c r="AD71" s="131"/>
      <c r="AE71" s="131"/>
      <c r="AF71" s="131"/>
      <c r="AG71" s="131"/>
    </row>
    <row r="72" spans="1:33" ht="30" customHeight="1" x14ac:dyDescent="0.55000000000000004">
      <c r="A72" s="119" t="s">
        <v>80</v>
      </c>
      <c r="B72" s="120" t="s">
        <v>184</v>
      </c>
      <c r="C72" s="201" t="s">
        <v>185</v>
      </c>
      <c r="D72" s="202" t="s">
        <v>173</v>
      </c>
      <c r="E72" s="123">
        <v>16</v>
      </c>
      <c r="F72" s="124">
        <v>340</v>
      </c>
      <c r="G72" s="125">
        <f t="shared" si="179"/>
        <v>5440</v>
      </c>
      <c r="H72" s="123">
        <v>16</v>
      </c>
      <c r="I72" s="124">
        <v>340</v>
      </c>
      <c r="J72" s="125">
        <f t="shared" si="176"/>
        <v>5440</v>
      </c>
      <c r="K72" s="123"/>
      <c r="L72" s="124"/>
      <c r="M72" s="125"/>
      <c r="N72" s="123"/>
      <c r="O72" s="124"/>
      <c r="P72" s="125"/>
      <c r="Q72" s="123"/>
      <c r="R72" s="124"/>
      <c r="S72" s="125"/>
      <c r="T72" s="123"/>
      <c r="U72" s="124"/>
      <c r="V72" s="125"/>
      <c r="W72" s="126">
        <f t="shared" si="177"/>
        <v>5440</v>
      </c>
      <c r="X72" s="127">
        <f t="shared" si="178"/>
        <v>5440</v>
      </c>
      <c r="Y72" s="127">
        <f t="shared" si="160"/>
        <v>0</v>
      </c>
      <c r="Z72" s="128">
        <f t="shared" si="161"/>
        <v>0</v>
      </c>
      <c r="AA72" s="129"/>
      <c r="AB72" s="131"/>
      <c r="AC72" s="131"/>
      <c r="AD72" s="131"/>
      <c r="AE72" s="131"/>
      <c r="AF72" s="131"/>
      <c r="AG72" s="131"/>
    </row>
    <row r="73" spans="1:33" ht="30" customHeight="1" x14ac:dyDescent="0.55000000000000004">
      <c r="A73" s="119" t="s">
        <v>80</v>
      </c>
      <c r="B73" s="120" t="s">
        <v>186</v>
      </c>
      <c r="C73" s="201" t="s">
        <v>187</v>
      </c>
      <c r="D73" s="202" t="s">
        <v>173</v>
      </c>
      <c r="E73" s="123">
        <v>16</v>
      </c>
      <c r="F73" s="124">
        <v>150</v>
      </c>
      <c r="G73" s="125">
        <f t="shared" si="179"/>
        <v>2400</v>
      </c>
      <c r="H73" s="123">
        <v>16</v>
      </c>
      <c r="I73" s="124">
        <v>340</v>
      </c>
      <c r="J73" s="125">
        <f t="shared" si="176"/>
        <v>5440</v>
      </c>
      <c r="K73" s="123"/>
      <c r="L73" s="124"/>
      <c r="M73" s="125"/>
      <c r="N73" s="123"/>
      <c r="O73" s="124"/>
      <c r="P73" s="125"/>
      <c r="Q73" s="123"/>
      <c r="R73" s="124"/>
      <c r="S73" s="125"/>
      <c r="T73" s="123"/>
      <c r="U73" s="124"/>
      <c r="V73" s="125"/>
      <c r="W73" s="126">
        <f t="shared" si="177"/>
        <v>2400</v>
      </c>
      <c r="X73" s="127">
        <f t="shared" si="178"/>
        <v>5440</v>
      </c>
      <c r="Y73" s="127">
        <f t="shared" si="160"/>
        <v>-3040</v>
      </c>
      <c r="Z73" s="128">
        <f t="shared" si="161"/>
        <v>-1.2666666666666666</v>
      </c>
      <c r="AA73" s="129"/>
      <c r="AB73" s="131"/>
      <c r="AC73" s="131"/>
      <c r="AD73" s="131"/>
      <c r="AE73" s="131"/>
      <c r="AF73" s="131"/>
      <c r="AG73" s="131"/>
    </row>
    <row r="74" spans="1:33" ht="30" customHeight="1" x14ac:dyDescent="0.55000000000000004">
      <c r="A74" s="119" t="s">
        <v>80</v>
      </c>
      <c r="B74" s="120" t="s">
        <v>188</v>
      </c>
      <c r="C74" s="201" t="s">
        <v>189</v>
      </c>
      <c r="D74" s="202" t="s">
        <v>173</v>
      </c>
      <c r="E74" s="123">
        <v>16</v>
      </c>
      <c r="F74" s="124">
        <v>100</v>
      </c>
      <c r="G74" s="125">
        <f t="shared" si="179"/>
        <v>1600</v>
      </c>
      <c r="H74" s="123">
        <v>16</v>
      </c>
      <c r="I74" s="124">
        <v>100</v>
      </c>
      <c r="J74" s="125">
        <f t="shared" si="176"/>
        <v>1600</v>
      </c>
      <c r="K74" s="123"/>
      <c r="L74" s="124"/>
      <c r="M74" s="125"/>
      <c r="N74" s="123"/>
      <c r="O74" s="124"/>
      <c r="P74" s="125"/>
      <c r="Q74" s="123"/>
      <c r="R74" s="124"/>
      <c r="S74" s="125"/>
      <c r="T74" s="123"/>
      <c r="U74" s="124"/>
      <c r="V74" s="125"/>
      <c r="W74" s="126">
        <f t="shared" si="177"/>
        <v>1600</v>
      </c>
      <c r="X74" s="127">
        <f t="shared" si="178"/>
        <v>1600</v>
      </c>
      <c r="Y74" s="127">
        <f t="shared" si="160"/>
        <v>0</v>
      </c>
      <c r="Z74" s="128">
        <f t="shared" si="161"/>
        <v>0</v>
      </c>
      <c r="AA74" s="129"/>
      <c r="AB74" s="131"/>
      <c r="AC74" s="131"/>
      <c r="AD74" s="131"/>
      <c r="AE74" s="131"/>
      <c r="AF74" s="131"/>
      <c r="AG74" s="131"/>
    </row>
    <row r="75" spans="1:33" ht="30" customHeight="1" x14ac:dyDescent="0.55000000000000004">
      <c r="A75" s="119" t="s">
        <v>80</v>
      </c>
      <c r="B75" s="120" t="s">
        <v>190</v>
      </c>
      <c r="C75" s="201" t="s">
        <v>191</v>
      </c>
      <c r="D75" s="202" t="s">
        <v>173</v>
      </c>
      <c r="E75" s="123">
        <v>16</v>
      </c>
      <c r="F75" s="124">
        <v>700</v>
      </c>
      <c r="G75" s="125">
        <f t="shared" si="179"/>
        <v>11200</v>
      </c>
      <c r="H75" s="123">
        <v>16</v>
      </c>
      <c r="I75" s="124">
        <v>700</v>
      </c>
      <c r="J75" s="125">
        <f t="shared" si="176"/>
        <v>11200</v>
      </c>
      <c r="K75" s="123"/>
      <c r="L75" s="124"/>
      <c r="M75" s="125"/>
      <c r="N75" s="123"/>
      <c r="O75" s="124"/>
      <c r="P75" s="125"/>
      <c r="Q75" s="123"/>
      <c r="R75" s="124"/>
      <c r="S75" s="125"/>
      <c r="T75" s="123"/>
      <c r="U75" s="124"/>
      <c r="V75" s="125"/>
      <c r="W75" s="126">
        <f t="shared" si="177"/>
        <v>11200</v>
      </c>
      <c r="X75" s="127">
        <f t="shared" si="178"/>
        <v>11200</v>
      </c>
      <c r="Y75" s="127">
        <f t="shared" si="160"/>
        <v>0</v>
      </c>
      <c r="Z75" s="128">
        <f t="shared" si="161"/>
        <v>0</v>
      </c>
      <c r="AA75" s="129"/>
      <c r="AB75" s="131"/>
      <c r="AC75" s="131"/>
      <c r="AD75" s="131"/>
      <c r="AE75" s="131"/>
      <c r="AF75" s="131"/>
      <c r="AG75" s="131"/>
    </row>
    <row r="76" spans="1:33" ht="30" customHeight="1" x14ac:dyDescent="0.55000000000000004">
      <c r="A76" s="119" t="s">
        <v>80</v>
      </c>
      <c r="B76" s="120" t="s">
        <v>192</v>
      </c>
      <c r="C76" s="201" t="s">
        <v>193</v>
      </c>
      <c r="D76" s="202" t="s">
        <v>173</v>
      </c>
      <c r="E76" s="123">
        <v>16</v>
      </c>
      <c r="F76" s="124">
        <v>70</v>
      </c>
      <c r="G76" s="125">
        <f t="shared" si="179"/>
        <v>1120</v>
      </c>
      <c r="H76" s="123">
        <v>16</v>
      </c>
      <c r="I76" s="124">
        <v>70</v>
      </c>
      <c r="J76" s="125">
        <f t="shared" si="176"/>
        <v>1120</v>
      </c>
      <c r="K76" s="123"/>
      <c r="L76" s="124"/>
      <c r="M76" s="125"/>
      <c r="N76" s="123"/>
      <c r="O76" s="124"/>
      <c r="P76" s="125"/>
      <c r="Q76" s="123"/>
      <c r="R76" s="124"/>
      <c r="S76" s="125"/>
      <c r="T76" s="123"/>
      <c r="U76" s="124"/>
      <c r="V76" s="125"/>
      <c r="W76" s="126">
        <f t="shared" si="177"/>
        <v>1120</v>
      </c>
      <c r="X76" s="127">
        <f t="shared" si="178"/>
        <v>1120</v>
      </c>
      <c r="Y76" s="127">
        <f t="shared" si="160"/>
        <v>0</v>
      </c>
      <c r="Z76" s="128">
        <f t="shared" si="161"/>
        <v>0</v>
      </c>
      <c r="AA76" s="129"/>
      <c r="AB76" s="131"/>
      <c r="AC76" s="131"/>
      <c r="AD76" s="131"/>
      <c r="AE76" s="131"/>
      <c r="AF76" s="131"/>
      <c r="AG76" s="131"/>
    </row>
    <row r="77" spans="1:33" ht="30" customHeight="1" x14ac:dyDescent="0.55000000000000004">
      <c r="A77" s="119" t="s">
        <v>80</v>
      </c>
      <c r="B77" s="120" t="s">
        <v>194</v>
      </c>
      <c r="C77" s="201" t="s">
        <v>195</v>
      </c>
      <c r="D77" s="202" t="s">
        <v>173</v>
      </c>
      <c r="E77" s="123">
        <v>16</v>
      </c>
      <c r="F77" s="124">
        <v>700</v>
      </c>
      <c r="G77" s="125">
        <f t="shared" si="179"/>
        <v>11200</v>
      </c>
      <c r="H77" s="123">
        <v>16</v>
      </c>
      <c r="I77" s="124">
        <v>480</v>
      </c>
      <c r="J77" s="125">
        <f t="shared" si="176"/>
        <v>7680</v>
      </c>
      <c r="K77" s="123"/>
      <c r="L77" s="124"/>
      <c r="M77" s="125"/>
      <c r="N77" s="123"/>
      <c r="O77" s="124"/>
      <c r="P77" s="125"/>
      <c r="Q77" s="123"/>
      <c r="R77" s="124"/>
      <c r="S77" s="125"/>
      <c r="T77" s="123"/>
      <c r="U77" s="124"/>
      <c r="V77" s="125"/>
      <c r="W77" s="126">
        <f t="shared" si="177"/>
        <v>11200</v>
      </c>
      <c r="X77" s="127">
        <f t="shared" si="178"/>
        <v>7680</v>
      </c>
      <c r="Y77" s="127">
        <f t="shared" si="160"/>
        <v>3520</v>
      </c>
      <c r="Z77" s="128">
        <f t="shared" si="161"/>
        <v>0.31428571428571428</v>
      </c>
      <c r="AA77" s="129"/>
      <c r="AB77" s="131"/>
      <c r="AC77" s="131"/>
      <c r="AD77" s="131"/>
      <c r="AE77" s="131"/>
      <c r="AF77" s="131"/>
      <c r="AG77" s="131"/>
    </row>
    <row r="78" spans="1:33" ht="30" customHeight="1" x14ac:dyDescent="0.55000000000000004">
      <c r="A78" s="119" t="s">
        <v>80</v>
      </c>
      <c r="B78" s="120" t="s">
        <v>196</v>
      </c>
      <c r="C78" s="201" t="s">
        <v>197</v>
      </c>
      <c r="D78" s="202" t="s">
        <v>173</v>
      </c>
      <c r="E78" s="123">
        <v>16</v>
      </c>
      <c r="F78" s="124">
        <v>200</v>
      </c>
      <c r="G78" s="125">
        <f t="shared" si="179"/>
        <v>3200</v>
      </c>
      <c r="H78" s="123">
        <v>16</v>
      </c>
      <c r="I78" s="124">
        <v>200</v>
      </c>
      <c r="J78" s="125">
        <f t="shared" si="176"/>
        <v>3200</v>
      </c>
      <c r="K78" s="123"/>
      <c r="L78" s="124"/>
      <c r="M78" s="125"/>
      <c r="N78" s="123"/>
      <c r="O78" s="124"/>
      <c r="P78" s="125"/>
      <c r="Q78" s="123"/>
      <c r="R78" s="124"/>
      <c r="S78" s="125"/>
      <c r="T78" s="123"/>
      <c r="U78" s="124"/>
      <c r="V78" s="125"/>
      <c r="W78" s="126">
        <f t="shared" si="177"/>
        <v>3200</v>
      </c>
      <c r="X78" s="127">
        <f t="shared" si="178"/>
        <v>3200</v>
      </c>
      <c r="Y78" s="127">
        <f t="shared" si="160"/>
        <v>0</v>
      </c>
      <c r="Z78" s="128">
        <f t="shared" si="161"/>
        <v>0</v>
      </c>
      <c r="AA78" s="129"/>
      <c r="AB78" s="131"/>
      <c r="AC78" s="131"/>
      <c r="AD78" s="131"/>
      <c r="AE78" s="131"/>
      <c r="AF78" s="131"/>
      <c r="AG78" s="131"/>
    </row>
    <row r="79" spans="1:33" ht="30" customHeight="1" x14ac:dyDescent="0.55000000000000004">
      <c r="A79" s="119" t="s">
        <v>80</v>
      </c>
      <c r="B79" s="120" t="s">
        <v>198</v>
      </c>
      <c r="C79" s="201" t="s">
        <v>199</v>
      </c>
      <c r="D79" s="202" t="s">
        <v>173</v>
      </c>
      <c r="E79" s="123">
        <v>16</v>
      </c>
      <c r="F79" s="124">
        <v>600</v>
      </c>
      <c r="G79" s="125">
        <f t="shared" si="179"/>
        <v>9600</v>
      </c>
      <c r="H79" s="123">
        <v>16</v>
      </c>
      <c r="I79" s="124">
        <v>800</v>
      </c>
      <c r="J79" s="125">
        <f t="shared" si="176"/>
        <v>12800</v>
      </c>
      <c r="K79" s="123"/>
      <c r="L79" s="124"/>
      <c r="M79" s="125"/>
      <c r="N79" s="123"/>
      <c r="O79" s="124"/>
      <c r="P79" s="125"/>
      <c r="Q79" s="123"/>
      <c r="R79" s="124"/>
      <c r="S79" s="125"/>
      <c r="T79" s="123"/>
      <c r="U79" s="124"/>
      <c r="V79" s="125"/>
      <c r="W79" s="126">
        <f t="shared" si="177"/>
        <v>9600</v>
      </c>
      <c r="X79" s="127">
        <f t="shared" si="178"/>
        <v>12800</v>
      </c>
      <c r="Y79" s="127">
        <f t="shared" si="160"/>
        <v>-3200</v>
      </c>
      <c r="Z79" s="128">
        <f t="shared" si="161"/>
        <v>-0.33333333333333331</v>
      </c>
      <c r="AA79" s="129"/>
      <c r="AB79" s="131"/>
      <c r="AC79" s="131"/>
      <c r="AD79" s="131"/>
      <c r="AE79" s="131"/>
      <c r="AF79" s="131"/>
      <c r="AG79" s="131"/>
    </row>
    <row r="80" spans="1:33" ht="30" customHeight="1" x14ac:dyDescent="0.55000000000000004">
      <c r="A80" s="119" t="s">
        <v>80</v>
      </c>
      <c r="B80" s="120" t="s">
        <v>200</v>
      </c>
      <c r="C80" s="201" t="s">
        <v>201</v>
      </c>
      <c r="D80" s="202" t="s">
        <v>173</v>
      </c>
      <c r="E80" s="123">
        <v>16</v>
      </c>
      <c r="F80" s="124">
        <v>70</v>
      </c>
      <c r="G80" s="125">
        <f t="shared" si="179"/>
        <v>1120</v>
      </c>
      <c r="H80" s="123">
        <v>16</v>
      </c>
      <c r="I80" s="124">
        <v>140</v>
      </c>
      <c r="J80" s="125">
        <f t="shared" si="176"/>
        <v>2240</v>
      </c>
      <c r="K80" s="123"/>
      <c r="L80" s="124"/>
      <c r="M80" s="125"/>
      <c r="N80" s="123"/>
      <c r="O80" s="124"/>
      <c r="P80" s="125"/>
      <c r="Q80" s="123"/>
      <c r="R80" s="124"/>
      <c r="S80" s="125"/>
      <c r="T80" s="123"/>
      <c r="U80" s="124"/>
      <c r="V80" s="125"/>
      <c r="W80" s="126">
        <f t="shared" si="177"/>
        <v>1120</v>
      </c>
      <c r="X80" s="127">
        <f t="shared" si="178"/>
        <v>2240</v>
      </c>
      <c r="Y80" s="127">
        <f t="shared" si="160"/>
        <v>-1120</v>
      </c>
      <c r="Z80" s="128">
        <f t="shared" si="161"/>
        <v>-1</v>
      </c>
      <c r="AA80" s="129"/>
      <c r="AB80" s="131"/>
      <c r="AC80" s="131"/>
      <c r="AD80" s="131"/>
      <c r="AE80" s="131"/>
      <c r="AF80" s="131"/>
      <c r="AG80" s="131"/>
    </row>
    <row r="81" spans="1:33" ht="30" customHeight="1" x14ac:dyDescent="0.55000000000000004">
      <c r="A81" s="119" t="s">
        <v>80</v>
      </c>
      <c r="B81" s="120" t="s">
        <v>202</v>
      </c>
      <c r="C81" s="201" t="s">
        <v>203</v>
      </c>
      <c r="D81" s="202"/>
      <c r="E81" s="123"/>
      <c r="F81" s="124"/>
      <c r="G81" s="125"/>
      <c r="H81" s="123"/>
      <c r="I81" s="124"/>
      <c r="J81" s="125">
        <f t="shared" si="176"/>
        <v>0</v>
      </c>
      <c r="K81" s="123"/>
      <c r="L81" s="124"/>
      <c r="M81" s="125"/>
      <c r="N81" s="123"/>
      <c r="O81" s="124"/>
      <c r="P81" s="125"/>
      <c r="Q81" s="123"/>
      <c r="R81" s="124"/>
      <c r="S81" s="125"/>
      <c r="T81" s="123"/>
      <c r="U81" s="124"/>
      <c r="V81" s="125"/>
      <c r="W81" s="126">
        <f t="shared" si="177"/>
        <v>0</v>
      </c>
      <c r="X81" s="127">
        <f t="shared" si="178"/>
        <v>0</v>
      </c>
      <c r="Y81" s="127">
        <f t="shared" si="160"/>
        <v>0</v>
      </c>
      <c r="Z81" s="128" t="e">
        <f t="shared" si="161"/>
        <v>#DIV/0!</v>
      </c>
      <c r="AA81" s="129"/>
      <c r="AB81" s="131"/>
      <c r="AC81" s="131"/>
      <c r="AD81" s="131"/>
      <c r="AE81" s="131"/>
      <c r="AF81" s="131"/>
      <c r="AG81" s="131"/>
    </row>
    <row r="82" spans="1:33" ht="30" customHeight="1" x14ac:dyDescent="0.55000000000000004">
      <c r="A82" s="119" t="s">
        <v>80</v>
      </c>
      <c r="B82" s="120" t="s">
        <v>204</v>
      </c>
      <c r="C82" s="201" t="s">
        <v>205</v>
      </c>
      <c r="D82" s="202" t="s">
        <v>173</v>
      </c>
      <c r="E82" s="123">
        <v>16</v>
      </c>
      <c r="F82" s="124">
        <v>468</v>
      </c>
      <c r="G82" s="125">
        <f t="shared" ref="G82:G88" si="180">E82*F82</f>
        <v>7488</v>
      </c>
      <c r="H82" s="123">
        <v>16</v>
      </c>
      <c r="I82" s="124">
        <v>500</v>
      </c>
      <c r="J82" s="125">
        <f t="shared" si="176"/>
        <v>8000</v>
      </c>
      <c r="K82" s="123"/>
      <c r="L82" s="124"/>
      <c r="M82" s="125"/>
      <c r="N82" s="123"/>
      <c r="O82" s="124"/>
      <c r="P82" s="125"/>
      <c r="Q82" s="123"/>
      <c r="R82" s="124"/>
      <c r="S82" s="125"/>
      <c r="T82" s="123"/>
      <c r="U82" s="124"/>
      <c r="V82" s="125"/>
      <c r="W82" s="126">
        <f t="shared" si="177"/>
        <v>7488</v>
      </c>
      <c r="X82" s="127">
        <f t="shared" si="178"/>
        <v>8000</v>
      </c>
      <c r="Y82" s="127">
        <f t="shared" si="160"/>
        <v>-512</v>
      </c>
      <c r="Z82" s="128">
        <f t="shared" si="161"/>
        <v>-6.8376068376068383E-2</v>
      </c>
      <c r="AA82" s="129"/>
      <c r="AB82" s="131"/>
      <c r="AC82" s="131"/>
      <c r="AD82" s="131"/>
      <c r="AE82" s="131"/>
      <c r="AF82" s="131"/>
      <c r="AG82" s="131"/>
    </row>
    <row r="83" spans="1:33" ht="30" customHeight="1" x14ac:dyDescent="0.55000000000000004">
      <c r="A83" s="119" t="s">
        <v>80</v>
      </c>
      <c r="B83" s="120" t="s">
        <v>206</v>
      </c>
      <c r="C83" s="201" t="s">
        <v>207</v>
      </c>
      <c r="D83" s="202" t="s">
        <v>173</v>
      </c>
      <c r="E83" s="123">
        <v>16</v>
      </c>
      <c r="F83" s="124">
        <v>108</v>
      </c>
      <c r="G83" s="125">
        <f t="shared" si="180"/>
        <v>1728</v>
      </c>
      <c r="H83" s="123">
        <v>16</v>
      </c>
      <c r="I83" s="124">
        <v>200</v>
      </c>
      <c r="J83" s="125">
        <f t="shared" si="176"/>
        <v>3200</v>
      </c>
      <c r="K83" s="123"/>
      <c r="L83" s="124"/>
      <c r="M83" s="125"/>
      <c r="N83" s="123"/>
      <c r="O83" s="124"/>
      <c r="P83" s="125"/>
      <c r="Q83" s="123"/>
      <c r="R83" s="124"/>
      <c r="S83" s="125"/>
      <c r="T83" s="123"/>
      <c r="U83" s="124"/>
      <c r="V83" s="125"/>
      <c r="W83" s="126">
        <f t="shared" si="177"/>
        <v>1728</v>
      </c>
      <c r="X83" s="127">
        <f t="shared" si="178"/>
        <v>3200</v>
      </c>
      <c r="Y83" s="127">
        <f t="shared" si="160"/>
        <v>-1472</v>
      </c>
      <c r="Z83" s="128">
        <f t="shared" si="161"/>
        <v>-0.85185185185185186</v>
      </c>
      <c r="AA83" s="129"/>
      <c r="AB83" s="131"/>
      <c r="AC83" s="131"/>
      <c r="AD83" s="131"/>
      <c r="AE83" s="131"/>
      <c r="AF83" s="131"/>
      <c r="AG83" s="131"/>
    </row>
    <row r="84" spans="1:33" ht="30" customHeight="1" x14ac:dyDescent="0.55000000000000004">
      <c r="A84" s="119" t="s">
        <v>80</v>
      </c>
      <c r="B84" s="120" t="s">
        <v>208</v>
      </c>
      <c r="C84" s="201" t="s">
        <v>209</v>
      </c>
      <c r="D84" s="202" t="s">
        <v>173</v>
      </c>
      <c r="E84" s="123">
        <v>16</v>
      </c>
      <c r="F84" s="124">
        <v>850</v>
      </c>
      <c r="G84" s="125">
        <f t="shared" si="180"/>
        <v>13600</v>
      </c>
      <c r="H84" s="123">
        <v>16</v>
      </c>
      <c r="I84" s="124">
        <v>200</v>
      </c>
      <c r="J84" s="125">
        <f t="shared" si="176"/>
        <v>3200</v>
      </c>
      <c r="K84" s="123"/>
      <c r="L84" s="124"/>
      <c r="M84" s="125"/>
      <c r="N84" s="123"/>
      <c r="O84" s="124"/>
      <c r="P84" s="125"/>
      <c r="Q84" s="123"/>
      <c r="R84" s="124"/>
      <c r="S84" s="125"/>
      <c r="T84" s="123"/>
      <c r="U84" s="124"/>
      <c r="V84" s="125"/>
      <c r="W84" s="126">
        <f t="shared" si="177"/>
        <v>13600</v>
      </c>
      <c r="X84" s="127">
        <f t="shared" si="178"/>
        <v>3200</v>
      </c>
      <c r="Y84" s="127">
        <f t="shared" si="160"/>
        <v>10400</v>
      </c>
      <c r="Z84" s="128">
        <f t="shared" si="161"/>
        <v>0.76470588235294112</v>
      </c>
      <c r="AA84" s="129"/>
      <c r="AB84" s="131"/>
      <c r="AC84" s="131"/>
      <c r="AD84" s="131"/>
      <c r="AE84" s="131"/>
      <c r="AF84" s="131"/>
      <c r="AG84" s="131"/>
    </row>
    <row r="85" spans="1:33" ht="30" customHeight="1" x14ac:dyDescent="0.55000000000000004">
      <c r="A85" s="119" t="s">
        <v>80</v>
      </c>
      <c r="B85" s="120" t="s">
        <v>210</v>
      </c>
      <c r="C85" s="375" t="s">
        <v>211</v>
      </c>
      <c r="D85" s="202" t="s">
        <v>173</v>
      </c>
      <c r="E85" s="123">
        <v>16</v>
      </c>
      <c r="F85" s="124">
        <v>330</v>
      </c>
      <c r="G85" s="125">
        <f t="shared" si="180"/>
        <v>5280</v>
      </c>
      <c r="H85" s="123">
        <v>16</v>
      </c>
      <c r="I85" s="124"/>
      <c r="J85" s="125">
        <f t="shared" si="176"/>
        <v>0</v>
      </c>
      <c r="K85" s="123"/>
      <c r="L85" s="124"/>
      <c r="M85" s="125"/>
      <c r="N85" s="123"/>
      <c r="O85" s="124"/>
      <c r="P85" s="125"/>
      <c r="Q85" s="123"/>
      <c r="R85" s="124"/>
      <c r="S85" s="125"/>
      <c r="T85" s="123"/>
      <c r="U85" s="124"/>
      <c r="V85" s="125"/>
      <c r="W85" s="126">
        <f t="shared" si="177"/>
        <v>5280</v>
      </c>
      <c r="X85" s="127">
        <f t="shared" si="178"/>
        <v>0</v>
      </c>
      <c r="Y85" s="127">
        <f t="shared" si="160"/>
        <v>5280</v>
      </c>
      <c r="Z85" s="128">
        <f t="shared" si="161"/>
        <v>1</v>
      </c>
      <c r="AA85" s="129"/>
      <c r="AB85" s="131"/>
      <c r="AC85" s="131"/>
      <c r="AD85" s="131"/>
      <c r="AE85" s="131"/>
      <c r="AF85" s="131"/>
      <c r="AG85" s="131"/>
    </row>
    <row r="86" spans="1:33" ht="30" customHeight="1" x14ac:dyDescent="0.55000000000000004">
      <c r="A86" s="119" t="s">
        <v>80</v>
      </c>
      <c r="B86" s="120" t="s">
        <v>212</v>
      </c>
      <c r="C86" s="201" t="s">
        <v>213</v>
      </c>
      <c r="D86" s="202" t="s">
        <v>173</v>
      </c>
      <c r="E86" s="123">
        <v>16</v>
      </c>
      <c r="F86" s="124">
        <v>300</v>
      </c>
      <c r="G86" s="125">
        <f t="shared" si="180"/>
        <v>4800</v>
      </c>
      <c r="H86" s="123">
        <v>16</v>
      </c>
      <c r="I86" s="124">
        <v>230</v>
      </c>
      <c r="J86" s="125">
        <f t="shared" si="176"/>
        <v>3680</v>
      </c>
      <c r="K86" s="123"/>
      <c r="L86" s="124"/>
      <c r="M86" s="125"/>
      <c r="N86" s="123"/>
      <c r="O86" s="124"/>
      <c r="P86" s="125"/>
      <c r="Q86" s="123"/>
      <c r="R86" s="124"/>
      <c r="S86" s="125"/>
      <c r="T86" s="123"/>
      <c r="U86" s="124"/>
      <c r="V86" s="125"/>
      <c r="W86" s="126">
        <f t="shared" si="177"/>
        <v>4800</v>
      </c>
      <c r="X86" s="127">
        <f t="shared" si="178"/>
        <v>3680</v>
      </c>
      <c r="Y86" s="127">
        <f t="shared" si="160"/>
        <v>1120</v>
      </c>
      <c r="Z86" s="128">
        <f t="shared" si="161"/>
        <v>0.23333333333333334</v>
      </c>
      <c r="AA86" s="129"/>
      <c r="AB86" s="131"/>
      <c r="AC86" s="131"/>
      <c r="AD86" s="131"/>
      <c r="AE86" s="131"/>
      <c r="AF86" s="131"/>
      <c r="AG86" s="131"/>
    </row>
    <row r="87" spans="1:33" ht="30" customHeight="1" x14ac:dyDescent="0.55000000000000004">
      <c r="A87" s="119" t="s">
        <v>80</v>
      </c>
      <c r="B87" s="120" t="s">
        <v>214</v>
      </c>
      <c r="C87" s="201" t="s">
        <v>215</v>
      </c>
      <c r="D87" s="202" t="s">
        <v>173</v>
      </c>
      <c r="E87" s="123">
        <v>16</v>
      </c>
      <c r="F87" s="124">
        <v>30</v>
      </c>
      <c r="G87" s="125">
        <f t="shared" si="180"/>
        <v>480</v>
      </c>
      <c r="H87" s="123">
        <v>16</v>
      </c>
      <c r="I87" s="124">
        <v>45</v>
      </c>
      <c r="J87" s="125">
        <f t="shared" si="176"/>
        <v>720</v>
      </c>
      <c r="K87" s="123"/>
      <c r="L87" s="124"/>
      <c r="M87" s="125"/>
      <c r="N87" s="123"/>
      <c r="O87" s="124"/>
      <c r="P87" s="125"/>
      <c r="Q87" s="123"/>
      <c r="R87" s="124"/>
      <c r="S87" s="125"/>
      <c r="T87" s="123"/>
      <c r="U87" s="124"/>
      <c r="V87" s="125"/>
      <c r="W87" s="126">
        <f t="shared" si="177"/>
        <v>480</v>
      </c>
      <c r="X87" s="127">
        <f t="shared" si="178"/>
        <v>720</v>
      </c>
      <c r="Y87" s="127">
        <f t="shared" si="160"/>
        <v>-240</v>
      </c>
      <c r="Z87" s="128">
        <f t="shared" si="161"/>
        <v>-0.5</v>
      </c>
      <c r="AA87" s="129"/>
      <c r="AB87" s="131"/>
      <c r="AC87" s="131"/>
      <c r="AD87" s="131"/>
      <c r="AE87" s="131"/>
      <c r="AF87" s="131"/>
      <c r="AG87" s="131"/>
    </row>
    <row r="88" spans="1:33" ht="30" customHeight="1" x14ac:dyDescent="0.55000000000000004">
      <c r="A88" s="119" t="s">
        <v>80</v>
      </c>
      <c r="B88" s="120" t="s">
        <v>216</v>
      </c>
      <c r="C88" s="201" t="s">
        <v>217</v>
      </c>
      <c r="D88" s="202" t="s">
        <v>173</v>
      </c>
      <c r="E88" s="123">
        <v>16</v>
      </c>
      <c r="F88" s="124">
        <v>25</v>
      </c>
      <c r="G88" s="125">
        <f t="shared" si="180"/>
        <v>400</v>
      </c>
      <c r="H88" s="123">
        <v>16</v>
      </c>
      <c r="I88" s="124">
        <v>35</v>
      </c>
      <c r="J88" s="125">
        <f t="shared" si="176"/>
        <v>560</v>
      </c>
      <c r="K88" s="123"/>
      <c r="L88" s="124"/>
      <c r="M88" s="125"/>
      <c r="N88" s="123"/>
      <c r="O88" s="124"/>
      <c r="P88" s="125"/>
      <c r="Q88" s="123"/>
      <c r="R88" s="124"/>
      <c r="S88" s="125"/>
      <c r="T88" s="123"/>
      <c r="U88" s="124"/>
      <c r="V88" s="125"/>
      <c r="W88" s="126">
        <f t="shared" si="177"/>
        <v>400</v>
      </c>
      <c r="X88" s="127">
        <f t="shared" si="178"/>
        <v>560</v>
      </c>
      <c r="Y88" s="127">
        <f t="shared" si="160"/>
        <v>-160</v>
      </c>
      <c r="Z88" s="128">
        <f t="shared" si="161"/>
        <v>-0.4</v>
      </c>
      <c r="AA88" s="129"/>
      <c r="AB88" s="131"/>
      <c r="AC88" s="131"/>
      <c r="AD88" s="131"/>
      <c r="AE88" s="131"/>
      <c r="AF88" s="131"/>
      <c r="AG88" s="131"/>
    </row>
    <row r="89" spans="1:33" ht="30" customHeight="1" x14ac:dyDescent="0.55000000000000004">
      <c r="A89" s="119" t="s">
        <v>80</v>
      </c>
      <c r="B89" s="120" t="s">
        <v>218</v>
      </c>
      <c r="C89" s="201" t="s">
        <v>219</v>
      </c>
      <c r="D89" s="202"/>
      <c r="E89" s="123"/>
      <c r="F89" s="124"/>
      <c r="G89" s="125"/>
      <c r="H89" s="123"/>
      <c r="I89" s="124"/>
      <c r="J89" s="125">
        <f t="shared" si="176"/>
        <v>0</v>
      </c>
      <c r="K89" s="123"/>
      <c r="L89" s="124"/>
      <c r="M89" s="125"/>
      <c r="N89" s="123"/>
      <c r="O89" s="124"/>
      <c r="P89" s="125"/>
      <c r="Q89" s="123"/>
      <c r="R89" s="124"/>
      <c r="S89" s="125"/>
      <c r="T89" s="123"/>
      <c r="U89" s="124"/>
      <c r="V89" s="125"/>
      <c r="W89" s="126">
        <f t="shared" si="177"/>
        <v>0</v>
      </c>
      <c r="X89" s="127">
        <f t="shared" si="178"/>
        <v>0</v>
      </c>
      <c r="Y89" s="127">
        <f t="shared" si="160"/>
        <v>0</v>
      </c>
      <c r="Z89" s="128" t="e">
        <f t="shared" si="161"/>
        <v>#DIV/0!</v>
      </c>
      <c r="AA89" s="129"/>
      <c r="AB89" s="131"/>
      <c r="AC89" s="131"/>
      <c r="AD89" s="131"/>
      <c r="AE89" s="131"/>
      <c r="AF89" s="131"/>
      <c r="AG89" s="131"/>
    </row>
    <row r="90" spans="1:33" ht="30" customHeight="1" x14ac:dyDescent="0.55000000000000004">
      <c r="A90" s="119" t="s">
        <v>80</v>
      </c>
      <c r="B90" s="120" t="s">
        <v>220</v>
      </c>
      <c r="C90" s="201" t="s">
        <v>221</v>
      </c>
      <c r="D90" s="202" t="s">
        <v>173</v>
      </c>
      <c r="E90" s="123">
        <v>16</v>
      </c>
      <c r="F90" s="124">
        <v>400</v>
      </c>
      <c r="G90" s="125">
        <f t="shared" ref="G90:G94" si="181">E90*F90</f>
        <v>6400</v>
      </c>
      <c r="H90" s="123">
        <v>16</v>
      </c>
      <c r="I90" s="124">
        <v>450</v>
      </c>
      <c r="J90" s="125">
        <f t="shared" si="176"/>
        <v>7200</v>
      </c>
      <c r="K90" s="123"/>
      <c r="L90" s="124"/>
      <c r="M90" s="125"/>
      <c r="N90" s="123"/>
      <c r="O90" s="124"/>
      <c r="P90" s="125"/>
      <c r="Q90" s="123"/>
      <c r="R90" s="124"/>
      <c r="S90" s="125"/>
      <c r="T90" s="123"/>
      <c r="U90" s="124"/>
      <c r="V90" s="125"/>
      <c r="W90" s="126">
        <f t="shared" si="177"/>
        <v>6400</v>
      </c>
      <c r="X90" s="127">
        <f t="shared" si="178"/>
        <v>7200</v>
      </c>
      <c r="Y90" s="127">
        <f t="shared" si="160"/>
        <v>-800</v>
      </c>
      <c r="Z90" s="128">
        <f t="shared" si="161"/>
        <v>-0.125</v>
      </c>
      <c r="AA90" s="129"/>
      <c r="AB90" s="131"/>
      <c r="AC90" s="131"/>
      <c r="AD90" s="131"/>
      <c r="AE90" s="131"/>
      <c r="AF90" s="131"/>
      <c r="AG90" s="131"/>
    </row>
    <row r="91" spans="1:33" ht="30" customHeight="1" x14ac:dyDescent="0.55000000000000004">
      <c r="A91" s="119" t="s">
        <v>80</v>
      </c>
      <c r="B91" s="120" t="s">
        <v>222</v>
      </c>
      <c r="C91" s="201" t="s">
        <v>223</v>
      </c>
      <c r="D91" s="202" t="s">
        <v>173</v>
      </c>
      <c r="E91" s="123">
        <v>16</v>
      </c>
      <c r="F91" s="124">
        <v>250</v>
      </c>
      <c r="G91" s="125">
        <f t="shared" si="181"/>
        <v>4000</v>
      </c>
      <c r="H91" s="123">
        <v>16</v>
      </c>
      <c r="I91" s="124">
        <v>250</v>
      </c>
      <c r="J91" s="125">
        <f t="shared" si="176"/>
        <v>4000</v>
      </c>
      <c r="K91" s="123"/>
      <c r="L91" s="124"/>
      <c r="M91" s="125"/>
      <c r="N91" s="123"/>
      <c r="O91" s="124"/>
      <c r="P91" s="125"/>
      <c r="Q91" s="123"/>
      <c r="R91" s="124"/>
      <c r="S91" s="125"/>
      <c r="T91" s="123"/>
      <c r="U91" s="124"/>
      <c r="V91" s="125"/>
      <c r="W91" s="126">
        <f t="shared" si="177"/>
        <v>4000</v>
      </c>
      <c r="X91" s="127">
        <f t="shared" si="178"/>
        <v>4000</v>
      </c>
      <c r="Y91" s="127">
        <f t="shared" si="160"/>
        <v>0</v>
      </c>
      <c r="Z91" s="128">
        <f t="shared" si="161"/>
        <v>0</v>
      </c>
      <c r="AA91" s="129"/>
      <c r="AB91" s="131"/>
      <c r="AC91" s="131"/>
      <c r="AD91" s="131"/>
      <c r="AE91" s="131"/>
      <c r="AF91" s="131"/>
      <c r="AG91" s="131"/>
    </row>
    <row r="92" spans="1:33" ht="30" customHeight="1" x14ac:dyDescent="0.55000000000000004">
      <c r="A92" s="119" t="s">
        <v>80</v>
      </c>
      <c r="B92" s="120" t="s">
        <v>224</v>
      </c>
      <c r="C92" s="201" t="s">
        <v>225</v>
      </c>
      <c r="D92" s="202" t="s">
        <v>173</v>
      </c>
      <c r="E92" s="123">
        <v>16</v>
      </c>
      <c r="F92" s="124">
        <v>200</v>
      </c>
      <c r="G92" s="125">
        <f t="shared" si="181"/>
        <v>3200</v>
      </c>
      <c r="H92" s="123">
        <v>16</v>
      </c>
      <c r="I92" s="124">
        <v>660</v>
      </c>
      <c r="J92" s="125">
        <f t="shared" si="176"/>
        <v>10560</v>
      </c>
      <c r="K92" s="123"/>
      <c r="L92" s="124"/>
      <c r="M92" s="125"/>
      <c r="N92" s="123"/>
      <c r="O92" s="124"/>
      <c r="P92" s="125"/>
      <c r="Q92" s="123"/>
      <c r="R92" s="124"/>
      <c r="S92" s="125"/>
      <c r="T92" s="123"/>
      <c r="U92" s="124"/>
      <c r="V92" s="125"/>
      <c r="W92" s="126">
        <f t="shared" si="177"/>
        <v>3200</v>
      </c>
      <c r="X92" s="127">
        <f t="shared" si="178"/>
        <v>10560</v>
      </c>
      <c r="Y92" s="127">
        <f t="shared" si="160"/>
        <v>-7360</v>
      </c>
      <c r="Z92" s="128">
        <f t="shared" si="161"/>
        <v>-2.2999999999999998</v>
      </c>
      <c r="AA92" s="129"/>
      <c r="AB92" s="131"/>
      <c r="AC92" s="131"/>
      <c r="AD92" s="131"/>
      <c r="AE92" s="131"/>
      <c r="AF92" s="131"/>
      <c r="AG92" s="131"/>
    </row>
    <row r="93" spans="1:33" ht="30" customHeight="1" x14ac:dyDescent="0.55000000000000004">
      <c r="A93" s="119" t="s">
        <v>80</v>
      </c>
      <c r="B93" s="120" t="s">
        <v>226</v>
      </c>
      <c r="C93" s="201" t="s">
        <v>227</v>
      </c>
      <c r="D93" s="202" t="s">
        <v>173</v>
      </c>
      <c r="E93" s="123">
        <v>16</v>
      </c>
      <c r="F93" s="124">
        <v>100</v>
      </c>
      <c r="G93" s="125">
        <f t="shared" si="181"/>
        <v>1600</v>
      </c>
      <c r="H93" s="123">
        <v>16</v>
      </c>
      <c r="I93" s="124">
        <v>100</v>
      </c>
      <c r="J93" s="125">
        <f t="shared" si="176"/>
        <v>1600</v>
      </c>
      <c r="K93" s="123"/>
      <c r="L93" s="124"/>
      <c r="M93" s="125"/>
      <c r="N93" s="123"/>
      <c r="O93" s="124"/>
      <c r="P93" s="125"/>
      <c r="Q93" s="123"/>
      <c r="R93" s="124"/>
      <c r="S93" s="125"/>
      <c r="T93" s="123"/>
      <c r="U93" s="124"/>
      <c r="V93" s="125"/>
      <c r="W93" s="126">
        <f t="shared" si="177"/>
        <v>1600</v>
      </c>
      <c r="X93" s="127">
        <f t="shared" si="178"/>
        <v>1600</v>
      </c>
      <c r="Y93" s="127">
        <f t="shared" si="160"/>
        <v>0</v>
      </c>
      <c r="Z93" s="128">
        <f t="shared" si="161"/>
        <v>0</v>
      </c>
      <c r="AA93" s="129"/>
      <c r="AB93" s="131"/>
      <c r="AC93" s="131"/>
      <c r="AD93" s="131"/>
      <c r="AE93" s="131"/>
      <c r="AF93" s="131"/>
      <c r="AG93" s="131"/>
    </row>
    <row r="94" spans="1:33" ht="30" customHeight="1" x14ac:dyDescent="0.55000000000000004">
      <c r="A94" s="119" t="s">
        <v>80</v>
      </c>
      <c r="B94" s="120" t="s">
        <v>228</v>
      </c>
      <c r="C94" s="201" t="s">
        <v>229</v>
      </c>
      <c r="D94" s="202" t="s">
        <v>173</v>
      </c>
      <c r="E94" s="123">
        <v>16</v>
      </c>
      <c r="F94" s="124">
        <v>240</v>
      </c>
      <c r="G94" s="125">
        <f t="shared" si="181"/>
        <v>3840</v>
      </c>
      <c r="H94" s="123">
        <v>16</v>
      </c>
      <c r="I94" s="124">
        <v>190</v>
      </c>
      <c r="J94" s="125">
        <f t="shared" si="176"/>
        <v>3040</v>
      </c>
      <c r="K94" s="123"/>
      <c r="L94" s="124"/>
      <c r="M94" s="125"/>
      <c r="N94" s="123"/>
      <c r="O94" s="124"/>
      <c r="P94" s="125"/>
      <c r="Q94" s="123"/>
      <c r="R94" s="124"/>
      <c r="S94" s="125"/>
      <c r="T94" s="123"/>
      <c r="U94" s="124"/>
      <c r="V94" s="125"/>
      <c r="W94" s="126">
        <f t="shared" si="177"/>
        <v>3840</v>
      </c>
      <c r="X94" s="127">
        <f t="shared" si="178"/>
        <v>3040</v>
      </c>
      <c r="Y94" s="127">
        <f t="shared" si="160"/>
        <v>800</v>
      </c>
      <c r="Z94" s="128">
        <f t="shared" si="161"/>
        <v>0.20833333333333334</v>
      </c>
      <c r="AA94" s="129"/>
      <c r="AB94" s="131"/>
      <c r="AC94" s="131"/>
      <c r="AD94" s="131"/>
      <c r="AE94" s="131"/>
      <c r="AF94" s="131"/>
      <c r="AG94" s="131"/>
    </row>
    <row r="95" spans="1:33" ht="30" customHeight="1" x14ac:dyDescent="0.55000000000000004">
      <c r="A95" s="108" t="s">
        <v>77</v>
      </c>
      <c r="B95" s="155" t="s">
        <v>230</v>
      </c>
      <c r="C95" s="153" t="s">
        <v>231</v>
      </c>
      <c r="D95" s="141"/>
      <c r="E95" s="142">
        <f>SUM(E96:E98)</f>
        <v>224</v>
      </c>
      <c r="F95" s="143"/>
      <c r="G95" s="144">
        <f t="shared" ref="G95:H95" si="182">SUM(G96:G98)</f>
        <v>87360</v>
      </c>
      <c r="H95" s="142">
        <f t="shared" si="182"/>
        <v>154</v>
      </c>
      <c r="I95" s="143"/>
      <c r="J95" s="144">
        <f t="shared" ref="J95:K95" si="183">SUM(J96:J98)</f>
        <v>73920</v>
      </c>
      <c r="K95" s="142">
        <f t="shared" si="183"/>
        <v>0</v>
      </c>
      <c r="L95" s="143"/>
      <c r="M95" s="144">
        <f t="shared" ref="M95:N95" si="184">SUM(M96:M98)</f>
        <v>0</v>
      </c>
      <c r="N95" s="142">
        <f t="shared" si="184"/>
        <v>0</v>
      </c>
      <c r="O95" s="143"/>
      <c r="P95" s="144">
        <f t="shared" ref="P95:Q95" si="185">SUM(P96:P98)</f>
        <v>0</v>
      </c>
      <c r="Q95" s="142">
        <f t="shared" si="185"/>
        <v>0</v>
      </c>
      <c r="R95" s="143"/>
      <c r="S95" s="144">
        <f t="shared" ref="S95:T95" si="186">SUM(S96:S98)</f>
        <v>0</v>
      </c>
      <c r="T95" s="142">
        <f t="shared" si="186"/>
        <v>0</v>
      </c>
      <c r="U95" s="143"/>
      <c r="V95" s="144">
        <f t="shared" ref="V95:X95" si="187">SUM(V96:V98)</f>
        <v>0</v>
      </c>
      <c r="W95" s="144">
        <f t="shared" si="187"/>
        <v>87360</v>
      </c>
      <c r="X95" s="144">
        <f t="shared" si="187"/>
        <v>73920</v>
      </c>
      <c r="Y95" s="144">
        <f t="shared" si="160"/>
        <v>13440</v>
      </c>
      <c r="Z95" s="144">
        <f t="shared" si="161"/>
        <v>0.15384615384615385</v>
      </c>
      <c r="AA95" s="146"/>
      <c r="AB95" s="118"/>
      <c r="AC95" s="118"/>
      <c r="AD95" s="118"/>
      <c r="AE95" s="118"/>
      <c r="AF95" s="118"/>
      <c r="AG95" s="118"/>
    </row>
    <row r="96" spans="1:33" ht="30" customHeight="1" x14ac:dyDescent="0.55000000000000004">
      <c r="A96" s="119" t="s">
        <v>80</v>
      </c>
      <c r="B96" s="120" t="s">
        <v>232</v>
      </c>
      <c r="C96" s="201" t="s">
        <v>233</v>
      </c>
      <c r="D96" s="202" t="s">
        <v>234</v>
      </c>
      <c r="E96" s="123"/>
      <c r="F96" s="124"/>
      <c r="G96" s="125">
        <f t="shared" ref="G96:G98" si="188">E96*F96</f>
        <v>0</v>
      </c>
      <c r="H96" s="123"/>
      <c r="I96" s="124"/>
      <c r="J96" s="125">
        <f t="shared" ref="J96:J98" si="189">H96*I96</f>
        <v>0</v>
      </c>
      <c r="K96" s="123"/>
      <c r="L96" s="124"/>
      <c r="M96" s="125">
        <f t="shared" ref="M96:M98" si="190">K96*L96</f>
        <v>0</v>
      </c>
      <c r="N96" s="123"/>
      <c r="O96" s="124"/>
      <c r="P96" s="125">
        <f t="shared" ref="P96:P98" si="191">N96*O96</f>
        <v>0</v>
      </c>
      <c r="Q96" s="123"/>
      <c r="R96" s="124"/>
      <c r="S96" s="125">
        <f t="shared" ref="S96:S98" si="192">Q96*R96</f>
        <v>0</v>
      </c>
      <c r="T96" s="123"/>
      <c r="U96" s="124"/>
      <c r="V96" s="125">
        <f t="shared" ref="V96:V98" si="193">T96*U96</f>
        <v>0</v>
      </c>
      <c r="W96" s="126">
        <f t="shared" ref="W96:W98" si="194">G96+M96+S96</f>
        <v>0</v>
      </c>
      <c r="X96" s="127">
        <f t="shared" ref="X96:X98" si="195">J96+P96+V96</f>
        <v>0</v>
      </c>
      <c r="Y96" s="127">
        <f t="shared" si="160"/>
        <v>0</v>
      </c>
      <c r="Z96" s="128" t="e">
        <f t="shared" si="161"/>
        <v>#DIV/0!</v>
      </c>
      <c r="AA96" s="129"/>
      <c r="AB96" s="131"/>
      <c r="AC96" s="131"/>
      <c r="AD96" s="131"/>
      <c r="AE96" s="131"/>
      <c r="AF96" s="131"/>
      <c r="AG96" s="131"/>
    </row>
    <row r="97" spans="1:33" ht="30" customHeight="1" x14ac:dyDescent="0.55000000000000004">
      <c r="A97" s="119" t="s">
        <v>80</v>
      </c>
      <c r="B97" s="120" t="s">
        <v>235</v>
      </c>
      <c r="C97" s="201" t="s">
        <v>236</v>
      </c>
      <c r="D97" s="202" t="s">
        <v>234</v>
      </c>
      <c r="E97" s="123"/>
      <c r="F97" s="124"/>
      <c r="G97" s="125">
        <f t="shared" si="188"/>
        <v>0</v>
      </c>
      <c r="H97" s="123"/>
      <c r="I97" s="124"/>
      <c r="J97" s="125">
        <f t="shared" si="189"/>
        <v>0</v>
      </c>
      <c r="K97" s="123"/>
      <c r="L97" s="124"/>
      <c r="M97" s="125">
        <f t="shared" si="190"/>
        <v>0</v>
      </c>
      <c r="N97" s="123"/>
      <c r="O97" s="124"/>
      <c r="P97" s="125">
        <f t="shared" si="191"/>
        <v>0</v>
      </c>
      <c r="Q97" s="123"/>
      <c r="R97" s="124"/>
      <c r="S97" s="125">
        <f t="shared" si="192"/>
        <v>0</v>
      </c>
      <c r="T97" s="123"/>
      <c r="U97" s="124"/>
      <c r="V97" s="125">
        <f t="shared" si="193"/>
        <v>0</v>
      </c>
      <c r="W97" s="126">
        <f t="shared" si="194"/>
        <v>0</v>
      </c>
      <c r="X97" s="127">
        <f t="shared" si="195"/>
        <v>0</v>
      </c>
      <c r="Y97" s="127">
        <f t="shared" si="160"/>
        <v>0</v>
      </c>
      <c r="Z97" s="128" t="e">
        <f t="shared" si="161"/>
        <v>#DIV/0!</v>
      </c>
      <c r="AA97" s="129"/>
      <c r="AB97" s="131"/>
      <c r="AC97" s="131"/>
      <c r="AD97" s="131"/>
      <c r="AE97" s="131"/>
      <c r="AF97" s="131"/>
      <c r="AG97" s="131"/>
    </row>
    <row r="98" spans="1:33" ht="49.2" x14ac:dyDescent="0.55000000000000004">
      <c r="A98" s="132" t="s">
        <v>80</v>
      </c>
      <c r="B98" s="154" t="s">
        <v>237</v>
      </c>
      <c r="C98" s="203" t="s">
        <v>238</v>
      </c>
      <c r="D98" s="204" t="s">
        <v>234</v>
      </c>
      <c r="E98" s="135">
        <v>224</v>
      </c>
      <c r="F98" s="136">
        <v>390</v>
      </c>
      <c r="G98" s="137">
        <f t="shared" si="188"/>
        <v>87360</v>
      </c>
      <c r="H98" s="135">
        <v>154</v>
      </c>
      <c r="I98" s="136">
        <v>480</v>
      </c>
      <c r="J98" s="137">
        <f t="shared" si="189"/>
        <v>73920</v>
      </c>
      <c r="K98" s="135"/>
      <c r="L98" s="136"/>
      <c r="M98" s="137">
        <f t="shared" si="190"/>
        <v>0</v>
      </c>
      <c r="N98" s="135"/>
      <c r="O98" s="136"/>
      <c r="P98" s="137">
        <f t="shared" si="191"/>
        <v>0</v>
      </c>
      <c r="Q98" s="135"/>
      <c r="R98" s="136"/>
      <c r="S98" s="137">
        <f t="shared" si="192"/>
        <v>0</v>
      </c>
      <c r="T98" s="135"/>
      <c r="U98" s="136"/>
      <c r="V98" s="137">
        <f t="shared" si="193"/>
        <v>0</v>
      </c>
      <c r="W98" s="138">
        <f t="shared" si="194"/>
        <v>87360</v>
      </c>
      <c r="X98" s="127">
        <f t="shared" si="195"/>
        <v>73920</v>
      </c>
      <c r="Y98" s="127">
        <f t="shared" si="160"/>
        <v>13440</v>
      </c>
      <c r="Z98" s="128">
        <f t="shared" si="161"/>
        <v>0.15384615384615385</v>
      </c>
      <c r="AA98" s="139"/>
      <c r="AB98" s="131"/>
      <c r="AC98" s="131"/>
      <c r="AD98" s="131"/>
      <c r="AE98" s="131"/>
      <c r="AF98" s="131"/>
      <c r="AG98" s="131"/>
    </row>
    <row r="99" spans="1:33" ht="30" customHeight="1" x14ac:dyDescent="0.55000000000000004">
      <c r="A99" s="108" t="s">
        <v>77</v>
      </c>
      <c r="B99" s="155" t="s">
        <v>239</v>
      </c>
      <c r="C99" s="153" t="s">
        <v>240</v>
      </c>
      <c r="D99" s="141"/>
      <c r="E99" s="142">
        <f>SUM(E100:E102)</f>
        <v>0</v>
      </c>
      <c r="F99" s="143"/>
      <c r="G99" s="144">
        <f t="shared" ref="G99:H99" si="196">SUM(G100:G102)</f>
        <v>0</v>
      </c>
      <c r="H99" s="142">
        <f t="shared" si="196"/>
        <v>0</v>
      </c>
      <c r="I99" s="143"/>
      <c r="J99" s="144">
        <f t="shared" ref="J99:K99" si="197">SUM(J100:J102)</f>
        <v>0</v>
      </c>
      <c r="K99" s="142">
        <f t="shared" si="197"/>
        <v>0</v>
      </c>
      <c r="L99" s="143"/>
      <c r="M99" s="144">
        <f t="shared" ref="M99:N99" si="198">SUM(M100:M102)</f>
        <v>0</v>
      </c>
      <c r="N99" s="142">
        <f t="shared" si="198"/>
        <v>0</v>
      </c>
      <c r="O99" s="143"/>
      <c r="P99" s="144">
        <f t="shared" ref="P99:Q99" si="199">SUM(P100:P102)</f>
        <v>0</v>
      </c>
      <c r="Q99" s="142">
        <f t="shared" si="199"/>
        <v>0</v>
      </c>
      <c r="R99" s="143"/>
      <c r="S99" s="144">
        <f t="shared" ref="S99:T99" si="200">SUM(S100:S102)</f>
        <v>0</v>
      </c>
      <c r="T99" s="142">
        <f t="shared" si="200"/>
        <v>0</v>
      </c>
      <c r="U99" s="143"/>
      <c r="V99" s="144">
        <f t="shared" ref="V99:X99" si="201">SUM(V100:V102)</f>
        <v>0</v>
      </c>
      <c r="W99" s="144">
        <f t="shared" si="201"/>
        <v>0</v>
      </c>
      <c r="X99" s="144">
        <f t="shared" si="201"/>
        <v>0</v>
      </c>
      <c r="Y99" s="144">
        <f t="shared" si="160"/>
        <v>0</v>
      </c>
      <c r="Z99" s="144" t="e">
        <f t="shared" si="161"/>
        <v>#DIV/0!</v>
      </c>
      <c r="AA99" s="146"/>
      <c r="AB99" s="118"/>
      <c r="AC99" s="118"/>
      <c r="AD99" s="118"/>
      <c r="AE99" s="118"/>
      <c r="AF99" s="118"/>
      <c r="AG99" s="118"/>
    </row>
    <row r="100" spans="1:33" ht="30" customHeight="1" x14ac:dyDescent="0.55000000000000004">
      <c r="A100" s="119" t="s">
        <v>80</v>
      </c>
      <c r="B100" s="120" t="s">
        <v>241</v>
      </c>
      <c r="C100" s="187" t="s">
        <v>242</v>
      </c>
      <c r="D100" s="202" t="s">
        <v>123</v>
      </c>
      <c r="E100" s="123"/>
      <c r="F100" s="124"/>
      <c r="G100" s="125">
        <f t="shared" ref="G100:G102" si="202">E100*F100</f>
        <v>0</v>
      </c>
      <c r="H100" s="123"/>
      <c r="I100" s="124"/>
      <c r="J100" s="125">
        <f t="shared" ref="J100:J102" si="203">H100*I100</f>
        <v>0</v>
      </c>
      <c r="K100" s="123"/>
      <c r="L100" s="124"/>
      <c r="M100" s="125">
        <f t="shared" ref="M100:M102" si="204">K100*L100</f>
        <v>0</v>
      </c>
      <c r="N100" s="123"/>
      <c r="O100" s="124"/>
      <c r="P100" s="125">
        <f t="shared" ref="P100:P102" si="205">N100*O100</f>
        <v>0</v>
      </c>
      <c r="Q100" s="123"/>
      <c r="R100" s="124"/>
      <c r="S100" s="125">
        <f t="shared" ref="S100:S102" si="206">Q100*R100</f>
        <v>0</v>
      </c>
      <c r="T100" s="123"/>
      <c r="U100" s="124"/>
      <c r="V100" s="125">
        <f t="shared" ref="V100:V102" si="207">T100*U100</f>
        <v>0</v>
      </c>
      <c r="W100" s="126">
        <f t="shared" ref="W100:W102" si="208">G100+M100+S100</f>
        <v>0</v>
      </c>
      <c r="X100" s="127">
        <f t="shared" ref="X100:X102" si="209">J100+P100+V100</f>
        <v>0</v>
      </c>
      <c r="Y100" s="127">
        <f t="shared" si="160"/>
        <v>0</v>
      </c>
      <c r="Z100" s="128" t="e">
        <f t="shared" si="161"/>
        <v>#DIV/0!</v>
      </c>
      <c r="AA100" s="129"/>
      <c r="AB100" s="131"/>
      <c r="AC100" s="131"/>
      <c r="AD100" s="131"/>
      <c r="AE100" s="131"/>
      <c r="AF100" s="131"/>
      <c r="AG100" s="131"/>
    </row>
    <row r="101" spans="1:33" ht="30" customHeight="1" x14ac:dyDescent="0.55000000000000004">
      <c r="A101" s="119" t="s">
        <v>80</v>
      </c>
      <c r="B101" s="120" t="s">
        <v>243</v>
      </c>
      <c r="C101" s="187" t="s">
        <v>242</v>
      </c>
      <c r="D101" s="202" t="s">
        <v>123</v>
      </c>
      <c r="E101" s="123"/>
      <c r="F101" s="124"/>
      <c r="G101" s="125">
        <f t="shared" si="202"/>
        <v>0</v>
      </c>
      <c r="H101" s="123"/>
      <c r="I101" s="124"/>
      <c r="J101" s="125">
        <f t="shared" si="203"/>
        <v>0</v>
      </c>
      <c r="K101" s="123"/>
      <c r="L101" s="124"/>
      <c r="M101" s="125">
        <f t="shared" si="204"/>
        <v>0</v>
      </c>
      <c r="N101" s="123"/>
      <c r="O101" s="124"/>
      <c r="P101" s="125">
        <f t="shared" si="205"/>
        <v>0</v>
      </c>
      <c r="Q101" s="123"/>
      <c r="R101" s="124"/>
      <c r="S101" s="125">
        <f t="shared" si="206"/>
        <v>0</v>
      </c>
      <c r="T101" s="123"/>
      <c r="U101" s="124"/>
      <c r="V101" s="125">
        <f t="shared" si="207"/>
        <v>0</v>
      </c>
      <c r="W101" s="126">
        <f t="shared" si="208"/>
        <v>0</v>
      </c>
      <c r="X101" s="127">
        <f t="shared" si="209"/>
        <v>0</v>
      </c>
      <c r="Y101" s="127">
        <f t="shared" si="160"/>
        <v>0</v>
      </c>
      <c r="Z101" s="128" t="e">
        <f t="shared" si="161"/>
        <v>#DIV/0!</v>
      </c>
      <c r="AA101" s="129"/>
      <c r="AB101" s="131"/>
      <c r="AC101" s="131"/>
      <c r="AD101" s="131"/>
      <c r="AE101" s="131"/>
      <c r="AF101" s="131"/>
      <c r="AG101" s="131"/>
    </row>
    <row r="102" spans="1:33" ht="30" customHeight="1" x14ac:dyDescent="0.55000000000000004">
      <c r="A102" s="132" t="s">
        <v>80</v>
      </c>
      <c r="B102" s="133" t="s">
        <v>244</v>
      </c>
      <c r="C102" s="163" t="s">
        <v>242</v>
      </c>
      <c r="D102" s="204" t="s">
        <v>123</v>
      </c>
      <c r="E102" s="135"/>
      <c r="F102" s="136"/>
      <c r="G102" s="137">
        <f t="shared" si="202"/>
        <v>0</v>
      </c>
      <c r="H102" s="135"/>
      <c r="I102" s="136"/>
      <c r="J102" s="137">
        <f t="shared" si="203"/>
        <v>0</v>
      </c>
      <c r="K102" s="135"/>
      <c r="L102" s="136"/>
      <c r="M102" s="137">
        <f t="shared" si="204"/>
        <v>0</v>
      </c>
      <c r="N102" s="135"/>
      <c r="O102" s="136"/>
      <c r="P102" s="137">
        <f t="shared" si="205"/>
        <v>0</v>
      </c>
      <c r="Q102" s="135"/>
      <c r="R102" s="136"/>
      <c r="S102" s="137">
        <f t="shared" si="206"/>
        <v>0</v>
      </c>
      <c r="T102" s="135"/>
      <c r="U102" s="136"/>
      <c r="V102" s="137">
        <f t="shared" si="207"/>
        <v>0</v>
      </c>
      <c r="W102" s="138">
        <f t="shared" si="208"/>
        <v>0</v>
      </c>
      <c r="X102" s="127">
        <f t="shared" si="209"/>
        <v>0</v>
      </c>
      <c r="Y102" s="127">
        <f t="shared" si="160"/>
        <v>0</v>
      </c>
      <c r="Z102" s="128" t="e">
        <f t="shared" si="161"/>
        <v>#DIV/0!</v>
      </c>
      <c r="AA102" s="139"/>
      <c r="AB102" s="131"/>
      <c r="AC102" s="131"/>
      <c r="AD102" s="131"/>
      <c r="AE102" s="131"/>
      <c r="AF102" s="131"/>
      <c r="AG102" s="131"/>
    </row>
    <row r="103" spans="1:33" ht="30" customHeight="1" x14ac:dyDescent="0.55000000000000004">
      <c r="A103" s="108" t="s">
        <v>77</v>
      </c>
      <c r="B103" s="155" t="s">
        <v>245</v>
      </c>
      <c r="C103" s="153" t="s">
        <v>246</v>
      </c>
      <c r="D103" s="141"/>
      <c r="E103" s="142">
        <f>SUM(E104:E106)</f>
        <v>0</v>
      </c>
      <c r="F103" s="143"/>
      <c r="G103" s="144">
        <f t="shared" ref="G103:H103" si="210">SUM(G104:G106)</f>
        <v>0</v>
      </c>
      <c r="H103" s="142">
        <f t="shared" si="210"/>
        <v>0</v>
      </c>
      <c r="I103" s="143"/>
      <c r="J103" s="144">
        <f t="shared" ref="J103:K103" si="211">SUM(J104:J106)</f>
        <v>0</v>
      </c>
      <c r="K103" s="142">
        <f t="shared" si="211"/>
        <v>0</v>
      </c>
      <c r="L103" s="143"/>
      <c r="M103" s="144">
        <f t="shared" ref="M103:N103" si="212">SUM(M104:M106)</f>
        <v>0</v>
      </c>
      <c r="N103" s="142">
        <f t="shared" si="212"/>
        <v>0</v>
      </c>
      <c r="O103" s="143"/>
      <c r="P103" s="144">
        <f t="shared" ref="P103:Q103" si="213">SUM(P104:P106)</f>
        <v>0</v>
      </c>
      <c r="Q103" s="142">
        <f t="shared" si="213"/>
        <v>0</v>
      </c>
      <c r="R103" s="143"/>
      <c r="S103" s="144">
        <f t="shared" ref="S103:T103" si="214">SUM(S104:S106)</f>
        <v>0</v>
      </c>
      <c r="T103" s="142">
        <f t="shared" si="214"/>
        <v>0</v>
      </c>
      <c r="U103" s="143"/>
      <c r="V103" s="144">
        <f t="shared" ref="V103:X103" si="215">SUM(V104:V106)</f>
        <v>0</v>
      </c>
      <c r="W103" s="144">
        <f t="shared" si="215"/>
        <v>0</v>
      </c>
      <c r="X103" s="144">
        <f t="shared" si="215"/>
        <v>0</v>
      </c>
      <c r="Y103" s="144">
        <f t="shared" si="160"/>
        <v>0</v>
      </c>
      <c r="Z103" s="144" t="e">
        <f t="shared" si="161"/>
        <v>#DIV/0!</v>
      </c>
      <c r="AA103" s="146"/>
      <c r="AB103" s="118"/>
      <c r="AC103" s="118"/>
      <c r="AD103" s="118"/>
      <c r="AE103" s="118"/>
      <c r="AF103" s="118"/>
      <c r="AG103" s="118"/>
    </row>
    <row r="104" spans="1:33" ht="30" customHeight="1" x14ac:dyDescent="0.55000000000000004">
      <c r="A104" s="119" t="s">
        <v>80</v>
      </c>
      <c r="B104" s="120" t="s">
        <v>247</v>
      </c>
      <c r="C104" s="187" t="s">
        <v>242</v>
      </c>
      <c r="D104" s="202" t="s">
        <v>123</v>
      </c>
      <c r="E104" s="123"/>
      <c r="F104" s="124"/>
      <c r="G104" s="125">
        <f t="shared" ref="G104:G106" si="216">E104*F104</f>
        <v>0</v>
      </c>
      <c r="H104" s="123"/>
      <c r="I104" s="124"/>
      <c r="J104" s="125">
        <f t="shared" ref="J104:J106" si="217">H104*I104</f>
        <v>0</v>
      </c>
      <c r="K104" s="123"/>
      <c r="L104" s="124"/>
      <c r="M104" s="125">
        <f t="shared" ref="M104:M106" si="218">K104*L104</f>
        <v>0</v>
      </c>
      <c r="N104" s="123"/>
      <c r="O104" s="124"/>
      <c r="P104" s="125">
        <f t="shared" ref="P104:P106" si="219">N104*O104</f>
        <v>0</v>
      </c>
      <c r="Q104" s="123"/>
      <c r="R104" s="124"/>
      <c r="S104" s="125">
        <f t="shared" ref="S104:S106" si="220">Q104*R104</f>
        <v>0</v>
      </c>
      <c r="T104" s="123"/>
      <c r="U104" s="124"/>
      <c r="V104" s="125">
        <f t="shared" ref="V104:V106" si="221">T104*U104</f>
        <v>0</v>
      </c>
      <c r="W104" s="126">
        <f t="shared" ref="W104:W106" si="222">G104+M104+S104</f>
        <v>0</v>
      </c>
      <c r="X104" s="127">
        <f t="shared" ref="X104:X106" si="223">J104+P104+V104</f>
        <v>0</v>
      </c>
      <c r="Y104" s="127">
        <f t="shared" si="160"/>
        <v>0</v>
      </c>
      <c r="Z104" s="128" t="e">
        <f t="shared" si="161"/>
        <v>#DIV/0!</v>
      </c>
      <c r="AA104" s="129"/>
      <c r="AB104" s="131"/>
      <c r="AC104" s="131"/>
      <c r="AD104" s="131"/>
      <c r="AE104" s="131"/>
      <c r="AF104" s="131"/>
      <c r="AG104" s="131"/>
    </row>
    <row r="105" spans="1:33" ht="30" customHeight="1" x14ac:dyDescent="0.55000000000000004">
      <c r="A105" s="119" t="s">
        <v>80</v>
      </c>
      <c r="B105" s="120" t="s">
        <v>248</v>
      </c>
      <c r="C105" s="187" t="s">
        <v>242</v>
      </c>
      <c r="D105" s="202" t="s">
        <v>123</v>
      </c>
      <c r="E105" s="123"/>
      <c r="F105" s="124"/>
      <c r="G105" s="125">
        <f t="shared" si="216"/>
        <v>0</v>
      </c>
      <c r="H105" s="123"/>
      <c r="I105" s="124"/>
      <c r="J105" s="125">
        <f t="shared" si="217"/>
        <v>0</v>
      </c>
      <c r="K105" s="123"/>
      <c r="L105" s="124"/>
      <c r="M105" s="125">
        <f t="shared" si="218"/>
        <v>0</v>
      </c>
      <c r="N105" s="123"/>
      <c r="O105" s="124"/>
      <c r="P105" s="125">
        <f t="shared" si="219"/>
        <v>0</v>
      </c>
      <c r="Q105" s="123"/>
      <c r="R105" s="124"/>
      <c r="S105" s="125">
        <f t="shared" si="220"/>
        <v>0</v>
      </c>
      <c r="T105" s="123"/>
      <c r="U105" s="124"/>
      <c r="V105" s="125">
        <f t="shared" si="221"/>
        <v>0</v>
      </c>
      <c r="W105" s="126">
        <f t="shared" si="222"/>
        <v>0</v>
      </c>
      <c r="X105" s="127">
        <f t="shared" si="223"/>
        <v>0</v>
      </c>
      <c r="Y105" s="127">
        <f t="shared" si="160"/>
        <v>0</v>
      </c>
      <c r="Z105" s="128" t="e">
        <f t="shared" si="161"/>
        <v>#DIV/0!</v>
      </c>
      <c r="AA105" s="129"/>
      <c r="AB105" s="131"/>
      <c r="AC105" s="131"/>
      <c r="AD105" s="131"/>
      <c r="AE105" s="131"/>
      <c r="AF105" s="131"/>
      <c r="AG105" s="131"/>
    </row>
    <row r="106" spans="1:33" ht="30" customHeight="1" x14ac:dyDescent="0.55000000000000004">
      <c r="A106" s="132" t="s">
        <v>80</v>
      </c>
      <c r="B106" s="154" t="s">
        <v>249</v>
      </c>
      <c r="C106" s="163" t="s">
        <v>242</v>
      </c>
      <c r="D106" s="204" t="s">
        <v>123</v>
      </c>
      <c r="E106" s="135"/>
      <c r="F106" s="136"/>
      <c r="G106" s="137">
        <f t="shared" si="216"/>
        <v>0</v>
      </c>
      <c r="H106" s="135"/>
      <c r="I106" s="136"/>
      <c r="J106" s="137">
        <f t="shared" si="217"/>
        <v>0</v>
      </c>
      <c r="K106" s="135"/>
      <c r="L106" s="136"/>
      <c r="M106" s="137">
        <f t="shared" si="218"/>
        <v>0</v>
      </c>
      <c r="N106" s="135"/>
      <c r="O106" s="136"/>
      <c r="P106" s="137">
        <f t="shared" si="219"/>
        <v>0</v>
      </c>
      <c r="Q106" s="135"/>
      <c r="R106" s="136"/>
      <c r="S106" s="137">
        <f t="shared" si="220"/>
        <v>0</v>
      </c>
      <c r="T106" s="135"/>
      <c r="U106" s="136"/>
      <c r="V106" s="137">
        <f t="shared" si="221"/>
        <v>0</v>
      </c>
      <c r="W106" s="138">
        <f t="shared" si="222"/>
        <v>0</v>
      </c>
      <c r="X106" s="127">
        <f t="shared" si="223"/>
        <v>0</v>
      </c>
      <c r="Y106" s="165">
        <f t="shared" si="160"/>
        <v>0</v>
      </c>
      <c r="Z106" s="128" t="e">
        <f t="shared" si="161"/>
        <v>#DIV/0!</v>
      </c>
      <c r="AA106" s="139"/>
      <c r="AB106" s="131"/>
      <c r="AC106" s="131"/>
      <c r="AD106" s="131"/>
      <c r="AE106" s="131"/>
      <c r="AF106" s="131"/>
      <c r="AG106" s="131"/>
    </row>
    <row r="107" spans="1:33" ht="30" customHeight="1" x14ac:dyDescent="0.55000000000000004">
      <c r="A107" s="166" t="s">
        <v>250</v>
      </c>
      <c r="B107" s="167"/>
      <c r="C107" s="168"/>
      <c r="D107" s="169"/>
      <c r="E107" s="173">
        <f>E103+E99+E95+E64+E60</f>
        <v>656</v>
      </c>
      <c r="F107" s="189"/>
      <c r="G107" s="172">
        <f t="shared" ref="G107:H107" si="224">G103+G99+G95+G64+G60</f>
        <v>255376</v>
      </c>
      <c r="H107" s="173">
        <f t="shared" si="224"/>
        <v>602</v>
      </c>
      <c r="I107" s="189"/>
      <c r="J107" s="172">
        <f t="shared" ref="J107:K107" si="225">J103+J99+J95+J64+J60</f>
        <v>241920</v>
      </c>
      <c r="K107" s="190">
        <f t="shared" si="225"/>
        <v>0</v>
      </c>
      <c r="L107" s="189"/>
      <c r="M107" s="172">
        <f t="shared" ref="M107:N107" si="226">M103+M99+M95+M64+M60</f>
        <v>0</v>
      </c>
      <c r="N107" s="190">
        <f t="shared" si="226"/>
        <v>0</v>
      </c>
      <c r="O107" s="189"/>
      <c r="P107" s="172">
        <f t="shared" ref="P107:Q107" si="227">P103+P99+P95+P64+P60</f>
        <v>0</v>
      </c>
      <c r="Q107" s="190">
        <f t="shared" si="227"/>
        <v>0</v>
      </c>
      <c r="R107" s="189"/>
      <c r="S107" s="172">
        <f t="shared" ref="S107:T107" si="228">S103+S99+S95+S64+S60</f>
        <v>0</v>
      </c>
      <c r="T107" s="190">
        <f t="shared" si="228"/>
        <v>0</v>
      </c>
      <c r="U107" s="189"/>
      <c r="V107" s="172">
        <f t="shared" ref="V107:X107" si="229">V103+V99+V95+V64+V60</f>
        <v>0</v>
      </c>
      <c r="W107" s="191">
        <f t="shared" si="229"/>
        <v>255376</v>
      </c>
      <c r="X107" s="205">
        <f t="shared" si="229"/>
        <v>241920</v>
      </c>
      <c r="Y107" s="206">
        <f t="shared" si="160"/>
        <v>13456</v>
      </c>
      <c r="Z107" s="206">
        <f t="shared" si="161"/>
        <v>5.2690934151995487E-2</v>
      </c>
      <c r="AA107" s="177"/>
      <c r="AB107" s="7"/>
      <c r="AC107" s="7"/>
      <c r="AD107" s="7"/>
      <c r="AE107" s="7"/>
      <c r="AF107" s="7"/>
      <c r="AG107" s="7"/>
    </row>
    <row r="108" spans="1:33" ht="30" customHeight="1" x14ac:dyDescent="0.55000000000000004">
      <c r="A108" s="207" t="s">
        <v>75</v>
      </c>
      <c r="B108" s="208">
        <v>5</v>
      </c>
      <c r="C108" s="209" t="s">
        <v>251</v>
      </c>
      <c r="D108" s="104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6"/>
      <c r="X108" s="106"/>
      <c r="Y108" s="210"/>
      <c r="Z108" s="106"/>
      <c r="AA108" s="107"/>
      <c r="AB108" s="7"/>
      <c r="AC108" s="7"/>
      <c r="AD108" s="7"/>
      <c r="AE108" s="7"/>
      <c r="AF108" s="7"/>
      <c r="AG108" s="7"/>
    </row>
    <row r="109" spans="1:33" ht="30" customHeight="1" x14ac:dyDescent="0.55000000000000004">
      <c r="A109" s="108" t="s">
        <v>77</v>
      </c>
      <c r="B109" s="155" t="s">
        <v>252</v>
      </c>
      <c r="C109" s="140" t="s">
        <v>253</v>
      </c>
      <c r="D109" s="141"/>
      <c r="E109" s="142">
        <f>SUM(E110:E112)</f>
        <v>0</v>
      </c>
      <c r="F109" s="143"/>
      <c r="G109" s="144">
        <f t="shared" ref="G109:H109" si="230">SUM(G110:G112)</f>
        <v>0</v>
      </c>
      <c r="H109" s="142">
        <f t="shared" si="230"/>
        <v>0</v>
      </c>
      <c r="I109" s="143"/>
      <c r="J109" s="144">
        <f t="shared" ref="J109:K109" si="231">SUM(J110:J112)</f>
        <v>0</v>
      </c>
      <c r="K109" s="142">
        <f t="shared" si="231"/>
        <v>0</v>
      </c>
      <c r="L109" s="143"/>
      <c r="M109" s="144">
        <f t="shared" ref="M109:N109" si="232">SUM(M110:M112)</f>
        <v>0</v>
      </c>
      <c r="N109" s="142">
        <f t="shared" si="232"/>
        <v>0</v>
      </c>
      <c r="O109" s="143"/>
      <c r="P109" s="144">
        <f t="shared" ref="P109:Q109" si="233">SUM(P110:P112)</f>
        <v>0</v>
      </c>
      <c r="Q109" s="142">
        <f t="shared" si="233"/>
        <v>0</v>
      </c>
      <c r="R109" s="143"/>
      <c r="S109" s="144">
        <f t="shared" ref="S109:T109" si="234">SUM(S110:S112)</f>
        <v>0</v>
      </c>
      <c r="T109" s="142">
        <f t="shared" si="234"/>
        <v>0</v>
      </c>
      <c r="U109" s="143"/>
      <c r="V109" s="144">
        <f t="shared" ref="V109:X109" si="235">SUM(V110:V112)</f>
        <v>0</v>
      </c>
      <c r="W109" s="211">
        <f t="shared" si="235"/>
        <v>0</v>
      </c>
      <c r="X109" s="211">
        <f t="shared" si="235"/>
        <v>0</v>
      </c>
      <c r="Y109" s="211">
        <f t="shared" ref="Y109:Y121" si="236">W109-X109</f>
        <v>0</v>
      </c>
      <c r="Z109" s="116" t="e">
        <f t="shared" ref="Z109:Z121" si="237">Y109/W109</f>
        <v>#DIV/0!</v>
      </c>
      <c r="AA109" s="146"/>
      <c r="AB109" s="131"/>
      <c r="AC109" s="131"/>
      <c r="AD109" s="131"/>
      <c r="AE109" s="131"/>
      <c r="AF109" s="131"/>
      <c r="AG109" s="131"/>
    </row>
    <row r="110" spans="1:33" ht="30" customHeight="1" x14ac:dyDescent="0.55000000000000004">
      <c r="A110" s="119" t="s">
        <v>80</v>
      </c>
      <c r="B110" s="120" t="s">
        <v>254</v>
      </c>
      <c r="C110" s="212" t="s">
        <v>255</v>
      </c>
      <c r="D110" s="202" t="s">
        <v>256</v>
      </c>
      <c r="E110" s="123"/>
      <c r="F110" s="124"/>
      <c r="G110" s="125">
        <f t="shared" ref="G110:G112" si="238">E110*F110</f>
        <v>0</v>
      </c>
      <c r="H110" s="123"/>
      <c r="I110" s="124"/>
      <c r="J110" s="125">
        <f t="shared" ref="J110:J112" si="239">H110*I110</f>
        <v>0</v>
      </c>
      <c r="K110" s="123"/>
      <c r="L110" s="124"/>
      <c r="M110" s="125">
        <f t="shared" ref="M110:M112" si="240">K110*L110</f>
        <v>0</v>
      </c>
      <c r="N110" s="123"/>
      <c r="O110" s="124"/>
      <c r="P110" s="125">
        <f t="shared" ref="P110:P112" si="241">N110*O110</f>
        <v>0</v>
      </c>
      <c r="Q110" s="123"/>
      <c r="R110" s="124"/>
      <c r="S110" s="125">
        <f t="shared" ref="S110:S112" si="242">Q110*R110</f>
        <v>0</v>
      </c>
      <c r="T110" s="123"/>
      <c r="U110" s="124"/>
      <c r="V110" s="125">
        <f t="shared" ref="V110:V112" si="243">T110*U110</f>
        <v>0</v>
      </c>
      <c r="W110" s="126">
        <f t="shared" ref="W110:W112" si="244">G110+M110+S110</f>
        <v>0</v>
      </c>
      <c r="X110" s="127">
        <f t="shared" ref="X110:X112" si="245">J110+P110+V110</f>
        <v>0</v>
      </c>
      <c r="Y110" s="127">
        <f t="shared" si="236"/>
        <v>0</v>
      </c>
      <c r="Z110" s="128" t="e">
        <f t="shared" si="237"/>
        <v>#DIV/0!</v>
      </c>
      <c r="AA110" s="129"/>
      <c r="AB110" s="131"/>
      <c r="AC110" s="131"/>
      <c r="AD110" s="131"/>
      <c r="AE110" s="131"/>
      <c r="AF110" s="131"/>
      <c r="AG110" s="131"/>
    </row>
    <row r="111" spans="1:33" ht="30" customHeight="1" x14ac:dyDescent="0.55000000000000004">
      <c r="A111" s="119" t="s">
        <v>80</v>
      </c>
      <c r="B111" s="120" t="s">
        <v>257</v>
      </c>
      <c r="C111" s="212" t="s">
        <v>255</v>
      </c>
      <c r="D111" s="202" t="s">
        <v>256</v>
      </c>
      <c r="E111" s="123"/>
      <c r="F111" s="124"/>
      <c r="G111" s="125">
        <f t="shared" si="238"/>
        <v>0</v>
      </c>
      <c r="H111" s="123"/>
      <c r="I111" s="124"/>
      <c r="J111" s="125">
        <f t="shared" si="239"/>
        <v>0</v>
      </c>
      <c r="K111" s="123"/>
      <c r="L111" s="124"/>
      <c r="M111" s="125">
        <f t="shared" si="240"/>
        <v>0</v>
      </c>
      <c r="N111" s="123"/>
      <c r="O111" s="124"/>
      <c r="P111" s="125">
        <f t="shared" si="241"/>
        <v>0</v>
      </c>
      <c r="Q111" s="123"/>
      <c r="R111" s="124"/>
      <c r="S111" s="125">
        <f t="shared" si="242"/>
        <v>0</v>
      </c>
      <c r="T111" s="123"/>
      <c r="U111" s="124"/>
      <c r="V111" s="125">
        <f t="shared" si="243"/>
        <v>0</v>
      </c>
      <c r="W111" s="126">
        <f t="shared" si="244"/>
        <v>0</v>
      </c>
      <c r="X111" s="127">
        <f t="shared" si="245"/>
        <v>0</v>
      </c>
      <c r="Y111" s="127">
        <f t="shared" si="236"/>
        <v>0</v>
      </c>
      <c r="Z111" s="128" t="e">
        <f t="shared" si="237"/>
        <v>#DIV/0!</v>
      </c>
      <c r="AA111" s="129"/>
      <c r="AB111" s="131"/>
      <c r="AC111" s="131"/>
      <c r="AD111" s="131"/>
      <c r="AE111" s="131"/>
      <c r="AF111" s="131"/>
      <c r="AG111" s="131"/>
    </row>
    <row r="112" spans="1:33" ht="30" customHeight="1" x14ac:dyDescent="0.55000000000000004">
      <c r="A112" s="132" t="s">
        <v>80</v>
      </c>
      <c r="B112" s="133" t="s">
        <v>258</v>
      </c>
      <c r="C112" s="212" t="s">
        <v>255</v>
      </c>
      <c r="D112" s="204" t="s">
        <v>256</v>
      </c>
      <c r="E112" s="135"/>
      <c r="F112" s="136"/>
      <c r="G112" s="137">
        <f t="shared" si="238"/>
        <v>0</v>
      </c>
      <c r="H112" s="135"/>
      <c r="I112" s="136"/>
      <c r="J112" s="137">
        <f t="shared" si="239"/>
        <v>0</v>
      </c>
      <c r="K112" s="135"/>
      <c r="L112" s="136"/>
      <c r="M112" s="137">
        <f t="shared" si="240"/>
        <v>0</v>
      </c>
      <c r="N112" s="135"/>
      <c r="O112" s="136"/>
      <c r="P112" s="137">
        <f t="shared" si="241"/>
        <v>0</v>
      </c>
      <c r="Q112" s="135"/>
      <c r="R112" s="136"/>
      <c r="S112" s="137">
        <f t="shared" si="242"/>
        <v>0</v>
      </c>
      <c r="T112" s="135"/>
      <c r="U112" s="136"/>
      <c r="V112" s="137">
        <f t="shared" si="243"/>
        <v>0</v>
      </c>
      <c r="W112" s="138">
        <f t="shared" si="244"/>
        <v>0</v>
      </c>
      <c r="X112" s="127">
        <f t="shared" si="245"/>
        <v>0</v>
      </c>
      <c r="Y112" s="127">
        <f t="shared" si="236"/>
        <v>0</v>
      </c>
      <c r="Z112" s="128" t="e">
        <f t="shared" si="237"/>
        <v>#DIV/0!</v>
      </c>
      <c r="AA112" s="139"/>
      <c r="AB112" s="131"/>
      <c r="AC112" s="131"/>
      <c r="AD112" s="131"/>
      <c r="AE112" s="131"/>
      <c r="AF112" s="131"/>
      <c r="AG112" s="131"/>
    </row>
    <row r="113" spans="1:33" ht="30" customHeight="1" x14ac:dyDescent="0.55000000000000004">
      <c r="A113" s="108" t="s">
        <v>77</v>
      </c>
      <c r="B113" s="155" t="s">
        <v>259</v>
      </c>
      <c r="C113" s="140" t="s">
        <v>260</v>
      </c>
      <c r="D113" s="213"/>
      <c r="E113" s="214">
        <f>SUM(E114:E116)</f>
        <v>0</v>
      </c>
      <c r="F113" s="143"/>
      <c r="G113" s="144">
        <f t="shared" ref="G113:H113" si="246">SUM(G114:G116)</f>
        <v>0</v>
      </c>
      <c r="H113" s="214">
        <f t="shared" si="246"/>
        <v>0</v>
      </c>
      <c r="I113" s="143"/>
      <c r="J113" s="144">
        <f t="shared" ref="J113:K113" si="247">SUM(J114:J116)</f>
        <v>0</v>
      </c>
      <c r="K113" s="214">
        <f t="shared" si="247"/>
        <v>0</v>
      </c>
      <c r="L113" s="143"/>
      <c r="M113" s="144">
        <f t="shared" ref="M113:N113" si="248">SUM(M114:M116)</f>
        <v>0</v>
      </c>
      <c r="N113" s="214">
        <f t="shared" si="248"/>
        <v>0</v>
      </c>
      <c r="O113" s="143"/>
      <c r="P113" s="144">
        <f t="shared" ref="P113:Q113" si="249">SUM(P114:P116)</f>
        <v>0</v>
      </c>
      <c r="Q113" s="214">
        <f t="shared" si="249"/>
        <v>0</v>
      </c>
      <c r="R113" s="143"/>
      <c r="S113" s="144">
        <f t="shared" ref="S113:T113" si="250">SUM(S114:S116)</f>
        <v>0</v>
      </c>
      <c r="T113" s="214">
        <f t="shared" si="250"/>
        <v>0</v>
      </c>
      <c r="U113" s="143"/>
      <c r="V113" s="144">
        <f t="shared" ref="V113:X113" si="251">SUM(V114:V116)</f>
        <v>0</v>
      </c>
      <c r="W113" s="211">
        <f t="shared" si="251"/>
        <v>0</v>
      </c>
      <c r="X113" s="211">
        <f t="shared" si="251"/>
        <v>0</v>
      </c>
      <c r="Y113" s="211">
        <f t="shared" si="236"/>
        <v>0</v>
      </c>
      <c r="Z113" s="211" t="e">
        <f t="shared" si="237"/>
        <v>#DIV/0!</v>
      </c>
      <c r="AA113" s="146"/>
      <c r="AB113" s="131"/>
      <c r="AC113" s="131"/>
      <c r="AD113" s="131"/>
      <c r="AE113" s="131"/>
      <c r="AF113" s="131"/>
      <c r="AG113" s="131"/>
    </row>
    <row r="114" spans="1:33" ht="30" customHeight="1" x14ac:dyDescent="0.55000000000000004">
      <c r="A114" s="119" t="s">
        <v>80</v>
      </c>
      <c r="B114" s="120" t="s">
        <v>261</v>
      </c>
      <c r="C114" s="212" t="s">
        <v>262</v>
      </c>
      <c r="D114" s="215" t="s">
        <v>123</v>
      </c>
      <c r="E114" s="123"/>
      <c r="F114" s="124"/>
      <c r="G114" s="125">
        <f t="shared" ref="G114:G116" si="252">E114*F114</f>
        <v>0</v>
      </c>
      <c r="H114" s="123"/>
      <c r="I114" s="124"/>
      <c r="J114" s="125">
        <f t="shared" ref="J114:J116" si="253">H114*I114</f>
        <v>0</v>
      </c>
      <c r="K114" s="123"/>
      <c r="L114" s="124"/>
      <c r="M114" s="125">
        <f t="shared" ref="M114:M116" si="254">K114*L114</f>
        <v>0</v>
      </c>
      <c r="N114" s="123"/>
      <c r="O114" s="124"/>
      <c r="P114" s="125">
        <f t="shared" ref="P114:P116" si="255">N114*O114</f>
        <v>0</v>
      </c>
      <c r="Q114" s="123"/>
      <c r="R114" s="124"/>
      <c r="S114" s="125">
        <f t="shared" ref="S114:S116" si="256">Q114*R114</f>
        <v>0</v>
      </c>
      <c r="T114" s="123"/>
      <c r="U114" s="124"/>
      <c r="V114" s="125">
        <f t="shared" ref="V114:V116" si="257">T114*U114</f>
        <v>0</v>
      </c>
      <c r="W114" s="126">
        <f t="shared" ref="W114:W116" si="258">G114+M114+S114</f>
        <v>0</v>
      </c>
      <c r="X114" s="127">
        <f t="shared" ref="X114:X116" si="259">J114+P114+V114</f>
        <v>0</v>
      </c>
      <c r="Y114" s="127">
        <f t="shared" si="236"/>
        <v>0</v>
      </c>
      <c r="Z114" s="128" t="e">
        <f t="shared" si="237"/>
        <v>#DIV/0!</v>
      </c>
      <c r="AA114" s="129"/>
      <c r="AB114" s="131"/>
      <c r="AC114" s="131"/>
      <c r="AD114" s="131"/>
      <c r="AE114" s="131"/>
      <c r="AF114" s="131"/>
      <c r="AG114" s="131"/>
    </row>
    <row r="115" spans="1:33" ht="30" customHeight="1" x14ac:dyDescent="0.55000000000000004">
      <c r="A115" s="119" t="s">
        <v>80</v>
      </c>
      <c r="B115" s="120" t="s">
        <v>263</v>
      </c>
      <c r="C115" s="187" t="s">
        <v>262</v>
      </c>
      <c r="D115" s="202" t="s">
        <v>123</v>
      </c>
      <c r="E115" s="123"/>
      <c r="F115" s="124"/>
      <c r="G115" s="125">
        <f t="shared" si="252"/>
        <v>0</v>
      </c>
      <c r="H115" s="123"/>
      <c r="I115" s="124"/>
      <c r="J115" s="125">
        <f t="shared" si="253"/>
        <v>0</v>
      </c>
      <c r="K115" s="123"/>
      <c r="L115" s="124"/>
      <c r="M115" s="125">
        <f t="shared" si="254"/>
        <v>0</v>
      </c>
      <c r="N115" s="123"/>
      <c r="O115" s="124"/>
      <c r="P115" s="125">
        <f t="shared" si="255"/>
        <v>0</v>
      </c>
      <c r="Q115" s="123"/>
      <c r="R115" s="124"/>
      <c r="S115" s="125">
        <f t="shared" si="256"/>
        <v>0</v>
      </c>
      <c r="T115" s="123"/>
      <c r="U115" s="124"/>
      <c r="V115" s="125">
        <f t="shared" si="257"/>
        <v>0</v>
      </c>
      <c r="W115" s="126">
        <f t="shared" si="258"/>
        <v>0</v>
      </c>
      <c r="X115" s="127">
        <f t="shared" si="259"/>
        <v>0</v>
      </c>
      <c r="Y115" s="127">
        <f t="shared" si="236"/>
        <v>0</v>
      </c>
      <c r="Z115" s="128" t="e">
        <f t="shared" si="237"/>
        <v>#DIV/0!</v>
      </c>
      <c r="AA115" s="129"/>
      <c r="AB115" s="131"/>
      <c r="AC115" s="131"/>
      <c r="AD115" s="131"/>
      <c r="AE115" s="131"/>
      <c r="AF115" s="131"/>
      <c r="AG115" s="131"/>
    </row>
    <row r="116" spans="1:33" ht="30" customHeight="1" x14ac:dyDescent="0.55000000000000004">
      <c r="A116" s="132" t="s">
        <v>80</v>
      </c>
      <c r="B116" s="133" t="s">
        <v>264</v>
      </c>
      <c r="C116" s="163" t="s">
        <v>262</v>
      </c>
      <c r="D116" s="204" t="s">
        <v>123</v>
      </c>
      <c r="E116" s="135"/>
      <c r="F116" s="136"/>
      <c r="G116" s="137">
        <f t="shared" si="252"/>
        <v>0</v>
      </c>
      <c r="H116" s="135"/>
      <c r="I116" s="136"/>
      <c r="J116" s="137">
        <f t="shared" si="253"/>
        <v>0</v>
      </c>
      <c r="K116" s="135"/>
      <c r="L116" s="136"/>
      <c r="M116" s="137">
        <f t="shared" si="254"/>
        <v>0</v>
      </c>
      <c r="N116" s="135"/>
      <c r="O116" s="136"/>
      <c r="P116" s="137">
        <f t="shared" si="255"/>
        <v>0</v>
      </c>
      <c r="Q116" s="135"/>
      <c r="R116" s="136"/>
      <c r="S116" s="137">
        <f t="shared" si="256"/>
        <v>0</v>
      </c>
      <c r="T116" s="135"/>
      <c r="U116" s="136"/>
      <c r="V116" s="137">
        <f t="shared" si="257"/>
        <v>0</v>
      </c>
      <c r="W116" s="138">
        <f t="shared" si="258"/>
        <v>0</v>
      </c>
      <c r="X116" s="127">
        <f t="shared" si="259"/>
        <v>0</v>
      </c>
      <c r="Y116" s="127">
        <f t="shared" si="236"/>
        <v>0</v>
      </c>
      <c r="Z116" s="128" t="e">
        <f t="shared" si="237"/>
        <v>#DIV/0!</v>
      </c>
      <c r="AA116" s="139"/>
      <c r="AB116" s="131"/>
      <c r="AC116" s="131"/>
      <c r="AD116" s="131"/>
      <c r="AE116" s="131"/>
      <c r="AF116" s="131"/>
      <c r="AG116" s="131"/>
    </row>
    <row r="117" spans="1:33" ht="30" customHeight="1" x14ac:dyDescent="0.55000000000000004">
      <c r="A117" s="108" t="s">
        <v>77</v>
      </c>
      <c r="B117" s="155" t="s">
        <v>265</v>
      </c>
      <c r="C117" s="216" t="s">
        <v>266</v>
      </c>
      <c r="D117" s="217"/>
      <c r="E117" s="214">
        <f>SUM(E118:E120)</f>
        <v>0</v>
      </c>
      <c r="F117" s="143"/>
      <c r="G117" s="144">
        <f t="shared" ref="G117:H117" si="260">SUM(G118:G120)</f>
        <v>0</v>
      </c>
      <c r="H117" s="214">
        <f t="shared" si="260"/>
        <v>0</v>
      </c>
      <c r="I117" s="143"/>
      <c r="J117" s="144">
        <f t="shared" ref="J117:K117" si="261">SUM(J118:J120)</f>
        <v>0</v>
      </c>
      <c r="K117" s="214">
        <f t="shared" si="261"/>
        <v>0</v>
      </c>
      <c r="L117" s="143"/>
      <c r="M117" s="144">
        <f t="shared" ref="M117:N117" si="262">SUM(M118:M120)</f>
        <v>0</v>
      </c>
      <c r="N117" s="214">
        <f t="shared" si="262"/>
        <v>0</v>
      </c>
      <c r="O117" s="143"/>
      <c r="P117" s="144">
        <f t="shared" ref="P117:Q117" si="263">SUM(P118:P120)</f>
        <v>0</v>
      </c>
      <c r="Q117" s="214">
        <f t="shared" si="263"/>
        <v>0</v>
      </c>
      <c r="R117" s="143"/>
      <c r="S117" s="144">
        <f t="shared" ref="S117:T117" si="264">SUM(S118:S120)</f>
        <v>0</v>
      </c>
      <c r="T117" s="214">
        <f t="shared" si="264"/>
        <v>0</v>
      </c>
      <c r="U117" s="143"/>
      <c r="V117" s="144">
        <f t="shared" ref="V117:X117" si="265">SUM(V118:V120)</f>
        <v>0</v>
      </c>
      <c r="W117" s="211">
        <f t="shared" si="265"/>
        <v>0</v>
      </c>
      <c r="X117" s="211">
        <f t="shared" si="265"/>
        <v>0</v>
      </c>
      <c r="Y117" s="211">
        <f t="shared" si="236"/>
        <v>0</v>
      </c>
      <c r="Z117" s="211" t="e">
        <f t="shared" si="237"/>
        <v>#DIV/0!</v>
      </c>
      <c r="AA117" s="146"/>
      <c r="AB117" s="131"/>
      <c r="AC117" s="131"/>
      <c r="AD117" s="131"/>
      <c r="AE117" s="131"/>
      <c r="AF117" s="131"/>
      <c r="AG117" s="131"/>
    </row>
    <row r="118" spans="1:33" ht="30" customHeight="1" x14ac:dyDescent="0.55000000000000004">
      <c r="A118" s="119" t="s">
        <v>80</v>
      </c>
      <c r="B118" s="120" t="s">
        <v>267</v>
      </c>
      <c r="C118" s="218" t="s">
        <v>129</v>
      </c>
      <c r="D118" s="219" t="s">
        <v>130</v>
      </c>
      <c r="E118" s="123"/>
      <c r="F118" s="124"/>
      <c r="G118" s="125">
        <f t="shared" ref="G118:G120" si="266">E118*F118</f>
        <v>0</v>
      </c>
      <c r="H118" s="123"/>
      <c r="I118" s="124"/>
      <c r="J118" s="125">
        <f t="shared" ref="J118:J120" si="267">H118*I118</f>
        <v>0</v>
      </c>
      <c r="K118" s="123"/>
      <c r="L118" s="124"/>
      <c r="M118" s="125">
        <f t="shared" ref="M118:M120" si="268">K118*L118</f>
        <v>0</v>
      </c>
      <c r="N118" s="123"/>
      <c r="O118" s="124"/>
      <c r="P118" s="125">
        <f t="shared" ref="P118:P120" si="269">N118*O118</f>
        <v>0</v>
      </c>
      <c r="Q118" s="123"/>
      <c r="R118" s="124"/>
      <c r="S118" s="125">
        <f t="shared" ref="S118:S120" si="270">Q118*R118</f>
        <v>0</v>
      </c>
      <c r="T118" s="123"/>
      <c r="U118" s="124"/>
      <c r="V118" s="125">
        <f t="shared" ref="V118:V120" si="271">T118*U118</f>
        <v>0</v>
      </c>
      <c r="W118" s="126">
        <f t="shared" ref="W118:W120" si="272">G118+M118+S118</f>
        <v>0</v>
      </c>
      <c r="X118" s="127">
        <f t="shared" ref="X118:X120" si="273">J118+P118+V118</f>
        <v>0</v>
      </c>
      <c r="Y118" s="127">
        <f t="shared" si="236"/>
        <v>0</v>
      </c>
      <c r="Z118" s="128" t="e">
        <f t="shared" si="237"/>
        <v>#DIV/0!</v>
      </c>
      <c r="AA118" s="129"/>
      <c r="AB118" s="130"/>
      <c r="AC118" s="131"/>
      <c r="AD118" s="131"/>
      <c r="AE118" s="131"/>
      <c r="AF118" s="131"/>
      <c r="AG118" s="131"/>
    </row>
    <row r="119" spans="1:33" ht="30" customHeight="1" x14ac:dyDescent="0.55000000000000004">
      <c r="A119" s="119" t="s">
        <v>80</v>
      </c>
      <c r="B119" s="120" t="s">
        <v>268</v>
      </c>
      <c r="C119" s="218" t="s">
        <v>129</v>
      </c>
      <c r="D119" s="219" t="s">
        <v>130</v>
      </c>
      <c r="E119" s="123"/>
      <c r="F119" s="124"/>
      <c r="G119" s="125">
        <f t="shared" si="266"/>
        <v>0</v>
      </c>
      <c r="H119" s="123"/>
      <c r="I119" s="124"/>
      <c r="J119" s="125">
        <f t="shared" si="267"/>
        <v>0</v>
      </c>
      <c r="K119" s="123"/>
      <c r="L119" s="124"/>
      <c r="M119" s="125">
        <f t="shared" si="268"/>
        <v>0</v>
      </c>
      <c r="N119" s="123"/>
      <c r="O119" s="124"/>
      <c r="P119" s="125">
        <f t="shared" si="269"/>
        <v>0</v>
      </c>
      <c r="Q119" s="123"/>
      <c r="R119" s="124"/>
      <c r="S119" s="125">
        <f t="shared" si="270"/>
        <v>0</v>
      </c>
      <c r="T119" s="123"/>
      <c r="U119" s="124"/>
      <c r="V119" s="125">
        <f t="shared" si="271"/>
        <v>0</v>
      </c>
      <c r="W119" s="126">
        <f t="shared" si="272"/>
        <v>0</v>
      </c>
      <c r="X119" s="127">
        <f t="shared" si="273"/>
        <v>0</v>
      </c>
      <c r="Y119" s="127">
        <f t="shared" si="236"/>
        <v>0</v>
      </c>
      <c r="Z119" s="128" t="e">
        <f t="shared" si="237"/>
        <v>#DIV/0!</v>
      </c>
      <c r="AA119" s="129"/>
      <c r="AB119" s="131"/>
      <c r="AC119" s="131"/>
      <c r="AD119" s="131"/>
      <c r="AE119" s="131"/>
      <c r="AF119" s="131"/>
      <c r="AG119" s="131"/>
    </row>
    <row r="120" spans="1:33" ht="30" customHeight="1" x14ac:dyDescent="0.55000000000000004">
      <c r="A120" s="132" t="s">
        <v>80</v>
      </c>
      <c r="B120" s="133" t="s">
        <v>269</v>
      </c>
      <c r="C120" s="220" t="s">
        <v>129</v>
      </c>
      <c r="D120" s="219" t="s">
        <v>130</v>
      </c>
      <c r="E120" s="149"/>
      <c r="F120" s="150"/>
      <c r="G120" s="151">
        <f t="shared" si="266"/>
        <v>0</v>
      </c>
      <c r="H120" s="149"/>
      <c r="I120" s="150"/>
      <c r="J120" s="151">
        <f t="shared" si="267"/>
        <v>0</v>
      </c>
      <c r="K120" s="149"/>
      <c r="L120" s="150"/>
      <c r="M120" s="151">
        <f t="shared" si="268"/>
        <v>0</v>
      </c>
      <c r="N120" s="149"/>
      <c r="O120" s="150"/>
      <c r="P120" s="151">
        <f t="shared" si="269"/>
        <v>0</v>
      </c>
      <c r="Q120" s="149"/>
      <c r="R120" s="150"/>
      <c r="S120" s="151">
        <f t="shared" si="270"/>
        <v>0</v>
      </c>
      <c r="T120" s="149"/>
      <c r="U120" s="150"/>
      <c r="V120" s="151">
        <f t="shared" si="271"/>
        <v>0</v>
      </c>
      <c r="W120" s="138">
        <f t="shared" si="272"/>
        <v>0</v>
      </c>
      <c r="X120" s="127">
        <f t="shared" si="273"/>
        <v>0</v>
      </c>
      <c r="Y120" s="127">
        <f t="shared" si="236"/>
        <v>0</v>
      </c>
      <c r="Z120" s="128" t="e">
        <f t="shared" si="237"/>
        <v>#DIV/0!</v>
      </c>
      <c r="AA120" s="152"/>
      <c r="AB120" s="131"/>
      <c r="AC120" s="131"/>
      <c r="AD120" s="131"/>
      <c r="AE120" s="131"/>
      <c r="AF120" s="131"/>
      <c r="AG120" s="131"/>
    </row>
    <row r="121" spans="1:33" ht="39.75" customHeight="1" x14ac:dyDescent="0.55000000000000004">
      <c r="A121" s="372" t="s">
        <v>270</v>
      </c>
      <c r="B121" s="346"/>
      <c r="C121" s="346"/>
      <c r="D121" s="347"/>
      <c r="E121" s="189"/>
      <c r="F121" s="189"/>
      <c r="G121" s="172">
        <f>G109+G113+G117</f>
        <v>0</v>
      </c>
      <c r="H121" s="189"/>
      <c r="I121" s="189"/>
      <c r="J121" s="172">
        <f>J109+J113+J117</f>
        <v>0</v>
      </c>
      <c r="K121" s="189"/>
      <c r="L121" s="189"/>
      <c r="M121" s="172">
        <f>M109+M113+M117</f>
        <v>0</v>
      </c>
      <c r="N121" s="189"/>
      <c r="O121" s="189"/>
      <c r="P121" s="172">
        <f>P109+P113+P117</f>
        <v>0</v>
      </c>
      <c r="Q121" s="189"/>
      <c r="R121" s="189"/>
      <c r="S121" s="172">
        <f>S109+S113+S117</f>
        <v>0</v>
      </c>
      <c r="T121" s="189"/>
      <c r="U121" s="189"/>
      <c r="V121" s="172">
        <f t="shared" ref="V121:X121" si="274">V109+V113+V117</f>
        <v>0</v>
      </c>
      <c r="W121" s="191">
        <f t="shared" si="274"/>
        <v>0</v>
      </c>
      <c r="X121" s="191">
        <f t="shared" si="274"/>
        <v>0</v>
      </c>
      <c r="Y121" s="191">
        <f t="shared" si="236"/>
        <v>0</v>
      </c>
      <c r="Z121" s="191" t="e">
        <f t="shared" si="237"/>
        <v>#DIV/0!</v>
      </c>
      <c r="AA121" s="177"/>
      <c r="AB121" s="5"/>
      <c r="AC121" s="7"/>
      <c r="AD121" s="7"/>
      <c r="AE121" s="7"/>
      <c r="AF121" s="7"/>
      <c r="AG121" s="7"/>
    </row>
    <row r="122" spans="1:33" ht="30" customHeight="1" x14ac:dyDescent="0.55000000000000004">
      <c r="A122" s="178" t="s">
        <v>75</v>
      </c>
      <c r="B122" s="179">
        <v>6</v>
      </c>
      <c r="C122" s="180" t="s">
        <v>271</v>
      </c>
      <c r="D122" s="181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6"/>
      <c r="X122" s="106"/>
      <c r="Y122" s="210"/>
      <c r="Z122" s="106"/>
      <c r="AA122" s="107"/>
      <c r="AB122" s="7"/>
      <c r="AC122" s="7"/>
      <c r="AD122" s="7"/>
      <c r="AE122" s="7"/>
      <c r="AF122" s="7"/>
      <c r="AG122" s="7"/>
    </row>
    <row r="123" spans="1:33" ht="30" customHeight="1" x14ac:dyDescent="0.55000000000000004">
      <c r="A123" s="108" t="s">
        <v>77</v>
      </c>
      <c r="B123" s="155" t="s">
        <v>272</v>
      </c>
      <c r="C123" s="221" t="s">
        <v>273</v>
      </c>
      <c r="D123" s="111"/>
      <c r="E123" s="112">
        <f>SUM(E124:E126)</f>
        <v>0</v>
      </c>
      <c r="F123" s="113"/>
      <c r="G123" s="114">
        <f t="shared" ref="G123:H123" si="275">SUM(G124:G126)</f>
        <v>0</v>
      </c>
      <c r="H123" s="112">
        <f t="shared" si="275"/>
        <v>0</v>
      </c>
      <c r="I123" s="113"/>
      <c r="J123" s="114">
        <f t="shared" ref="J123:K123" si="276">SUM(J124:J126)</f>
        <v>0</v>
      </c>
      <c r="K123" s="112">
        <f t="shared" si="276"/>
        <v>0</v>
      </c>
      <c r="L123" s="113"/>
      <c r="M123" s="114">
        <f t="shared" ref="M123:N123" si="277">SUM(M124:M126)</f>
        <v>0</v>
      </c>
      <c r="N123" s="112">
        <f t="shared" si="277"/>
        <v>0</v>
      </c>
      <c r="O123" s="113"/>
      <c r="P123" s="114">
        <f t="shared" ref="P123:Q123" si="278">SUM(P124:P126)</f>
        <v>0</v>
      </c>
      <c r="Q123" s="112">
        <f t="shared" si="278"/>
        <v>0</v>
      </c>
      <c r="R123" s="113"/>
      <c r="S123" s="114">
        <f t="shared" ref="S123:T123" si="279">SUM(S124:S126)</f>
        <v>0</v>
      </c>
      <c r="T123" s="112">
        <f t="shared" si="279"/>
        <v>0</v>
      </c>
      <c r="U123" s="113"/>
      <c r="V123" s="114">
        <f t="shared" ref="V123:X123" si="280">SUM(V124:V126)</f>
        <v>0</v>
      </c>
      <c r="W123" s="114">
        <f t="shared" si="280"/>
        <v>0</v>
      </c>
      <c r="X123" s="114">
        <f t="shared" si="280"/>
        <v>0</v>
      </c>
      <c r="Y123" s="114">
        <f t="shared" ref="Y123:Y135" si="281">W123-X123</f>
        <v>0</v>
      </c>
      <c r="Z123" s="116" t="e">
        <f t="shared" ref="Z123:Z135" si="282">Y123/W123</f>
        <v>#DIV/0!</v>
      </c>
      <c r="AA123" s="117"/>
      <c r="AB123" s="118"/>
      <c r="AC123" s="118"/>
      <c r="AD123" s="118"/>
      <c r="AE123" s="118"/>
      <c r="AF123" s="118"/>
      <c r="AG123" s="118"/>
    </row>
    <row r="124" spans="1:33" ht="30" customHeight="1" x14ac:dyDescent="0.55000000000000004">
      <c r="A124" s="119" t="s">
        <v>80</v>
      </c>
      <c r="B124" s="120" t="s">
        <v>274</v>
      </c>
      <c r="C124" s="187" t="s">
        <v>275</v>
      </c>
      <c r="D124" s="122" t="s">
        <v>123</v>
      </c>
      <c r="E124" s="123"/>
      <c r="F124" s="124"/>
      <c r="G124" s="125">
        <f t="shared" ref="G124:G126" si="283">E124*F124</f>
        <v>0</v>
      </c>
      <c r="H124" s="123"/>
      <c r="I124" s="124"/>
      <c r="J124" s="125">
        <f t="shared" ref="J124:J126" si="284">H124*I124</f>
        <v>0</v>
      </c>
      <c r="K124" s="123"/>
      <c r="L124" s="124"/>
      <c r="M124" s="125">
        <f t="shared" ref="M124:M126" si="285">K124*L124</f>
        <v>0</v>
      </c>
      <c r="N124" s="123"/>
      <c r="O124" s="124"/>
      <c r="P124" s="125">
        <f t="shared" ref="P124:P126" si="286">N124*O124</f>
        <v>0</v>
      </c>
      <c r="Q124" s="123"/>
      <c r="R124" s="124"/>
      <c r="S124" s="125">
        <f t="shared" ref="S124:S126" si="287">Q124*R124</f>
        <v>0</v>
      </c>
      <c r="T124" s="123"/>
      <c r="U124" s="124"/>
      <c r="V124" s="125">
        <f t="shared" ref="V124:V126" si="288">T124*U124</f>
        <v>0</v>
      </c>
      <c r="W124" s="126">
        <f t="shared" ref="W124:W126" si="289">G124+M124+S124</f>
        <v>0</v>
      </c>
      <c r="X124" s="127">
        <f t="shared" ref="X124:X126" si="290">J124+P124+V124</f>
        <v>0</v>
      </c>
      <c r="Y124" s="127">
        <f t="shared" si="281"/>
        <v>0</v>
      </c>
      <c r="Z124" s="128" t="e">
        <f t="shared" si="282"/>
        <v>#DIV/0!</v>
      </c>
      <c r="AA124" s="129"/>
      <c r="AB124" s="131"/>
      <c r="AC124" s="131"/>
      <c r="AD124" s="131"/>
      <c r="AE124" s="131"/>
      <c r="AF124" s="131"/>
      <c r="AG124" s="131"/>
    </row>
    <row r="125" spans="1:33" ht="30" customHeight="1" x14ac:dyDescent="0.55000000000000004">
      <c r="A125" s="119" t="s">
        <v>80</v>
      </c>
      <c r="B125" s="120" t="s">
        <v>276</v>
      </c>
      <c r="C125" s="187" t="s">
        <v>275</v>
      </c>
      <c r="D125" s="122" t="s">
        <v>123</v>
      </c>
      <c r="E125" s="123"/>
      <c r="F125" s="124"/>
      <c r="G125" s="125">
        <f t="shared" si="283"/>
        <v>0</v>
      </c>
      <c r="H125" s="123"/>
      <c r="I125" s="124"/>
      <c r="J125" s="125">
        <f t="shared" si="284"/>
        <v>0</v>
      </c>
      <c r="K125" s="123"/>
      <c r="L125" s="124"/>
      <c r="M125" s="125">
        <f t="shared" si="285"/>
        <v>0</v>
      </c>
      <c r="N125" s="123"/>
      <c r="O125" s="124"/>
      <c r="P125" s="125">
        <f t="shared" si="286"/>
        <v>0</v>
      </c>
      <c r="Q125" s="123"/>
      <c r="R125" s="124"/>
      <c r="S125" s="125">
        <f t="shared" si="287"/>
        <v>0</v>
      </c>
      <c r="T125" s="123"/>
      <c r="U125" s="124"/>
      <c r="V125" s="125">
        <f t="shared" si="288"/>
        <v>0</v>
      </c>
      <c r="W125" s="126">
        <f t="shared" si="289"/>
        <v>0</v>
      </c>
      <c r="X125" s="127">
        <f t="shared" si="290"/>
        <v>0</v>
      </c>
      <c r="Y125" s="127">
        <f t="shared" si="281"/>
        <v>0</v>
      </c>
      <c r="Z125" s="128" t="e">
        <f t="shared" si="282"/>
        <v>#DIV/0!</v>
      </c>
      <c r="AA125" s="129"/>
      <c r="AB125" s="131"/>
      <c r="AC125" s="131"/>
      <c r="AD125" s="131"/>
      <c r="AE125" s="131"/>
      <c r="AF125" s="131"/>
      <c r="AG125" s="131"/>
    </row>
    <row r="126" spans="1:33" ht="30" customHeight="1" x14ac:dyDescent="0.55000000000000004">
      <c r="A126" s="132" t="s">
        <v>80</v>
      </c>
      <c r="B126" s="133" t="s">
        <v>277</v>
      </c>
      <c r="C126" s="163" t="s">
        <v>275</v>
      </c>
      <c r="D126" s="134" t="s">
        <v>123</v>
      </c>
      <c r="E126" s="135"/>
      <c r="F126" s="136"/>
      <c r="G126" s="137">
        <f t="shared" si="283"/>
        <v>0</v>
      </c>
      <c r="H126" s="135"/>
      <c r="I126" s="136"/>
      <c r="J126" s="137">
        <f t="shared" si="284"/>
        <v>0</v>
      </c>
      <c r="K126" s="135"/>
      <c r="L126" s="136"/>
      <c r="M126" s="137">
        <f t="shared" si="285"/>
        <v>0</v>
      </c>
      <c r="N126" s="135"/>
      <c r="O126" s="136"/>
      <c r="P126" s="137">
        <f t="shared" si="286"/>
        <v>0</v>
      </c>
      <c r="Q126" s="135"/>
      <c r="R126" s="136"/>
      <c r="S126" s="137">
        <f t="shared" si="287"/>
        <v>0</v>
      </c>
      <c r="T126" s="135"/>
      <c r="U126" s="136"/>
      <c r="V126" s="137">
        <f t="shared" si="288"/>
        <v>0</v>
      </c>
      <c r="W126" s="138">
        <f t="shared" si="289"/>
        <v>0</v>
      </c>
      <c r="X126" s="127">
        <f t="shared" si="290"/>
        <v>0</v>
      </c>
      <c r="Y126" s="127">
        <f t="shared" si="281"/>
        <v>0</v>
      </c>
      <c r="Z126" s="128" t="e">
        <f t="shared" si="282"/>
        <v>#DIV/0!</v>
      </c>
      <c r="AA126" s="139"/>
      <c r="AB126" s="131"/>
      <c r="AC126" s="131"/>
      <c r="AD126" s="131"/>
      <c r="AE126" s="131"/>
      <c r="AF126" s="131"/>
      <c r="AG126" s="131"/>
    </row>
    <row r="127" spans="1:33" ht="30" customHeight="1" x14ac:dyDescent="0.55000000000000004">
      <c r="A127" s="108" t="s">
        <v>75</v>
      </c>
      <c r="B127" s="155" t="s">
        <v>278</v>
      </c>
      <c r="C127" s="222" t="s">
        <v>279</v>
      </c>
      <c r="D127" s="141"/>
      <c r="E127" s="142">
        <f>SUM(E128:E130)</f>
        <v>1</v>
      </c>
      <c r="F127" s="143"/>
      <c r="G127" s="144">
        <f t="shared" ref="G127:H127" si="291">SUM(G128:G130)</f>
        <v>6700</v>
      </c>
      <c r="H127" s="142">
        <f t="shared" si="291"/>
        <v>1</v>
      </c>
      <c r="I127" s="143"/>
      <c r="J127" s="144">
        <f t="shared" ref="J127:K127" si="292">SUM(J128:J130)</f>
        <v>6409</v>
      </c>
      <c r="K127" s="142">
        <f t="shared" si="292"/>
        <v>0</v>
      </c>
      <c r="L127" s="143"/>
      <c r="M127" s="144">
        <f t="shared" ref="M127:N127" si="293">SUM(M128:M130)</f>
        <v>0</v>
      </c>
      <c r="N127" s="142">
        <f t="shared" si="293"/>
        <v>0</v>
      </c>
      <c r="O127" s="143"/>
      <c r="P127" s="144">
        <f t="shared" ref="P127:Q127" si="294">SUM(P128:P130)</f>
        <v>0</v>
      </c>
      <c r="Q127" s="142">
        <f t="shared" si="294"/>
        <v>0</v>
      </c>
      <c r="R127" s="143"/>
      <c r="S127" s="144">
        <f t="shared" ref="S127:T127" si="295">SUM(S128:S130)</f>
        <v>0</v>
      </c>
      <c r="T127" s="142">
        <f t="shared" si="295"/>
        <v>0</v>
      </c>
      <c r="U127" s="143"/>
      <c r="V127" s="144">
        <f t="shared" ref="V127:X127" si="296">SUM(V128:V130)</f>
        <v>0</v>
      </c>
      <c r="W127" s="144">
        <f t="shared" si="296"/>
        <v>6700</v>
      </c>
      <c r="X127" s="144">
        <f t="shared" si="296"/>
        <v>6409</v>
      </c>
      <c r="Y127" s="144">
        <f t="shared" si="281"/>
        <v>291</v>
      </c>
      <c r="Z127" s="144">
        <f t="shared" si="282"/>
        <v>4.3432835820895521E-2</v>
      </c>
      <c r="AA127" s="146"/>
      <c r="AB127" s="118"/>
      <c r="AC127" s="118"/>
      <c r="AD127" s="118"/>
      <c r="AE127" s="118"/>
      <c r="AF127" s="118"/>
      <c r="AG127" s="118"/>
    </row>
    <row r="128" spans="1:33" ht="30" customHeight="1" x14ac:dyDescent="0.55000000000000004">
      <c r="A128" s="119" t="s">
        <v>80</v>
      </c>
      <c r="B128" s="120" t="s">
        <v>280</v>
      </c>
      <c r="C128" s="187" t="s">
        <v>281</v>
      </c>
      <c r="D128" s="122" t="s">
        <v>123</v>
      </c>
      <c r="E128" s="123">
        <v>1</v>
      </c>
      <c r="F128" s="124">
        <v>6700</v>
      </c>
      <c r="G128" s="125">
        <f t="shared" ref="G128:G130" si="297">E128*F128</f>
        <v>6700</v>
      </c>
      <c r="H128" s="123">
        <v>1</v>
      </c>
      <c r="I128" s="124">
        <v>6409</v>
      </c>
      <c r="J128" s="125">
        <f t="shared" ref="J128:J130" si="298">H128*I128</f>
        <v>6409</v>
      </c>
      <c r="K128" s="123"/>
      <c r="L128" s="124"/>
      <c r="M128" s="125">
        <f t="shared" ref="M128:M130" si="299">K128*L128</f>
        <v>0</v>
      </c>
      <c r="N128" s="123"/>
      <c r="O128" s="124"/>
      <c r="P128" s="125">
        <f t="shared" ref="P128:P130" si="300">N128*O128</f>
        <v>0</v>
      </c>
      <c r="Q128" s="123"/>
      <c r="R128" s="124"/>
      <c r="S128" s="125">
        <f t="shared" ref="S128:S130" si="301">Q128*R128</f>
        <v>0</v>
      </c>
      <c r="T128" s="123"/>
      <c r="U128" s="124"/>
      <c r="V128" s="125">
        <f t="shared" ref="V128:V130" si="302">T128*U128</f>
        <v>0</v>
      </c>
      <c r="W128" s="126">
        <f t="shared" ref="W128:W130" si="303">G128+M128+S128</f>
        <v>6700</v>
      </c>
      <c r="X128" s="127">
        <f t="shared" ref="X128:X130" si="304">J128+P128+V128</f>
        <v>6409</v>
      </c>
      <c r="Y128" s="127">
        <f t="shared" si="281"/>
        <v>291</v>
      </c>
      <c r="Z128" s="128">
        <f t="shared" si="282"/>
        <v>4.3432835820895521E-2</v>
      </c>
      <c r="AA128" s="129"/>
      <c r="AB128" s="131"/>
      <c r="AC128" s="131"/>
      <c r="AD128" s="131"/>
      <c r="AE128" s="131"/>
      <c r="AF128" s="131"/>
      <c r="AG128" s="131"/>
    </row>
    <row r="129" spans="1:33" ht="30" customHeight="1" x14ac:dyDescent="0.55000000000000004">
      <c r="A129" s="119" t="s">
        <v>80</v>
      </c>
      <c r="B129" s="120" t="s">
        <v>282</v>
      </c>
      <c r="C129" s="187" t="s">
        <v>275</v>
      </c>
      <c r="D129" s="122" t="s">
        <v>123</v>
      </c>
      <c r="E129" s="123"/>
      <c r="F129" s="124"/>
      <c r="G129" s="125">
        <f t="shared" si="297"/>
        <v>0</v>
      </c>
      <c r="H129" s="123"/>
      <c r="I129" s="124"/>
      <c r="J129" s="125">
        <f t="shared" si="298"/>
        <v>0</v>
      </c>
      <c r="K129" s="123"/>
      <c r="L129" s="124"/>
      <c r="M129" s="125">
        <f t="shared" si="299"/>
        <v>0</v>
      </c>
      <c r="N129" s="123"/>
      <c r="O129" s="124"/>
      <c r="P129" s="125">
        <f t="shared" si="300"/>
        <v>0</v>
      </c>
      <c r="Q129" s="123"/>
      <c r="R129" s="124"/>
      <c r="S129" s="125">
        <f t="shared" si="301"/>
        <v>0</v>
      </c>
      <c r="T129" s="123"/>
      <c r="U129" s="124"/>
      <c r="V129" s="125">
        <f t="shared" si="302"/>
        <v>0</v>
      </c>
      <c r="W129" s="126">
        <f t="shared" si="303"/>
        <v>0</v>
      </c>
      <c r="X129" s="127">
        <f t="shared" si="304"/>
        <v>0</v>
      </c>
      <c r="Y129" s="127">
        <f t="shared" si="281"/>
        <v>0</v>
      </c>
      <c r="Z129" s="128" t="e">
        <f t="shared" si="282"/>
        <v>#DIV/0!</v>
      </c>
      <c r="AA129" s="129"/>
      <c r="AB129" s="131"/>
      <c r="AC129" s="131"/>
      <c r="AD129" s="131"/>
      <c r="AE129" s="131"/>
      <c r="AF129" s="131"/>
      <c r="AG129" s="131"/>
    </row>
    <row r="130" spans="1:33" ht="30" customHeight="1" x14ac:dyDescent="0.55000000000000004">
      <c r="A130" s="132" t="s">
        <v>80</v>
      </c>
      <c r="B130" s="133" t="s">
        <v>283</v>
      </c>
      <c r="C130" s="163" t="s">
        <v>275</v>
      </c>
      <c r="D130" s="134" t="s">
        <v>123</v>
      </c>
      <c r="E130" s="135"/>
      <c r="F130" s="136"/>
      <c r="G130" s="137">
        <f t="shared" si="297"/>
        <v>0</v>
      </c>
      <c r="H130" s="135"/>
      <c r="I130" s="136"/>
      <c r="J130" s="137">
        <f t="shared" si="298"/>
        <v>0</v>
      </c>
      <c r="K130" s="135"/>
      <c r="L130" s="136"/>
      <c r="M130" s="137">
        <f t="shared" si="299"/>
        <v>0</v>
      </c>
      <c r="N130" s="135"/>
      <c r="O130" s="136"/>
      <c r="P130" s="137">
        <f t="shared" si="300"/>
        <v>0</v>
      </c>
      <c r="Q130" s="135"/>
      <c r="R130" s="136"/>
      <c r="S130" s="137">
        <f t="shared" si="301"/>
        <v>0</v>
      </c>
      <c r="T130" s="135"/>
      <c r="U130" s="136"/>
      <c r="V130" s="137">
        <f t="shared" si="302"/>
        <v>0</v>
      </c>
      <c r="W130" s="138">
        <f t="shared" si="303"/>
        <v>0</v>
      </c>
      <c r="X130" s="127">
        <f t="shared" si="304"/>
        <v>0</v>
      </c>
      <c r="Y130" s="127">
        <f t="shared" si="281"/>
        <v>0</v>
      </c>
      <c r="Z130" s="128" t="e">
        <f t="shared" si="282"/>
        <v>#DIV/0!</v>
      </c>
      <c r="AA130" s="139"/>
      <c r="AB130" s="131"/>
      <c r="AC130" s="131"/>
      <c r="AD130" s="131"/>
      <c r="AE130" s="131"/>
      <c r="AF130" s="131"/>
      <c r="AG130" s="131"/>
    </row>
    <row r="131" spans="1:33" ht="30" customHeight="1" x14ac:dyDescent="0.55000000000000004">
      <c r="A131" s="108" t="s">
        <v>75</v>
      </c>
      <c r="B131" s="155" t="s">
        <v>284</v>
      </c>
      <c r="C131" s="222" t="s">
        <v>285</v>
      </c>
      <c r="D131" s="141"/>
      <c r="E131" s="142">
        <f>SUM(E132:E134)</f>
        <v>0</v>
      </c>
      <c r="F131" s="143"/>
      <c r="G131" s="144">
        <f t="shared" ref="G131:H131" si="305">SUM(G132:G134)</f>
        <v>0</v>
      </c>
      <c r="H131" s="142">
        <f t="shared" si="305"/>
        <v>0</v>
      </c>
      <c r="I131" s="143"/>
      <c r="J131" s="144">
        <f t="shared" ref="J131:K131" si="306">SUM(J132:J134)</f>
        <v>0</v>
      </c>
      <c r="K131" s="142">
        <f t="shared" si="306"/>
        <v>0</v>
      </c>
      <c r="L131" s="143"/>
      <c r="M131" s="144">
        <f t="shared" ref="M131:N131" si="307">SUM(M132:M134)</f>
        <v>0</v>
      </c>
      <c r="N131" s="142">
        <f t="shared" si="307"/>
        <v>0</v>
      </c>
      <c r="O131" s="143"/>
      <c r="P131" s="144">
        <f t="shared" ref="P131:Q131" si="308">SUM(P132:P134)</f>
        <v>0</v>
      </c>
      <c r="Q131" s="142">
        <f t="shared" si="308"/>
        <v>0</v>
      </c>
      <c r="R131" s="143"/>
      <c r="S131" s="144">
        <f t="shared" ref="S131:T131" si="309">SUM(S132:S134)</f>
        <v>0</v>
      </c>
      <c r="T131" s="142">
        <f t="shared" si="309"/>
        <v>0</v>
      </c>
      <c r="U131" s="143"/>
      <c r="V131" s="144">
        <f t="shared" ref="V131:X131" si="310">SUM(V132:V134)</f>
        <v>0</v>
      </c>
      <c r="W131" s="144">
        <f t="shared" si="310"/>
        <v>0</v>
      </c>
      <c r="X131" s="144">
        <f t="shared" si="310"/>
        <v>0</v>
      </c>
      <c r="Y131" s="144">
        <f t="shared" si="281"/>
        <v>0</v>
      </c>
      <c r="Z131" s="144" t="e">
        <f t="shared" si="282"/>
        <v>#DIV/0!</v>
      </c>
      <c r="AA131" s="146"/>
      <c r="AB131" s="118"/>
      <c r="AC131" s="118"/>
      <c r="AD131" s="118"/>
      <c r="AE131" s="118"/>
      <c r="AF131" s="118"/>
      <c r="AG131" s="118"/>
    </row>
    <row r="132" spans="1:33" ht="30" customHeight="1" x14ac:dyDescent="0.55000000000000004">
      <c r="A132" s="119" t="s">
        <v>80</v>
      </c>
      <c r="B132" s="120" t="s">
        <v>286</v>
      </c>
      <c r="C132" s="187" t="s">
        <v>275</v>
      </c>
      <c r="D132" s="122" t="s">
        <v>123</v>
      </c>
      <c r="E132" s="123"/>
      <c r="F132" s="124"/>
      <c r="G132" s="125">
        <f t="shared" ref="G132:G134" si="311">E132*F132</f>
        <v>0</v>
      </c>
      <c r="H132" s="123"/>
      <c r="I132" s="124"/>
      <c r="J132" s="125">
        <f t="shared" ref="J132:J134" si="312">H132*I132</f>
        <v>0</v>
      </c>
      <c r="K132" s="123"/>
      <c r="L132" s="124"/>
      <c r="M132" s="125">
        <f t="shared" ref="M132:M134" si="313">K132*L132</f>
        <v>0</v>
      </c>
      <c r="N132" s="123"/>
      <c r="O132" s="124"/>
      <c r="P132" s="125">
        <f t="shared" ref="P132:P134" si="314">N132*O132</f>
        <v>0</v>
      </c>
      <c r="Q132" s="123"/>
      <c r="R132" s="124"/>
      <c r="S132" s="125">
        <f t="shared" ref="S132:S134" si="315">Q132*R132</f>
        <v>0</v>
      </c>
      <c r="T132" s="123"/>
      <c r="U132" s="124"/>
      <c r="V132" s="125">
        <f t="shared" ref="V132:V134" si="316">T132*U132</f>
        <v>0</v>
      </c>
      <c r="W132" s="126">
        <f t="shared" ref="W132:W134" si="317">G132+M132+S132</f>
        <v>0</v>
      </c>
      <c r="X132" s="127">
        <f t="shared" ref="X132:X134" si="318">J132+P132+V132</f>
        <v>0</v>
      </c>
      <c r="Y132" s="127">
        <f t="shared" si="281"/>
        <v>0</v>
      </c>
      <c r="Z132" s="128" t="e">
        <f t="shared" si="282"/>
        <v>#DIV/0!</v>
      </c>
      <c r="AA132" s="129"/>
      <c r="AB132" s="131"/>
      <c r="AC132" s="131"/>
      <c r="AD132" s="131"/>
      <c r="AE132" s="131"/>
      <c r="AF132" s="131"/>
      <c r="AG132" s="131"/>
    </row>
    <row r="133" spans="1:33" ht="30" customHeight="1" x14ac:dyDescent="0.55000000000000004">
      <c r="A133" s="119" t="s">
        <v>80</v>
      </c>
      <c r="B133" s="120" t="s">
        <v>287</v>
      </c>
      <c r="C133" s="187" t="s">
        <v>275</v>
      </c>
      <c r="D133" s="122" t="s">
        <v>123</v>
      </c>
      <c r="E133" s="123"/>
      <c r="F133" s="124"/>
      <c r="G133" s="125">
        <f t="shared" si="311"/>
        <v>0</v>
      </c>
      <c r="H133" s="123"/>
      <c r="I133" s="124"/>
      <c r="J133" s="125">
        <f t="shared" si="312"/>
        <v>0</v>
      </c>
      <c r="K133" s="123"/>
      <c r="L133" s="124"/>
      <c r="M133" s="125">
        <f t="shared" si="313"/>
        <v>0</v>
      </c>
      <c r="N133" s="123"/>
      <c r="O133" s="124"/>
      <c r="P133" s="125">
        <f t="shared" si="314"/>
        <v>0</v>
      </c>
      <c r="Q133" s="123"/>
      <c r="R133" s="124"/>
      <c r="S133" s="125">
        <f t="shared" si="315"/>
        <v>0</v>
      </c>
      <c r="T133" s="123"/>
      <c r="U133" s="124"/>
      <c r="V133" s="125">
        <f t="shared" si="316"/>
        <v>0</v>
      </c>
      <c r="W133" s="126">
        <f t="shared" si="317"/>
        <v>0</v>
      </c>
      <c r="X133" s="127">
        <f t="shared" si="318"/>
        <v>0</v>
      </c>
      <c r="Y133" s="127">
        <f t="shared" si="281"/>
        <v>0</v>
      </c>
      <c r="Z133" s="128" t="e">
        <f t="shared" si="282"/>
        <v>#DIV/0!</v>
      </c>
      <c r="AA133" s="129"/>
      <c r="AB133" s="131"/>
      <c r="AC133" s="131"/>
      <c r="AD133" s="131"/>
      <c r="AE133" s="131"/>
      <c r="AF133" s="131"/>
      <c r="AG133" s="131"/>
    </row>
    <row r="134" spans="1:33" ht="30" customHeight="1" x14ac:dyDescent="0.55000000000000004">
      <c r="A134" s="132" t="s">
        <v>80</v>
      </c>
      <c r="B134" s="133" t="s">
        <v>288</v>
      </c>
      <c r="C134" s="163" t="s">
        <v>275</v>
      </c>
      <c r="D134" s="134" t="s">
        <v>123</v>
      </c>
      <c r="E134" s="149"/>
      <c r="F134" s="150"/>
      <c r="G134" s="151">
        <f t="shared" si="311"/>
        <v>0</v>
      </c>
      <c r="H134" s="149"/>
      <c r="I134" s="150"/>
      <c r="J134" s="151">
        <f t="shared" si="312"/>
        <v>0</v>
      </c>
      <c r="K134" s="149"/>
      <c r="L134" s="150"/>
      <c r="M134" s="151">
        <f t="shared" si="313"/>
        <v>0</v>
      </c>
      <c r="N134" s="149"/>
      <c r="O134" s="150"/>
      <c r="P134" s="151">
        <f t="shared" si="314"/>
        <v>0</v>
      </c>
      <c r="Q134" s="149"/>
      <c r="R134" s="150"/>
      <c r="S134" s="151">
        <f t="shared" si="315"/>
        <v>0</v>
      </c>
      <c r="T134" s="149"/>
      <c r="U134" s="150"/>
      <c r="V134" s="151">
        <f t="shared" si="316"/>
        <v>0</v>
      </c>
      <c r="W134" s="138">
        <f t="shared" si="317"/>
        <v>0</v>
      </c>
      <c r="X134" s="165">
        <f t="shared" si="318"/>
        <v>0</v>
      </c>
      <c r="Y134" s="165">
        <f t="shared" si="281"/>
        <v>0</v>
      </c>
      <c r="Z134" s="223" t="e">
        <f t="shared" si="282"/>
        <v>#DIV/0!</v>
      </c>
      <c r="AA134" s="139"/>
      <c r="AB134" s="131"/>
      <c r="AC134" s="131"/>
      <c r="AD134" s="131"/>
      <c r="AE134" s="131"/>
      <c r="AF134" s="131"/>
      <c r="AG134" s="131"/>
    </row>
    <row r="135" spans="1:33" ht="30" customHeight="1" x14ac:dyDescent="0.55000000000000004">
      <c r="A135" s="166" t="s">
        <v>289</v>
      </c>
      <c r="B135" s="167"/>
      <c r="C135" s="168"/>
      <c r="D135" s="169"/>
      <c r="E135" s="173">
        <f>E131+E127+E123</f>
        <v>1</v>
      </c>
      <c r="F135" s="189"/>
      <c r="G135" s="172">
        <f t="shared" ref="G135:H135" si="319">G131+G127+G123</f>
        <v>6700</v>
      </c>
      <c r="H135" s="173">
        <f t="shared" si="319"/>
        <v>1</v>
      </c>
      <c r="I135" s="189"/>
      <c r="J135" s="172">
        <f t="shared" ref="J135:K135" si="320">J131+J127+J123</f>
        <v>6409</v>
      </c>
      <c r="K135" s="190">
        <f t="shared" si="320"/>
        <v>0</v>
      </c>
      <c r="L135" s="189"/>
      <c r="M135" s="172">
        <f t="shared" ref="M135:N135" si="321">M131+M127+M123</f>
        <v>0</v>
      </c>
      <c r="N135" s="190">
        <f t="shared" si="321"/>
        <v>0</v>
      </c>
      <c r="O135" s="189"/>
      <c r="P135" s="172">
        <f t="shared" ref="P135:Q135" si="322">P131+P127+P123</f>
        <v>0</v>
      </c>
      <c r="Q135" s="190">
        <f t="shared" si="322"/>
        <v>0</v>
      </c>
      <c r="R135" s="189"/>
      <c r="S135" s="172">
        <f t="shared" ref="S135:T135" si="323">S131+S127+S123</f>
        <v>0</v>
      </c>
      <c r="T135" s="190">
        <f t="shared" si="323"/>
        <v>0</v>
      </c>
      <c r="U135" s="189"/>
      <c r="V135" s="174">
        <f t="shared" ref="V135:X135" si="324">V131+V127+V123</f>
        <v>0</v>
      </c>
      <c r="W135" s="224">
        <f t="shared" si="324"/>
        <v>6700</v>
      </c>
      <c r="X135" s="225">
        <f t="shared" si="324"/>
        <v>6409</v>
      </c>
      <c r="Y135" s="225">
        <f t="shared" si="281"/>
        <v>291</v>
      </c>
      <c r="Z135" s="225">
        <f t="shared" si="282"/>
        <v>4.3432835820895521E-2</v>
      </c>
      <c r="AA135" s="226"/>
      <c r="AB135" s="7"/>
      <c r="AC135" s="7"/>
      <c r="AD135" s="7"/>
      <c r="AE135" s="7"/>
      <c r="AF135" s="7"/>
      <c r="AG135" s="7"/>
    </row>
    <row r="136" spans="1:33" ht="30" customHeight="1" x14ac:dyDescent="0.55000000000000004">
      <c r="A136" s="178" t="s">
        <v>75</v>
      </c>
      <c r="B136" s="208">
        <v>7</v>
      </c>
      <c r="C136" s="180" t="s">
        <v>290</v>
      </c>
      <c r="D136" s="181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227"/>
      <c r="X136" s="227"/>
      <c r="Y136" s="182"/>
      <c r="Z136" s="227"/>
      <c r="AA136" s="228"/>
      <c r="AB136" s="7"/>
      <c r="AC136" s="7"/>
      <c r="AD136" s="7"/>
      <c r="AE136" s="7"/>
      <c r="AF136" s="7"/>
      <c r="AG136" s="7"/>
    </row>
    <row r="137" spans="1:33" ht="30" customHeight="1" x14ac:dyDescent="0.55000000000000004">
      <c r="A137" s="119" t="s">
        <v>80</v>
      </c>
      <c r="B137" s="120" t="s">
        <v>291</v>
      </c>
      <c r="C137" s="187" t="s">
        <v>292</v>
      </c>
      <c r="D137" s="122" t="s">
        <v>123</v>
      </c>
      <c r="E137" s="123"/>
      <c r="F137" s="124"/>
      <c r="G137" s="125">
        <f t="shared" ref="G137:G147" si="325">E137*F137</f>
        <v>0</v>
      </c>
      <c r="H137" s="123"/>
      <c r="I137" s="124"/>
      <c r="J137" s="125">
        <f t="shared" ref="J137:J147" si="326">H137*I137</f>
        <v>0</v>
      </c>
      <c r="K137" s="123"/>
      <c r="L137" s="124"/>
      <c r="M137" s="125">
        <f t="shared" ref="M137:M147" si="327">K137*L137</f>
        <v>0</v>
      </c>
      <c r="N137" s="123"/>
      <c r="O137" s="124"/>
      <c r="P137" s="125">
        <f t="shared" ref="P137:P147" si="328">N137*O137</f>
        <v>0</v>
      </c>
      <c r="Q137" s="123"/>
      <c r="R137" s="124"/>
      <c r="S137" s="125">
        <f t="shared" ref="S137:S147" si="329">Q137*R137</f>
        <v>0</v>
      </c>
      <c r="T137" s="123"/>
      <c r="U137" s="124"/>
      <c r="V137" s="229">
        <f t="shared" ref="V137:V147" si="330">T137*U137</f>
        <v>0</v>
      </c>
      <c r="W137" s="230">
        <f t="shared" ref="W137:W147" si="331">G137+M137+S137</f>
        <v>0</v>
      </c>
      <c r="X137" s="231">
        <f t="shared" ref="X137:X147" si="332">J137+P137+V137</f>
        <v>0</v>
      </c>
      <c r="Y137" s="231">
        <f t="shared" ref="Y137:Y148" si="333">W137-X137</f>
        <v>0</v>
      </c>
      <c r="Z137" s="232" t="e">
        <f t="shared" ref="Z137:Z148" si="334">Y137/W137</f>
        <v>#DIV/0!</v>
      </c>
      <c r="AA137" s="233"/>
      <c r="AB137" s="131"/>
      <c r="AC137" s="131"/>
      <c r="AD137" s="131"/>
      <c r="AE137" s="131"/>
      <c r="AF137" s="131"/>
      <c r="AG137" s="131"/>
    </row>
    <row r="138" spans="1:33" ht="30" customHeight="1" x14ac:dyDescent="0.55000000000000004">
      <c r="A138" s="119" t="s">
        <v>80</v>
      </c>
      <c r="B138" s="120" t="s">
        <v>293</v>
      </c>
      <c r="C138" s="187" t="s">
        <v>294</v>
      </c>
      <c r="D138" s="122" t="s">
        <v>123</v>
      </c>
      <c r="E138" s="123"/>
      <c r="F138" s="124"/>
      <c r="G138" s="125">
        <f t="shared" si="325"/>
        <v>0</v>
      </c>
      <c r="H138" s="123"/>
      <c r="I138" s="124"/>
      <c r="J138" s="125">
        <f t="shared" si="326"/>
        <v>0</v>
      </c>
      <c r="K138" s="123"/>
      <c r="L138" s="124"/>
      <c r="M138" s="125">
        <f t="shared" si="327"/>
        <v>0</v>
      </c>
      <c r="N138" s="123"/>
      <c r="O138" s="124"/>
      <c r="P138" s="125">
        <f t="shared" si="328"/>
        <v>0</v>
      </c>
      <c r="Q138" s="123"/>
      <c r="R138" s="124"/>
      <c r="S138" s="125">
        <f t="shared" si="329"/>
        <v>0</v>
      </c>
      <c r="T138" s="123"/>
      <c r="U138" s="124"/>
      <c r="V138" s="229">
        <f t="shared" si="330"/>
        <v>0</v>
      </c>
      <c r="W138" s="234">
        <f t="shared" si="331"/>
        <v>0</v>
      </c>
      <c r="X138" s="127">
        <f t="shared" si="332"/>
        <v>0</v>
      </c>
      <c r="Y138" s="127">
        <f t="shared" si="333"/>
        <v>0</v>
      </c>
      <c r="Z138" s="128" t="e">
        <f t="shared" si="334"/>
        <v>#DIV/0!</v>
      </c>
      <c r="AA138" s="129"/>
      <c r="AB138" s="131"/>
      <c r="AC138" s="131"/>
      <c r="AD138" s="131"/>
      <c r="AE138" s="131"/>
      <c r="AF138" s="131"/>
      <c r="AG138" s="131"/>
    </row>
    <row r="139" spans="1:33" ht="30" customHeight="1" x14ac:dyDescent="0.55000000000000004">
      <c r="A139" s="119" t="s">
        <v>80</v>
      </c>
      <c r="B139" s="120" t="s">
        <v>295</v>
      </c>
      <c r="C139" s="187" t="s">
        <v>296</v>
      </c>
      <c r="D139" s="122" t="s">
        <v>123</v>
      </c>
      <c r="E139" s="123"/>
      <c r="F139" s="124"/>
      <c r="G139" s="125">
        <f t="shared" si="325"/>
        <v>0</v>
      </c>
      <c r="H139" s="123"/>
      <c r="I139" s="124"/>
      <c r="J139" s="125">
        <f t="shared" si="326"/>
        <v>0</v>
      </c>
      <c r="K139" s="123"/>
      <c r="L139" s="124"/>
      <c r="M139" s="125">
        <f t="shared" si="327"/>
        <v>0</v>
      </c>
      <c r="N139" s="123"/>
      <c r="O139" s="124"/>
      <c r="P139" s="125">
        <f t="shared" si="328"/>
        <v>0</v>
      </c>
      <c r="Q139" s="123"/>
      <c r="R139" s="124"/>
      <c r="S139" s="125">
        <f t="shared" si="329"/>
        <v>0</v>
      </c>
      <c r="T139" s="123"/>
      <c r="U139" s="124"/>
      <c r="V139" s="229">
        <f t="shared" si="330"/>
        <v>0</v>
      </c>
      <c r="W139" s="234">
        <f t="shared" si="331"/>
        <v>0</v>
      </c>
      <c r="X139" s="127">
        <f t="shared" si="332"/>
        <v>0</v>
      </c>
      <c r="Y139" s="127">
        <f t="shared" si="333"/>
        <v>0</v>
      </c>
      <c r="Z139" s="128" t="e">
        <f t="shared" si="334"/>
        <v>#DIV/0!</v>
      </c>
      <c r="AA139" s="129"/>
      <c r="AB139" s="131"/>
      <c r="AC139" s="131"/>
      <c r="AD139" s="131"/>
      <c r="AE139" s="131"/>
      <c r="AF139" s="131"/>
      <c r="AG139" s="131"/>
    </row>
    <row r="140" spans="1:33" ht="30" customHeight="1" x14ac:dyDescent="0.55000000000000004">
      <c r="A140" s="119" t="s">
        <v>80</v>
      </c>
      <c r="B140" s="120" t="s">
        <v>297</v>
      </c>
      <c r="C140" s="187" t="s">
        <v>298</v>
      </c>
      <c r="D140" s="122" t="s">
        <v>123</v>
      </c>
      <c r="E140" s="123"/>
      <c r="F140" s="124"/>
      <c r="G140" s="125">
        <f t="shared" si="325"/>
        <v>0</v>
      </c>
      <c r="H140" s="123"/>
      <c r="I140" s="124"/>
      <c r="J140" s="125">
        <f t="shared" si="326"/>
        <v>0</v>
      </c>
      <c r="K140" s="123"/>
      <c r="L140" s="124"/>
      <c r="M140" s="125">
        <f t="shared" si="327"/>
        <v>0</v>
      </c>
      <c r="N140" s="123"/>
      <c r="O140" s="124"/>
      <c r="P140" s="125">
        <f t="shared" si="328"/>
        <v>0</v>
      </c>
      <c r="Q140" s="123"/>
      <c r="R140" s="124"/>
      <c r="S140" s="125">
        <f t="shared" si="329"/>
        <v>0</v>
      </c>
      <c r="T140" s="123"/>
      <c r="U140" s="124"/>
      <c r="V140" s="229">
        <f t="shared" si="330"/>
        <v>0</v>
      </c>
      <c r="W140" s="234">
        <f t="shared" si="331"/>
        <v>0</v>
      </c>
      <c r="X140" s="127">
        <f t="shared" si="332"/>
        <v>0</v>
      </c>
      <c r="Y140" s="127">
        <f t="shared" si="333"/>
        <v>0</v>
      </c>
      <c r="Z140" s="128" t="e">
        <f t="shared" si="334"/>
        <v>#DIV/0!</v>
      </c>
      <c r="AA140" s="129"/>
      <c r="AB140" s="131"/>
      <c r="AC140" s="131"/>
      <c r="AD140" s="131"/>
      <c r="AE140" s="131"/>
      <c r="AF140" s="131"/>
      <c r="AG140" s="131"/>
    </row>
    <row r="141" spans="1:33" ht="30" customHeight="1" x14ac:dyDescent="0.55000000000000004">
      <c r="A141" s="119" t="s">
        <v>80</v>
      </c>
      <c r="B141" s="120" t="s">
        <v>299</v>
      </c>
      <c r="C141" s="187" t="s">
        <v>300</v>
      </c>
      <c r="D141" s="122" t="s">
        <v>123</v>
      </c>
      <c r="E141" s="123"/>
      <c r="F141" s="124"/>
      <c r="G141" s="125">
        <f t="shared" si="325"/>
        <v>0</v>
      </c>
      <c r="H141" s="123"/>
      <c r="I141" s="124"/>
      <c r="J141" s="125">
        <f t="shared" si="326"/>
        <v>0</v>
      </c>
      <c r="K141" s="123"/>
      <c r="L141" s="124"/>
      <c r="M141" s="125">
        <f t="shared" si="327"/>
        <v>0</v>
      </c>
      <c r="N141" s="123"/>
      <c r="O141" s="124"/>
      <c r="P141" s="125">
        <f t="shared" si="328"/>
        <v>0</v>
      </c>
      <c r="Q141" s="123"/>
      <c r="R141" s="124"/>
      <c r="S141" s="125">
        <f t="shared" si="329"/>
        <v>0</v>
      </c>
      <c r="T141" s="123"/>
      <c r="U141" s="124"/>
      <c r="V141" s="229">
        <f t="shared" si="330"/>
        <v>0</v>
      </c>
      <c r="W141" s="234">
        <f t="shared" si="331"/>
        <v>0</v>
      </c>
      <c r="X141" s="127">
        <f t="shared" si="332"/>
        <v>0</v>
      </c>
      <c r="Y141" s="127">
        <f t="shared" si="333"/>
        <v>0</v>
      </c>
      <c r="Z141" s="128" t="e">
        <f t="shared" si="334"/>
        <v>#DIV/0!</v>
      </c>
      <c r="AA141" s="129"/>
      <c r="AB141" s="131"/>
      <c r="AC141" s="131"/>
      <c r="AD141" s="131"/>
      <c r="AE141" s="131"/>
      <c r="AF141" s="131"/>
      <c r="AG141" s="131"/>
    </row>
    <row r="142" spans="1:33" ht="30" customHeight="1" x14ac:dyDescent="0.55000000000000004">
      <c r="A142" s="119" t="s">
        <v>80</v>
      </c>
      <c r="B142" s="120" t="s">
        <v>301</v>
      </c>
      <c r="C142" s="187" t="s">
        <v>302</v>
      </c>
      <c r="D142" s="122" t="s">
        <v>123</v>
      </c>
      <c r="E142" s="123"/>
      <c r="F142" s="124"/>
      <c r="G142" s="125">
        <f t="shared" si="325"/>
        <v>0</v>
      </c>
      <c r="H142" s="123"/>
      <c r="I142" s="124"/>
      <c r="J142" s="125">
        <f t="shared" si="326"/>
        <v>0</v>
      </c>
      <c r="K142" s="123"/>
      <c r="L142" s="124"/>
      <c r="M142" s="125">
        <f t="shared" si="327"/>
        <v>0</v>
      </c>
      <c r="N142" s="123"/>
      <c r="O142" s="124"/>
      <c r="P142" s="125">
        <f t="shared" si="328"/>
        <v>0</v>
      </c>
      <c r="Q142" s="123"/>
      <c r="R142" s="124"/>
      <c r="S142" s="125">
        <f t="shared" si="329"/>
        <v>0</v>
      </c>
      <c r="T142" s="123"/>
      <c r="U142" s="124"/>
      <c r="V142" s="229">
        <f t="shared" si="330"/>
        <v>0</v>
      </c>
      <c r="W142" s="234">
        <f t="shared" si="331"/>
        <v>0</v>
      </c>
      <c r="X142" s="127">
        <f t="shared" si="332"/>
        <v>0</v>
      </c>
      <c r="Y142" s="127">
        <f t="shared" si="333"/>
        <v>0</v>
      </c>
      <c r="Z142" s="128" t="e">
        <f t="shared" si="334"/>
        <v>#DIV/0!</v>
      </c>
      <c r="AA142" s="129"/>
      <c r="AB142" s="131"/>
      <c r="AC142" s="131"/>
      <c r="AD142" s="131"/>
      <c r="AE142" s="131"/>
      <c r="AF142" s="131"/>
      <c r="AG142" s="131"/>
    </row>
    <row r="143" spans="1:33" ht="30" customHeight="1" x14ac:dyDescent="0.55000000000000004">
      <c r="A143" s="119" t="s">
        <v>80</v>
      </c>
      <c r="B143" s="120" t="s">
        <v>303</v>
      </c>
      <c r="C143" s="187" t="s">
        <v>304</v>
      </c>
      <c r="D143" s="122" t="s">
        <v>123</v>
      </c>
      <c r="E143" s="123"/>
      <c r="F143" s="124"/>
      <c r="G143" s="125">
        <f t="shared" si="325"/>
        <v>0</v>
      </c>
      <c r="H143" s="123"/>
      <c r="I143" s="124"/>
      <c r="J143" s="125">
        <f t="shared" si="326"/>
        <v>0</v>
      </c>
      <c r="K143" s="123"/>
      <c r="L143" s="124"/>
      <c r="M143" s="125">
        <f t="shared" si="327"/>
        <v>0</v>
      </c>
      <c r="N143" s="123"/>
      <c r="O143" s="124"/>
      <c r="P143" s="125">
        <f t="shared" si="328"/>
        <v>0</v>
      </c>
      <c r="Q143" s="123"/>
      <c r="R143" s="124"/>
      <c r="S143" s="125">
        <f t="shared" si="329"/>
        <v>0</v>
      </c>
      <c r="T143" s="123"/>
      <c r="U143" s="124"/>
      <c r="V143" s="229">
        <f t="shared" si="330"/>
        <v>0</v>
      </c>
      <c r="W143" s="234">
        <f t="shared" si="331"/>
        <v>0</v>
      </c>
      <c r="X143" s="127">
        <f t="shared" si="332"/>
        <v>0</v>
      </c>
      <c r="Y143" s="127">
        <f t="shared" si="333"/>
        <v>0</v>
      </c>
      <c r="Z143" s="128" t="e">
        <f t="shared" si="334"/>
        <v>#DIV/0!</v>
      </c>
      <c r="AA143" s="129"/>
      <c r="AB143" s="131"/>
      <c r="AC143" s="131"/>
      <c r="AD143" s="131"/>
      <c r="AE143" s="131"/>
      <c r="AF143" s="131"/>
      <c r="AG143" s="131"/>
    </row>
    <row r="144" spans="1:33" ht="30" customHeight="1" x14ac:dyDescent="0.55000000000000004">
      <c r="A144" s="119" t="s">
        <v>80</v>
      </c>
      <c r="B144" s="120" t="s">
        <v>305</v>
      </c>
      <c r="C144" s="187" t="s">
        <v>306</v>
      </c>
      <c r="D144" s="122" t="s">
        <v>123</v>
      </c>
      <c r="E144" s="123"/>
      <c r="F144" s="124"/>
      <c r="G144" s="125">
        <f t="shared" si="325"/>
        <v>0</v>
      </c>
      <c r="H144" s="123"/>
      <c r="I144" s="124"/>
      <c r="J144" s="125">
        <f t="shared" si="326"/>
        <v>0</v>
      </c>
      <c r="K144" s="123"/>
      <c r="L144" s="124"/>
      <c r="M144" s="125">
        <f t="shared" si="327"/>
        <v>0</v>
      </c>
      <c r="N144" s="123"/>
      <c r="O144" s="124"/>
      <c r="P144" s="125">
        <f t="shared" si="328"/>
        <v>0</v>
      </c>
      <c r="Q144" s="123"/>
      <c r="R144" s="124"/>
      <c r="S144" s="125">
        <f t="shared" si="329"/>
        <v>0</v>
      </c>
      <c r="T144" s="123"/>
      <c r="U144" s="124"/>
      <c r="V144" s="229">
        <f t="shared" si="330"/>
        <v>0</v>
      </c>
      <c r="W144" s="234">
        <f t="shared" si="331"/>
        <v>0</v>
      </c>
      <c r="X144" s="127">
        <f t="shared" si="332"/>
        <v>0</v>
      </c>
      <c r="Y144" s="127">
        <f t="shared" si="333"/>
        <v>0</v>
      </c>
      <c r="Z144" s="128" t="e">
        <f t="shared" si="334"/>
        <v>#DIV/0!</v>
      </c>
      <c r="AA144" s="129"/>
      <c r="AB144" s="131"/>
      <c r="AC144" s="131"/>
      <c r="AD144" s="131"/>
      <c r="AE144" s="131"/>
      <c r="AF144" s="131"/>
      <c r="AG144" s="131"/>
    </row>
    <row r="145" spans="1:33" ht="30" customHeight="1" x14ac:dyDescent="0.55000000000000004">
      <c r="A145" s="132" t="s">
        <v>80</v>
      </c>
      <c r="B145" s="120" t="s">
        <v>307</v>
      </c>
      <c r="C145" s="163" t="s">
        <v>308</v>
      </c>
      <c r="D145" s="122" t="s">
        <v>123</v>
      </c>
      <c r="E145" s="135"/>
      <c r="F145" s="136"/>
      <c r="G145" s="125">
        <f t="shared" si="325"/>
        <v>0</v>
      </c>
      <c r="H145" s="135"/>
      <c r="I145" s="136"/>
      <c r="J145" s="125">
        <f t="shared" si="326"/>
        <v>0</v>
      </c>
      <c r="K145" s="123"/>
      <c r="L145" s="124"/>
      <c r="M145" s="125">
        <f t="shared" si="327"/>
        <v>0</v>
      </c>
      <c r="N145" s="123"/>
      <c r="O145" s="124"/>
      <c r="P145" s="125">
        <f t="shared" si="328"/>
        <v>0</v>
      </c>
      <c r="Q145" s="123"/>
      <c r="R145" s="124"/>
      <c r="S145" s="125">
        <f t="shared" si="329"/>
        <v>0</v>
      </c>
      <c r="T145" s="123"/>
      <c r="U145" s="124"/>
      <c r="V145" s="229">
        <f t="shared" si="330"/>
        <v>0</v>
      </c>
      <c r="W145" s="234">
        <f t="shared" si="331"/>
        <v>0</v>
      </c>
      <c r="X145" s="127">
        <f t="shared" si="332"/>
        <v>0</v>
      </c>
      <c r="Y145" s="127">
        <f t="shared" si="333"/>
        <v>0</v>
      </c>
      <c r="Z145" s="128" t="e">
        <f t="shared" si="334"/>
        <v>#DIV/0!</v>
      </c>
      <c r="AA145" s="139"/>
      <c r="AB145" s="131"/>
      <c r="AC145" s="131"/>
      <c r="AD145" s="131"/>
      <c r="AE145" s="131"/>
      <c r="AF145" s="131"/>
      <c r="AG145" s="131"/>
    </row>
    <row r="146" spans="1:33" ht="30" customHeight="1" x14ac:dyDescent="0.55000000000000004">
      <c r="A146" s="132" t="s">
        <v>80</v>
      </c>
      <c r="B146" s="120" t="s">
        <v>309</v>
      </c>
      <c r="C146" s="163" t="s">
        <v>310</v>
      </c>
      <c r="D146" s="134" t="s">
        <v>123</v>
      </c>
      <c r="E146" s="123"/>
      <c r="F146" s="124"/>
      <c r="G146" s="125">
        <f t="shared" si="325"/>
        <v>0</v>
      </c>
      <c r="H146" s="123"/>
      <c r="I146" s="124"/>
      <c r="J146" s="125">
        <f t="shared" si="326"/>
        <v>0</v>
      </c>
      <c r="K146" s="123"/>
      <c r="L146" s="124"/>
      <c r="M146" s="125">
        <f t="shared" si="327"/>
        <v>0</v>
      </c>
      <c r="N146" s="123"/>
      <c r="O146" s="124"/>
      <c r="P146" s="125">
        <f t="shared" si="328"/>
        <v>0</v>
      </c>
      <c r="Q146" s="123"/>
      <c r="R146" s="124"/>
      <c r="S146" s="125">
        <f t="shared" si="329"/>
        <v>0</v>
      </c>
      <c r="T146" s="123"/>
      <c r="U146" s="124"/>
      <c r="V146" s="229">
        <f t="shared" si="330"/>
        <v>0</v>
      </c>
      <c r="W146" s="234">
        <f t="shared" si="331"/>
        <v>0</v>
      </c>
      <c r="X146" s="127">
        <f t="shared" si="332"/>
        <v>0</v>
      </c>
      <c r="Y146" s="127">
        <f t="shared" si="333"/>
        <v>0</v>
      </c>
      <c r="Z146" s="128" t="e">
        <f t="shared" si="334"/>
        <v>#DIV/0!</v>
      </c>
      <c r="AA146" s="129"/>
      <c r="AB146" s="131"/>
      <c r="AC146" s="131"/>
      <c r="AD146" s="131"/>
      <c r="AE146" s="131"/>
      <c r="AF146" s="131"/>
      <c r="AG146" s="131"/>
    </row>
    <row r="147" spans="1:33" ht="30" customHeight="1" x14ac:dyDescent="0.55000000000000004">
      <c r="A147" s="132" t="s">
        <v>80</v>
      </c>
      <c r="B147" s="120" t="s">
        <v>311</v>
      </c>
      <c r="C147" s="235" t="s">
        <v>312</v>
      </c>
      <c r="D147" s="134"/>
      <c r="E147" s="135"/>
      <c r="F147" s="136">
        <v>0.22</v>
      </c>
      <c r="G147" s="137">
        <f t="shared" si="325"/>
        <v>0</v>
      </c>
      <c r="H147" s="135"/>
      <c r="I147" s="136">
        <v>0.22</v>
      </c>
      <c r="J147" s="137">
        <f t="shared" si="326"/>
        <v>0</v>
      </c>
      <c r="K147" s="135"/>
      <c r="L147" s="136">
        <v>0.22</v>
      </c>
      <c r="M147" s="137">
        <f t="shared" si="327"/>
        <v>0</v>
      </c>
      <c r="N147" s="135"/>
      <c r="O147" s="136">
        <v>0.22</v>
      </c>
      <c r="P147" s="137">
        <f t="shared" si="328"/>
        <v>0</v>
      </c>
      <c r="Q147" s="135"/>
      <c r="R147" s="136">
        <v>0.22</v>
      </c>
      <c r="S147" s="137">
        <f t="shared" si="329"/>
        <v>0</v>
      </c>
      <c r="T147" s="135"/>
      <c r="U147" s="136">
        <v>0.22</v>
      </c>
      <c r="V147" s="236">
        <f t="shared" si="330"/>
        <v>0</v>
      </c>
      <c r="W147" s="237">
        <f t="shared" si="331"/>
        <v>0</v>
      </c>
      <c r="X147" s="238">
        <f t="shared" si="332"/>
        <v>0</v>
      </c>
      <c r="Y147" s="238">
        <f t="shared" si="333"/>
        <v>0</v>
      </c>
      <c r="Z147" s="239" t="e">
        <f t="shared" si="334"/>
        <v>#DIV/0!</v>
      </c>
      <c r="AA147" s="152"/>
      <c r="AB147" s="7"/>
      <c r="AC147" s="7"/>
      <c r="AD147" s="7"/>
      <c r="AE147" s="7"/>
      <c r="AF147" s="7"/>
      <c r="AG147" s="7"/>
    </row>
    <row r="148" spans="1:33" ht="30" customHeight="1" x14ac:dyDescent="0.55000000000000004">
      <c r="A148" s="166" t="s">
        <v>313</v>
      </c>
      <c r="B148" s="240"/>
      <c r="C148" s="168"/>
      <c r="D148" s="169"/>
      <c r="E148" s="173">
        <f>SUM(E137:E146)</f>
        <v>0</v>
      </c>
      <c r="F148" s="189"/>
      <c r="G148" s="172">
        <f>SUM(G137:G147)</f>
        <v>0</v>
      </c>
      <c r="H148" s="173">
        <f>SUM(H137:H146)</f>
        <v>0</v>
      </c>
      <c r="I148" s="189"/>
      <c r="J148" s="172">
        <f>SUM(J137:J147)</f>
        <v>0</v>
      </c>
      <c r="K148" s="190">
        <f>SUM(K137:K146)</f>
        <v>0</v>
      </c>
      <c r="L148" s="189"/>
      <c r="M148" s="172">
        <f>SUM(M137:M147)</f>
        <v>0</v>
      </c>
      <c r="N148" s="190">
        <f>SUM(N137:N146)</f>
        <v>0</v>
      </c>
      <c r="O148" s="189"/>
      <c r="P148" s="172">
        <f>SUM(P137:P147)</f>
        <v>0</v>
      </c>
      <c r="Q148" s="190">
        <f>SUM(Q137:Q146)</f>
        <v>0</v>
      </c>
      <c r="R148" s="189"/>
      <c r="S148" s="172">
        <f>SUM(S137:S147)</f>
        <v>0</v>
      </c>
      <c r="T148" s="190">
        <f>SUM(T137:T146)</f>
        <v>0</v>
      </c>
      <c r="U148" s="189"/>
      <c r="V148" s="174">
        <f t="shared" ref="V148:X148" si="335">SUM(V137:V147)</f>
        <v>0</v>
      </c>
      <c r="W148" s="224">
        <f t="shared" si="335"/>
        <v>0</v>
      </c>
      <c r="X148" s="225">
        <f t="shared" si="335"/>
        <v>0</v>
      </c>
      <c r="Y148" s="225">
        <f t="shared" si="333"/>
        <v>0</v>
      </c>
      <c r="Z148" s="225" t="e">
        <f t="shared" si="334"/>
        <v>#DIV/0!</v>
      </c>
      <c r="AA148" s="226"/>
      <c r="AB148" s="7"/>
      <c r="AC148" s="7"/>
      <c r="AD148" s="7"/>
      <c r="AE148" s="7"/>
      <c r="AF148" s="7"/>
      <c r="AG148" s="7"/>
    </row>
    <row r="149" spans="1:33" ht="30" customHeight="1" x14ac:dyDescent="0.55000000000000004">
      <c r="A149" s="178" t="s">
        <v>75</v>
      </c>
      <c r="B149" s="208">
        <v>8</v>
      </c>
      <c r="C149" s="241" t="s">
        <v>314</v>
      </c>
      <c r="D149" s="181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227"/>
      <c r="X149" s="227"/>
      <c r="Y149" s="182"/>
      <c r="Z149" s="227"/>
      <c r="AA149" s="228"/>
      <c r="AB149" s="118"/>
      <c r="AC149" s="118"/>
      <c r="AD149" s="118"/>
      <c r="AE149" s="118"/>
      <c r="AF149" s="118"/>
      <c r="AG149" s="118"/>
    </row>
    <row r="150" spans="1:33" ht="30" customHeight="1" x14ac:dyDescent="0.55000000000000004">
      <c r="A150" s="119" t="s">
        <v>80</v>
      </c>
      <c r="B150" s="120" t="s">
        <v>315</v>
      </c>
      <c r="C150" s="187" t="s">
        <v>316</v>
      </c>
      <c r="D150" s="122" t="s">
        <v>317</v>
      </c>
      <c r="E150" s="123"/>
      <c r="F150" s="124"/>
      <c r="G150" s="125">
        <f t="shared" ref="G150:G155" si="336">E150*F150</f>
        <v>0</v>
      </c>
      <c r="H150" s="123"/>
      <c r="I150" s="124"/>
      <c r="J150" s="125">
        <f t="shared" ref="J150:J155" si="337">H150*I150</f>
        <v>0</v>
      </c>
      <c r="K150" s="123"/>
      <c r="L150" s="124"/>
      <c r="M150" s="125">
        <f t="shared" ref="M150:M155" si="338">K150*L150</f>
        <v>0</v>
      </c>
      <c r="N150" s="123"/>
      <c r="O150" s="124"/>
      <c r="P150" s="125">
        <f t="shared" ref="P150:P155" si="339">N150*O150</f>
        <v>0</v>
      </c>
      <c r="Q150" s="123"/>
      <c r="R150" s="124"/>
      <c r="S150" s="125">
        <f t="shared" ref="S150:S155" si="340">Q150*R150</f>
        <v>0</v>
      </c>
      <c r="T150" s="123"/>
      <c r="U150" s="124"/>
      <c r="V150" s="229">
        <f t="shared" ref="V150:V155" si="341">T150*U150</f>
        <v>0</v>
      </c>
      <c r="W150" s="230">
        <f t="shared" ref="W150:W155" si="342">G150+M150+S150</f>
        <v>0</v>
      </c>
      <c r="X150" s="231">
        <f t="shared" ref="X150:X155" si="343">J150+P150+V150</f>
        <v>0</v>
      </c>
      <c r="Y150" s="231">
        <f t="shared" ref="Y150:Y156" si="344">W150-X150</f>
        <v>0</v>
      </c>
      <c r="Z150" s="232" t="e">
        <f t="shared" ref="Z150:Z156" si="345">Y150/W150</f>
        <v>#DIV/0!</v>
      </c>
      <c r="AA150" s="233"/>
      <c r="AB150" s="131"/>
      <c r="AC150" s="131"/>
      <c r="AD150" s="131"/>
      <c r="AE150" s="131"/>
      <c r="AF150" s="131"/>
      <c r="AG150" s="131"/>
    </row>
    <row r="151" spans="1:33" ht="30" customHeight="1" x14ac:dyDescent="0.55000000000000004">
      <c r="A151" s="119" t="s">
        <v>80</v>
      </c>
      <c r="B151" s="120" t="s">
        <v>318</v>
      </c>
      <c r="C151" s="187" t="s">
        <v>319</v>
      </c>
      <c r="D151" s="122" t="s">
        <v>317</v>
      </c>
      <c r="E151" s="123"/>
      <c r="F151" s="124"/>
      <c r="G151" s="125">
        <f t="shared" si="336"/>
        <v>0</v>
      </c>
      <c r="H151" s="123"/>
      <c r="I151" s="124"/>
      <c r="J151" s="125">
        <f t="shared" si="337"/>
        <v>0</v>
      </c>
      <c r="K151" s="123"/>
      <c r="L151" s="124"/>
      <c r="M151" s="125">
        <f t="shared" si="338"/>
        <v>0</v>
      </c>
      <c r="N151" s="123"/>
      <c r="O151" s="124"/>
      <c r="P151" s="125">
        <f t="shared" si="339"/>
        <v>0</v>
      </c>
      <c r="Q151" s="123"/>
      <c r="R151" s="124"/>
      <c r="S151" s="125">
        <f t="shared" si="340"/>
        <v>0</v>
      </c>
      <c r="T151" s="123"/>
      <c r="U151" s="124"/>
      <c r="V151" s="229">
        <f t="shared" si="341"/>
        <v>0</v>
      </c>
      <c r="W151" s="234">
        <f t="shared" si="342"/>
        <v>0</v>
      </c>
      <c r="X151" s="127">
        <f t="shared" si="343"/>
        <v>0</v>
      </c>
      <c r="Y151" s="127">
        <f t="shared" si="344"/>
        <v>0</v>
      </c>
      <c r="Z151" s="128" t="e">
        <f t="shared" si="345"/>
        <v>#DIV/0!</v>
      </c>
      <c r="AA151" s="129"/>
      <c r="AB151" s="131"/>
      <c r="AC151" s="131"/>
      <c r="AD151" s="131"/>
      <c r="AE151" s="131"/>
      <c r="AF151" s="131"/>
      <c r="AG151" s="131"/>
    </row>
    <row r="152" spans="1:33" ht="30" customHeight="1" x14ac:dyDescent="0.55000000000000004">
      <c r="A152" s="119" t="s">
        <v>80</v>
      </c>
      <c r="B152" s="120" t="s">
        <v>320</v>
      </c>
      <c r="C152" s="187" t="s">
        <v>321</v>
      </c>
      <c r="D152" s="122" t="s">
        <v>322</v>
      </c>
      <c r="E152" s="242"/>
      <c r="F152" s="243"/>
      <c r="G152" s="125">
        <f t="shared" si="336"/>
        <v>0</v>
      </c>
      <c r="H152" s="242"/>
      <c r="I152" s="243"/>
      <c r="J152" s="125">
        <f t="shared" si="337"/>
        <v>0</v>
      </c>
      <c r="K152" s="123"/>
      <c r="L152" s="124"/>
      <c r="M152" s="125">
        <f t="shared" si="338"/>
        <v>0</v>
      </c>
      <c r="N152" s="123"/>
      <c r="O152" s="124"/>
      <c r="P152" s="125">
        <f t="shared" si="339"/>
        <v>0</v>
      </c>
      <c r="Q152" s="123"/>
      <c r="R152" s="124"/>
      <c r="S152" s="125">
        <f t="shared" si="340"/>
        <v>0</v>
      </c>
      <c r="T152" s="123"/>
      <c r="U152" s="124"/>
      <c r="V152" s="229">
        <f t="shared" si="341"/>
        <v>0</v>
      </c>
      <c r="W152" s="244">
        <f t="shared" si="342"/>
        <v>0</v>
      </c>
      <c r="X152" s="127">
        <f t="shared" si="343"/>
        <v>0</v>
      </c>
      <c r="Y152" s="127">
        <f t="shared" si="344"/>
        <v>0</v>
      </c>
      <c r="Z152" s="128" t="e">
        <f t="shared" si="345"/>
        <v>#DIV/0!</v>
      </c>
      <c r="AA152" s="129"/>
      <c r="AB152" s="131"/>
      <c r="AC152" s="131"/>
      <c r="AD152" s="131"/>
      <c r="AE152" s="131"/>
      <c r="AF152" s="131"/>
      <c r="AG152" s="131"/>
    </row>
    <row r="153" spans="1:33" ht="30" customHeight="1" x14ac:dyDescent="0.55000000000000004">
      <c r="A153" s="119" t="s">
        <v>80</v>
      </c>
      <c r="B153" s="120" t="s">
        <v>323</v>
      </c>
      <c r="C153" s="187" t="s">
        <v>324</v>
      </c>
      <c r="D153" s="122" t="s">
        <v>322</v>
      </c>
      <c r="E153" s="123"/>
      <c r="F153" s="124"/>
      <c r="G153" s="125">
        <f t="shared" si="336"/>
        <v>0</v>
      </c>
      <c r="H153" s="123"/>
      <c r="I153" s="124"/>
      <c r="J153" s="125">
        <f t="shared" si="337"/>
        <v>0</v>
      </c>
      <c r="K153" s="242"/>
      <c r="L153" s="243"/>
      <c r="M153" s="125">
        <f t="shared" si="338"/>
        <v>0</v>
      </c>
      <c r="N153" s="242"/>
      <c r="O153" s="243"/>
      <c r="P153" s="125">
        <f t="shared" si="339"/>
        <v>0</v>
      </c>
      <c r="Q153" s="242"/>
      <c r="R153" s="243"/>
      <c r="S153" s="125">
        <f t="shared" si="340"/>
        <v>0</v>
      </c>
      <c r="T153" s="242"/>
      <c r="U153" s="243"/>
      <c r="V153" s="229">
        <f t="shared" si="341"/>
        <v>0</v>
      </c>
      <c r="W153" s="244">
        <f t="shared" si="342"/>
        <v>0</v>
      </c>
      <c r="X153" s="127">
        <f t="shared" si="343"/>
        <v>0</v>
      </c>
      <c r="Y153" s="127">
        <f t="shared" si="344"/>
        <v>0</v>
      </c>
      <c r="Z153" s="128" t="e">
        <f t="shared" si="345"/>
        <v>#DIV/0!</v>
      </c>
      <c r="AA153" s="129"/>
      <c r="AB153" s="131"/>
      <c r="AC153" s="131"/>
      <c r="AD153" s="131"/>
      <c r="AE153" s="131"/>
      <c r="AF153" s="131"/>
      <c r="AG153" s="131"/>
    </row>
    <row r="154" spans="1:33" ht="30" customHeight="1" x14ac:dyDescent="0.55000000000000004">
      <c r="A154" s="119" t="s">
        <v>80</v>
      </c>
      <c r="B154" s="120" t="s">
        <v>325</v>
      </c>
      <c r="C154" s="187" t="s">
        <v>326</v>
      </c>
      <c r="D154" s="122" t="s">
        <v>322</v>
      </c>
      <c r="E154" s="123"/>
      <c r="F154" s="124"/>
      <c r="G154" s="125">
        <f t="shared" si="336"/>
        <v>0</v>
      </c>
      <c r="H154" s="123"/>
      <c r="I154" s="124"/>
      <c r="J154" s="125">
        <f t="shared" si="337"/>
        <v>0</v>
      </c>
      <c r="K154" s="123"/>
      <c r="L154" s="124"/>
      <c r="M154" s="125">
        <f t="shared" si="338"/>
        <v>0</v>
      </c>
      <c r="N154" s="123"/>
      <c r="O154" s="124"/>
      <c r="P154" s="125">
        <f t="shared" si="339"/>
        <v>0</v>
      </c>
      <c r="Q154" s="123"/>
      <c r="R154" s="124"/>
      <c r="S154" s="125">
        <f t="shared" si="340"/>
        <v>0</v>
      </c>
      <c r="T154" s="123"/>
      <c r="U154" s="124"/>
      <c r="V154" s="229">
        <f t="shared" si="341"/>
        <v>0</v>
      </c>
      <c r="W154" s="234">
        <f t="shared" si="342"/>
        <v>0</v>
      </c>
      <c r="X154" s="127">
        <f t="shared" si="343"/>
        <v>0</v>
      </c>
      <c r="Y154" s="127">
        <f t="shared" si="344"/>
        <v>0</v>
      </c>
      <c r="Z154" s="128" t="e">
        <f t="shared" si="345"/>
        <v>#DIV/0!</v>
      </c>
      <c r="AA154" s="129"/>
      <c r="AB154" s="131"/>
      <c r="AC154" s="131"/>
      <c r="AD154" s="131"/>
      <c r="AE154" s="131"/>
      <c r="AF154" s="131"/>
      <c r="AG154" s="131"/>
    </row>
    <row r="155" spans="1:33" ht="30" customHeight="1" x14ac:dyDescent="0.55000000000000004">
      <c r="A155" s="132" t="s">
        <v>80</v>
      </c>
      <c r="B155" s="154" t="s">
        <v>327</v>
      </c>
      <c r="C155" s="164" t="s">
        <v>328</v>
      </c>
      <c r="D155" s="134"/>
      <c r="E155" s="135"/>
      <c r="F155" s="136">
        <v>0.22</v>
      </c>
      <c r="G155" s="137">
        <f t="shared" si="336"/>
        <v>0</v>
      </c>
      <c r="H155" s="135"/>
      <c r="I155" s="136">
        <v>0.22</v>
      </c>
      <c r="J155" s="137">
        <f t="shared" si="337"/>
        <v>0</v>
      </c>
      <c r="K155" s="135"/>
      <c r="L155" s="136">
        <v>0.22</v>
      </c>
      <c r="M155" s="137">
        <f t="shared" si="338"/>
        <v>0</v>
      </c>
      <c r="N155" s="135"/>
      <c r="O155" s="136">
        <v>0.22</v>
      </c>
      <c r="P155" s="137">
        <f t="shared" si="339"/>
        <v>0</v>
      </c>
      <c r="Q155" s="135"/>
      <c r="R155" s="136">
        <v>0.22</v>
      </c>
      <c r="S155" s="137">
        <f t="shared" si="340"/>
        <v>0</v>
      </c>
      <c r="T155" s="135"/>
      <c r="U155" s="136">
        <v>0.22</v>
      </c>
      <c r="V155" s="236">
        <f t="shared" si="341"/>
        <v>0</v>
      </c>
      <c r="W155" s="237">
        <f t="shared" si="342"/>
        <v>0</v>
      </c>
      <c r="X155" s="238">
        <f t="shared" si="343"/>
        <v>0</v>
      </c>
      <c r="Y155" s="238">
        <f t="shared" si="344"/>
        <v>0</v>
      </c>
      <c r="Z155" s="239" t="e">
        <f t="shared" si="345"/>
        <v>#DIV/0!</v>
      </c>
      <c r="AA155" s="152"/>
      <c r="AB155" s="7"/>
      <c r="AC155" s="7"/>
      <c r="AD155" s="7"/>
      <c r="AE155" s="7"/>
      <c r="AF155" s="7"/>
      <c r="AG155" s="7"/>
    </row>
    <row r="156" spans="1:33" ht="30" customHeight="1" x14ac:dyDescent="0.55000000000000004">
      <c r="A156" s="166" t="s">
        <v>329</v>
      </c>
      <c r="B156" s="245"/>
      <c r="C156" s="168"/>
      <c r="D156" s="169"/>
      <c r="E156" s="173">
        <f>SUM(E150:E154)</f>
        <v>0</v>
      </c>
      <c r="F156" s="189"/>
      <c r="G156" s="173">
        <f>SUM(G150:G155)</f>
        <v>0</v>
      </c>
      <c r="H156" s="173">
        <f>SUM(H150:H154)</f>
        <v>0</v>
      </c>
      <c r="I156" s="189"/>
      <c r="J156" s="173">
        <f>SUM(J150:J155)</f>
        <v>0</v>
      </c>
      <c r="K156" s="173">
        <f>SUM(K150:K154)</f>
        <v>0</v>
      </c>
      <c r="L156" s="189"/>
      <c r="M156" s="173">
        <f>SUM(M150:M155)</f>
        <v>0</v>
      </c>
      <c r="N156" s="173">
        <f>SUM(N150:N154)</f>
        <v>0</v>
      </c>
      <c r="O156" s="189"/>
      <c r="P156" s="173">
        <f>SUM(P150:P155)</f>
        <v>0</v>
      </c>
      <c r="Q156" s="173">
        <f>SUM(Q150:Q154)</f>
        <v>0</v>
      </c>
      <c r="R156" s="189"/>
      <c r="S156" s="173">
        <f>SUM(S150:S155)</f>
        <v>0</v>
      </c>
      <c r="T156" s="173">
        <f>SUM(T150:T154)</f>
        <v>0</v>
      </c>
      <c r="U156" s="189"/>
      <c r="V156" s="246">
        <f t="shared" ref="V156:X156" si="346">SUM(V150:V155)</f>
        <v>0</v>
      </c>
      <c r="W156" s="224">
        <f t="shared" si="346"/>
        <v>0</v>
      </c>
      <c r="X156" s="225">
        <f t="shared" si="346"/>
        <v>0</v>
      </c>
      <c r="Y156" s="225">
        <f t="shared" si="344"/>
        <v>0</v>
      </c>
      <c r="Z156" s="225" t="e">
        <f t="shared" si="345"/>
        <v>#DIV/0!</v>
      </c>
      <c r="AA156" s="226"/>
      <c r="AB156" s="7"/>
      <c r="AC156" s="7"/>
      <c r="AD156" s="7"/>
      <c r="AE156" s="7"/>
      <c r="AF156" s="7"/>
      <c r="AG156" s="7"/>
    </row>
    <row r="157" spans="1:33" ht="30" customHeight="1" x14ac:dyDescent="0.55000000000000004">
      <c r="A157" s="178" t="s">
        <v>75</v>
      </c>
      <c r="B157" s="179">
        <v>9</v>
      </c>
      <c r="C157" s="180" t="s">
        <v>330</v>
      </c>
      <c r="D157" s="181"/>
      <c r="E157" s="105"/>
      <c r="F157" s="105"/>
      <c r="G157" s="105"/>
      <c r="H157" s="105"/>
      <c r="I157" s="105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247"/>
      <c r="X157" s="247"/>
      <c r="Y157" s="210"/>
      <c r="Z157" s="247"/>
      <c r="AA157" s="248"/>
      <c r="AB157" s="7"/>
      <c r="AC157" s="7"/>
      <c r="AD157" s="7"/>
      <c r="AE157" s="7"/>
      <c r="AF157" s="7"/>
      <c r="AG157" s="7"/>
    </row>
    <row r="158" spans="1:33" ht="30" customHeight="1" x14ac:dyDescent="0.55000000000000004">
      <c r="A158" s="249" t="s">
        <v>80</v>
      </c>
      <c r="B158" s="250">
        <v>43839</v>
      </c>
      <c r="C158" s="251" t="s">
        <v>331</v>
      </c>
      <c r="D158" s="252"/>
      <c r="E158" s="253"/>
      <c r="F158" s="254"/>
      <c r="G158" s="255">
        <f t="shared" ref="G158:G163" si="347">E158*F158</f>
        <v>0</v>
      </c>
      <c r="H158" s="253"/>
      <c r="I158" s="254"/>
      <c r="J158" s="255">
        <f t="shared" ref="J158:J163" si="348">H158*I158</f>
        <v>0</v>
      </c>
      <c r="K158" s="256"/>
      <c r="L158" s="254"/>
      <c r="M158" s="255">
        <f t="shared" ref="M158:M163" si="349">K158*L158</f>
        <v>0</v>
      </c>
      <c r="N158" s="256"/>
      <c r="O158" s="254"/>
      <c r="P158" s="255">
        <f t="shared" ref="P158:P163" si="350">N158*O158</f>
        <v>0</v>
      </c>
      <c r="Q158" s="256"/>
      <c r="R158" s="254"/>
      <c r="S158" s="255">
        <f t="shared" ref="S158:S163" si="351">Q158*R158</f>
        <v>0</v>
      </c>
      <c r="T158" s="256"/>
      <c r="U158" s="254"/>
      <c r="V158" s="255">
        <f t="shared" ref="V158:V163" si="352">T158*U158</f>
        <v>0</v>
      </c>
      <c r="W158" s="231">
        <f t="shared" ref="W158:W163" si="353">G158+M158+S158</f>
        <v>0</v>
      </c>
      <c r="X158" s="127">
        <f t="shared" ref="X158:X163" si="354">J158+P158+V158</f>
        <v>0</v>
      </c>
      <c r="Y158" s="127">
        <f t="shared" ref="Y158:Y164" si="355">W158-X158</f>
        <v>0</v>
      </c>
      <c r="Z158" s="128" t="e">
        <f t="shared" ref="Z158:Z164" si="356">Y158/W158</f>
        <v>#DIV/0!</v>
      </c>
      <c r="AA158" s="233"/>
      <c r="AB158" s="130"/>
      <c r="AC158" s="131"/>
      <c r="AD158" s="131"/>
      <c r="AE158" s="131"/>
      <c r="AF158" s="131"/>
      <c r="AG158" s="131"/>
    </row>
    <row r="159" spans="1:33" ht="30" customHeight="1" x14ac:dyDescent="0.55000000000000004">
      <c r="A159" s="119" t="s">
        <v>80</v>
      </c>
      <c r="B159" s="257">
        <v>43870</v>
      </c>
      <c r="C159" s="187" t="s">
        <v>332</v>
      </c>
      <c r="D159" s="258"/>
      <c r="E159" s="259"/>
      <c r="F159" s="124"/>
      <c r="G159" s="125">
        <f t="shared" si="347"/>
        <v>0</v>
      </c>
      <c r="H159" s="259"/>
      <c r="I159" s="124"/>
      <c r="J159" s="125">
        <f t="shared" si="348"/>
        <v>0</v>
      </c>
      <c r="K159" s="123"/>
      <c r="L159" s="124"/>
      <c r="M159" s="125">
        <f t="shared" si="349"/>
        <v>0</v>
      </c>
      <c r="N159" s="123"/>
      <c r="O159" s="124"/>
      <c r="P159" s="125">
        <f t="shared" si="350"/>
        <v>0</v>
      </c>
      <c r="Q159" s="123"/>
      <c r="R159" s="124"/>
      <c r="S159" s="125">
        <f t="shared" si="351"/>
        <v>0</v>
      </c>
      <c r="T159" s="123"/>
      <c r="U159" s="124"/>
      <c r="V159" s="125">
        <f t="shared" si="352"/>
        <v>0</v>
      </c>
      <c r="W159" s="126">
        <f t="shared" si="353"/>
        <v>0</v>
      </c>
      <c r="X159" s="127">
        <f t="shared" si="354"/>
        <v>0</v>
      </c>
      <c r="Y159" s="127">
        <f t="shared" si="355"/>
        <v>0</v>
      </c>
      <c r="Z159" s="128" t="e">
        <f t="shared" si="356"/>
        <v>#DIV/0!</v>
      </c>
      <c r="AA159" s="129"/>
      <c r="AB159" s="131"/>
      <c r="AC159" s="131"/>
      <c r="AD159" s="131"/>
      <c r="AE159" s="131"/>
      <c r="AF159" s="131"/>
      <c r="AG159" s="131"/>
    </row>
    <row r="160" spans="1:33" ht="30" customHeight="1" x14ac:dyDescent="0.55000000000000004">
      <c r="A160" s="119" t="s">
        <v>80</v>
      </c>
      <c r="B160" s="257">
        <v>43899</v>
      </c>
      <c r="C160" s="187" t="s">
        <v>333</v>
      </c>
      <c r="D160" s="258" t="s">
        <v>154</v>
      </c>
      <c r="E160" s="259">
        <v>1</v>
      </c>
      <c r="F160" s="124">
        <v>20000</v>
      </c>
      <c r="G160" s="125">
        <f t="shared" si="347"/>
        <v>20000</v>
      </c>
      <c r="H160" s="259">
        <v>1</v>
      </c>
      <c r="I160" s="124">
        <v>20000</v>
      </c>
      <c r="J160" s="125">
        <f t="shared" si="348"/>
        <v>20000</v>
      </c>
      <c r="K160" s="123"/>
      <c r="L160" s="124"/>
      <c r="M160" s="125">
        <f t="shared" si="349"/>
        <v>0</v>
      </c>
      <c r="N160" s="123"/>
      <c r="O160" s="124"/>
      <c r="P160" s="125">
        <f t="shared" si="350"/>
        <v>0</v>
      </c>
      <c r="Q160" s="123"/>
      <c r="R160" s="124"/>
      <c r="S160" s="125">
        <f t="shared" si="351"/>
        <v>0</v>
      </c>
      <c r="T160" s="123"/>
      <c r="U160" s="124"/>
      <c r="V160" s="125">
        <f t="shared" si="352"/>
        <v>0</v>
      </c>
      <c r="W160" s="126">
        <f t="shared" si="353"/>
        <v>20000</v>
      </c>
      <c r="X160" s="127">
        <f t="shared" si="354"/>
        <v>20000</v>
      </c>
      <c r="Y160" s="127">
        <f t="shared" si="355"/>
        <v>0</v>
      </c>
      <c r="Z160" s="128">
        <f t="shared" si="356"/>
        <v>0</v>
      </c>
      <c r="AA160" s="129"/>
      <c r="AB160" s="131"/>
      <c r="AC160" s="131"/>
      <c r="AD160" s="131"/>
      <c r="AE160" s="131"/>
      <c r="AF160" s="131"/>
      <c r="AG160" s="131"/>
    </row>
    <row r="161" spans="1:33" ht="30" customHeight="1" x14ac:dyDescent="0.55000000000000004">
      <c r="A161" s="119" t="s">
        <v>80</v>
      </c>
      <c r="B161" s="257">
        <v>43930</v>
      </c>
      <c r="C161" s="187" t="s">
        <v>334</v>
      </c>
      <c r="D161" s="258" t="s">
        <v>154</v>
      </c>
      <c r="E161" s="259">
        <v>1</v>
      </c>
      <c r="F161" s="124">
        <v>7000</v>
      </c>
      <c r="G161" s="125">
        <f t="shared" si="347"/>
        <v>7000</v>
      </c>
      <c r="H161" s="259">
        <v>1</v>
      </c>
      <c r="I161" s="124">
        <v>12000</v>
      </c>
      <c r="J161" s="125">
        <f t="shared" si="348"/>
        <v>12000</v>
      </c>
      <c r="K161" s="123"/>
      <c r="L161" s="124"/>
      <c r="M161" s="125">
        <f t="shared" si="349"/>
        <v>0</v>
      </c>
      <c r="N161" s="123"/>
      <c r="O161" s="124"/>
      <c r="P161" s="125">
        <f t="shared" si="350"/>
        <v>0</v>
      </c>
      <c r="Q161" s="123"/>
      <c r="R161" s="124"/>
      <c r="S161" s="125">
        <f t="shared" si="351"/>
        <v>0</v>
      </c>
      <c r="T161" s="123"/>
      <c r="U161" s="124"/>
      <c r="V161" s="125">
        <f t="shared" si="352"/>
        <v>0</v>
      </c>
      <c r="W161" s="126">
        <f t="shared" si="353"/>
        <v>7000</v>
      </c>
      <c r="X161" s="127">
        <f t="shared" si="354"/>
        <v>12000</v>
      </c>
      <c r="Y161" s="127">
        <f t="shared" si="355"/>
        <v>-5000</v>
      </c>
      <c r="Z161" s="128">
        <f t="shared" si="356"/>
        <v>-0.7142857142857143</v>
      </c>
      <c r="AA161" s="129"/>
      <c r="AB161" s="131"/>
      <c r="AC161" s="131"/>
      <c r="AD161" s="131"/>
      <c r="AE161" s="131"/>
      <c r="AF161" s="131"/>
      <c r="AG161" s="131"/>
    </row>
    <row r="162" spans="1:33" ht="30" customHeight="1" x14ac:dyDescent="0.55000000000000004">
      <c r="A162" s="132" t="s">
        <v>80</v>
      </c>
      <c r="B162" s="257">
        <v>43960</v>
      </c>
      <c r="C162" s="163" t="s">
        <v>335</v>
      </c>
      <c r="D162" s="260" t="s">
        <v>154</v>
      </c>
      <c r="E162" s="261">
        <v>2</v>
      </c>
      <c r="F162" s="136">
        <v>12000</v>
      </c>
      <c r="G162" s="137">
        <f t="shared" si="347"/>
        <v>24000</v>
      </c>
      <c r="H162" s="261">
        <v>2</v>
      </c>
      <c r="I162" s="136">
        <v>11750</v>
      </c>
      <c r="J162" s="137">
        <f t="shared" si="348"/>
        <v>23500</v>
      </c>
      <c r="K162" s="135"/>
      <c r="L162" s="136"/>
      <c r="M162" s="137">
        <f t="shared" si="349"/>
        <v>0</v>
      </c>
      <c r="N162" s="135"/>
      <c r="O162" s="136"/>
      <c r="P162" s="137">
        <f t="shared" si="350"/>
        <v>0</v>
      </c>
      <c r="Q162" s="135"/>
      <c r="R162" s="136"/>
      <c r="S162" s="137">
        <f t="shared" si="351"/>
        <v>0</v>
      </c>
      <c r="T162" s="135"/>
      <c r="U162" s="136"/>
      <c r="V162" s="137">
        <f t="shared" si="352"/>
        <v>0</v>
      </c>
      <c r="W162" s="138">
        <f t="shared" si="353"/>
        <v>24000</v>
      </c>
      <c r="X162" s="127">
        <f t="shared" si="354"/>
        <v>23500</v>
      </c>
      <c r="Y162" s="127">
        <f t="shared" si="355"/>
        <v>500</v>
      </c>
      <c r="Z162" s="128">
        <f t="shared" si="356"/>
        <v>2.0833333333333332E-2</v>
      </c>
      <c r="AA162" s="139"/>
      <c r="AB162" s="131"/>
      <c r="AC162" s="131"/>
      <c r="AD162" s="131"/>
      <c r="AE162" s="131"/>
      <c r="AF162" s="131"/>
      <c r="AG162" s="131"/>
    </row>
    <row r="163" spans="1:33" ht="30" customHeight="1" x14ac:dyDescent="0.55000000000000004">
      <c r="A163" s="132" t="s">
        <v>80</v>
      </c>
      <c r="B163" s="257">
        <v>43991</v>
      </c>
      <c r="C163" s="235" t="s">
        <v>336</v>
      </c>
      <c r="D163" s="148"/>
      <c r="E163" s="135"/>
      <c r="F163" s="136">
        <v>0.22</v>
      </c>
      <c r="G163" s="137">
        <f t="shared" si="347"/>
        <v>0</v>
      </c>
      <c r="H163" s="135"/>
      <c r="I163" s="136">
        <v>0.22</v>
      </c>
      <c r="J163" s="137">
        <f t="shared" si="348"/>
        <v>0</v>
      </c>
      <c r="K163" s="135"/>
      <c r="L163" s="136">
        <v>0.22</v>
      </c>
      <c r="M163" s="137">
        <f t="shared" si="349"/>
        <v>0</v>
      </c>
      <c r="N163" s="135"/>
      <c r="O163" s="136">
        <v>0.22</v>
      </c>
      <c r="P163" s="137">
        <f t="shared" si="350"/>
        <v>0</v>
      </c>
      <c r="Q163" s="135"/>
      <c r="R163" s="136">
        <v>0.22</v>
      </c>
      <c r="S163" s="137">
        <f t="shared" si="351"/>
        <v>0</v>
      </c>
      <c r="T163" s="135"/>
      <c r="U163" s="136">
        <v>0.22</v>
      </c>
      <c r="V163" s="137">
        <f t="shared" si="352"/>
        <v>0</v>
      </c>
      <c r="W163" s="138">
        <f t="shared" si="353"/>
        <v>0</v>
      </c>
      <c r="X163" s="165">
        <f t="shared" si="354"/>
        <v>0</v>
      </c>
      <c r="Y163" s="165">
        <f t="shared" si="355"/>
        <v>0</v>
      </c>
      <c r="Z163" s="223" t="e">
        <f t="shared" si="356"/>
        <v>#DIV/0!</v>
      </c>
      <c r="AA163" s="139"/>
      <c r="AB163" s="7"/>
      <c r="AC163" s="7"/>
      <c r="AD163" s="7"/>
      <c r="AE163" s="7"/>
      <c r="AF163" s="7"/>
      <c r="AG163" s="7"/>
    </row>
    <row r="164" spans="1:33" ht="30" customHeight="1" x14ac:dyDescent="0.55000000000000004">
      <c r="A164" s="166" t="s">
        <v>337</v>
      </c>
      <c r="B164" s="167"/>
      <c r="C164" s="168"/>
      <c r="D164" s="169"/>
      <c r="E164" s="173">
        <f>SUM(E158:E162)</f>
        <v>4</v>
      </c>
      <c r="F164" s="189"/>
      <c r="G164" s="172">
        <f>SUM(G158:G163)</f>
        <v>51000</v>
      </c>
      <c r="H164" s="173">
        <f>SUM(H158:H162)</f>
        <v>4</v>
      </c>
      <c r="I164" s="189"/>
      <c r="J164" s="172">
        <f>SUM(J158:J163)</f>
        <v>55500</v>
      </c>
      <c r="K164" s="190">
        <f>SUM(K158:K162)</f>
        <v>0</v>
      </c>
      <c r="L164" s="189"/>
      <c r="M164" s="172">
        <f>SUM(M158:M163)</f>
        <v>0</v>
      </c>
      <c r="N164" s="190">
        <f>SUM(N158:N162)</f>
        <v>0</v>
      </c>
      <c r="O164" s="189"/>
      <c r="P164" s="172">
        <f>SUM(P158:P163)</f>
        <v>0</v>
      </c>
      <c r="Q164" s="190">
        <f>SUM(Q158:Q162)</f>
        <v>0</v>
      </c>
      <c r="R164" s="189"/>
      <c r="S164" s="172">
        <f>SUM(S158:S163)</f>
        <v>0</v>
      </c>
      <c r="T164" s="190">
        <f>SUM(T158:T162)</f>
        <v>0</v>
      </c>
      <c r="U164" s="189"/>
      <c r="V164" s="174">
        <f t="shared" ref="V164:X164" si="357">SUM(V158:V163)</f>
        <v>0</v>
      </c>
      <c r="W164" s="224">
        <f t="shared" si="357"/>
        <v>51000</v>
      </c>
      <c r="X164" s="225">
        <f t="shared" si="357"/>
        <v>55500</v>
      </c>
      <c r="Y164" s="225">
        <f t="shared" si="355"/>
        <v>-4500</v>
      </c>
      <c r="Z164" s="225">
        <f t="shared" si="356"/>
        <v>-8.8235294117647065E-2</v>
      </c>
      <c r="AA164" s="226"/>
      <c r="AB164" s="7"/>
      <c r="AC164" s="7"/>
      <c r="AD164" s="7"/>
      <c r="AE164" s="7"/>
      <c r="AF164" s="7"/>
      <c r="AG164" s="7"/>
    </row>
    <row r="165" spans="1:33" ht="30" customHeight="1" x14ac:dyDescent="0.55000000000000004">
      <c r="A165" s="178" t="s">
        <v>75</v>
      </c>
      <c r="B165" s="208">
        <v>10</v>
      </c>
      <c r="C165" s="241" t="s">
        <v>338</v>
      </c>
      <c r="D165" s="181"/>
      <c r="E165" s="105"/>
      <c r="F165" s="105"/>
      <c r="G165" s="105"/>
      <c r="H165" s="105"/>
      <c r="I165" s="105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  <c r="T165" s="105"/>
      <c r="U165" s="105"/>
      <c r="V165" s="105"/>
      <c r="W165" s="227"/>
      <c r="X165" s="227"/>
      <c r="Y165" s="182"/>
      <c r="Z165" s="227"/>
      <c r="AA165" s="228"/>
      <c r="AB165" s="7"/>
      <c r="AC165" s="7"/>
      <c r="AD165" s="7"/>
      <c r="AE165" s="7"/>
      <c r="AF165" s="7"/>
      <c r="AG165" s="7"/>
    </row>
    <row r="166" spans="1:33" ht="30" customHeight="1" x14ac:dyDescent="0.55000000000000004">
      <c r="A166" s="119" t="s">
        <v>80</v>
      </c>
      <c r="B166" s="257">
        <v>43840</v>
      </c>
      <c r="C166" s="262" t="s">
        <v>339</v>
      </c>
      <c r="D166" s="252"/>
      <c r="E166" s="263"/>
      <c r="F166" s="160"/>
      <c r="G166" s="161">
        <f t="shared" ref="G166:G170" si="358">E166*F166</f>
        <v>0</v>
      </c>
      <c r="H166" s="263"/>
      <c r="I166" s="160"/>
      <c r="J166" s="161">
        <f t="shared" ref="J166:J170" si="359">H166*I166</f>
        <v>0</v>
      </c>
      <c r="K166" s="159"/>
      <c r="L166" s="160"/>
      <c r="M166" s="161">
        <f t="shared" ref="M166:M170" si="360">K166*L166</f>
        <v>0</v>
      </c>
      <c r="N166" s="159"/>
      <c r="O166" s="160"/>
      <c r="P166" s="161">
        <f t="shared" ref="P166:P170" si="361">N166*O166</f>
        <v>0</v>
      </c>
      <c r="Q166" s="159"/>
      <c r="R166" s="160"/>
      <c r="S166" s="161">
        <f t="shared" ref="S166:S170" si="362">Q166*R166</f>
        <v>0</v>
      </c>
      <c r="T166" s="159"/>
      <c r="U166" s="160"/>
      <c r="V166" s="264">
        <f t="shared" ref="V166:V170" si="363">T166*U166</f>
        <v>0</v>
      </c>
      <c r="W166" s="265">
        <f t="shared" ref="W166:W170" si="364">G166+M166+S166</f>
        <v>0</v>
      </c>
      <c r="X166" s="231">
        <f t="shared" ref="X166:X170" si="365">J166+P166+V166</f>
        <v>0</v>
      </c>
      <c r="Y166" s="231">
        <f t="shared" ref="Y166:Y171" si="366">W166-X166</f>
        <v>0</v>
      </c>
      <c r="Z166" s="232" t="e">
        <f t="shared" ref="Z166:Z171" si="367">Y166/W166</f>
        <v>#DIV/0!</v>
      </c>
      <c r="AA166" s="266"/>
      <c r="AB166" s="131"/>
      <c r="AC166" s="131"/>
      <c r="AD166" s="131"/>
      <c r="AE166" s="131"/>
      <c r="AF166" s="131"/>
      <c r="AG166" s="131"/>
    </row>
    <row r="167" spans="1:33" ht="30" customHeight="1" x14ac:dyDescent="0.55000000000000004">
      <c r="A167" s="119" t="s">
        <v>80</v>
      </c>
      <c r="B167" s="257">
        <v>43871</v>
      </c>
      <c r="C167" s="262" t="s">
        <v>339</v>
      </c>
      <c r="D167" s="258"/>
      <c r="E167" s="259"/>
      <c r="F167" s="124"/>
      <c r="G167" s="125">
        <f t="shared" si="358"/>
        <v>0</v>
      </c>
      <c r="H167" s="259"/>
      <c r="I167" s="124"/>
      <c r="J167" s="125">
        <f t="shared" si="359"/>
        <v>0</v>
      </c>
      <c r="K167" s="123"/>
      <c r="L167" s="124"/>
      <c r="M167" s="125">
        <f t="shared" si="360"/>
        <v>0</v>
      </c>
      <c r="N167" s="123"/>
      <c r="O167" s="124"/>
      <c r="P167" s="125">
        <f t="shared" si="361"/>
        <v>0</v>
      </c>
      <c r="Q167" s="123"/>
      <c r="R167" s="124"/>
      <c r="S167" s="125">
        <f t="shared" si="362"/>
        <v>0</v>
      </c>
      <c r="T167" s="123"/>
      <c r="U167" s="124"/>
      <c r="V167" s="229">
        <f t="shared" si="363"/>
        <v>0</v>
      </c>
      <c r="W167" s="234">
        <f t="shared" si="364"/>
        <v>0</v>
      </c>
      <c r="X167" s="127">
        <f t="shared" si="365"/>
        <v>0</v>
      </c>
      <c r="Y167" s="127">
        <f t="shared" si="366"/>
        <v>0</v>
      </c>
      <c r="Z167" s="128" t="e">
        <f t="shared" si="367"/>
        <v>#DIV/0!</v>
      </c>
      <c r="AA167" s="129"/>
      <c r="AB167" s="131"/>
      <c r="AC167" s="131"/>
      <c r="AD167" s="131"/>
      <c r="AE167" s="131"/>
      <c r="AF167" s="131"/>
      <c r="AG167" s="131"/>
    </row>
    <row r="168" spans="1:33" ht="30" customHeight="1" x14ac:dyDescent="0.55000000000000004">
      <c r="A168" s="119" t="s">
        <v>80</v>
      </c>
      <c r="B168" s="257">
        <v>43900</v>
      </c>
      <c r="C168" s="262" t="s">
        <v>339</v>
      </c>
      <c r="D168" s="258"/>
      <c r="E168" s="259"/>
      <c r="F168" s="124"/>
      <c r="G168" s="125">
        <f t="shared" si="358"/>
        <v>0</v>
      </c>
      <c r="H168" s="259"/>
      <c r="I168" s="124"/>
      <c r="J168" s="125">
        <f t="shared" si="359"/>
        <v>0</v>
      </c>
      <c r="K168" s="123"/>
      <c r="L168" s="124"/>
      <c r="M168" s="125">
        <f t="shared" si="360"/>
        <v>0</v>
      </c>
      <c r="N168" s="123"/>
      <c r="O168" s="124"/>
      <c r="P168" s="125">
        <f t="shared" si="361"/>
        <v>0</v>
      </c>
      <c r="Q168" s="123"/>
      <c r="R168" s="124"/>
      <c r="S168" s="125">
        <f t="shared" si="362"/>
        <v>0</v>
      </c>
      <c r="T168" s="123"/>
      <c r="U168" s="124"/>
      <c r="V168" s="229">
        <f t="shared" si="363"/>
        <v>0</v>
      </c>
      <c r="W168" s="234">
        <f t="shared" si="364"/>
        <v>0</v>
      </c>
      <c r="X168" s="127">
        <f t="shared" si="365"/>
        <v>0</v>
      </c>
      <c r="Y168" s="127">
        <f t="shared" si="366"/>
        <v>0</v>
      </c>
      <c r="Z168" s="128" t="e">
        <f t="shared" si="367"/>
        <v>#DIV/0!</v>
      </c>
      <c r="AA168" s="129"/>
      <c r="AB168" s="131"/>
      <c r="AC168" s="131"/>
      <c r="AD168" s="131"/>
      <c r="AE168" s="131"/>
      <c r="AF168" s="131"/>
      <c r="AG168" s="131"/>
    </row>
    <row r="169" spans="1:33" ht="30" customHeight="1" x14ac:dyDescent="0.55000000000000004">
      <c r="A169" s="132" t="s">
        <v>80</v>
      </c>
      <c r="B169" s="267">
        <v>43931</v>
      </c>
      <c r="C169" s="163" t="s">
        <v>340</v>
      </c>
      <c r="D169" s="260" t="s">
        <v>83</v>
      </c>
      <c r="E169" s="261"/>
      <c r="F169" s="136"/>
      <c r="G169" s="125">
        <f t="shared" si="358"/>
        <v>0</v>
      </c>
      <c r="H169" s="261"/>
      <c r="I169" s="136"/>
      <c r="J169" s="125">
        <f t="shared" si="359"/>
        <v>0</v>
      </c>
      <c r="K169" s="135"/>
      <c r="L169" s="136"/>
      <c r="M169" s="137">
        <f t="shared" si="360"/>
        <v>0</v>
      </c>
      <c r="N169" s="135"/>
      <c r="O169" s="136"/>
      <c r="P169" s="137">
        <f t="shared" si="361"/>
        <v>0</v>
      </c>
      <c r="Q169" s="135"/>
      <c r="R169" s="136"/>
      <c r="S169" s="137">
        <f t="shared" si="362"/>
        <v>0</v>
      </c>
      <c r="T169" s="135"/>
      <c r="U169" s="136"/>
      <c r="V169" s="236">
        <f t="shared" si="363"/>
        <v>0</v>
      </c>
      <c r="W169" s="268">
        <f t="shared" si="364"/>
        <v>0</v>
      </c>
      <c r="X169" s="127">
        <f t="shared" si="365"/>
        <v>0</v>
      </c>
      <c r="Y169" s="127">
        <f t="shared" si="366"/>
        <v>0</v>
      </c>
      <c r="Z169" s="128" t="e">
        <f t="shared" si="367"/>
        <v>#DIV/0!</v>
      </c>
      <c r="AA169" s="220"/>
      <c r="AB169" s="131"/>
      <c r="AC169" s="131"/>
      <c r="AD169" s="131"/>
      <c r="AE169" s="131"/>
      <c r="AF169" s="131"/>
      <c r="AG169" s="131"/>
    </row>
    <row r="170" spans="1:33" ht="30" customHeight="1" x14ac:dyDescent="0.55000000000000004">
      <c r="A170" s="132" t="s">
        <v>80</v>
      </c>
      <c r="B170" s="269">
        <v>43961</v>
      </c>
      <c r="C170" s="235" t="s">
        <v>341</v>
      </c>
      <c r="D170" s="270"/>
      <c r="E170" s="135"/>
      <c r="F170" s="136">
        <v>0.22</v>
      </c>
      <c r="G170" s="137">
        <f t="shared" si="358"/>
        <v>0</v>
      </c>
      <c r="H170" s="135"/>
      <c r="I170" s="136">
        <v>0.22</v>
      </c>
      <c r="J170" s="137">
        <f t="shared" si="359"/>
        <v>0</v>
      </c>
      <c r="K170" s="135"/>
      <c r="L170" s="136">
        <v>0.22</v>
      </c>
      <c r="M170" s="137">
        <f t="shared" si="360"/>
        <v>0</v>
      </c>
      <c r="N170" s="135"/>
      <c r="O170" s="136">
        <v>0.22</v>
      </c>
      <c r="P170" s="137">
        <f t="shared" si="361"/>
        <v>0</v>
      </c>
      <c r="Q170" s="135"/>
      <c r="R170" s="136">
        <v>0.22</v>
      </c>
      <c r="S170" s="137">
        <f t="shared" si="362"/>
        <v>0</v>
      </c>
      <c r="T170" s="135"/>
      <c r="U170" s="136">
        <v>0.22</v>
      </c>
      <c r="V170" s="236">
        <f t="shared" si="363"/>
        <v>0</v>
      </c>
      <c r="W170" s="237">
        <f t="shared" si="364"/>
        <v>0</v>
      </c>
      <c r="X170" s="238">
        <f t="shared" si="365"/>
        <v>0</v>
      </c>
      <c r="Y170" s="238">
        <f t="shared" si="366"/>
        <v>0</v>
      </c>
      <c r="Z170" s="239" t="e">
        <f t="shared" si="367"/>
        <v>#DIV/0!</v>
      </c>
      <c r="AA170" s="271"/>
      <c r="AB170" s="7"/>
      <c r="AC170" s="7"/>
      <c r="AD170" s="7"/>
      <c r="AE170" s="7"/>
      <c r="AF170" s="7"/>
      <c r="AG170" s="7"/>
    </row>
    <row r="171" spans="1:33" ht="30" customHeight="1" x14ac:dyDescent="0.55000000000000004">
      <c r="A171" s="166" t="s">
        <v>342</v>
      </c>
      <c r="B171" s="167"/>
      <c r="C171" s="168"/>
      <c r="D171" s="169"/>
      <c r="E171" s="173">
        <f>SUM(E166:E169)</f>
        <v>0</v>
      </c>
      <c r="F171" s="189"/>
      <c r="G171" s="172">
        <f>SUM(G166:G170)</f>
        <v>0</v>
      </c>
      <c r="H171" s="173">
        <f>SUM(H166:H169)</f>
        <v>0</v>
      </c>
      <c r="I171" s="189"/>
      <c r="J171" s="172">
        <f>SUM(J166:J170)</f>
        <v>0</v>
      </c>
      <c r="K171" s="190">
        <f>SUM(K166:K169)</f>
        <v>0</v>
      </c>
      <c r="L171" s="189"/>
      <c r="M171" s="172">
        <f>SUM(M166:M170)</f>
        <v>0</v>
      </c>
      <c r="N171" s="190">
        <f>SUM(N166:N169)</f>
        <v>0</v>
      </c>
      <c r="O171" s="189"/>
      <c r="P171" s="172">
        <f>SUM(P166:P170)</f>
        <v>0</v>
      </c>
      <c r="Q171" s="190">
        <f>SUM(Q166:Q169)</f>
        <v>0</v>
      </c>
      <c r="R171" s="189"/>
      <c r="S171" s="172">
        <f>SUM(S166:S170)</f>
        <v>0</v>
      </c>
      <c r="T171" s="190">
        <f>SUM(T166:T169)</f>
        <v>0</v>
      </c>
      <c r="U171" s="189"/>
      <c r="V171" s="174">
        <f t="shared" ref="V171:X171" si="368">SUM(V166:V170)</f>
        <v>0</v>
      </c>
      <c r="W171" s="224">
        <f t="shared" si="368"/>
        <v>0</v>
      </c>
      <c r="X171" s="225">
        <f t="shared" si="368"/>
        <v>0</v>
      </c>
      <c r="Y171" s="225">
        <f t="shared" si="366"/>
        <v>0</v>
      </c>
      <c r="Z171" s="225" t="e">
        <f t="shared" si="367"/>
        <v>#DIV/0!</v>
      </c>
      <c r="AA171" s="226"/>
      <c r="AB171" s="7"/>
      <c r="AC171" s="7"/>
      <c r="AD171" s="7"/>
      <c r="AE171" s="7"/>
      <c r="AF171" s="7"/>
      <c r="AG171" s="7"/>
    </row>
    <row r="172" spans="1:33" ht="30" customHeight="1" x14ac:dyDescent="0.55000000000000004">
      <c r="A172" s="178" t="s">
        <v>75</v>
      </c>
      <c r="B172" s="208">
        <v>11</v>
      </c>
      <c r="C172" s="180" t="s">
        <v>343</v>
      </c>
      <c r="D172" s="181"/>
      <c r="E172" s="105"/>
      <c r="F172" s="105"/>
      <c r="G172" s="105"/>
      <c r="H172" s="105"/>
      <c r="I172" s="105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227"/>
      <c r="X172" s="227"/>
      <c r="Y172" s="182"/>
      <c r="Z172" s="227"/>
      <c r="AA172" s="228"/>
      <c r="AB172" s="7"/>
      <c r="AC172" s="7"/>
      <c r="AD172" s="7"/>
      <c r="AE172" s="7"/>
      <c r="AF172" s="7"/>
      <c r="AG172" s="7"/>
    </row>
    <row r="173" spans="1:33" ht="30" customHeight="1" x14ac:dyDescent="0.55000000000000004">
      <c r="A173" s="272" t="s">
        <v>80</v>
      </c>
      <c r="B173" s="257">
        <v>43841</v>
      </c>
      <c r="C173" s="262" t="s">
        <v>344</v>
      </c>
      <c r="D173" s="158" t="s">
        <v>123</v>
      </c>
      <c r="E173" s="159"/>
      <c r="F173" s="160"/>
      <c r="G173" s="161">
        <f t="shared" ref="G173:G174" si="369">E173*F173</f>
        <v>0</v>
      </c>
      <c r="H173" s="159"/>
      <c r="I173" s="160"/>
      <c r="J173" s="161">
        <f t="shared" ref="J173:J174" si="370">H173*I173</f>
        <v>0</v>
      </c>
      <c r="K173" s="159"/>
      <c r="L173" s="160"/>
      <c r="M173" s="161">
        <f t="shared" ref="M173:M174" si="371">K173*L173</f>
        <v>0</v>
      </c>
      <c r="N173" s="159"/>
      <c r="O173" s="160"/>
      <c r="P173" s="161">
        <f t="shared" ref="P173:P174" si="372">N173*O173</f>
        <v>0</v>
      </c>
      <c r="Q173" s="159"/>
      <c r="R173" s="160"/>
      <c r="S173" s="161">
        <f t="shared" ref="S173:S174" si="373">Q173*R173</f>
        <v>0</v>
      </c>
      <c r="T173" s="159"/>
      <c r="U173" s="160"/>
      <c r="V173" s="264">
        <f t="shared" ref="V173:V174" si="374">T173*U173</f>
        <v>0</v>
      </c>
      <c r="W173" s="265">
        <f t="shared" ref="W173:W174" si="375">G173+M173+S173</f>
        <v>0</v>
      </c>
      <c r="X173" s="231">
        <f t="shared" ref="X173:X174" si="376">J173+P173+V173</f>
        <v>0</v>
      </c>
      <c r="Y173" s="231">
        <f t="shared" ref="Y173:Y175" si="377">W173-X173</f>
        <v>0</v>
      </c>
      <c r="Z173" s="232" t="e">
        <f t="shared" ref="Z173:Z175" si="378">Y173/W173</f>
        <v>#DIV/0!</v>
      </c>
      <c r="AA173" s="266"/>
      <c r="AB173" s="131"/>
      <c r="AC173" s="131"/>
      <c r="AD173" s="131"/>
      <c r="AE173" s="131"/>
      <c r="AF173" s="131"/>
      <c r="AG173" s="131"/>
    </row>
    <row r="174" spans="1:33" ht="30" customHeight="1" x14ac:dyDescent="0.55000000000000004">
      <c r="A174" s="273" t="s">
        <v>80</v>
      </c>
      <c r="B174" s="257">
        <v>43872</v>
      </c>
      <c r="C174" s="163" t="s">
        <v>344</v>
      </c>
      <c r="D174" s="134" t="s">
        <v>123</v>
      </c>
      <c r="E174" s="135"/>
      <c r="F174" s="136"/>
      <c r="G174" s="125">
        <f t="shared" si="369"/>
        <v>0</v>
      </c>
      <c r="H174" s="135"/>
      <c r="I174" s="136"/>
      <c r="J174" s="125">
        <f t="shared" si="370"/>
        <v>0</v>
      </c>
      <c r="K174" s="135"/>
      <c r="L174" s="136"/>
      <c r="M174" s="137">
        <f t="shared" si="371"/>
        <v>0</v>
      </c>
      <c r="N174" s="135"/>
      <c r="O174" s="136"/>
      <c r="P174" s="137">
        <f t="shared" si="372"/>
        <v>0</v>
      </c>
      <c r="Q174" s="135"/>
      <c r="R174" s="136"/>
      <c r="S174" s="137">
        <f t="shared" si="373"/>
        <v>0</v>
      </c>
      <c r="T174" s="135"/>
      <c r="U174" s="136"/>
      <c r="V174" s="236">
        <f t="shared" si="374"/>
        <v>0</v>
      </c>
      <c r="W174" s="274">
        <f t="shared" si="375"/>
        <v>0</v>
      </c>
      <c r="X174" s="238">
        <f t="shared" si="376"/>
        <v>0</v>
      </c>
      <c r="Y174" s="238">
        <f t="shared" si="377"/>
        <v>0</v>
      </c>
      <c r="Z174" s="239" t="e">
        <f t="shared" si="378"/>
        <v>#DIV/0!</v>
      </c>
      <c r="AA174" s="271"/>
      <c r="AB174" s="130"/>
      <c r="AC174" s="131"/>
      <c r="AD174" s="131"/>
      <c r="AE174" s="131"/>
      <c r="AF174" s="131"/>
      <c r="AG174" s="131"/>
    </row>
    <row r="175" spans="1:33" ht="30" customHeight="1" x14ac:dyDescent="0.55000000000000004">
      <c r="A175" s="361" t="s">
        <v>345</v>
      </c>
      <c r="B175" s="362"/>
      <c r="C175" s="362"/>
      <c r="D175" s="363"/>
      <c r="E175" s="173">
        <f>SUM(E173:E174)</f>
        <v>0</v>
      </c>
      <c r="F175" s="189"/>
      <c r="G175" s="172">
        <f t="shared" ref="G175:H175" si="379">SUM(G173:G174)</f>
        <v>0</v>
      </c>
      <c r="H175" s="173">
        <f t="shared" si="379"/>
        <v>0</v>
      </c>
      <c r="I175" s="189"/>
      <c r="J175" s="172">
        <f t="shared" ref="J175:K175" si="380">SUM(J173:J174)</f>
        <v>0</v>
      </c>
      <c r="K175" s="190">
        <f t="shared" si="380"/>
        <v>0</v>
      </c>
      <c r="L175" s="189"/>
      <c r="M175" s="172">
        <f t="shared" ref="M175:N175" si="381">SUM(M173:M174)</f>
        <v>0</v>
      </c>
      <c r="N175" s="190">
        <f t="shared" si="381"/>
        <v>0</v>
      </c>
      <c r="O175" s="189"/>
      <c r="P175" s="172">
        <f t="shared" ref="P175:Q175" si="382">SUM(P173:P174)</f>
        <v>0</v>
      </c>
      <c r="Q175" s="190">
        <f t="shared" si="382"/>
        <v>0</v>
      </c>
      <c r="R175" s="189"/>
      <c r="S175" s="172">
        <f t="shared" ref="S175:T175" si="383">SUM(S173:S174)</f>
        <v>0</v>
      </c>
      <c r="T175" s="190">
        <f t="shared" si="383"/>
        <v>0</v>
      </c>
      <c r="U175" s="189"/>
      <c r="V175" s="174">
        <f t="shared" ref="V175:X175" si="384">SUM(V173:V174)</f>
        <v>0</v>
      </c>
      <c r="W175" s="224">
        <f t="shared" si="384"/>
        <v>0</v>
      </c>
      <c r="X175" s="225">
        <f t="shared" si="384"/>
        <v>0</v>
      </c>
      <c r="Y175" s="225">
        <f t="shared" si="377"/>
        <v>0</v>
      </c>
      <c r="Z175" s="225" t="e">
        <f t="shared" si="378"/>
        <v>#DIV/0!</v>
      </c>
      <c r="AA175" s="226"/>
      <c r="AB175" s="7"/>
      <c r="AC175" s="7"/>
      <c r="AD175" s="7"/>
      <c r="AE175" s="7"/>
      <c r="AF175" s="7"/>
      <c r="AG175" s="7"/>
    </row>
    <row r="176" spans="1:33" ht="30" customHeight="1" x14ac:dyDescent="0.55000000000000004">
      <c r="A176" s="207" t="s">
        <v>75</v>
      </c>
      <c r="B176" s="208">
        <v>12</v>
      </c>
      <c r="C176" s="209" t="s">
        <v>346</v>
      </c>
      <c r="D176" s="275"/>
      <c r="E176" s="105"/>
      <c r="F176" s="105"/>
      <c r="G176" s="105"/>
      <c r="H176" s="105"/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227"/>
      <c r="X176" s="227"/>
      <c r="Y176" s="182"/>
      <c r="Z176" s="227"/>
      <c r="AA176" s="228"/>
      <c r="AB176" s="7"/>
      <c r="AC176" s="7"/>
      <c r="AD176" s="7"/>
      <c r="AE176" s="7"/>
      <c r="AF176" s="7"/>
      <c r="AG176" s="7"/>
    </row>
    <row r="177" spans="1:33" ht="30" customHeight="1" x14ac:dyDescent="0.55000000000000004">
      <c r="A177" s="156" t="s">
        <v>80</v>
      </c>
      <c r="B177" s="276">
        <v>43842</v>
      </c>
      <c r="C177" s="277" t="s">
        <v>347</v>
      </c>
      <c r="D177" s="252" t="s">
        <v>348</v>
      </c>
      <c r="E177" s="263"/>
      <c r="F177" s="160"/>
      <c r="G177" s="161">
        <f t="shared" ref="G177:G180" si="385">E177*F177</f>
        <v>0</v>
      </c>
      <c r="H177" s="263"/>
      <c r="I177" s="160"/>
      <c r="J177" s="161">
        <f t="shared" ref="J177:J180" si="386">H177*I177</f>
        <v>0</v>
      </c>
      <c r="K177" s="159"/>
      <c r="L177" s="160"/>
      <c r="M177" s="161">
        <f t="shared" ref="M177:M180" si="387">K177*L177</f>
        <v>0</v>
      </c>
      <c r="N177" s="159"/>
      <c r="O177" s="160"/>
      <c r="P177" s="161">
        <f t="shared" ref="P177:P180" si="388">N177*O177</f>
        <v>0</v>
      </c>
      <c r="Q177" s="159"/>
      <c r="R177" s="160"/>
      <c r="S177" s="161">
        <f t="shared" ref="S177:S180" si="389">Q177*R177</f>
        <v>0</v>
      </c>
      <c r="T177" s="159"/>
      <c r="U177" s="160"/>
      <c r="V177" s="264">
        <f t="shared" ref="V177:V180" si="390">T177*U177</f>
        <v>0</v>
      </c>
      <c r="W177" s="265">
        <f t="shared" ref="W177:W180" si="391">G177+M177+S177</f>
        <v>0</v>
      </c>
      <c r="X177" s="231">
        <f t="shared" ref="X177:X180" si="392">J177+P177+V177</f>
        <v>0</v>
      </c>
      <c r="Y177" s="231">
        <f t="shared" ref="Y177:Y181" si="393">W177-X177</f>
        <v>0</v>
      </c>
      <c r="Z177" s="232" t="e">
        <f t="shared" ref="Z177:Z181" si="394">Y177/W177</f>
        <v>#DIV/0!</v>
      </c>
      <c r="AA177" s="278"/>
      <c r="AB177" s="130"/>
      <c r="AC177" s="131"/>
      <c r="AD177" s="131"/>
      <c r="AE177" s="131"/>
      <c r="AF177" s="131"/>
      <c r="AG177" s="131"/>
    </row>
    <row r="178" spans="1:33" ht="30" customHeight="1" x14ac:dyDescent="0.55000000000000004">
      <c r="A178" s="119" t="s">
        <v>80</v>
      </c>
      <c r="B178" s="257">
        <v>43873</v>
      </c>
      <c r="C178" s="187" t="s">
        <v>349</v>
      </c>
      <c r="D178" s="258" t="s">
        <v>317</v>
      </c>
      <c r="E178" s="259">
        <v>60</v>
      </c>
      <c r="F178" s="124">
        <v>250</v>
      </c>
      <c r="G178" s="125">
        <f t="shared" si="385"/>
        <v>15000</v>
      </c>
      <c r="H178" s="259">
        <v>45</v>
      </c>
      <c r="I178" s="124">
        <v>340</v>
      </c>
      <c r="J178" s="125">
        <f t="shared" si="386"/>
        <v>15300</v>
      </c>
      <c r="K178" s="123"/>
      <c r="L178" s="124"/>
      <c r="M178" s="125">
        <f t="shared" si="387"/>
        <v>0</v>
      </c>
      <c r="N178" s="123"/>
      <c r="O178" s="124"/>
      <c r="P178" s="125">
        <f t="shared" si="388"/>
        <v>0</v>
      </c>
      <c r="Q178" s="123"/>
      <c r="R178" s="124"/>
      <c r="S178" s="125">
        <f t="shared" si="389"/>
        <v>0</v>
      </c>
      <c r="T178" s="123"/>
      <c r="U178" s="124"/>
      <c r="V178" s="229">
        <f t="shared" si="390"/>
        <v>0</v>
      </c>
      <c r="W178" s="279">
        <f t="shared" si="391"/>
        <v>15000</v>
      </c>
      <c r="X178" s="127">
        <f t="shared" si="392"/>
        <v>15300</v>
      </c>
      <c r="Y178" s="127">
        <f t="shared" si="393"/>
        <v>-300</v>
      </c>
      <c r="Z178" s="128">
        <f t="shared" si="394"/>
        <v>-0.02</v>
      </c>
      <c r="AA178" s="280"/>
      <c r="AB178" s="131"/>
      <c r="AC178" s="131"/>
      <c r="AD178" s="131"/>
      <c r="AE178" s="131"/>
      <c r="AF178" s="131"/>
      <c r="AG178" s="131"/>
    </row>
    <row r="179" spans="1:33" ht="30" customHeight="1" x14ac:dyDescent="0.55000000000000004">
      <c r="A179" s="132" t="s">
        <v>80</v>
      </c>
      <c r="B179" s="267">
        <v>43902</v>
      </c>
      <c r="C179" s="163" t="s">
        <v>350</v>
      </c>
      <c r="D179" s="260" t="s">
        <v>317</v>
      </c>
      <c r="E179" s="261"/>
      <c r="F179" s="136"/>
      <c r="G179" s="137">
        <f t="shared" si="385"/>
        <v>0</v>
      </c>
      <c r="H179" s="261"/>
      <c r="I179" s="136"/>
      <c r="J179" s="137">
        <f t="shared" si="386"/>
        <v>0</v>
      </c>
      <c r="K179" s="135"/>
      <c r="L179" s="136"/>
      <c r="M179" s="137">
        <f t="shared" si="387"/>
        <v>0</v>
      </c>
      <c r="N179" s="135"/>
      <c r="O179" s="136"/>
      <c r="P179" s="137">
        <f t="shared" si="388"/>
        <v>0</v>
      </c>
      <c r="Q179" s="135"/>
      <c r="R179" s="136"/>
      <c r="S179" s="137">
        <f t="shared" si="389"/>
        <v>0</v>
      </c>
      <c r="T179" s="135"/>
      <c r="U179" s="136"/>
      <c r="V179" s="236">
        <f t="shared" si="390"/>
        <v>0</v>
      </c>
      <c r="W179" s="268">
        <f t="shared" si="391"/>
        <v>0</v>
      </c>
      <c r="X179" s="127">
        <f t="shared" si="392"/>
        <v>0</v>
      </c>
      <c r="Y179" s="127">
        <f t="shared" si="393"/>
        <v>0</v>
      </c>
      <c r="Z179" s="128" t="e">
        <f t="shared" si="394"/>
        <v>#DIV/0!</v>
      </c>
      <c r="AA179" s="281"/>
      <c r="AB179" s="131"/>
      <c r="AC179" s="131"/>
      <c r="AD179" s="131"/>
      <c r="AE179" s="131"/>
      <c r="AF179" s="131"/>
      <c r="AG179" s="131"/>
    </row>
    <row r="180" spans="1:33" ht="30" customHeight="1" x14ac:dyDescent="0.55000000000000004">
      <c r="A180" s="132" t="s">
        <v>80</v>
      </c>
      <c r="B180" s="267">
        <v>43933</v>
      </c>
      <c r="C180" s="235" t="s">
        <v>351</v>
      </c>
      <c r="D180" s="270"/>
      <c r="E180" s="261"/>
      <c r="F180" s="136">
        <v>0.22</v>
      </c>
      <c r="G180" s="137">
        <f t="shared" si="385"/>
        <v>0</v>
      </c>
      <c r="H180" s="261"/>
      <c r="I180" s="136">
        <v>0.22</v>
      </c>
      <c r="J180" s="137">
        <f t="shared" si="386"/>
        <v>0</v>
      </c>
      <c r="K180" s="135"/>
      <c r="L180" s="136">
        <v>0.22</v>
      </c>
      <c r="M180" s="137">
        <f t="shared" si="387"/>
        <v>0</v>
      </c>
      <c r="N180" s="135"/>
      <c r="O180" s="136">
        <v>0.22</v>
      </c>
      <c r="P180" s="137">
        <f t="shared" si="388"/>
        <v>0</v>
      </c>
      <c r="Q180" s="135"/>
      <c r="R180" s="136">
        <v>0.22</v>
      </c>
      <c r="S180" s="137">
        <f t="shared" si="389"/>
        <v>0</v>
      </c>
      <c r="T180" s="135"/>
      <c r="U180" s="136">
        <v>0.22</v>
      </c>
      <c r="V180" s="236">
        <f t="shared" si="390"/>
        <v>0</v>
      </c>
      <c r="W180" s="237">
        <f t="shared" si="391"/>
        <v>0</v>
      </c>
      <c r="X180" s="238">
        <f t="shared" si="392"/>
        <v>0</v>
      </c>
      <c r="Y180" s="238">
        <f t="shared" si="393"/>
        <v>0</v>
      </c>
      <c r="Z180" s="239" t="e">
        <f t="shared" si="394"/>
        <v>#DIV/0!</v>
      </c>
      <c r="AA180" s="152"/>
      <c r="AB180" s="7"/>
      <c r="AC180" s="7"/>
      <c r="AD180" s="7"/>
      <c r="AE180" s="7"/>
      <c r="AF180" s="7"/>
      <c r="AG180" s="7"/>
    </row>
    <row r="181" spans="1:33" ht="30" customHeight="1" x14ac:dyDescent="0.55000000000000004">
      <c r="A181" s="166" t="s">
        <v>352</v>
      </c>
      <c r="B181" s="167"/>
      <c r="C181" s="168"/>
      <c r="D181" s="282"/>
      <c r="E181" s="173">
        <f>SUM(E177:E179)</f>
        <v>60</v>
      </c>
      <c r="F181" s="189"/>
      <c r="G181" s="172">
        <f>SUM(G177:G180)</f>
        <v>15000</v>
      </c>
      <c r="H181" s="173">
        <f>SUM(H177:H179)</f>
        <v>45</v>
      </c>
      <c r="I181" s="189"/>
      <c r="J181" s="172">
        <f>SUM(J177:J180)</f>
        <v>15300</v>
      </c>
      <c r="K181" s="190">
        <f>SUM(K177:K179)</f>
        <v>0</v>
      </c>
      <c r="L181" s="189"/>
      <c r="M181" s="172">
        <f>SUM(M177:M180)</f>
        <v>0</v>
      </c>
      <c r="N181" s="190">
        <f>SUM(N177:N179)</f>
        <v>0</v>
      </c>
      <c r="O181" s="189"/>
      <c r="P181" s="172">
        <f>SUM(P177:P180)</f>
        <v>0</v>
      </c>
      <c r="Q181" s="190">
        <f>SUM(Q177:Q179)</f>
        <v>0</v>
      </c>
      <c r="R181" s="189"/>
      <c r="S181" s="172">
        <f>SUM(S177:S180)</f>
        <v>0</v>
      </c>
      <c r="T181" s="190">
        <f>SUM(T177:T179)</f>
        <v>0</v>
      </c>
      <c r="U181" s="189"/>
      <c r="V181" s="174">
        <f t="shared" ref="V181:X181" si="395">SUM(V177:V180)</f>
        <v>0</v>
      </c>
      <c r="W181" s="224">
        <f t="shared" si="395"/>
        <v>15000</v>
      </c>
      <c r="X181" s="225">
        <f t="shared" si="395"/>
        <v>15300</v>
      </c>
      <c r="Y181" s="225">
        <f t="shared" si="393"/>
        <v>-300</v>
      </c>
      <c r="Z181" s="225">
        <f t="shared" si="394"/>
        <v>-0.02</v>
      </c>
      <c r="AA181" s="226"/>
      <c r="AB181" s="7"/>
      <c r="AC181" s="7"/>
      <c r="AD181" s="7"/>
      <c r="AE181" s="7"/>
      <c r="AF181" s="7"/>
      <c r="AG181" s="7"/>
    </row>
    <row r="182" spans="1:33" ht="30" customHeight="1" x14ac:dyDescent="0.55000000000000004">
      <c r="A182" s="207" t="s">
        <v>75</v>
      </c>
      <c r="B182" s="283">
        <v>13</v>
      </c>
      <c r="C182" s="209" t="s">
        <v>353</v>
      </c>
      <c r="D182" s="104"/>
      <c r="E182" s="105"/>
      <c r="F182" s="105"/>
      <c r="G182" s="105"/>
      <c r="H182" s="105"/>
      <c r="I182" s="105"/>
      <c r="J182" s="105"/>
      <c r="K182" s="105"/>
      <c r="L182" s="105"/>
      <c r="M182" s="105"/>
      <c r="N182" s="105"/>
      <c r="O182" s="105"/>
      <c r="P182" s="105"/>
      <c r="Q182" s="105"/>
      <c r="R182" s="105"/>
      <c r="S182" s="105"/>
      <c r="T182" s="105"/>
      <c r="U182" s="105"/>
      <c r="V182" s="105"/>
      <c r="W182" s="227"/>
      <c r="X182" s="227"/>
      <c r="Y182" s="182"/>
      <c r="Z182" s="227"/>
      <c r="AA182" s="228"/>
      <c r="AB182" s="6"/>
      <c r="AC182" s="7"/>
      <c r="AD182" s="7"/>
      <c r="AE182" s="7"/>
      <c r="AF182" s="7"/>
      <c r="AG182" s="7"/>
    </row>
    <row r="183" spans="1:33" ht="30" customHeight="1" x14ac:dyDescent="0.55000000000000004">
      <c r="A183" s="108" t="s">
        <v>77</v>
      </c>
      <c r="B183" s="155" t="s">
        <v>354</v>
      </c>
      <c r="C183" s="284" t="s">
        <v>355</v>
      </c>
      <c r="D183" s="141"/>
      <c r="E183" s="142">
        <f>SUM(E184:E186)</f>
        <v>1</v>
      </c>
      <c r="F183" s="143"/>
      <c r="G183" s="144">
        <f>SUM(G184:G187)</f>
        <v>16000</v>
      </c>
      <c r="H183" s="142">
        <f>SUM(H184:H186)</f>
        <v>1</v>
      </c>
      <c r="I183" s="143"/>
      <c r="J183" s="144">
        <f>SUM(J184:J187)</f>
        <v>16000</v>
      </c>
      <c r="K183" s="142">
        <f>SUM(K184:K186)</f>
        <v>0</v>
      </c>
      <c r="L183" s="143"/>
      <c r="M183" s="144">
        <f>SUM(M184:M187)</f>
        <v>0</v>
      </c>
      <c r="N183" s="142">
        <f>SUM(N184:N186)</f>
        <v>0</v>
      </c>
      <c r="O183" s="143"/>
      <c r="P183" s="144">
        <f>SUM(P184:P187)</f>
        <v>0</v>
      </c>
      <c r="Q183" s="142">
        <f>SUM(Q184:Q186)</f>
        <v>0</v>
      </c>
      <c r="R183" s="143"/>
      <c r="S183" s="144">
        <f>SUM(S184:S187)</f>
        <v>0</v>
      </c>
      <c r="T183" s="142">
        <f>SUM(T184:T186)</f>
        <v>0</v>
      </c>
      <c r="U183" s="143"/>
      <c r="V183" s="285">
        <f t="shared" ref="V183:X183" si="396">SUM(V184:V187)</f>
        <v>0</v>
      </c>
      <c r="W183" s="286">
        <f t="shared" si="396"/>
        <v>16000</v>
      </c>
      <c r="X183" s="144">
        <f t="shared" si="396"/>
        <v>16000</v>
      </c>
      <c r="Y183" s="144">
        <f t="shared" ref="Y183:Y206" si="397">W183-X183</f>
        <v>0</v>
      </c>
      <c r="Z183" s="144">
        <f t="shared" ref="Z183:Z207" si="398">Y183/W183</f>
        <v>0</v>
      </c>
      <c r="AA183" s="146"/>
      <c r="AB183" s="118"/>
      <c r="AC183" s="118"/>
      <c r="AD183" s="118"/>
      <c r="AE183" s="118"/>
      <c r="AF183" s="118"/>
      <c r="AG183" s="118"/>
    </row>
    <row r="184" spans="1:33" ht="30" customHeight="1" x14ac:dyDescent="0.55000000000000004">
      <c r="A184" s="119" t="s">
        <v>80</v>
      </c>
      <c r="B184" s="120" t="s">
        <v>356</v>
      </c>
      <c r="C184" s="287" t="s">
        <v>357</v>
      </c>
      <c r="D184" s="122" t="s">
        <v>154</v>
      </c>
      <c r="E184" s="123">
        <v>1</v>
      </c>
      <c r="F184" s="124">
        <v>16000</v>
      </c>
      <c r="G184" s="125">
        <f t="shared" ref="G184:G187" si="399">E184*F184</f>
        <v>16000</v>
      </c>
      <c r="H184" s="123">
        <v>1</v>
      </c>
      <c r="I184" s="124">
        <v>16000</v>
      </c>
      <c r="J184" s="125">
        <f t="shared" ref="J184:J187" si="400">H184*I184</f>
        <v>16000</v>
      </c>
      <c r="K184" s="123"/>
      <c r="L184" s="124"/>
      <c r="M184" s="125">
        <f t="shared" ref="M184:M187" si="401">K184*L184</f>
        <v>0</v>
      </c>
      <c r="N184" s="123"/>
      <c r="O184" s="124"/>
      <c r="P184" s="125">
        <f t="shared" ref="P184:P187" si="402">N184*O184</f>
        <v>0</v>
      </c>
      <c r="Q184" s="123"/>
      <c r="R184" s="124"/>
      <c r="S184" s="125">
        <f t="shared" ref="S184:S187" si="403">Q184*R184</f>
        <v>0</v>
      </c>
      <c r="T184" s="123"/>
      <c r="U184" s="124"/>
      <c r="V184" s="229">
        <f t="shared" ref="V184:V187" si="404">T184*U184</f>
        <v>0</v>
      </c>
      <c r="W184" s="234">
        <f t="shared" ref="W184:W187" si="405">G184+M184+S184</f>
        <v>16000</v>
      </c>
      <c r="X184" s="127">
        <f t="shared" ref="X184:X187" si="406">J184+P184+V184</f>
        <v>16000</v>
      </c>
      <c r="Y184" s="127">
        <f t="shared" si="397"/>
        <v>0</v>
      </c>
      <c r="Z184" s="128">
        <f t="shared" si="398"/>
        <v>0</v>
      </c>
      <c r="AA184" s="129"/>
      <c r="AB184" s="131"/>
      <c r="AC184" s="131"/>
      <c r="AD184" s="131"/>
      <c r="AE184" s="131"/>
      <c r="AF184" s="131"/>
      <c r="AG184" s="131"/>
    </row>
    <row r="185" spans="1:33" ht="30" customHeight="1" x14ac:dyDescent="0.55000000000000004">
      <c r="A185" s="119" t="s">
        <v>80</v>
      </c>
      <c r="B185" s="120" t="s">
        <v>358</v>
      </c>
      <c r="C185" s="288" t="s">
        <v>359</v>
      </c>
      <c r="D185" s="122" t="s">
        <v>154</v>
      </c>
      <c r="E185" s="123"/>
      <c r="F185" s="124"/>
      <c r="G185" s="125">
        <f t="shared" si="399"/>
        <v>0</v>
      </c>
      <c r="H185" s="123"/>
      <c r="I185" s="124"/>
      <c r="J185" s="125">
        <f t="shared" si="400"/>
        <v>0</v>
      </c>
      <c r="K185" s="123"/>
      <c r="L185" s="124"/>
      <c r="M185" s="125">
        <f t="shared" si="401"/>
        <v>0</v>
      </c>
      <c r="N185" s="123"/>
      <c r="O185" s="124"/>
      <c r="P185" s="125">
        <f t="shared" si="402"/>
        <v>0</v>
      </c>
      <c r="Q185" s="123"/>
      <c r="R185" s="124"/>
      <c r="S185" s="125">
        <f t="shared" si="403"/>
        <v>0</v>
      </c>
      <c r="T185" s="123"/>
      <c r="U185" s="124"/>
      <c r="V185" s="229">
        <f t="shared" si="404"/>
        <v>0</v>
      </c>
      <c r="W185" s="234">
        <f t="shared" si="405"/>
        <v>0</v>
      </c>
      <c r="X185" s="127">
        <f t="shared" si="406"/>
        <v>0</v>
      </c>
      <c r="Y185" s="127">
        <f t="shared" si="397"/>
        <v>0</v>
      </c>
      <c r="Z185" s="128" t="e">
        <f t="shared" si="398"/>
        <v>#DIV/0!</v>
      </c>
      <c r="AA185" s="129"/>
      <c r="AB185" s="131"/>
      <c r="AC185" s="131"/>
      <c r="AD185" s="131"/>
      <c r="AE185" s="131"/>
      <c r="AF185" s="131"/>
      <c r="AG185" s="131"/>
    </row>
    <row r="186" spans="1:33" ht="30" customHeight="1" x14ac:dyDescent="0.55000000000000004">
      <c r="A186" s="119" t="s">
        <v>80</v>
      </c>
      <c r="B186" s="120" t="s">
        <v>360</v>
      </c>
      <c r="C186" s="288" t="s">
        <v>361</v>
      </c>
      <c r="D186" s="122" t="s">
        <v>154</v>
      </c>
      <c r="E186" s="123"/>
      <c r="F186" s="124"/>
      <c r="G186" s="125">
        <f t="shared" si="399"/>
        <v>0</v>
      </c>
      <c r="H186" s="123"/>
      <c r="I186" s="124"/>
      <c r="J186" s="125">
        <f t="shared" si="400"/>
        <v>0</v>
      </c>
      <c r="K186" s="123"/>
      <c r="L186" s="124"/>
      <c r="M186" s="125">
        <f t="shared" si="401"/>
        <v>0</v>
      </c>
      <c r="N186" s="123"/>
      <c r="O186" s="124"/>
      <c r="P186" s="125">
        <f t="shared" si="402"/>
        <v>0</v>
      </c>
      <c r="Q186" s="123"/>
      <c r="R186" s="124"/>
      <c r="S186" s="125">
        <f t="shared" si="403"/>
        <v>0</v>
      </c>
      <c r="T186" s="123"/>
      <c r="U186" s="124"/>
      <c r="V186" s="229">
        <f t="shared" si="404"/>
        <v>0</v>
      </c>
      <c r="W186" s="234">
        <f t="shared" si="405"/>
        <v>0</v>
      </c>
      <c r="X186" s="127">
        <f t="shared" si="406"/>
        <v>0</v>
      </c>
      <c r="Y186" s="127">
        <f t="shared" si="397"/>
        <v>0</v>
      </c>
      <c r="Z186" s="128" t="e">
        <f t="shared" si="398"/>
        <v>#DIV/0!</v>
      </c>
      <c r="AA186" s="129"/>
      <c r="AB186" s="131"/>
      <c r="AC186" s="131"/>
      <c r="AD186" s="131"/>
      <c r="AE186" s="131"/>
      <c r="AF186" s="131"/>
      <c r="AG186" s="131"/>
    </row>
    <row r="187" spans="1:33" ht="30" customHeight="1" x14ac:dyDescent="0.55000000000000004">
      <c r="A187" s="147" t="s">
        <v>80</v>
      </c>
      <c r="B187" s="154" t="s">
        <v>362</v>
      </c>
      <c r="C187" s="288" t="s">
        <v>363</v>
      </c>
      <c r="D187" s="148"/>
      <c r="E187" s="149"/>
      <c r="F187" s="150">
        <v>0.22</v>
      </c>
      <c r="G187" s="151">
        <f t="shared" si="399"/>
        <v>0</v>
      </c>
      <c r="H187" s="149"/>
      <c r="I187" s="150">
        <v>0.22</v>
      </c>
      <c r="J187" s="151">
        <f t="shared" si="400"/>
        <v>0</v>
      </c>
      <c r="K187" s="149"/>
      <c r="L187" s="150">
        <v>0.22</v>
      </c>
      <c r="M187" s="151">
        <f t="shared" si="401"/>
        <v>0</v>
      </c>
      <c r="N187" s="149"/>
      <c r="O187" s="150">
        <v>0.22</v>
      </c>
      <c r="P187" s="151">
        <f t="shared" si="402"/>
        <v>0</v>
      </c>
      <c r="Q187" s="149"/>
      <c r="R187" s="150">
        <v>0.22</v>
      </c>
      <c r="S187" s="151">
        <f t="shared" si="403"/>
        <v>0</v>
      </c>
      <c r="T187" s="149"/>
      <c r="U187" s="150">
        <v>0.22</v>
      </c>
      <c r="V187" s="289">
        <f t="shared" si="404"/>
        <v>0</v>
      </c>
      <c r="W187" s="237">
        <f t="shared" si="405"/>
        <v>0</v>
      </c>
      <c r="X187" s="238">
        <f t="shared" si="406"/>
        <v>0</v>
      </c>
      <c r="Y187" s="238">
        <f t="shared" si="397"/>
        <v>0</v>
      </c>
      <c r="Z187" s="239" t="e">
        <f t="shared" si="398"/>
        <v>#DIV/0!</v>
      </c>
      <c r="AA187" s="152"/>
      <c r="AB187" s="131"/>
      <c r="AC187" s="131"/>
      <c r="AD187" s="131"/>
      <c r="AE187" s="131"/>
      <c r="AF187" s="131"/>
      <c r="AG187" s="131"/>
    </row>
    <row r="188" spans="1:33" ht="30" customHeight="1" x14ac:dyDescent="0.55000000000000004">
      <c r="A188" s="290" t="s">
        <v>77</v>
      </c>
      <c r="B188" s="291" t="s">
        <v>364</v>
      </c>
      <c r="C188" s="222" t="s">
        <v>365</v>
      </c>
      <c r="D188" s="111"/>
      <c r="E188" s="112">
        <f>SUM(E189:E191)</f>
        <v>42</v>
      </c>
      <c r="F188" s="113"/>
      <c r="G188" s="114">
        <f>SUM(G189:G192)</f>
        <v>106400</v>
      </c>
      <c r="H188" s="112">
        <f>SUM(H189:H191)</f>
        <v>42</v>
      </c>
      <c r="I188" s="113"/>
      <c r="J188" s="114">
        <f>SUM(J189:J192)</f>
        <v>106400</v>
      </c>
      <c r="K188" s="112">
        <f>SUM(K189:K191)</f>
        <v>0</v>
      </c>
      <c r="L188" s="113"/>
      <c r="M188" s="114">
        <f>SUM(M189:M192)</f>
        <v>0</v>
      </c>
      <c r="N188" s="112">
        <f>SUM(N189:N191)</f>
        <v>0</v>
      </c>
      <c r="O188" s="113"/>
      <c r="P188" s="114">
        <f>SUM(P189:P192)</f>
        <v>0</v>
      </c>
      <c r="Q188" s="112">
        <f>SUM(Q189:Q191)</f>
        <v>0</v>
      </c>
      <c r="R188" s="113"/>
      <c r="S188" s="114">
        <f>SUM(S189:S192)</f>
        <v>0</v>
      </c>
      <c r="T188" s="112">
        <f>SUM(T189:T191)</f>
        <v>0</v>
      </c>
      <c r="U188" s="113"/>
      <c r="V188" s="114">
        <f t="shared" ref="V188:X188" si="407">SUM(V189:V192)</f>
        <v>0</v>
      </c>
      <c r="W188" s="114">
        <f t="shared" si="407"/>
        <v>106400</v>
      </c>
      <c r="X188" s="114">
        <f t="shared" si="407"/>
        <v>106400</v>
      </c>
      <c r="Y188" s="114">
        <f t="shared" si="397"/>
        <v>0</v>
      </c>
      <c r="Z188" s="114">
        <f t="shared" si="398"/>
        <v>0</v>
      </c>
      <c r="AA188" s="114"/>
      <c r="AB188" s="118"/>
      <c r="AC188" s="118"/>
      <c r="AD188" s="118"/>
      <c r="AE188" s="118"/>
      <c r="AF188" s="118"/>
      <c r="AG188" s="118"/>
    </row>
    <row r="189" spans="1:33" ht="30" customHeight="1" x14ac:dyDescent="0.55000000000000004">
      <c r="A189" s="119" t="s">
        <v>80</v>
      </c>
      <c r="B189" s="120" t="s">
        <v>366</v>
      </c>
      <c r="C189" s="187" t="s">
        <v>367</v>
      </c>
      <c r="D189" s="122" t="s">
        <v>368</v>
      </c>
      <c r="E189" s="123">
        <v>28</v>
      </c>
      <c r="F189" s="124">
        <v>2600</v>
      </c>
      <c r="G189" s="125">
        <f t="shared" ref="G189:G192" si="408">E189*F189</f>
        <v>72800</v>
      </c>
      <c r="H189" s="123">
        <v>28</v>
      </c>
      <c r="I189" s="124">
        <v>2600</v>
      </c>
      <c r="J189" s="125">
        <f t="shared" ref="J189:J192" si="409">H189*I189</f>
        <v>72800</v>
      </c>
      <c r="K189" s="123"/>
      <c r="L189" s="124"/>
      <c r="M189" s="125">
        <f t="shared" ref="M189:M192" si="410">K189*L189</f>
        <v>0</v>
      </c>
      <c r="N189" s="123"/>
      <c r="O189" s="124"/>
      <c r="P189" s="125">
        <f t="shared" ref="P189:P192" si="411">N189*O189</f>
        <v>0</v>
      </c>
      <c r="Q189" s="123"/>
      <c r="R189" s="124"/>
      <c r="S189" s="125">
        <f t="shared" ref="S189:S192" si="412">Q189*R189</f>
        <v>0</v>
      </c>
      <c r="T189" s="123"/>
      <c r="U189" s="124"/>
      <c r="V189" s="125">
        <f t="shared" ref="V189:V192" si="413">T189*U189</f>
        <v>0</v>
      </c>
      <c r="W189" s="126">
        <f t="shared" ref="W189:W192" si="414">G189+M189+S189</f>
        <v>72800</v>
      </c>
      <c r="X189" s="127">
        <f t="shared" ref="X189:X192" si="415">J189+P189+V189</f>
        <v>72800</v>
      </c>
      <c r="Y189" s="127">
        <f t="shared" si="397"/>
        <v>0</v>
      </c>
      <c r="Z189" s="128">
        <f t="shared" si="398"/>
        <v>0</v>
      </c>
      <c r="AA189" s="129"/>
      <c r="AB189" s="131"/>
      <c r="AC189" s="131"/>
      <c r="AD189" s="131"/>
      <c r="AE189" s="131"/>
      <c r="AF189" s="131"/>
      <c r="AG189" s="131"/>
    </row>
    <row r="190" spans="1:33" ht="30" customHeight="1" x14ac:dyDescent="0.55000000000000004">
      <c r="A190" s="119" t="s">
        <v>80</v>
      </c>
      <c r="B190" s="120" t="s">
        <v>369</v>
      </c>
      <c r="C190" s="187" t="s">
        <v>370</v>
      </c>
      <c r="D190" s="122" t="s">
        <v>368</v>
      </c>
      <c r="E190" s="123">
        <v>14</v>
      </c>
      <c r="F190" s="124">
        <v>2400</v>
      </c>
      <c r="G190" s="125">
        <f t="shared" si="408"/>
        <v>33600</v>
      </c>
      <c r="H190" s="123">
        <v>14</v>
      </c>
      <c r="I190" s="124">
        <v>2400</v>
      </c>
      <c r="J190" s="125">
        <f t="shared" si="409"/>
        <v>33600</v>
      </c>
      <c r="K190" s="123"/>
      <c r="L190" s="124"/>
      <c r="M190" s="125">
        <f t="shared" si="410"/>
        <v>0</v>
      </c>
      <c r="N190" s="123"/>
      <c r="O190" s="124"/>
      <c r="P190" s="125">
        <f t="shared" si="411"/>
        <v>0</v>
      </c>
      <c r="Q190" s="123"/>
      <c r="R190" s="124"/>
      <c r="S190" s="125">
        <f t="shared" si="412"/>
        <v>0</v>
      </c>
      <c r="T190" s="123"/>
      <c r="U190" s="124"/>
      <c r="V190" s="125">
        <f t="shared" si="413"/>
        <v>0</v>
      </c>
      <c r="W190" s="126">
        <f t="shared" si="414"/>
        <v>33600</v>
      </c>
      <c r="X190" s="127">
        <f t="shared" si="415"/>
        <v>33600</v>
      </c>
      <c r="Y190" s="127">
        <f t="shared" si="397"/>
        <v>0</v>
      </c>
      <c r="Z190" s="128">
        <f t="shared" si="398"/>
        <v>0</v>
      </c>
      <c r="AA190" s="129"/>
      <c r="AB190" s="131"/>
      <c r="AC190" s="131"/>
      <c r="AD190" s="131"/>
      <c r="AE190" s="131"/>
      <c r="AF190" s="131"/>
      <c r="AG190" s="131"/>
    </row>
    <row r="191" spans="1:33" ht="30" customHeight="1" x14ac:dyDescent="0.55000000000000004">
      <c r="A191" s="132" t="s">
        <v>80</v>
      </c>
      <c r="B191" s="133" t="s">
        <v>371</v>
      </c>
      <c r="C191" s="187" t="s">
        <v>372</v>
      </c>
      <c r="D191" s="134"/>
      <c r="E191" s="135"/>
      <c r="F191" s="136"/>
      <c r="G191" s="137">
        <f t="shared" si="408"/>
        <v>0</v>
      </c>
      <c r="H191" s="135"/>
      <c r="I191" s="136"/>
      <c r="J191" s="137">
        <f t="shared" si="409"/>
        <v>0</v>
      </c>
      <c r="K191" s="135"/>
      <c r="L191" s="136"/>
      <c r="M191" s="137">
        <f t="shared" si="410"/>
        <v>0</v>
      </c>
      <c r="N191" s="135"/>
      <c r="O191" s="136"/>
      <c r="P191" s="137">
        <f t="shared" si="411"/>
        <v>0</v>
      </c>
      <c r="Q191" s="135"/>
      <c r="R191" s="136"/>
      <c r="S191" s="137">
        <f t="shared" si="412"/>
        <v>0</v>
      </c>
      <c r="T191" s="135"/>
      <c r="U191" s="136"/>
      <c r="V191" s="137">
        <f t="shared" si="413"/>
        <v>0</v>
      </c>
      <c r="W191" s="138">
        <f t="shared" si="414"/>
        <v>0</v>
      </c>
      <c r="X191" s="127">
        <f t="shared" si="415"/>
        <v>0</v>
      </c>
      <c r="Y191" s="127">
        <f t="shared" si="397"/>
        <v>0</v>
      </c>
      <c r="Z191" s="128" t="e">
        <f t="shared" si="398"/>
        <v>#DIV/0!</v>
      </c>
      <c r="AA191" s="139"/>
      <c r="AB191" s="131"/>
      <c r="AC191" s="131"/>
      <c r="AD191" s="131"/>
      <c r="AE191" s="131"/>
      <c r="AF191" s="131"/>
      <c r="AG191" s="131"/>
    </row>
    <row r="192" spans="1:33" ht="30" customHeight="1" x14ac:dyDescent="0.55000000000000004">
      <c r="A192" s="132" t="s">
        <v>80</v>
      </c>
      <c r="B192" s="133" t="s">
        <v>373</v>
      </c>
      <c r="C192" s="188" t="s">
        <v>374</v>
      </c>
      <c r="D192" s="148"/>
      <c r="E192" s="135"/>
      <c r="F192" s="136">
        <v>0.22</v>
      </c>
      <c r="G192" s="137">
        <f t="shared" si="408"/>
        <v>0</v>
      </c>
      <c r="H192" s="135"/>
      <c r="I192" s="136">
        <v>0.22</v>
      </c>
      <c r="J192" s="137">
        <f t="shared" si="409"/>
        <v>0</v>
      </c>
      <c r="K192" s="135"/>
      <c r="L192" s="136">
        <v>0.22</v>
      </c>
      <c r="M192" s="137">
        <f t="shared" si="410"/>
        <v>0</v>
      </c>
      <c r="N192" s="135"/>
      <c r="O192" s="136">
        <v>0.22</v>
      </c>
      <c r="P192" s="137">
        <f t="shared" si="411"/>
        <v>0</v>
      </c>
      <c r="Q192" s="135"/>
      <c r="R192" s="136">
        <v>0.22</v>
      </c>
      <c r="S192" s="137">
        <f t="shared" si="412"/>
        <v>0</v>
      </c>
      <c r="T192" s="135"/>
      <c r="U192" s="136">
        <v>0.22</v>
      </c>
      <c r="V192" s="137">
        <f t="shared" si="413"/>
        <v>0</v>
      </c>
      <c r="W192" s="138">
        <f t="shared" si="414"/>
        <v>0</v>
      </c>
      <c r="X192" s="127">
        <f t="shared" si="415"/>
        <v>0</v>
      </c>
      <c r="Y192" s="127">
        <f t="shared" si="397"/>
        <v>0</v>
      </c>
      <c r="Z192" s="128" t="e">
        <f t="shared" si="398"/>
        <v>#DIV/0!</v>
      </c>
      <c r="AA192" s="152"/>
      <c r="AB192" s="131"/>
      <c r="AC192" s="131"/>
      <c r="AD192" s="131"/>
      <c r="AE192" s="131"/>
      <c r="AF192" s="131"/>
      <c r="AG192" s="131"/>
    </row>
    <row r="193" spans="1:33" ht="30" customHeight="1" x14ac:dyDescent="0.55000000000000004">
      <c r="A193" s="108" t="s">
        <v>77</v>
      </c>
      <c r="B193" s="155" t="s">
        <v>375</v>
      </c>
      <c r="C193" s="222" t="s">
        <v>376</v>
      </c>
      <c r="D193" s="141"/>
      <c r="E193" s="142">
        <f>SUM(E194:E196)</f>
        <v>0</v>
      </c>
      <c r="F193" s="143"/>
      <c r="G193" s="144">
        <f t="shared" ref="G193:H193" si="416">SUM(G194:G196)</f>
        <v>0</v>
      </c>
      <c r="H193" s="142">
        <f t="shared" si="416"/>
        <v>0</v>
      </c>
      <c r="I193" s="143"/>
      <c r="J193" s="144">
        <f t="shared" ref="J193:K193" si="417">SUM(J194:J196)</f>
        <v>0</v>
      </c>
      <c r="K193" s="142">
        <f t="shared" si="417"/>
        <v>0</v>
      </c>
      <c r="L193" s="143"/>
      <c r="M193" s="144">
        <f t="shared" ref="M193:N193" si="418">SUM(M194:M196)</f>
        <v>0</v>
      </c>
      <c r="N193" s="142">
        <f t="shared" si="418"/>
        <v>0</v>
      </c>
      <c r="O193" s="143"/>
      <c r="P193" s="144">
        <f t="shared" ref="P193:Q193" si="419">SUM(P194:P196)</f>
        <v>0</v>
      </c>
      <c r="Q193" s="142">
        <f t="shared" si="419"/>
        <v>0</v>
      </c>
      <c r="R193" s="143"/>
      <c r="S193" s="144">
        <f t="shared" ref="S193:T193" si="420">SUM(S194:S196)</f>
        <v>0</v>
      </c>
      <c r="T193" s="142">
        <f t="shared" si="420"/>
        <v>0</v>
      </c>
      <c r="U193" s="143"/>
      <c r="V193" s="144">
        <f t="shared" ref="V193:X193" si="421">SUM(V194:V196)</f>
        <v>0</v>
      </c>
      <c r="W193" s="144">
        <f t="shared" si="421"/>
        <v>0</v>
      </c>
      <c r="X193" s="144">
        <f t="shared" si="421"/>
        <v>0</v>
      </c>
      <c r="Y193" s="144">
        <f t="shared" si="397"/>
        <v>0</v>
      </c>
      <c r="Z193" s="144" t="e">
        <f t="shared" si="398"/>
        <v>#DIV/0!</v>
      </c>
      <c r="AA193" s="292"/>
      <c r="AB193" s="118"/>
      <c r="AC193" s="118"/>
      <c r="AD193" s="118"/>
      <c r="AE193" s="118"/>
      <c r="AF193" s="118"/>
      <c r="AG193" s="118"/>
    </row>
    <row r="194" spans="1:33" ht="30" customHeight="1" x14ac:dyDescent="0.55000000000000004">
      <c r="A194" s="119" t="s">
        <v>80</v>
      </c>
      <c r="B194" s="120" t="s">
        <v>377</v>
      </c>
      <c r="C194" s="187" t="s">
        <v>378</v>
      </c>
      <c r="D194" s="122"/>
      <c r="E194" s="123"/>
      <c r="F194" s="124"/>
      <c r="G194" s="125">
        <f t="shared" ref="G194:G196" si="422">E194*F194</f>
        <v>0</v>
      </c>
      <c r="H194" s="123"/>
      <c r="I194" s="124"/>
      <c r="J194" s="125">
        <f t="shared" ref="J194:J196" si="423">H194*I194</f>
        <v>0</v>
      </c>
      <c r="K194" s="123"/>
      <c r="L194" s="124"/>
      <c r="M194" s="125">
        <f t="shared" ref="M194:M196" si="424">K194*L194</f>
        <v>0</v>
      </c>
      <c r="N194" s="123"/>
      <c r="O194" s="124"/>
      <c r="P194" s="125">
        <f t="shared" ref="P194:P196" si="425">N194*O194</f>
        <v>0</v>
      </c>
      <c r="Q194" s="123"/>
      <c r="R194" s="124"/>
      <c r="S194" s="125">
        <f t="shared" ref="S194:S196" si="426">Q194*R194</f>
        <v>0</v>
      </c>
      <c r="T194" s="123"/>
      <c r="U194" s="124"/>
      <c r="V194" s="125">
        <f t="shared" ref="V194:V196" si="427">T194*U194</f>
        <v>0</v>
      </c>
      <c r="W194" s="126">
        <f t="shared" ref="W194:W196" si="428">G194+M194+S194</f>
        <v>0</v>
      </c>
      <c r="X194" s="127">
        <f t="shared" ref="X194:X196" si="429">J194+P194+V194</f>
        <v>0</v>
      </c>
      <c r="Y194" s="127">
        <f t="shared" si="397"/>
        <v>0</v>
      </c>
      <c r="Z194" s="128" t="e">
        <f t="shared" si="398"/>
        <v>#DIV/0!</v>
      </c>
      <c r="AA194" s="280"/>
      <c r="AB194" s="131"/>
      <c r="AC194" s="131"/>
      <c r="AD194" s="131"/>
      <c r="AE194" s="131"/>
      <c r="AF194" s="131"/>
      <c r="AG194" s="131"/>
    </row>
    <row r="195" spans="1:33" ht="30" customHeight="1" x14ac:dyDescent="0.55000000000000004">
      <c r="A195" s="119" t="s">
        <v>80</v>
      </c>
      <c r="B195" s="120" t="s">
        <v>379</v>
      </c>
      <c r="C195" s="187" t="s">
        <v>378</v>
      </c>
      <c r="D195" s="122"/>
      <c r="E195" s="123"/>
      <c r="F195" s="124"/>
      <c r="G195" s="125">
        <f t="shared" si="422"/>
        <v>0</v>
      </c>
      <c r="H195" s="123"/>
      <c r="I195" s="124"/>
      <c r="J195" s="125">
        <f t="shared" si="423"/>
        <v>0</v>
      </c>
      <c r="K195" s="123"/>
      <c r="L195" s="124"/>
      <c r="M195" s="125">
        <f t="shared" si="424"/>
        <v>0</v>
      </c>
      <c r="N195" s="123"/>
      <c r="O195" s="124"/>
      <c r="P195" s="125">
        <f t="shared" si="425"/>
        <v>0</v>
      </c>
      <c r="Q195" s="123"/>
      <c r="R195" s="124"/>
      <c r="S195" s="125">
        <f t="shared" si="426"/>
        <v>0</v>
      </c>
      <c r="T195" s="123"/>
      <c r="U195" s="124"/>
      <c r="V195" s="125">
        <f t="shared" si="427"/>
        <v>0</v>
      </c>
      <c r="W195" s="126">
        <f t="shared" si="428"/>
        <v>0</v>
      </c>
      <c r="X195" s="127">
        <f t="shared" si="429"/>
        <v>0</v>
      </c>
      <c r="Y195" s="127">
        <f t="shared" si="397"/>
        <v>0</v>
      </c>
      <c r="Z195" s="128" t="e">
        <f t="shared" si="398"/>
        <v>#DIV/0!</v>
      </c>
      <c r="AA195" s="280"/>
      <c r="AB195" s="131"/>
      <c r="AC195" s="131"/>
      <c r="AD195" s="131"/>
      <c r="AE195" s="131"/>
      <c r="AF195" s="131"/>
      <c r="AG195" s="131"/>
    </row>
    <row r="196" spans="1:33" ht="30" customHeight="1" x14ac:dyDescent="0.55000000000000004">
      <c r="A196" s="132" t="s">
        <v>80</v>
      </c>
      <c r="B196" s="133" t="s">
        <v>380</v>
      </c>
      <c r="C196" s="163" t="s">
        <v>378</v>
      </c>
      <c r="D196" s="134"/>
      <c r="E196" s="135"/>
      <c r="F196" s="136"/>
      <c r="G196" s="137">
        <f t="shared" si="422"/>
        <v>0</v>
      </c>
      <c r="H196" s="135"/>
      <c r="I196" s="136"/>
      <c r="J196" s="137">
        <f t="shared" si="423"/>
        <v>0</v>
      </c>
      <c r="K196" s="135"/>
      <c r="L196" s="136"/>
      <c r="M196" s="137">
        <f t="shared" si="424"/>
        <v>0</v>
      </c>
      <c r="N196" s="135"/>
      <c r="O196" s="136"/>
      <c r="P196" s="137">
        <f t="shared" si="425"/>
        <v>0</v>
      </c>
      <c r="Q196" s="135"/>
      <c r="R196" s="136"/>
      <c r="S196" s="137">
        <f t="shared" si="426"/>
        <v>0</v>
      </c>
      <c r="T196" s="135"/>
      <c r="U196" s="136"/>
      <c r="V196" s="137">
        <f t="shared" si="427"/>
        <v>0</v>
      </c>
      <c r="W196" s="138">
        <f t="shared" si="428"/>
        <v>0</v>
      </c>
      <c r="X196" s="127">
        <f t="shared" si="429"/>
        <v>0</v>
      </c>
      <c r="Y196" s="127">
        <f t="shared" si="397"/>
        <v>0</v>
      </c>
      <c r="Z196" s="128" t="e">
        <f t="shared" si="398"/>
        <v>#DIV/0!</v>
      </c>
      <c r="AA196" s="281"/>
      <c r="AB196" s="131"/>
      <c r="AC196" s="131"/>
      <c r="AD196" s="131"/>
      <c r="AE196" s="131"/>
      <c r="AF196" s="131"/>
      <c r="AG196" s="131"/>
    </row>
    <row r="197" spans="1:33" ht="30" customHeight="1" x14ac:dyDescent="0.55000000000000004">
      <c r="A197" s="108" t="s">
        <v>77</v>
      </c>
      <c r="B197" s="155" t="s">
        <v>381</v>
      </c>
      <c r="C197" s="293" t="s">
        <v>353</v>
      </c>
      <c r="D197" s="141"/>
      <c r="E197" s="142">
        <f>SUM(E198:E204)</f>
        <v>22</v>
      </c>
      <c r="F197" s="143"/>
      <c r="G197" s="144">
        <f>SUM(G198:G205)</f>
        <v>75700</v>
      </c>
      <c r="H197" s="142">
        <f>SUM(H198:H204)</f>
        <v>4</v>
      </c>
      <c r="I197" s="143"/>
      <c r="J197" s="144">
        <f>SUM(J198:J205)</f>
        <v>80127.820000000007</v>
      </c>
      <c r="K197" s="142">
        <f>SUM(K198:K204)</f>
        <v>0</v>
      </c>
      <c r="L197" s="143"/>
      <c r="M197" s="144">
        <f>SUM(M198:M205)</f>
        <v>0</v>
      </c>
      <c r="N197" s="142">
        <f>SUM(N198:N204)</f>
        <v>0</v>
      </c>
      <c r="O197" s="143"/>
      <c r="P197" s="144">
        <f>SUM(P198:P205)</f>
        <v>0</v>
      </c>
      <c r="Q197" s="142">
        <f>SUM(Q198:Q204)</f>
        <v>0</v>
      </c>
      <c r="R197" s="143"/>
      <c r="S197" s="144">
        <f>SUM(S198:S205)</f>
        <v>0</v>
      </c>
      <c r="T197" s="142">
        <f>SUM(T198:T204)</f>
        <v>0</v>
      </c>
      <c r="U197" s="143"/>
      <c r="V197" s="144">
        <f t="shared" ref="V197:X197" si="430">SUM(V198:V205)</f>
        <v>0</v>
      </c>
      <c r="W197" s="144">
        <f t="shared" si="430"/>
        <v>75700</v>
      </c>
      <c r="X197" s="144">
        <f t="shared" si="430"/>
        <v>80127.820000000007</v>
      </c>
      <c r="Y197" s="144">
        <f t="shared" si="397"/>
        <v>-4427.820000000007</v>
      </c>
      <c r="Z197" s="144">
        <f t="shared" si="398"/>
        <v>-5.8491677675033119E-2</v>
      </c>
      <c r="AA197" s="292"/>
      <c r="AB197" s="118"/>
      <c r="AC197" s="118"/>
      <c r="AD197" s="118"/>
      <c r="AE197" s="118"/>
      <c r="AF197" s="118"/>
      <c r="AG197" s="118"/>
    </row>
    <row r="198" spans="1:33" ht="30" customHeight="1" x14ac:dyDescent="0.55000000000000004">
      <c r="A198" s="119" t="s">
        <v>80</v>
      </c>
      <c r="B198" s="120" t="s">
        <v>382</v>
      </c>
      <c r="C198" s="187" t="s">
        <v>383</v>
      </c>
      <c r="D198" s="122"/>
      <c r="E198" s="123"/>
      <c r="F198" s="124"/>
      <c r="G198" s="125">
        <f t="shared" ref="G198:G205" si="431">E198*F198</f>
        <v>0</v>
      </c>
      <c r="H198" s="123"/>
      <c r="I198" s="124"/>
      <c r="J198" s="125">
        <f t="shared" ref="J198:J205" si="432">H198*I198</f>
        <v>0</v>
      </c>
      <c r="K198" s="123"/>
      <c r="L198" s="124"/>
      <c r="M198" s="125">
        <f t="shared" ref="M198:M205" si="433">K198*L198</f>
        <v>0</v>
      </c>
      <c r="N198" s="123"/>
      <c r="O198" s="124"/>
      <c r="P198" s="125">
        <f t="shared" ref="P198:P205" si="434">N198*O198</f>
        <v>0</v>
      </c>
      <c r="Q198" s="123"/>
      <c r="R198" s="124"/>
      <c r="S198" s="125">
        <f t="shared" ref="S198:S205" si="435">Q198*R198</f>
        <v>0</v>
      </c>
      <c r="T198" s="123"/>
      <c r="U198" s="124"/>
      <c r="V198" s="125">
        <f t="shared" ref="V198:V205" si="436">T198*U198</f>
        <v>0</v>
      </c>
      <c r="W198" s="126">
        <f t="shared" ref="W198:W205" si="437">G198+M198+S198</f>
        <v>0</v>
      </c>
      <c r="X198" s="127">
        <f t="shared" ref="X198:X205" si="438">J198+P198+V198</f>
        <v>0</v>
      </c>
      <c r="Y198" s="127">
        <f t="shared" si="397"/>
        <v>0</v>
      </c>
      <c r="Z198" s="128" t="e">
        <f t="shared" si="398"/>
        <v>#DIV/0!</v>
      </c>
      <c r="AA198" s="280"/>
      <c r="AB198" s="131"/>
      <c r="AC198" s="131"/>
      <c r="AD198" s="131"/>
      <c r="AE198" s="131"/>
      <c r="AF198" s="131"/>
      <c r="AG198" s="131"/>
    </row>
    <row r="199" spans="1:33" ht="30" customHeight="1" x14ac:dyDescent="0.55000000000000004">
      <c r="A199" s="119" t="s">
        <v>80</v>
      </c>
      <c r="B199" s="120" t="s">
        <v>384</v>
      </c>
      <c r="C199" s="187" t="s">
        <v>385</v>
      </c>
      <c r="D199" s="122" t="s">
        <v>154</v>
      </c>
      <c r="E199" s="123">
        <v>1</v>
      </c>
      <c r="F199" s="124">
        <v>1000</v>
      </c>
      <c r="G199" s="125">
        <f t="shared" si="431"/>
        <v>1000</v>
      </c>
      <c r="H199" s="123">
        <v>1</v>
      </c>
      <c r="I199" s="124">
        <v>5</v>
      </c>
      <c r="J199" s="125">
        <f t="shared" si="432"/>
        <v>5</v>
      </c>
      <c r="K199" s="123"/>
      <c r="L199" s="124"/>
      <c r="M199" s="125">
        <f t="shared" si="433"/>
        <v>0</v>
      </c>
      <c r="N199" s="123"/>
      <c r="O199" s="124"/>
      <c r="P199" s="125">
        <f t="shared" si="434"/>
        <v>0</v>
      </c>
      <c r="Q199" s="123"/>
      <c r="R199" s="124"/>
      <c r="S199" s="125">
        <f t="shared" si="435"/>
        <v>0</v>
      </c>
      <c r="T199" s="123"/>
      <c r="U199" s="124"/>
      <c r="V199" s="125">
        <f t="shared" si="436"/>
        <v>0</v>
      </c>
      <c r="W199" s="138">
        <f t="shared" si="437"/>
        <v>1000</v>
      </c>
      <c r="X199" s="127">
        <f t="shared" si="438"/>
        <v>5</v>
      </c>
      <c r="Y199" s="127">
        <f t="shared" si="397"/>
        <v>995</v>
      </c>
      <c r="Z199" s="128">
        <f t="shared" si="398"/>
        <v>0.995</v>
      </c>
      <c r="AA199" s="280"/>
      <c r="AB199" s="131"/>
      <c r="AC199" s="131"/>
      <c r="AD199" s="131"/>
      <c r="AE199" s="131"/>
      <c r="AF199" s="131"/>
      <c r="AG199" s="131"/>
    </row>
    <row r="200" spans="1:33" ht="30" customHeight="1" x14ac:dyDescent="0.55000000000000004">
      <c r="A200" s="119" t="s">
        <v>80</v>
      </c>
      <c r="B200" s="120" t="s">
        <v>386</v>
      </c>
      <c r="C200" s="187" t="s">
        <v>387</v>
      </c>
      <c r="D200" s="122" t="s">
        <v>83</v>
      </c>
      <c r="E200" s="123">
        <v>4</v>
      </c>
      <c r="F200" s="124">
        <v>225</v>
      </c>
      <c r="G200" s="125">
        <f t="shared" si="431"/>
        <v>900</v>
      </c>
      <c r="H200" s="123">
        <v>1</v>
      </c>
      <c r="I200" s="124">
        <v>522.82000000000005</v>
      </c>
      <c r="J200" s="125">
        <f t="shared" si="432"/>
        <v>522.82000000000005</v>
      </c>
      <c r="K200" s="123"/>
      <c r="L200" s="124"/>
      <c r="M200" s="125">
        <f t="shared" si="433"/>
        <v>0</v>
      </c>
      <c r="N200" s="123"/>
      <c r="O200" s="124"/>
      <c r="P200" s="125">
        <f t="shared" si="434"/>
        <v>0</v>
      </c>
      <c r="Q200" s="123"/>
      <c r="R200" s="124"/>
      <c r="S200" s="125">
        <f t="shared" si="435"/>
        <v>0</v>
      </c>
      <c r="T200" s="123"/>
      <c r="U200" s="124"/>
      <c r="V200" s="125">
        <f t="shared" si="436"/>
        <v>0</v>
      </c>
      <c r="W200" s="138">
        <f t="shared" si="437"/>
        <v>900</v>
      </c>
      <c r="X200" s="127">
        <f t="shared" si="438"/>
        <v>522.82000000000005</v>
      </c>
      <c r="Y200" s="127">
        <f t="shared" si="397"/>
        <v>377.17999999999995</v>
      </c>
      <c r="Z200" s="128">
        <f t="shared" si="398"/>
        <v>0.41908888888888884</v>
      </c>
      <c r="AA200" s="280"/>
      <c r="AB200" s="131"/>
      <c r="AC200" s="131"/>
      <c r="AD200" s="131"/>
      <c r="AE200" s="131"/>
      <c r="AF200" s="131"/>
      <c r="AG200" s="131"/>
    </row>
    <row r="201" spans="1:33" ht="30" customHeight="1" x14ac:dyDescent="0.55000000000000004">
      <c r="A201" s="119" t="s">
        <v>80</v>
      </c>
      <c r="B201" s="120" t="s">
        <v>388</v>
      </c>
      <c r="C201" s="187" t="s">
        <v>389</v>
      </c>
      <c r="D201" s="122"/>
      <c r="E201" s="123"/>
      <c r="F201" s="124"/>
      <c r="G201" s="125">
        <f t="shared" si="431"/>
        <v>0</v>
      </c>
      <c r="H201" s="123"/>
      <c r="I201" s="124"/>
      <c r="J201" s="125">
        <f t="shared" si="432"/>
        <v>0</v>
      </c>
      <c r="K201" s="123"/>
      <c r="L201" s="124"/>
      <c r="M201" s="125">
        <f t="shared" si="433"/>
        <v>0</v>
      </c>
      <c r="N201" s="123"/>
      <c r="O201" s="124"/>
      <c r="P201" s="125">
        <f t="shared" si="434"/>
        <v>0</v>
      </c>
      <c r="Q201" s="123"/>
      <c r="R201" s="124"/>
      <c r="S201" s="125">
        <f t="shared" si="435"/>
        <v>0</v>
      </c>
      <c r="T201" s="123"/>
      <c r="U201" s="124"/>
      <c r="V201" s="125">
        <f t="shared" si="436"/>
        <v>0</v>
      </c>
      <c r="W201" s="138">
        <f t="shared" si="437"/>
        <v>0</v>
      </c>
      <c r="X201" s="127">
        <f t="shared" si="438"/>
        <v>0</v>
      </c>
      <c r="Y201" s="127">
        <f t="shared" si="397"/>
        <v>0</v>
      </c>
      <c r="Z201" s="128" t="e">
        <f t="shared" si="398"/>
        <v>#DIV/0!</v>
      </c>
      <c r="AA201" s="280"/>
      <c r="AB201" s="131"/>
      <c r="AC201" s="131"/>
      <c r="AD201" s="131"/>
      <c r="AE201" s="131"/>
      <c r="AF201" s="131"/>
      <c r="AG201" s="131"/>
    </row>
    <row r="202" spans="1:33" ht="30" customHeight="1" x14ac:dyDescent="0.55000000000000004">
      <c r="A202" s="119" t="s">
        <v>80</v>
      </c>
      <c r="B202" s="120" t="s">
        <v>390</v>
      </c>
      <c r="C202" s="163" t="s">
        <v>391</v>
      </c>
      <c r="D202" s="122" t="s">
        <v>368</v>
      </c>
      <c r="E202" s="123">
        <v>16</v>
      </c>
      <c r="F202" s="124">
        <v>2500</v>
      </c>
      <c r="G202" s="125">
        <f t="shared" si="431"/>
        <v>40000</v>
      </c>
      <c r="H202" s="123">
        <v>1</v>
      </c>
      <c r="I202" s="124">
        <v>49600</v>
      </c>
      <c r="J202" s="125">
        <f t="shared" si="432"/>
        <v>49600</v>
      </c>
      <c r="K202" s="123"/>
      <c r="L202" s="124"/>
      <c r="M202" s="125">
        <f t="shared" si="433"/>
        <v>0</v>
      </c>
      <c r="N202" s="123"/>
      <c r="O202" s="124"/>
      <c r="P202" s="125">
        <f t="shared" si="434"/>
        <v>0</v>
      </c>
      <c r="Q202" s="123"/>
      <c r="R202" s="124"/>
      <c r="S202" s="125">
        <f t="shared" si="435"/>
        <v>0</v>
      </c>
      <c r="T202" s="123"/>
      <c r="U202" s="124"/>
      <c r="V202" s="125">
        <f t="shared" si="436"/>
        <v>0</v>
      </c>
      <c r="W202" s="138">
        <f t="shared" si="437"/>
        <v>40000</v>
      </c>
      <c r="X202" s="127">
        <f t="shared" si="438"/>
        <v>49600</v>
      </c>
      <c r="Y202" s="127">
        <f t="shared" si="397"/>
        <v>-9600</v>
      </c>
      <c r="Z202" s="128">
        <f t="shared" si="398"/>
        <v>-0.24</v>
      </c>
      <c r="AA202" s="280"/>
      <c r="AB202" s="130"/>
      <c r="AC202" s="131"/>
      <c r="AD202" s="131"/>
      <c r="AE202" s="131"/>
      <c r="AF202" s="131"/>
      <c r="AG202" s="131"/>
    </row>
    <row r="203" spans="1:33" ht="30" customHeight="1" x14ac:dyDescent="0.55000000000000004">
      <c r="A203" s="119" t="s">
        <v>80</v>
      </c>
      <c r="B203" s="120" t="s">
        <v>392</v>
      </c>
      <c r="C203" s="163" t="s">
        <v>393</v>
      </c>
      <c r="D203" s="122" t="s">
        <v>154</v>
      </c>
      <c r="E203" s="123">
        <v>1</v>
      </c>
      <c r="F203" s="124">
        <v>25000</v>
      </c>
      <c r="G203" s="125">
        <f t="shared" si="431"/>
        <v>25000</v>
      </c>
      <c r="H203" s="123">
        <v>1</v>
      </c>
      <c r="I203" s="124">
        <v>30000</v>
      </c>
      <c r="J203" s="125">
        <f t="shared" si="432"/>
        <v>30000</v>
      </c>
      <c r="K203" s="123"/>
      <c r="L203" s="124"/>
      <c r="M203" s="125">
        <f t="shared" si="433"/>
        <v>0</v>
      </c>
      <c r="N203" s="123"/>
      <c r="O203" s="124"/>
      <c r="P203" s="125">
        <f t="shared" si="434"/>
        <v>0</v>
      </c>
      <c r="Q203" s="123"/>
      <c r="R203" s="124"/>
      <c r="S203" s="125">
        <f t="shared" si="435"/>
        <v>0</v>
      </c>
      <c r="T203" s="123"/>
      <c r="U203" s="124"/>
      <c r="V203" s="125">
        <f t="shared" si="436"/>
        <v>0</v>
      </c>
      <c r="W203" s="138">
        <f t="shared" si="437"/>
        <v>25000</v>
      </c>
      <c r="X203" s="127">
        <f t="shared" si="438"/>
        <v>30000</v>
      </c>
      <c r="Y203" s="127">
        <f t="shared" si="397"/>
        <v>-5000</v>
      </c>
      <c r="Z203" s="128">
        <f t="shared" si="398"/>
        <v>-0.2</v>
      </c>
      <c r="AA203" s="280"/>
      <c r="AB203" s="131"/>
      <c r="AC203" s="131"/>
      <c r="AD203" s="131"/>
      <c r="AE203" s="131"/>
      <c r="AF203" s="131"/>
      <c r="AG203" s="131"/>
    </row>
    <row r="204" spans="1:33" ht="30" customHeight="1" x14ac:dyDescent="0.55000000000000004">
      <c r="A204" s="132" t="s">
        <v>80</v>
      </c>
      <c r="B204" s="133" t="s">
        <v>394</v>
      </c>
      <c r="C204" s="163" t="s">
        <v>395</v>
      </c>
      <c r="D204" s="134"/>
      <c r="E204" s="135"/>
      <c r="F204" s="136"/>
      <c r="G204" s="137">
        <f t="shared" si="431"/>
        <v>0</v>
      </c>
      <c r="H204" s="135"/>
      <c r="I204" s="136"/>
      <c r="J204" s="137">
        <f t="shared" si="432"/>
        <v>0</v>
      </c>
      <c r="K204" s="135"/>
      <c r="L204" s="136"/>
      <c r="M204" s="137">
        <f t="shared" si="433"/>
        <v>0</v>
      </c>
      <c r="N204" s="135"/>
      <c r="O204" s="136"/>
      <c r="P204" s="137">
        <f t="shared" si="434"/>
        <v>0</v>
      </c>
      <c r="Q204" s="135"/>
      <c r="R204" s="136"/>
      <c r="S204" s="137">
        <f t="shared" si="435"/>
        <v>0</v>
      </c>
      <c r="T204" s="135"/>
      <c r="U204" s="136"/>
      <c r="V204" s="137">
        <f t="shared" si="436"/>
        <v>0</v>
      </c>
      <c r="W204" s="138">
        <f t="shared" si="437"/>
        <v>0</v>
      </c>
      <c r="X204" s="127">
        <f t="shared" si="438"/>
        <v>0</v>
      </c>
      <c r="Y204" s="127">
        <f t="shared" si="397"/>
        <v>0</v>
      </c>
      <c r="Z204" s="128" t="e">
        <f t="shared" si="398"/>
        <v>#DIV/0!</v>
      </c>
      <c r="AA204" s="281"/>
      <c r="AB204" s="131"/>
      <c r="AC204" s="131"/>
      <c r="AD204" s="131"/>
      <c r="AE204" s="131"/>
      <c r="AF204" s="131"/>
      <c r="AG204" s="131"/>
    </row>
    <row r="205" spans="1:33" ht="30" customHeight="1" x14ac:dyDescent="0.55000000000000004">
      <c r="A205" s="132" t="s">
        <v>80</v>
      </c>
      <c r="B205" s="154" t="s">
        <v>396</v>
      </c>
      <c r="C205" s="188" t="s">
        <v>397</v>
      </c>
      <c r="D205" s="148"/>
      <c r="E205" s="135">
        <v>40000</v>
      </c>
      <c r="F205" s="136">
        <v>0.22</v>
      </c>
      <c r="G205" s="137">
        <f t="shared" si="431"/>
        <v>8800</v>
      </c>
      <c r="H205" s="135">
        <v>0</v>
      </c>
      <c r="I205" s="136">
        <v>0.22</v>
      </c>
      <c r="J205" s="137">
        <f t="shared" si="432"/>
        <v>0</v>
      </c>
      <c r="K205" s="135"/>
      <c r="L205" s="136">
        <v>0.22</v>
      </c>
      <c r="M205" s="137">
        <f t="shared" si="433"/>
        <v>0</v>
      </c>
      <c r="N205" s="135"/>
      <c r="O205" s="136">
        <v>0.22</v>
      </c>
      <c r="P205" s="137">
        <f t="shared" si="434"/>
        <v>0</v>
      </c>
      <c r="Q205" s="135"/>
      <c r="R205" s="136">
        <v>0.22</v>
      </c>
      <c r="S205" s="137">
        <f t="shared" si="435"/>
        <v>0</v>
      </c>
      <c r="T205" s="135"/>
      <c r="U205" s="136">
        <v>0.22</v>
      </c>
      <c r="V205" s="137">
        <f t="shared" si="436"/>
        <v>0</v>
      </c>
      <c r="W205" s="138">
        <f t="shared" si="437"/>
        <v>8800</v>
      </c>
      <c r="X205" s="127">
        <f t="shared" si="438"/>
        <v>0</v>
      </c>
      <c r="Y205" s="127">
        <f t="shared" si="397"/>
        <v>8800</v>
      </c>
      <c r="Z205" s="128">
        <f t="shared" si="398"/>
        <v>1</v>
      </c>
      <c r="AA205" s="152"/>
      <c r="AB205" s="7"/>
      <c r="AC205" s="7"/>
      <c r="AD205" s="7"/>
      <c r="AE205" s="7"/>
      <c r="AF205" s="7"/>
      <c r="AG205" s="7"/>
    </row>
    <row r="206" spans="1:33" ht="30" customHeight="1" x14ac:dyDescent="0.55000000000000004">
      <c r="A206" s="294" t="s">
        <v>398</v>
      </c>
      <c r="B206" s="295"/>
      <c r="C206" s="296"/>
      <c r="D206" s="297"/>
      <c r="E206" s="173">
        <f>E197+E193+E188+E183</f>
        <v>65</v>
      </c>
      <c r="F206" s="189"/>
      <c r="G206" s="298">
        <f t="shared" ref="G206:H206" si="439">G197+G193+G188+G183</f>
        <v>198100</v>
      </c>
      <c r="H206" s="173">
        <f t="shared" si="439"/>
        <v>47</v>
      </c>
      <c r="I206" s="189"/>
      <c r="J206" s="298">
        <f t="shared" ref="J206:K206" si="440">J197+J193+J188+J183</f>
        <v>202527.82</v>
      </c>
      <c r="K206" s="173">
        <f t="shared" si="440"/>
        <v>0</v>
      </c>
      <c r="L206" s="189"/>
      <c r="M206" s="298">
        <f t="shared" ref="M206:N206" si="441">M197+M193+M188+M183</f>
        <v>0</v>
      </c>
      <c r="N206" s="173">
        <f t="shared" si="441"/>
        <v>0</v>
      </c>
      <c r="O206" s="189"/>
      <c r="P206" s="298">
        <f t="shared" ref="P206:Q206" si="442">P197+P193+P188+P183</f>
        <v>0</v>
      </c>
      <c r="Q206" s="173">
        <f t="shared" si="442"/>
        <v>0</v>
      </c>
      <c r="R206" s="189"/>
      <c r="S206" s="298">
        <f t="shared" ref="S206:T206" si="443">S197+S193+S188+S183</f>
        <v>0</v>
      </c>
      <c r="T206" s="173">
        <f t="shared" si="443"/>
        <v>0</v>
      </c>
      <c r="U206" s="189"/>
      <c r="V206" s="298">
        <f>V197+V193+V188+V183</f>
        <v>0</v>
      </c>
      <c r="W206" s="225">
        <f t="shared" ref="W206:X206" si="444">W197+W183+W193+W188</f>
        <v>198100</v>
      </c>
      <c r="X206" s="225">
        <f t="shared" si="444"/>
        <v>202527.82</v>
      </c>
      <c r="Y206" s="225">
        <f t="shared" si="397"/>
        <v>-4427.820000000007</v>
      </c>
      <c r="Z206" s="225">
        <f t="shared" si="398"/>
        <v>-2.2351438667339761E-2</v>
      </c>
      <c r="AA206" s="226"/>
      <c r="AB206" s="7"/>
      <c r="AC206" s="7"/>
      <c r="AD206" s="7"/>
      <c r="AE206" s="7"/>
      <c r="AF206" s="7"/>
      <c r="AG206" s="7"/>
    </row>
    <row r="207" spans="1:33" ht="30" customHeight="1" x14ac:dyDescent="0.55000000000000004">
      <c r="A207" s="299" t="s">
        <v>399</v>
      </c>
      <c r="B207" s="300"/>
      <c r="C207" s="301"/>
      <c r="D207" s="302"/>
      <c r="E207" s="303"/>
      <c r="F207" s="304"/>
      <c r="G207" s="305">
        <f>G35+G49+G58+G107+G121+G135+G148+G156+G164+G171+G175+G181+G206</f>
        <v>998736</v>
      </c>
      <c r="H207" s="303"/>
      <c r="I207" s="304"/>
      <c r="J207" s="305">
        <f>J35+J49+J58+J107+J121+J135+J148+J156+J164+J171+J175+J181+J206</f>
        <v>993712.81499999994</v>
      </c>
      <c r="K207" s="303"/>
      <c r="L207" s="304"/>
      <c r="M207" s="305">
        <f>M35+M49+M58+M107+M121+M135+M148+M156+M164+M171+M175+M181+M206</f>
        <v>0</v>
      </c>
      <c r="N207" s="303"/>
      <c r="O207" s="304"/>
      <c r="P207" s="305">
        <f>P35+P49+P58+P107+P121+P135+P148+P156+P164+P171+P175+P181+P206</f>
        <v>0</v>
      </c>
      <c r="Q207" s="303"/>
      <c r="R207" s="304"/>
      <c r="S207" s="305">
        <f>S35+S49+S58+S107+S121+S135+S148+S156+S164+S171+S175+S181+S206</f>
        <v>0</v>
      </c>
      <c r="T207" s="303"/>
      <c r="U207" s="304"/>
      <c r="V207" s="305">
        <f t="shared" ref="V207:Y207" si="445">V35+V49+V58+V107+V121+V135+V148+V156+V164+V171+V175+V181+V206</f>
        <v>0</v>
      </c>
      <c r="W207" s="305">
        <f t="shared" si="445"/>
        <v>998736</v>
      </c>
      <c r="X207" s="305">
        <f t="shared" si="445"/>
        <v>993712.81499999994</v>
      </c>
      <c r="Y207" s="305">
        <f t="shared" si="445"/>
        <v>5023.1849999999977</v>
      </c>
      <c r="Z207" s="306">
        <f t="shared" si="398"/>
        <v>5.0295423415196785E-3</v>
      </c>
      <c r="AA207" s="307"/>
      <c r="AB207" s="7"/>
      <c r="AC207" s="7"/>
      <c r="AD207" s="7"/>
      <c r="AE207" s="7"/>
      <c r="AF207" s="7"/>
      <c r="AG207" s="7"/>
    </row>
    <row r="208" spans="1:33" ht="15" customHeight="1" x14ac:dyDescent="0.55000000000000004">
      <c r="A208" s="364"/>
      <c r="B208" s="334"/>
      <c r="C208" s="334"/>
      <c r="D208" s="74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308"/>
      <c r="X208" s="308"/>
      <c r="Y208" s="308"/>
      <c r="Z208" s="308"/>
      <c r="AA208" s="83"/>
      <c r="AB208" s="7"/>
      <c r="AC208" s="7"/>
      <c r="AD208" s="7"/>
      <c r="AE208" s="7"/>
      <c r="AF208" s="7"/>
      <c r="AG208" s="7"/>
    </row>
    <row r="209" spans="1:33" ht="30" customHeight="1" x14ac:dyDescent="0.55000000000000004">
      <c r="A209" s="365" t="s">
        <v>400</v>
      </c>
      <c r="B209" s="346"/>
      <c r="C209" s="366"/>
      <c r="D209" s="309"/>
      <c r="E209" s="303"/>
      <c r="F209" s="304"/>
      <c r="G209" s="310">
        <f>Фінансування!C27-'Кошторис  витрат'!G207</f>
        <v>0</v>
      </c>
      <c r="H209" s="303"/>
      <c r="I209" s="304"/>
      <c r="J209" s="310">
        <f>Фінансування!C28-'Кошторис  витрат'!J207</f>
        <v>0</v>
      </c>
      <c r="K209" s="303"/>
      <c r="L209" s="304"/>
      <c r="M209" s="310">
        <f>Фінансування!J27-'Кошторис  витрат'!M207</f>
        <v>0</v>
      </c>
      <c r="N209" s="303"/>
      <c r="O209" s="304"/>
      <c r="P209" s="310">
        <f>Фінансування!J28-'Кошторис  витрат'!P207</f>
        <v>0</v>
      </c>
      <c r="Q209" s="303"/>
      <c r="R209" s="304"/>
      <c r="S209" s="310">
        <f>Фінансування!L27-'Кошторис  витрат'!S207</f>
        <v>0</v>
      </c>
      <c r="T209" s="303"/>
      <c r="U209" s="304"/>
      <c r="V209" s="310">
        <f>Фінансування!L28-'Кошторис  витрат'!V207</f>
        <v>0</v>
      </c>
      <c r="W209" s="311">
        <f>Фінансування!N27-'Кошторис  витрат'!W207</f>
        <v>0</v>
      </c>
      <c r="X209" s="311">
        <f>Фінансування!N28-'Кошторис  витрат'!X207</f>
        <v>0</v>
      </c>
      <c r="Y209" s="311"/>
      <c r="Z209" s="311"/>
      <c r="AA209" s="312"/>
      <c r="AB209" s="7"/>
      <c r="AC209" s="7"/>
      <c r="AD209" s="7"/>
      <c r="AE209" s="7"/>
      <c r="AF209" s="7"/>
      <c r="AG209" s="7"/>
    </row>
    <row r="210" spans="1:33" ht="15.75" customHeight="1" x14ac:dyDescent="0.55000000000000004">
      <c r="A210" s="1"/>
      <c r="B210" s="313"/>
      <c r="C210" s="2"/>
      <c r="D210" s="314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1"/>
      <c r="X210" s="71"/>
      <c r="Y210" s="71"/>
      <c r="Z210" s="71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55000000000000004">
      <c r="A211" s="1"/>
      <c r="B211" s="313"/>
      <c r="C211" s="2"/>
      <c r="D211" s="314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1"/>
      <c r="X211" s="71"/>
      <c r="Y211" s="71"/>
      <c r="Z211" s="71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55000000000000004">
      <c r="A212" s="1"/>
      <c r="B212" s="313"/>
      <c r="C212" s="2"/>
      <c r="D212" s="314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1"/>
      <c r="X212" s="71"/>
      <c r="Y212" s="71"/>
      <c r="Z212" s="71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55000000000000004">
      <c r="A213" s="315"/>
      <c r="B213" s="316"/>
      <c r="C213" s="317"/>
      <c r="D213" s="314"/>
      <c r="E213" s="318"/>
      <c r="F213" s="318"/>
      <c r="G213" s="70"/>
      <c r="H213" s="319"/>
      <c r="I213" s="315"/>
      <c r="J213" s="318"/>
      <c r="K213" s="320"/>
      <c r="L213" s="2"/>
      <c r="M213" s="70"/>
      <c r="N213" s="320"/>
      <c r="O213" s="2"/>
      <c r="P213" s="70"/>
      <c r="Q213" s="70"/>
      <c r="R213" s="70"/>
      <c r="S213" s="70"/>
      <c r="T213" s="70"/>
      <c r="U213" s="70"/>
      <c r="V213" s="70"/>
      <c r="W213" s="71"/>
      <c r="X213" s="71"/>
      <c r="Y213" s="71"/>
      <c r="Z213" s="71"/>
      <c r="AA213" s="2"/>
      <c r="AB213" s="1"/>
      <c r="AC213" s="2"/>
      <c r="AD213" s="1"/>
      <c r="AE213" s="1"/>
      <c r="AF213" s="1"/>
      <c r="AG213" s="1"/>
    </row>
    <row r="214" spans="1:33" ht="15.75" customHeight="1" x14ac:dyDescent="0.55000000000000004">
      <c r="A214" s="321"/>
      <c r="B214" s="322"/>
      <c r="C214" s="323" t="s">
        <v>401</v>
      </c>
      <c r="D214" s="324"/>
      <c r="E214" s="325" t="s">
        <v>402</v>
      </c>
      <c r="F214" s="325"/>
      <c r="G214" s="326"/>
      <c r="H214" s="327"/>
      <c r="I214" s="328" t="s">
        <v>403</v>
      </c>
      <c r="J214" s="326"/>
      <c r="K214" s="327"/>
      <c r="L214" s="328"/>
      <c r="M214" s="326"/>
      <c r="N214" s="327"/>
      <c r="O214" s="328"/>
      <c r="P214" s="326"/>
      <c r="Q214" s="326"/>
      <c r="R214" s="326"/>
      <c r="S214" s="326"/>
      <c r="T214" s="326"/>
      <c r="U214" s="326"/>
      <c r="V214" s="326"/>
      <c r="W214" s="329"/>
      <c r="X214" s="329"/>
      <c r="Y214" s="329"/>
      <c r="Z214" s="329"/>
      <c r="AA214" s="330"/>
      <c r="AB214" s="331"/>
      <c r="AC214" s="330"/>
      <c r="AD214" s="331"/>
      <c r="AE214" s="331"/>
      <c r="AF214" s="331"/>
      <c r="AG214" s="331"/>
    </row>
    <row r="215" spans="1:33" ht="15.75" customHeight="1" x14ac:dyDescent="0.55000000000000004">
      <c r="A215" s="1"/>
      <c r="B215" s="313"/>
      <c r="C215" s="2"/>
      <c r="D215" s="314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1"/>
      <c r="X215" s="71"/>
      <c r="Y215" s="71"/>
      <c r="Z215" s="71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55000000000000004">
      <c r="A216" s="1"/>
      <c r="B216" s="313"/>
      <c r="C216" s="2"/>
      <c r="D216" s="314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1"/>
      <c r="X216" s="71"/>
      <c r="Y216" s="71"/>
      <c r="Z216" s="71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55000000000000004">
      <c r="A217" s="1"/>
      <c r="B217" s="313"/>
      <c r="C217" s="2"/>
      <c r="D217" s="314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1"/>
      <c r="X217" s="71"/>
      <c r="Y217" s="71"/>
      <c r="Z217" s="71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55000000000000004">
      <c r="A218" s="1"/>
      <c r="B218" s="313"/>
      <c r="C218" s="2"/>
      <c r="D218" s="314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32"/>
      <c r="X218" s="332"/>
      <c r="Y218" s="332"/>
      <c r="Z218" s="332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55000000000000004">
      <c r="A219" s="1"/>
      <c r="B219" s="313"/>
      <c r="C219" s="2"/>
      <c r="D219" s="314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32"/>
      <c r="X219" s="332"/>
      <c r="Y219" s="332"/>
      <c r="Z219" s="332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55000000000000004">
      <c r="A220" s="1"/>
      <c r="B220" s="313"/>
      <c r="C220" s="2"/>
      <c r="D220" s="314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32"/>
      <c r="X220" s="332"/>
      <c r="Y220" s="332"/>
      <c r="Z220" s="332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55000000000000004">
      <c r="A221" s="1"/>
      <c r="B221" s="313"/>
      <c r="C221" s="2"/>
      <c r="D221" s="314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32"/>
      <c r="X221" s="332"/>
      <c r="Y221" s="332"/>
      <c r="Z221" s="332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55000000000000004">
      <c r="A222" s="1"/>
      <c r="B222" s="313"/>
      <c r="C222" s="2"/>
      <c r="D222" s="314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32"/>
      <c r="X222" s="332"/>
      <c r="Y222" s="332"/>
      <c r="Z222" s="332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55000000000000004">
      <c r="A223" s="1"/>
      <c r="B223" s="313"/>
      <c r="C223" s="2"/>
      <c r="D223" s="314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32"/>
      <c r="X223" s="332"/>
      <c r="Y223" s="332"/>
      <c r="Z223" s="332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55000000000000004">
      <c r="A224" s="1"/>
      <c r="B224" s="313"/>
      <c r="C224" s="2"/>
      <c r="D224" s="314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32"/>
      <c r="X224" s="332"/>
      <c r="Y224" s="332"/>
      <c r="Z224" s="332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55000000000000004">
      <c r="A225" s="1"/>
      <c r="B225" s="313"/>
      <c r="C225" s="2"/>
      <c r="D225" s="314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32"/>
      <c r="X225" s="332"/>
      <c r="Y225" s="332"/>
      <c r="Z225" s="332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55000000000000004">
      <c r="A226" s="1"/>
      <c r="B226" s="313"/>
      <c r="C226" s="2"/>
      <c r="D226" s="314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32"/>
      <c r="X226" s="332"/>
      <c r="Y226" s="332"/>
      <c r="Z226" s="332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55000000000000004">
      <c r="A227" s="1"/>
      <c r="B227" s="313"/>
      <c r="C227" s="2"/>
      <c r="D227" s="314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32"/>
      <c r="X227" s="332"/>
      <c r="Y227" s="332"/>
      <c r="Z227" s="332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55000000000000004">
      <c r="A228" s="1"/>
      <c r="B228" s="313"/>
      <c r="C228" s="2"/>
      <c r="D228" s="314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32"/>
      <c r="X228" s="332"/>
      <c r="Y228" s="332"/>
      <c r="Z228" s="332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55000000000000004">
      <c r="A229" s="1"/>
      <c r="B229" s="313"/>
      <c r="C229" s="2"/>
      <c r="D229" s="314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32"/>
      <c r="X229" s="332"/>
      <c r="Y229" s="332"/>
      <c r="Z229" s="332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55000000000000004">
      <c r="A230" s="1"/>
      <c r="B230" s="313"/>
      <c r="C230" s="2"/>
      <c r="D230" s="314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32"/>
      <c r="X230" s="332"/>
      <c r="Y230" s="332"/>
      <c r="Z230" s="332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55000000000000004">
      <c r="A231" s="1"/>
      <c r="B231" s="313"/>
      <c r="C231" s="2"/>
      <c r="D231" s="314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32"/>
      <c r="X231" s="332"/>
      <c r="Y231" s="332"/>
      <c r="Z231" s="332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55000000000000004">
      <c r="A232" s="1"/>
      <c r="B232" s="313"/>
      <c r="C232" s="2"/>
      <c r="D232" s="314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32"/>
      <c r="X232" s="332"/>
      <c r="Y232" s="332"/>
      <c r="Z232" s="332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55000000000000004">
      <c r="A233" s="1"/>
      <c r="B233" s="313"/>
      <c r="C233" s="2"/>
      <c r="D233" s="314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32"/>
      <c r="X233" s="332"/>
      <c r="Y233" s="332"/>
      <c r="Z233" s="332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55000000000000004">
      <c r="A234" s="1"/>
      <c r="B234" s="313"/>
      <c r="C234" s="2"/>
      <c r="D234" s="314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32"/>
      <c r="X234" s="332"/>
      <c r="Y234" s="332"/>
      <c r="Z234" s="332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55000000000000004">
      <c r="A235" s="1"/>
      <c r="B235" s="313"/>
      <c r="C235" s="2"/>
      <c r="D235" s="314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32"/>
      <c r="X235" s="332"/>
      <c r="Y235" s="332"/>
      <c r="Z235" s="332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55000000000000004">
      <c r="A236" s="1"/>
      <c r="B236" s="313"/>
      <c r="C236" s="2"/>
      <c r="D236" s="314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32"/>
      <c r="X236" s="332"/>
      <c r="Y236" s="332"/>
      <c r="Z236" s="332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55000000000000004">
      <c r="A237" s="1"/>
      <c r="B237" s="313"/>
      <c r="C237" s="2"/>
      <c r="D237" s="314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32"/>
      <c r="X237" s="332"/>
      <c r="Y237" s="332"/>
      <c r="Z237" s="332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55000000000000004">
      <c r="A238" s="1"/>
      <c r="B238" s="313"/>
      <c r="C238" s="2"/>
      <c r="D238" s="314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32"/>
      <c r="X238" s="332"/>
      <c r="Y238" s="332"/>
      <c r="Z238" s="332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55000000000000004">
      <c r="A239" s="1"/>
      <c r="B239" s="313"/>
      <c r="C239" s="2"/>
      <c r="D239" s="314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32"/>
      <c r="X239" s="332"/>
      <c r="Y239" s="332"/>
      <c r="Z239" s="332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55000000000000004">
      <c r="A240" s="1"/>
      <c r="B240" s="313"/>
      <c r="C240" s="2"/>
      <c r="D240" s="314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32"/>
      <c r="X240" s="332"/>
      <c r="Y240" s="332"/>
      <c r="Z240" s="332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55000000000000004">
      <c r="A241" s="1"/>
      <c r="B241" s="313"/>
      <c r="C241" s="2"/>
      <c r="D241" s="314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32"/>
      <c r="X241" s="332"/>
      <c r="Y241" s="332"/>
      <c r="Z241" s="332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55000000000000004">
      <c r="A242" s="1"/>
      <c r="B242" s="313"/>
      <c r="C242" s="2"/>
      <c r="D242" s="314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32"/>
      <c r="X242" s="332"/>
      <c r="Y242" s="332"/>
      <c r="Z242" s="332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55000000000000004">
      <c r="A243" s="1"/>
      <c r="B243" s="313"/>
      <c r="C243" s="2"/>
      <c r="D243" s="314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32"/>
      <c r="X243" s="332"/>
      <c r="Y243" s="332"/>
      <c r="Z243" s="332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55000000000000004">
      <c r="A244" s="1"/>
      <c r="B244" s="313"/>
      <c r="C244" s="2"/>
      <c r="D244" s="314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32"/>
      <c r="X244" s="332"/>
      <c r="Y244" s="332"/>
      <c r="Z244" s="332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55000000000000004">
      <c r="A245" s="1"/>
      <c r="B245" s="313"/>
      <c r="C245" s="2"/>
      <c r="D245" s="314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32"/>
      <c r="X245" s="332"/>
      <c r="Y245" s="332"/>
      <c r="Z245" s="332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55000000000000004">
      <c r="A246" s="1"/>
      <c r="B246" s="313"/>
      <c r="C246" s="2"/>
      <c r="D246" s="314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32"/>
      <c r="X246" s="332"/>
      <c r="Y246" s="332"/>
      <c r="Z246" s="332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55000000000000004">
      <c r="A247" s="1"/>
      <c r="B247" s="313"/>
      <c r="C247" s="2"/>
      <c r="D247" s="314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32"/>
      <c r="X247" s="332"/>
      <c r="Y247" s="332"/>
      <c r="Z247" s="332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55000000000000004">
      <c r="A248" s="1"/>
      <c r="B248" s="313"/>
      <c r="C248" s="2"/>
      <c r="D248" s="314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32"/>
      <c r="X248" s="332"/>
      <c r="Y248" s="332"/>
      <c r="Z248" s="332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55000000000000004">
      <c r="A249" s="1"/>
      <c r="B249" s="313"/>
      <c r="C249" s="2"/>
      <c r="D249" s="314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32"/>
      <c r="X249" s="332"/>
      <c r="Y249" s="332"/>
      <c r="Z249" s="332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55000000000000004">
      <c r="A250" s="1"/>
      <c r="B250" s="313"/>
      <c r="C250" s="2"/>
      <c r="D250" s="314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32"/>
      <c r="X250" s="332"/>
      <c r="Y250" s="332"/>
      <c r="Z250" s="332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55000000000000004">
      <c r="A251" s="1"/>
      <c r="B251" s="313"/>
      <c r="C251" s="2"/>
      <c r="D251" s="314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32"/>
      <c r="X251" s="332"/>
      <c r="Y251" s="332"/>
      <c r="Z251" s="332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55000000000000004">
      <c r="A252" s="1"/>
      <c r="B252" s="313"/>
      <c r="C252" s="2"/>
      <c r="D252" s="314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32"/>
      <c r="X252" s="332"/>
      <c r="Y252" s="332"/>
      <c r="Z252" s="332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55000000000000004">
      <c r="A253" s="1"/>
      <c r="B253" s="313"/>
      <c r="C253" s="2"/>
      <c r="D253" s="314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32"/>
      <c r="X253" s="332"/>
      <c r="Y253" s="332"/>
      <c r="Z253" s="332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55000000000000004">
      <c r="A254" s="1"/>
      <c r="B254" s="313"/>
      <c r="C254" s="2"/>
      <c r="D254" s="314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32"/>
      <c r="X254" s="332"/>
      <c r="Y254" s="332"/>
      <c r="Z254" s="332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55000000000000004">
      <c r="A255" s="1"/>
      <c r="B255" s="313"/>
      <c r="C255" s="2"/>
      <c r="D255" s="314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32"/>
      <c r="X255" s="332"/>
      <c r="Y255" s="332"/>
      <c r="Z255" s="332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55000000000000004">
      <c r="A256" s="1"/>
      <c r="B256" s="313"/>
      <c r="C256" s="2"/>
      <c r="D256" s="314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32"/>
      <c r="X256" s="332"/>
      <c r="Y256" s="332"/>
      <c r="Z256" s="332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55000000000000004">
      <c r="A257" s="1"/>
      <c r="B257" s="313"/>
      <c r="C257" s="2"/>
      <c r="D257" s="314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32"/>
      <c r="X257" s="332"/>
      <c r="Y257" s="332"/>
      <c r="Z257" s="332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55000000000000004">
      <c r="A258" s="1"/>
      <c r="B258" s="313"/>
      <c r="C258" s="2"/>
      <c r="D258" s="314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32"/>
      <c r="X258" s="332"/>
      <c r="Y258" s="332"/>
      <c r="Z258" s="332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55000000000000004">
      <c r="A259" s="1"/>
      <c r="B259" s="313"/>
      <c r="C259" s="2"/>
      <c r="D259" s="314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32"/>
      <c r="X259" s="332"/>
      <c r="Y259" s="332"/>
      <c r="Z259" s="332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55000000000000004">
      <c r="A260" s="1"/>
      <c r="B260" s="313"/>
      <c r="C260" s="2"/>
      <c r="D260" s="314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32"/>
      <c r="X260" s="332"/>
      <c r="Y260" s="332"/>
      <c r="Z260" s="332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55000000000000004">
      <c r="A261" s="1"/>
      <c r="B261" s="313"/>
      <c r="C261" s="2"/>
      <c r="D261" s="314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32"/>
      <c r="X261" s="332"/>
      <c r="Y261" s="332"/>
      <c r="Z261" s="332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55000000000000004">
      <c r="A262" s="1"/>
      <c r="B262" s="313"/>
      <c r="C262" s="2"/>
      <c r="D262" s="314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32"/>
      <c r="X262" s="332"/>
      <c r="Y262" s="332"/>
      <c r="Z262" s="332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55000000000000004">
      <c r="A263" s="1"/>
      <c r="B263" s="313"/>
      <c r="C263" s="2"/>
      <c r="D263" s="314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32"/>
      <c r="X263" s="332"/>
      <c r="Y263" s="332"/>
      <c r="Z263" s="332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55000000000000004">
      <c r="A264" s="1"/>
      <c r="B264" s="313"/>
      <c r="C264" s="2"/>
      <c r="D264" s="314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32"/>
      <c r="X264" s="332"/>
      <c r="Y264" s="332"/>
      <c r="Z264" s="332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55000000000000004">
      <c r="A265" s="1"/>
      <c r="B265" s="313"/>
      <c r="C265" s="2"/>
      <c r="D265" s="314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32"/>
      <c r="X265" s="332"/>
      <c r="Y265" s="332"/>
      <c r="Z265" s="332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55000000000000004">
      <c r="A266" s="1"/>
      <c r="B266" s="313"/>
      <c r="C266" s="2"/>
      <c r="D266" s="314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32"/>
      <c r="X266" s="332"/>
      <c r="Y266" s="332"/>
      <c r="Z266" s="332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55000000000000004">
      <c r="A267" s="1"/>
      <c r="B267" s="313"/>
      <c r="C267" s="2"/>
      <c r="D267" s="314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32"/>
      <c r="X267" s="332"/>
      <c r="Y267" s="332"/>
      <c r="Z267" s="332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55000000000000004">
      <c r="A268" s="1"/>
      <c r="B268" s="313"/>
      <c r="C268" s="2"/>
      <c r="D268" s="314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32"/>
      <c r="X268" s="332"/>
      <c r="Y268" s="332"/>
      <c r="Z268" s="332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55000000000000004">
      <c r="A269" s="1"/>
      <c r="B269" s="313"/>
      <c r="C269" s="2"/>
      <c r="D269" s="314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32"/>
      <c r="X269" s="332"/>
      <c r="Y269" s="332"/>
      <c r="Z269" s="332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55000000000000004">
      <c r="A270" s="1"/>
      <c r="B270" s="313"/>
      <c r="C270" s="2"/>
      <c r="D270" s="314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32"/>
      <c r="X270" s="332"/>
      <c r="Y270" s="332"/>
      <c r="Z270" s="332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55000000000000004">
      <c r="A271" s="1"/>
      <c r="B271" s="313"/>
      <c r="C271" s="2"/>
      <c r="D271" s="314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32"/>
      <c r="X271" s="332"/>
      <c r="Y271" s="332"/>
      <c r="Z271" s="332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55000000000000004">
      <c r="A272" s="1"/>
      <c r="B272" s="313"/>
      <c r="C272" s="2"/>
      <c r="D272" s="314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32"/>
      <c r="X272" s="332"/>
      <c r="Y272" s="332"/>
      <c r="Z272" s="332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55000000000000004">
      <c r="A273" s="1"/>
      <c r="B273" s="313"/>
      <c r="C273" s="2"/>
      <c r="D273" s="314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32"/>
      <c r="X273" s="332"/>
      <c r="Y273" s="332"/>
      <c r="Z273" s="332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55000000000000004">
      <c r="A274" s="1"/>
      <c r="B274" s="313"/>
      <c r="C274" s="2"/>
      <c r="D274" s="314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32"/>
      <c r="X274" s="332"/>
      <c r="Y274" s="332"/>
      <c r="Z274" s="332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55000000000000004">
      <c r="A275" s="1"/>
      <c r="B275" s="313"/>
      <c r="C275" s="2"/>
      <c r="D275" s="314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32"/>
      <c r="X275" s="332"/>
      <c r="Y275" s="332"/>
      <c r="Z275" s="332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55000000000000004">
      <c r="A276" s="1"/>
      <c r="B276" s="313"/>
      <c r="C276" s="2"/>
      <c r="D276" s="314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32"/>
      <c r="X276" s="332"/>
      <c r="Y276" s="332"/>
      <c r="Z276" s="332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55000000000000004">
      <c r="A277" s="1"/>
      <c r="B277" s="313"/>
      <c r="C277" s="2"/>
      <c r="D277" s="314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32"/>
      <c r="X277" s="332"/>
      <c r="Y277" s="332"/>
      <c r="Z277" s="332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55000000000000004">
      <c r="A278" s="1"/>
      <c r="B278" s="313"/>
      <c r="C278" s="2"/>
      <c r="D278" s="314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32"/>
      <c r="X278" s="332"/>
      <c r="Y278" s="332"/>
      <c r="Z278" s="332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55000000000000004">
      <c r="A279" s="1"/>
      <c r="B279" s="313"/>
      <c r="C279" s="2"/>
      <c r="D279" s="314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32"/>
      <c r="X279" s="332"/>
      <c r="Y279" s="332"/>
      <c r="Z279" s="332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55000000000000004">
      <c r="A280" s="1"/>
      <c r="B280" s="313"/>
      <c r="C280" s="2"/>
      <c r="D280" s="314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32"/>
      <c r="X280" s="332"/>
      <c r="Y280" s="332"/>
      <c r="Z280" s="332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55000000000000004">
      <c r="A281" s="1"/>
      <c r="B281" s="313"/>
      <c r="C281" s="2"/>
      <c r="D281" s="314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32"/>
      <c r="X281" s="332"/>
      <c r="Y281" s="332"/>
      <c r="Z281" s="332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55000000000000004">
      <c r="A282" s="1"/>
      <c r="B282" s="313"/>
      <c r="C282" s="2"/>
      <c r="D282" s="314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32"/>
      <c r="X282" s="332"/>
      <c r="Y282" s="332"/>
      <c r="Z282" s="332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55000000000000004">
      <c r="A283" s="1"/>
      <c r="B283" s="313"/>
      <c r="C283" s="2"/>
      <c r="D283" s="314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32"/>
      <c r="X283" s="332"/>
      <c r="Y283" s="332"/>
      <c r="Z283" s="332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55000000000000004">
      <c r="A284" s="1"/>
      <c r="B284" s="313"/>
      <c r="C284" s="2"/>
      <c r="D284" s="314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32"/>
      <c r="X284" s="332"/>
      <c r="Y284" s="332"/>
      <c r="Z284" s="332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55000000000000004">
      <c r="A285" s="1"/>
      <c r="B285" s="313"/>
      <c r="C285" s="2"/>
      <c r="D285" s="314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32"/>
      <c r="X285" s="332"/>
      <c r="Y285" s="332"/>
      <c r="Z285" s="332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55000000000000004">
      <c r="A286" s="1"/>
      <c r="B286" s="313"/>
      <c r="C286" s="2"/>
      <c r="D286" s="314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32"/>
      <c r="X286" s="332"/>
      <c r="Y286" s="332"/>
      <c r="Z286" s="332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55000000000000004">
      <c r="A287" s="1"/>
      <c r="B287" s="313"/>
      <c r="C287" s="2"/>
      <c r="D287" s="314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32"/>
      <c r="X287" s="332"/>
      <c r="Y287" s="332"/>
      <c r="Z287" s="332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55000000000000004">
      <c r="A288" s="1"/>
      <c r="B288" s="313"/>
      <c r="C288" s="2"/>
      <c r="D288" s="314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32"/>
      <c r="X288" s="332"/>
      <c r="Y288" s="332"/>
      <c r="Z288" s="332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55000000000000004">
      <c r="A289" s="1"/>
      <c r="B289" s="313"/>
      <c r="C289" s="2"/>
      <c r="D289" s="314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32"/>
      <c r="X289" s="332"/>
      <c r="Y289" s="332"/>
      <c r="Z289" s="332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55000000000000004">
      <c r="A290" s="1"/>
      <c r="B290" s="313"/>
      <c r="C290" s="2"/>
      <c r="D290" s="314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32"/>
      <c r="X290" s="332"/>
      <c r="Y290" s="332"/>
      <c r="Z290" s="332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55000000000000004">
      <c r="A291" s="1"/>
      <c r="B291" s="313"/>
      <c r="C291" s="2"/>
      <c r="D291" s="314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32"/>
      <c r="X291" s="332"/>
      <c r="Y291" s="332"/>
      <c r="Z291" s="332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55000000000000004">
      <c r="A292" s="1"/>
      <c r="B292" s="313"/>
      <c r="C292" s="2"/>
      <c r="D292" s="314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32"/>
      <c r="X292" s="332"/>
      <c r="Y292" s="332"/>
      <c r="Z292" s="332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55000000000000004">
      <c r="A293" s="1"/>
      <c r="B293" s="313"/>
      <c r="C293" s="2"/>
      <c r="D293" s="314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32"/>
      <c r="X293" s="332"/>
      <c r="Y293" s="332"/>
      <c r="Z293" s="332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55000000000000004">
      <c r="A294" s="1"/>
      <c r="B294" s="313"/>
      <c r="C294" s="2"/>
      <c r="D294" s="314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32"/>
      <c r="X294" s="332"/>
      <c r="Y294" s="332"/>
      <c r="Z294" s="332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55000000000000004">
      <c r="A295" s="1"/>
      <c r="B295" s="313"/>
      <c r="C295" s="2"/>
      <c r="D295" s="314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32"/>
      <c r="X295" s="332"/>
      <c r="Y295" s="332"/>
      <c r="Z295" s="332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55000000000000004">
      <c r="A296" s="1"/>
      <c r="B296" s="313"/>
      <c r="C296" s="2"/>
      <c r="D296" s="314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32"/>
      <c r="X296" s="332"/>
      <c r="Y296" s="332"/>
      <c r="Z296" s="332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55000000000000004">
      <c r="A297" s="1"/>
      <c r="B297" s="313"/>
      <c r="C297" s="2"/>
      <c r="D297" s="314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32"/>
      <c r="X297" s="332"/>
      <c r="Y297" s="332"/>
      <c r="Z297" s="332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55000000000000004">
      <c r="A298" s="1"/>
      <c r="B298" s="313"/>
      <c r="C298" s="2"/>
      <c r="D298" s="314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32"/>
      <c r="X298" s="332"/>
      <c r="Y298" s="332"/>
      <c r="Z298" s="332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55000000000000004">
      <c r="A299" s="1"/>
      <c r="B299" s="313"/>
      <c r="C299" s="2"/>
      <c r="D299" s="314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32"/>
      <c r="X299" s="332"/>
      <c r="Y299" s="332"/>
      <c r="Z299" s="332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55000000000000004">
      <c r="A300" s="1"/>
      <c r="B300" s="313"/>
      <c r="C300" s="2"/>
      <c r="D300" s="314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32"/>
      <c r="X300" s="332"/>
      <c r="Y300" s="332"/>
      <c r="Z300" s="332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55000000000000004">
      <c r="A301" s="1"/>
      <c r="B301" s="313"/>
      <c r="C301" s="2"/>
      <c r="D301" s="314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32"/>
      <c r="X301" s="332"/>
      <c r="Y301" s="332"/>
      <c r="Z301" s="332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55000000000000004">
      <c r="A302" s="1"/>
      <c r="B302" s="313"/>
      <c r="C302" s="2"/>
      <c r="D302" s="314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32"/>
      <c r="X302" s="332"/>
      <c r="Y302" s="332"/>
      <c r="Z302" s="332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55000000000000004">
      <c r="A303" s="1"/>
      <c r="B303" s="313"/>
      <c r="C303" s="2"/>
      <c r="D303" s="314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32"/>
      <c r="X303" s="332"/>
      <c r="Y303" s="332"/>
      <c r="Z303" s="332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55000000000000004">
      <c r="A304" s="1"/>
      <c r="B304" s="313"/>
      <c r="C304" s="2"/>
      <c r="D304" s="314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32"/>
      <c r="X304" s="332"/>
      <c r="Y304" s="332"/>
      <c r="Z304" s="332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55000000000000004">
      <c r="A305" s="1"/>
      <c r="B305" s="313"/>
      <c r="C305" s="2"/>
      <c r="D305" s="314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32"/>
      <c r="X305" s="332"/>
      <c r="Y305" s="332"/>
      <c r="Z305" s="332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55000000000000004">
      <c r="A306" s="1"/>
      <c r="B306" s="313"/>
      <c r="C306" s="2"/>
      <c r="D306" s="314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32"/>
      <c r="X306" s="332"/>
      <c r="Y306" s="332"/>
      <c r="Z306" s="332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55000000000000004">
      <c r="A307" s="1"/>
      <c r="B307" s="313"/>
      <c r="C307" s="2"/>
      <c r="D307" s="314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32"/>
      <c r="X307" s="332"/>
      <c r="Y307" s="332"/>
      <c r="Z307" s="332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55000000000000004">
      <c r="A308" s="1"/>
      <c r="B308" s="313"/>
      <c r="C308" s="2"/>
      <c r="D308" s="314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32"/>
      <c r="X308" s="332"/>
      <c r="Y308" s="332"/>
      <c r="Z308" s="332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55000000000000004">
      <c r="A309" s="1"/>
      <c r="B309" s="313"/>
      <c r="C309" s="2"/>
      <c r="D309" s="314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32"/>
      <c r="X309" s="332"/>
      <c r="Y309" s="332"/>
      <c r="Z309" s="332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55000000000000004">
      <c r="A310" s="1"/>
      <c r="B310" s="313"/>
      <c r="C310" s="2"/>
      <c r="D310" s="314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32"/>
      <c r="X310" s="332"/>
      <c r="Y310" s="332"/>
      <c r="Z310" s="332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55000000000000004">
      <c r="A311" s="1"/>
      <c r="B311" s="313"/>
      <c r="C311" s="2"/>
      <c r="D311" s="314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32"/>
      <c r="X311" s="332"/>
      <c r="Y311" s="332"/>
      <c r="Z311" s="332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55000000000000004">
      <c r="A312" s="1"/>
      <c r="B312" s="313"/>
      <c r="C312" s="2"/>
      <c r="D312" s="314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32"/>
      <c r="X312" s="332"/>
      <c r="Y312" s="332"/>
      <c r="Z312" s="332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55000000000000004">
      <c r="A313" s="1"/>
      <c r="B313" s="313"/>
      <c r="C313" s="2"/>
      <c r="D313" s="314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32"/>
      <c r="X313" s="332"/>
      <c r="Y313" s="332"/>
      <c r="Z313" s="332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55000000000000004">
      <c r="A314" s="1"/>
      <c r="B314" s="313"/>
      <c r="C314" s="2"/>
      <c r="D314" s="314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32"/>
      <c r="X314" s="332"/>
      <c r="Y314" s="332"/>
      <c r="Z314" s="332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55000000000000004">
      <c r="A315" s="1"/>
      <c r="B315" s="313"/>
      <c r="C315" s="2"/>
      <c r="D315" s="314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32"/>
      <c r="X315" s="332"/>
      <c r="Y315" s="332"/>
      <c r="Z315" s="332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55000000000000004">
      <c r="A316" s="1"/>
      <c r="B316" s="313"/>
      <c r="C316" s="2"/>
      <c r="D316" s="314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32"/>
      <c r="X316" s="332"/>
      <c r="Y316" s="332"/>
      <c r="Z316" s="332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55000000000000004">
      <c r="A317" s="1"/>
      <c r="B317" s="313"/>
      <c r="C317" s="2"/>
      <c r="D317" s="314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32"/>
      <c r="X317" s="332"/>
      <c r="Y317" s="332"/>
      <c r="Z317" s="332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55000000000000004">
      <c r="A318" s="1"/>
      <c r="B318" s="313"/>
      <c r="C318" s="2"/>
      <c r="D318" s="314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32"/>
      <c r="X318" s="332"/>
      <c r="Y318" s="332"/>
      <c r="Z318" s="332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55000000000000004">
      <c r="A319" s="1"/>
      <c r="B319" s="313"/>
      <c r="C319" s="2"/>
      <c r="D319" s="314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32"/>
      <c r="X319" s="332"/>
      <c r="Y319" s="332"/>
      <c r="Z319" s="332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55000000000000004">
      <c r="A320" s="1"/>
      <c r="B320" s="313"/>
      <c r="C320" s="2"/>
      <c r="D320" s="314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32"/>
      <c r="X320" s="332"/>
      <c r="Y320" s="332"/>
      <c r="Z320" s="332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55000000000000004">
      <c r="A321" s="1"/>
      <c r="B321" s="313"/>
      <c r="C321" s="2"/>
      <c r="D321" s="314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32"/>
      <c r="X321" s="332"/>
      <c r="Y321" s="332"/>
      <c r="Z321" s="332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55000000000000004">
      <c r="A322" s="1"/>
      <c r="B322" s="313"/>
      <c r="C322" s="2"/>
      <c r="D322" s="314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32"/>
      <c r="X322" s="332"/>
      <c r="Y322" s="332"/>
      <c r="Z322" s="332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55000000000000004">
      <c r="A323" s="1"/>
      <c r="B323" s="313"/>
      <c r="C323" s="2"/>
      <c r="D323" s="314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32"/>
      <c r="X323" s="332"/>
      <c r="Y323" s="332"/>
      <c r="Z323" s="332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55000000000000004">
      <c r="A324" s="1"/>
      <c r="B324" s="313"/>
      <c r="C324" s="2"/>
      <c r="D324" s="314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32"/>
      <c r="X324" s="332"/>
      <c r="Y324" s="332"/>
      <c r="Z324" s="332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55000000000000004">
      <c r="A325" s="1"/>
      <c r="B325" s="313"/>
      <c r="C325" s="2"/>
      <c r="D325" s="314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32"/>
      <c r="X325" s="332"/>
      <c r="Y325" s="332"/>
      <c r="Z325" s="332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55000000000000004">
      <c r="A326" s="1"/>
      <c r="B326" s="313"/>
      <c r="C326" s="2"/>
      <c r="D326" s="314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32"/>
      <c r="X326" s="332"/>
      <c r="Y326" s="332"/>
      <c r="Z326" s="332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55000000000000004">
      <c r="A327" s="1"/>
      <c r="B327" s="313"/>
      <c r="C327" s="2"/>
      <c r="D327" s="314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32"/>
      <c r="X327" s="332"/>
      <c r="Y327" s="332"/>
      <c r="Z327" s="332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55000000000000004">
      <c r="A328" s="1"/>
      <c r="B328" s="313"/>
      <c r="C328" s="2"/>
      <c r="D328" s="314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32"/>
      <c r="X328" s="332"/>
      <c r="Y328" s="332"/>
      <c r="Z328" s="332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55000000000000004">
      <c r="A329" s="1"/>
      <c r="B329" s="313"/>
      <c r="C329" s="2"/>
      <c r="D329" s="314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32"/>
      <c r="X329" s="332"/>
      <c r="Y329" s="332"/>
      <c r="Z329" s="332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55000000000000004">
      <c r="A330" s="1"/>
      <c r="B330" s="313"/>
      <c r="C330" s="2"/>
      <c r="D330" s="314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32"/>
      <c r="X330" s="332"/>
      <c r="Y330" s="332"/>
      <c r="Z330" s="332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55000000000000004">
      <c r="A331" s="1"/>
      <c r="B331" s="313"/>
      <c r="C331" s="2"/>
      <c r="D331" s="314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32"/>
      <c r="X331" s="332"/>
      <c r="Y331" s="332"/>
      <c r="Z331" s="332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55000000000000004">
      <c r="A332" s="1"/>
      <c r="B332" s="313"/>
      <c r="C332" s="2"/>
      <c r="D332" s="314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32"/>
      <c r="X332" s="332"/>
      <c r="Y332" s="332"/>
      <c r="Z332" s="332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55000000000000004">
      <c r="A333" s="1"/>
      <c r="B333" s="313"/>
      <c r="C333" s="2"/>
      <c r="D333" s="314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32"/>
      <c r="X333" s="332"/>
      <c r="Y333" s="332"/>
      <c r="Z333" s="332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55000000000000004">
      <c r="A334" s="1"/>
      <c r="B334" s="313"/>
      <c r="C334" s="2"/>
      <c r="D334" s="314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32"/>
      <c r="X334" s="332"/>
      <c r="Y334" s="332"/>
      <c r="Z334" s="332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55000000000000004">
      <c r="A335" s="1"/>
      <c r="B335" s="313"/>
      <c r="C335" s="2"/>
      <c r="D335" s="314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32"/>
      <c r="X335" s="332"/>
      <c r="Y335" s="332"/>
      <c r="Z335" s="332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55000000000000004">
      <c r="A336" s="1"/>
      <c r="B336" s="313"/>
      <c r="C336" s="2"/>
      <c r="D336" s="314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32"/>
      <c r="X336" s="332"/>
      <c r="Y336" s="332"/>
      <c r="Z336" s="332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55000000000000004">
      <c r="A337" s="1"/>
      <c r="B337" s="313"/>
      <c r="C337" s="2"/>
      <c r="D337" s="314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32"/>
      <c r="X337" s="332"/>
      <c r="Y337" s="332"/>
      <c r="Z337" s="332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55000000000000004">
      <c r="A338" s="1"/>
      <c r="B338" s="313"/>
      <c r="C338" s="2"/>
      <c r="D338" s="314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32"/>
      <c r="X338" s="332"/>
      <c r="Y338" s="332"/>
      <c r="Z338" s="332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55000000000000004">
      <c r="A339" s="1"/>
      <c r="B339" s="313"/>
      <c r="C339" s="2"/>
      <c r="D339" s="314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32"/>
      <c r="X339" s="332"/>
      <c r="Y339" s="332"/>
      <c r="Z339" s="332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55000000000000004">
      <c r="A340" s="1"/>
      <c r="B340" s="313"/>
      <c r="C340" s="2"/>
      <c r="D340" s="314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32"/>
      <c r="X340" s="332"/>
      <c r="Y340" s="332"/>
      <c r="Z340" s="332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55000000000000004">
      <c r="A341" s="1"/>
      <c r="B341" s="313"/>
      <c r="C341" s="2"/>
      <c r="D341" s="314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32"/>
      <c r="X341" s="332"/>
      <c r="Y341" s="332"/>
      <c r="Z341" s="332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55000000000000004">
      <c r="A342" s="1"/>
      <c r="B342" s="313"/>
      <c r="C342" s="2"/>
      <c r="D342" s="314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32"/>
      <c r="X342" s="332"/>
      <c r="Y342" s="332"/>
      <c r="Z342" s="332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55000000000000004">
      <c r="A343" s="1"/>
      <c r="B343" s="313"/>
      <c r="C343" s="2"/>
      <c r="D343" s="314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32"/>
      <c r="X343" s="332"/>
      <c r="Y343" s="332"/>
      <c r="Z343" s="332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55000000000000004">
      <c r="A344" s="1"/>
      <c r="B344" s="313"/>
      <c r="C344" s="2"/>
      <c r="D344" s="314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32"/>
      <c r="X344" s="332"/>
      <c r="Y344" s="332"/>
      <c r="Z344" s="332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55000000000000004">
      <c r="A345" s="1"/>
      <c r="B345" s="313"/>
      <c r="C345" s="2"/>
      <c r="D345" s="314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32"/>
      <c r="X345" s="332"/>
      <c r="Y345" s="332"/>
      <c r="Z345" s="332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55000000000000004">
      <c r="A346" s="1"/>
      <c r="B346" s="313"/>
      <c r="C346" s="2"/>
      <c r="D346" s="314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32"/>
      <c r="X346" s="332"/>
      <c r="Y346" s="332"/>
      <c r="Z346" s="332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55000000000000004">
      <c r="A347" s="1"/>
      <c r="B347" s="313"/>
      <c r="C347" s="2"/>
      <c r="D347" s="314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32"/>
      <c r="X347" s="332"/>
      <c r="Y347" s="332"/>
      <c r="Z347" s="332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55000000000000004">
      <c r="A348" s="1"/>
      <c r="B348" s="313"/>
      <c r="C348" s="2"/>
      <c r="D348" s="314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32"/>
      <c r="X348" s="332"/>
      <c r="Y348" s="332"/>
      <c r="Z348" s="332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55000000000000004">
      <c r="A349" s="1"/>
      <c r="B349" s="313"/>
      <c r="C349" s="2"/>
      <c r="D349" s="314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32"/>
      <c r="X349" s="332"/>
      <c r="Y349" s="332"/>
      <c r="Z349" s="332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55000000000000004">
      <c r="A350" s="1"/>
      <c r="B350" s="313"/>
      <c r="C350" s="2"/>
      <c r="D350" s="314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32"/>
      <c r="X350" s="332"/>
      <c r="Y350" s="332"/>
      <c r="Z350" s="332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55000000000000004">
      <c r="A351" s="1"/>
      <c r="B351" s="313"/>
      <c r="C351" s="2"/>
      <c r="D351" s="314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32"/>
      <c r="X351" s="332"/>
      <c r="Y351" s="332"/>
      <c r="Z351" s="332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55000000000000004">
      <c r="A352" s="1"/>
      <c r="B352" s="313"/>
      <c r="C352" s="2"/>
      <c r="D352" s="314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32"/>
      <c r="X352" s="332"/>
      <c r="Y352" s="332"/>
      <c r="Z352" s="332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55000000000000004">
      <c r="A353" s="1"/>
      <c r="B353" s="313"/>
      <c r="C353" s="2"/>
      <c r="D353" s="314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32"/>
      <c r="X353" s="332"/>
      <c r="Y353" s="332"/>
      <c r="Z353" s="332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55000000000000004">
      <c r="A354" s="1"/>
      <c r="B354" s="313"/>
      <c r="C354" s="2"/>
      <c r="D354" s="314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32"/>
      <c r="X354" s="332"/>
      <c r="Y354" s="332"/>
      <c r="Z354" s="332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55000000000000004">
      <c r="A355" s="1"/>
      <c r="B355" s="313"/>
      <c r="C355" s="2"/>
      <c r="D355" s="314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32"/>
      <c r="X355" s="332"/>
      <c r="Y355" s="332"/>
      <c r="Z355" s="332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55000000000000004">
      <c r="A356" s="1"/>
      <c r="B356" s="313"/>
      <c r="C356" s="2"/>
      <c r="D356" s="314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32"/>
      <c r="X356" s="332"/>
      <c r="Y356" s="332"/>
      <c r="Z356" s="332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55000000000000004">
      <c r="A357" s="1"/>
      <c r="B357" s="313"/>
      <c r="C357" s="2"/>
      <c r="D357" s="314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32"/>
      <c r="X357" s="332"/>
      <c r="Y357" s="332"/>
      <c r="Z357" s="332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55000000000000004">
      <c r="A358" s="1"/>
      <c r="B358" s="313"/>
      <c r="C358" s="2"/>
      <c r="D358" s="314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32"/>
      <c r="X358" s="332"/>
      <c r="Y358" s="332"/>
      <c r="Z358" s="332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55000000000000004">
      <c r="A359" s="1"/>
      <c r="B359" s="313"/>
      <c r="C359" s="2"/>
      <c r="D359" s="314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32"/>
      <c r="X359" s="332"/>
      <c r="Y359" s="332"/>
      <c r="Z359" s="332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55000000000000004">
      <c r="A360" s="1"/>
      <c r="B360" s="313"/>
      <c r="C360" s="2"/>
      <c r="D360" s="314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32"/>
      <c r="X360" s="332"/>
      <c r="Y360" s="332"/>
      <c r="Z360" s="332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55000000000000004">
      <c r="A361" s="1"/>
      <c r="B361" s="313"/>
      <c r="C361" s="2"/>
      <c r="D361" s="314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32"/>
      <c r="X361" s="332"/>
      <c r="Y361" s="332"/>
      <c r="Z361" s="332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55000000000000004">
      <c r="A362" s="1"/>
      <c r="B362" s="313"/>
      <c r="C362" s="2"/>
      <c r="D362" s="314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32"/>
      <c r="X362" s="332"/>
      <c r="Y362" s="332"/>
      <c r="Z362" s="332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55000000000000004">
      <c r="A363" s="1"/>
      <c r="B363" s="313"/>
      <c r="C363" s="2"/>
      <c r="D363" s="314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32"/>
      <c r="X363" s="332"/>
      <c r="Y363" s="332"/>
      <c r="Z363" s="332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55000000000000004">
      <c r="A364" s="1"/>
      <c r="B364" s="313"/>
      <c r="C364" s="2"/>
      <c r="D364" s="314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32"/>
      <c r="X364" s="332"/>
      <c r="Y364" s="332"/>
      <c r="Z364" s="332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55000000000000004">
      <c r="A365" s="1"/>
      <c r="B365" s="313"/>
      <c r="C365" s="2"/>
      <c r="D365" s="314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32"/>
      <c r="X365" s="332"/>
      <c r="Y365" s="332"/>
      <c r="Z365" s="332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55000000000000004">
      <c r="A366" s="1"/>
      <c r="B366" s="313"/>
      <c r="C366" s="2"/>
      <c r="D366" s="314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32"/>
      <c r="X366" s="332"/>
      <c r="Y366" s="332"/>
      <c r="Z366" s="332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55000000000000004">
      <c r="A367" s="1"/>
      <c r="B367" s="313"/>
      <c r="C367" s="2"/>
      <c r="D367" s="314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32"/>
      <c r="X367" s="332"/>
      <c r="Y367" s="332"/>
      <c r="Z367" s="332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55000000000000004">
      <c r="A368" s="1"/>
      <c r="B368" s="313"/>
      <c r="C368" s="2"/>
      <c r="D368" s="314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32"/>
      <c r="X368" s="332"/>
      <c r="Y368" s="332"/>
      <c r="Z368" s="332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55000000000000004">
      <c r="A369" s="1"/>
      <c r="B369" s="313"/>
      <c r="C369" s="2"/>
      <c r="D369" s="314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32"/>
      <c r="X369" s="332"/>
      <c r="Y369" s="332"/>
      <c r="Z369" s="332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55000000000000004">
      <c r="A370" s="1"/>
      <c r="B370" s="313"/>
      <c r="C370" s="2"/>
      <c r="D370" s="314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32"/>
      <c r="X370" s="332"/>
      <c r="Y370" s="332"/>
      <c r="Z370" s="332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55000000000000004">
      <c r="A371" s="1"/>
      <c r="B371" s="313"/>
      <c r="C371" s="2"/>
      <c r="D371" s="314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32"/>
      <c r="X371" s="332"/>
      <c r="Y371" s="332"/>
      <c r="Z371" s="332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55000000000000004">
      <c r="A372" s="1"/>
      <c r="B372" s="313"/>
      <c r="C372" s="2"/>
      <c r="D372" s="314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32"/>
      <c r="X372" s="332"/>
      <c r="Y372" s="332"/>
      <c r="Z372" s="332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55000000000000004">
      <c r="A373" s="1"/>
      <c r="B373" s="313"/>
      <c r="C373" s="2"/>
      <c r="D373" s="314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32"/>
      <c r="X373" s="332"/>
      <c r="Y373" s="332"/>
      <c r="Z373" s="332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55000000000000004">
      <c r="A374" s="1"/>
      <c r="B374" s="313"/>
      <c r="C374" s="2"/>
      <c r="D374" s="314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32"/>
      <c r="X374" s="332"/>
      <c r="Y374" s="332"/>
      <c r="Z374" s="332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55000000000000004">
      <c r="A375" s="1"/>
      <c r="B375" s="313"/>
      <c r="C375" s="2"/>
      <c r="D375" s="314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32"/>
      <c r="X375" s="332"/>
      <c r="Y375" s="332"/>
      <c r="Z375" s="332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55000000000000004">
      <c r="A376" s="1"/>
      <c r="B376" s="313"/>
      <c r="C376" s="2"/>
      <c r="D376" s="314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32"/>
      <c r="X376" s="332"/>
      <c r="Y376" s="332"/>
      <c r="Z376" s="332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55000000000000004">
      <c r="A377" s="1"/>
      <c r="B377" s="313"/>
      <c r="C377" s="2"/>
      <c r="D377" s="314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32"/>
      <c r="X377" s="332"/>
      <c r="Y377" s="332"/>
      <c r="Z377" s="332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55000000000000004">
      <c r="A378" s="1"/>
      <c r="B378" s="313"/>
      <c r="C378" s="2"/>
      <c r="D378" s="314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32"/>
      <c r="X378" s="332"/>
      <c r="Y378" s="332"/>
      <c r="Z378" s="332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55000000000000004">
      <c r="A379" s="1"/>
      <c r="B379" s="313"/>
      <c r="C379" s="2"/>
      <c r="D379" s="314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32"/>
      <c r="X379" s="332"/>
      <c r="Y379" s="332"/>
      <c r="Z379" s="332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55000000000000004">
      <c r="A380" s="1"/>
      <c r="B380" s="313"/>
      <c r="C380" s="2"/>
      <c r="D380" s="314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32"/>
      <c r="X380" s="332"/>
      <c r="Y380" s="332"/>
      <c r="Z380" s="332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55000000000000004">
      <c r="A381" s="1"/>
      <c r="B381" s="313"/>
      <c r="C381" s="2"/>
      <c r="D381" s="314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32"/>
      <c r="X381" s="332"/>
      <c r="Y381" s="332"/>
      <c r="Z381" s="332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55000000000000004">
      <c r="A382" s="1"/>
      <c r="B382" s="313"/>
      <c r="C382" s="2"/>
      <c r="D382" s="314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32"/>
      <c r="X382" s="332"/>
      <c r="Y382" s="332"/>
      <c r="Z382" s="332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55000000000000004">
      <c r="A383" s="1"/>
      <c r="B383" s="313"/>
      <c r="C383" s="2"/>
      <c r="D383" s="314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32"/>
      <c r="X383" s="332"/>
      <c r="Y383" s="332"/>
      <c r="Z383" s="332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55000000000000004">
      <c r="A384" s="1"/>
      <c r="B384" s="313"/>
      <c r="C384" s="2"/>
      <c r="D384" s="314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32"/>
      <c r="X384" s="332"/>
      <c r="Y384" s="332"/>
      <c r="Z384" s="332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55000000000000004">
      <c r="A385" s="1"/>
      <c r="B385" s="313"/>
      <c r="C385" s="2"/>
      <c r="D385" s="314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32"/>
      <c r="X385" s="332"/>
      <c r="Y385" s="332"/>
      <c r="Z385" s="332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55000000000000004">
      <c r="A386" s="1"/>
      <c r="B386" s="313"/>
      <c r="C386" s="2"/>
      <c r="D386" s="314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32"/>
      <c r="X386" s="332"/>
      <c r="Y386" s="332"/>
      <c r="Z386" s="332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55000000000000004">
      <c r="A387" s="1"/>
      <c r="B387" s="313"/>
      <c r="C387" s="2"/>
      <c r="D387" s="314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332"/>
      <c r="X387" s="332"/>
      <c r="Y387" s="332"/>
      <c r="Z387" s="332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55000000000000004">
      <c r="A388" s="1"/>
      <c r="B388" s="313"/>
      <c r="C388" s="2"/>
      <c r="D388" s="314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332"/>
      <c r="X388" s="332"/>
      <c r="Y388" s="332"/>
      <c r="Z388" s="332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55000000000000004">
      <c r="A389" s="1"/>
      <c r="B389" s="313"/>
      <c r="C389" s="2"/>
      <c r="D389" s="314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332"/>
      <c r="X389" s="332"/>
      <c r="Y389" s="332"/>
      <c r="Z389" s="332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55000000000000004">
      <c r="A390" s="1"/>
      <c r="B390" s="313"/>
      <c r="C390" s="2"/>
      <c r="D390" s="314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332"/>
      <c r="X390" s="332"/>
      <c r="Y390" s="332"/>
      <c r="Z390" s="332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55000000000000004">
      <c r="A391" s="1"/>
      <c r="B391" s="313"/>
      <c r="C391" s="2"/>
      <c r="D391" s="314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332"/>
      <c r="X391" s="332"/>
      <c r="Y391" s="332"/>
      <c r="Z391" s="332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55000000000000004">
      <c r="A392" s="1"/>
      <c r="B392" s="313"/>
      <c r="C392" s="2"/>
      <c r="D392" s="314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332"/>
      <c r="X392" s="332"/>
      <c r="Y392" s="332"/>
      <c r="Z392" s="332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55000000000000004">
      <c r="A393" s="1"/>
      <c r="B393" s="313"/>
      <c r="C393" s="2"/>
      <c r="D393" s="314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332"/>
      <c r="X393" s="332"/>
      <c r="Y393" s="332"/>
      <c r="Z393" s="332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55000000000000004">
      <c r="A394" s="1"/>
      <c r="B394" s="313"/>
      <c r="C394" s="2"/>
      <c r="D394" s="314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332"/>
      <c r="X394" s="332"/>
      <c r="Y394" s="332"/>
      <c r="Z394" s="332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55000000000000004">
      <c r="A395" s="1"/>
      <c r="B395" s="313"/>
      <c r="C395" s="2"/>
      <c r="D395" s="314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332"/>
      <c r="X395" s="332"/>
      <c r="Y395" s="332"/>
      <c r="Z395" s="332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55000000000000004">
      <c r="A396" s="1"/>
      <c r="B396" s="313"/>
      <c r="C396" s="2"/>
      <c r="D396" s="314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332"/>
      <c r="X396" s="332"/>
      <c r="Y396" s="332"/>
      <c r="Z396" s="332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55000000000000004">
      <c r="A397" s="1"/>
      <c r="B397" s="313"/>
      <c r="C397" s="2"/>
      <c r="D397" s="314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332"/>
      <c r="X397" s="332"/>
      <c r="Y397" s="332"/>
      <c r="Z397" s="332"/>
      <c r="AA397" s="2"/>
      <c r="AB397" s="1"/>
      <c r="AC397" s="1"/>
      <c r="AD397" s="1"/>
      <c r="AE397" s="1"/>
      <c r="AF397" s="1"/>
      <c r="AG397" s="1"/>
    </row>
    <row r="398" spans="1:33" ht="15.75" customHeight="1" x14ac:dyDescent="0.55000000000000004">
      <c r="A398" s="1"/>
      <c r="B398" s="313"/>
      <c r="C398" s="2"/>
      <c r="D398" s="314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332"/>
      <c r="X398" s="332"/>
      <c r="Y398" s="332"/>
      <c r="Z398" s="332"/>
      <c r="AA398" s="2"/>
      <c r="AB398" s="1"/>
      <c r="AC398" s="1"/>
      <c r="AD398" s="1"/>
      <c r="AE398" s="1"/>
      <c r="AF398" s="1"/>
      <c r="AG398" s="1"/>
    </row>
    <row r="399" spans="1:33" ht="15.75" customHeight="1" x14ac:dyDescent="0.55000000000000004">
      <c r="A399" s="1"/>
      <c r="B399" s="313"/>
      <c r="C399" s="2"/>
      <c r="D399" s="314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332"/>
      <c r="X399" s="332"/>
      <c r="Y399" s="332"/>
      <c r="Z399" s="332"/>
      <c r="AA399" s="2"/>
      <c r="AB399" s="1"/>
      <c r="AC399" s="1"/>
      <c r="AD399" s="1"/>
      <c r="AE399" s="1"/>
      <c r="AF399" s="1"/>
      <c r="AG399" s="1"/>
    </row>
    <row r="400" spans="1:33" ht="15.75" customHeight="1" x14ac:dyDescent="0.55000000000000004">
      <c r="A400" s="1"/>
      <c r="B400" s="313"/>
      <c r="C400" s="2"/>
      <c r="D400" s="314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332"/>
      <c r="X400" s="332"/>
      <c r="Y400" s="332"/>
      <c r="Z400" s="332"/>
      <c r="AA400" s="2"/>
      <c r="AB400" s="1"/>
      <c r="AC400" s="1"/>
      <c r="AD400" s="1"/>
      <c r="AE400" s="1"/>
      <c r="AF400" s="1"/>
      <c r="AG400" s="1"/>
    </row>
    <row r="401" spans="1:33" ht="15.75" customHeight="1" x14ac:dyDescent="0.55000000000000004">
      <c r="A401" s="1"/>
      <c r="B401" s="313"/>
      <c r="C401" s="2"/>
      <c r="D401" s="314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332"/>
      <c r="X401" s="332"/>
      <c r="Y401" s="332"/>
      <c r="Z401" s="332"/>
      <c r="AA401" s="2"/>
      <c r="AB401" s="1"/>
      <c r="AC401" s="1"/>
      <c r="AD401" s="1"/>
      <c r="AE401" s="1"/>
      <c r="AF401" s="1"/>
      <c r="AG401" s="1"/>
    </row>
    <row r="402" spans="1:33" ht="15.75" customHeight="1" x14ac:dyDescent="0.55000000000000004">
      <c r="A402" s="1"/>
      <c r="B402" s="313"/>
      <c r="C402" s="2"/>
      <c r="D402" s="314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332"/>
      <c r="X402" s="332"/>
      <c r="Y402" s="332"/>
      <c r="Z402" s="332"/>
      <c r="AA402" s="2"/>
      <c r="AB402" s="1"/>
      <c r="AC402" s="1"/>
      <c r="AD402" s="1"/>
      <c r="AE402" s="1"/>
      <c r="AF402" s="1"/>
      <c r="AG402" s="1"/>
    </row>
    <row r="403" spans="1:33" ht="15.75" customHeight="1" x14ac:dyDescent="0.55000000000000004">
      <c r="A403" s="1"/>
      <c r="B403" s="313"/>
      <c r="C403" s="2"/>
      <c r="D403" s="314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332"/>
      <c r="X403" s="332"/>
      <c r="Y403" s="332"/>
      <c r="Z403" s="332"/>
      <c r="AA403" s="2"/>
      <c r="AB403" s="1"/>
      <c r="AC403" s="1"/>
      <c r="AD403" s="1"/>
      <c r="AE403" s="1"/>
      <c r="AF403" s="1"/>
      <c r="AG403" s="1"/>
    </row>
    <row r="404" spans="1:33" ht="15.75" customHeight="1" x14ac:dyDescent="0.55000000000000004">
      <c r="A404" s="1"/>
      <c r="B404" s="313"/>
      <c r="C404" s="2"/>
      <c r="D404" s="314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332"/>
      <c r="X404" s="332"/>
      <c r="Y404" s="332"/>
      <c r="Z404" s="332"/>
      <c r="AA404" s="2"/>
      <c r="AB404" s="1"/>
      <c r="AC404" s="1"/>
      <c r="AD404" s="1"/>
      <c r="AE404" s="1"/>
      <c r="AF404" s="1"/>
      <c r="AG404" s="1"/>
    </row>
    <row r="405" spans="1:33" ht="15.75" customHeight="1" x14ac:dyDescent="0.55000000000000004">
      <c r="A405" s="1"/>
      <c r="B405" s="313"/>
      <c r="C405" s="2"/>
      <c r="D405" s="314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332"/>
      <c r="X405" s="332"/>
      <c r="Y405" s="332"/>
      <c r="Z405" s="332"/>
      <c r="AA405" s="2"/>
      <c r="AB405" s="1"/>
      <c r="AC405" s="1"/>
      <c r="AD405" s="1"/>
      <c r="AE405" s="1"/>
      <c r="AF405" s="1"/>
      <c r="AG405" s="1"/>
    </row>
    <row r="406" spans="1:33" ht="15.75" customHeight="1" x14ac:dyDescent="0.55000000000000004">
      <c r="A406" s="1"/>
      <c r="B406" s="313"/>
      <c r="C406" s="2"/>
      <c r="D406" s="314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332"/>
      <c r="X406" s="332"/>
      <c r="Y406" s="332"/>
      <c r="Z406" s="332"/>
      <c r="AA406" s="2"/>
      <c r="AB406" s="1"/>
      <c r="AC406" s="1"/>
      <c r="AD406" s="1"/>
      <c r="AE406" s="1"/>
      <c r="AF406" s="1"/>
      <c r="AG406" s="1"/>
    </row>
    <row r="407" spans="1:33" ht="15.75" customHeight="1" x14ac:dyDescent="0.55000000000000004">
      <c r="A407" s="1"/>
      <c r="B407" s="313"/>
      <c r="C407" s="2"/>
      <c r="D407" s="314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332"/>
      <c r="X407" s="332"/>
      <c r="Y407" s="332"/>
      <c r="Z407" s="332"/>
      <c r="AA407" s="2"/>
      <c r="AB407" s="1"/>
      <c r="AC407" s="1"/>
      <c r="AD407" s="1"/>
      <c r="AE407" s="1"/>
      <c r="AF407" s="1"/>
      <c r="AG407" s="1"/>
    </row>
    <row r="408" spans="1:33" ht="15.75" customHeight="1" x14ac:dyDescent="0.55000000000000004">
      <c r="A408" s="1"/>
      <c r="B408" s="313"/>
      <c r="C408" s="2"/>
      <c r="D408" s="314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332"/>
      <c r="X408" s="332"/>
      <c r="Y408" s="332"/>
      <c r="Z408" s="332"/>
      <c r="AA408" s="2"/>
      <c r="AB408" s="1"/>
      <c r="AC408" s="1"/>
      <c r="AD408" s="1"/>
      <c r="AE408" s="1"/>
      <c r="AF408" s="1"/>
      <c r="AG408" s="1"/>
    </row>
    <row r="409" spans="1:33" ht="15.75" customHeight="1" x14ac:dyDescent="0.55000000000000004">
      <c r="A409" s="1"/>
      <c r="B409" s="313"/>
      <c r="C409" s="2"/>
      <c r="D409" s="314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332"/>
      <c r="X409" s="332"/>
      <c r="Y409" s="332"/>
      <c r="Z409" s="332"/>
      <c r="AA409" s="2"/>
      <c r="AB409" s="1"/>
      <c r="AC409" s="1"/>
      <c r="AD409" s="1"/>
      <c r="AE409" s="1"/>
      <c r="AF409" s="1"/>
      <c r="AG409" s="1"/>
    </row>
    <row r="410" spans="1:33" ht="15.75" customHeight="1" x14ac:dyDescent="0.55000000000000004">
      <c r="A410" s="1"/>
      <c r="B410" s="1"/>
      <c r="C410" s="2"/>
      <c r="D410" s="314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332"/>
      <c r="X410" s="332"/>
      <c r="Y410" s="332"/>
      <c r="Z410" s="332"/>
      <c r="AA410" s="2"/>
      <c r="AB410" s="1"/>
      <c r="AC410" s="1"/>
      <c r="AD410" s="1"/>
      <c r="AE410" s="1"/>
      <c r="AF410" s="1"/>
      <c r="AG410" s="1"/>
    </row>
    <row r="411" spans="1:33" ht="15.75" customHeight="1" x14ac:dyDescent="0.55000000000000004">
      <c r="A411" s="1"/>
      <c r="B411" s="1"/>
      <c r="C411" s="2"/>
      <c r="D411" s="314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332"/>
      <c r="X411" s="332"/>
      <c r="Y411" s="332"/>
      <c r="Z411" s="332"/>
      <c r="AA411" s="2"/>
      <c r="AB411" s="1"/>
      <c r="AC411" s="1"/>
      <c r="AD411" s="1"/>
      <c r="AE411" s="1"/>
      <c r="AF411" s="1"/>
      <c r="AG411" s="1"/>
    </row>
    <row r="412" spans="1:33" ht="15.75" customHeight="1" x14ac:dyDescent="0.55000000000000004">
      <c r="A412" s="1"/>
      <c r="B412" s="1"/>
      <c r="C412" s="2"/>
      <c r="D412" s="314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332"/>
      <c r="X412" s="332"/>
      <c r="Y412" s="332"/>
      <c r="Z412" s="332"/>
      <c r="AA412" s="2"/>
      <c r="AB412" s="1"/>
      <c r="AC412" s="1"/>
      <c r="AD412" s="1"/>
      <c r="AE412" s="1"/>
      <c r="AF412" s="1"/>
      <c r="AG412" s="1"/>
    </row>
    <row r="413" spans="1:33" ht="15.75" customHeight="1" x14ac:dyDescent="0.55000000000000004">
      <c r="A413" s="1"/>
      <c r="B413" s="1"/>
      <c r="C413" s="2"/>
      <c r="D413" s="314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332"/>
      <c r="X413" s="332"/>
      <c r="Y413" s="332"/>
      <c r="Z413" s="332"/>
      <c r="AA413" s="2"/>
      <c r="AB413" s="1"/>
      <c r="AC413" s="1"/>
      <c r="AD413" s="1"/>
      <c r="AE413" s="1"/>
      <c r="AF413" s="1"/>
      <c r="AG413" s="1"/>
    </row>
    <row r="414" spans="1:33" ht="15.75" customHeight="1" x14ac:dyDescent="0.55000000000000004">
      <c r="A414" s="1"/>
      <c r="B414" s="1"/>
      <c r="C414" s="2"/>
      <c r="D414" s="314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332"/>
      <c r="X414" s="332"/>
      <c r="Y414" s="332"/>
      <c r="Z414" s="332"/>
      <c r="AA414" s="2"/>
      <c r="AB414" s="1"/>
      <c r="AC414" s="1"/>
      <c r="AD414" s="1"/>
      <c r="AE414" s="1"/>
      <c r="AF414" s="1"/>
      <c r="AG414" s="1"/>
    </row>
    <row r="415" spans="1:33" ht="15.75" customHeight="1" x14ac:dyDescent="0.55000000000000004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33" ht="15.75" customHeight="1" x14ac:dyDescent="0.55000000000000004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55000000000000004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55000000000000004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55000000000000004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55000000000000004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55000000000000004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55000000000000004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55000000000000004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55000000000000004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55000000000000004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55000000000000004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55000000000000004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55000000000000004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55000000000000004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55000000000000004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55000000000000004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55000000000000004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55000000000000004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55000000000000004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55000000000000004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55000000000000004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55000000000000004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55000000000000004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55000000000000004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55000000000000004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55000000000000004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55000000000000004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55000000000000004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55000000000000004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55000000000000004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55000000000000004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55000000000000004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55000000000000004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55000000000000004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55000000000000004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55000000000000004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55000000000000004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55000000000000004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55000000000000004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55000000000000004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55000000000000004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55000000000000004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55000000000000004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55000000000000004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55000000000000004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55000000000000004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55000000000000004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55000000000000004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55000000000000004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55000000000000004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55000000000000004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55000000000000004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55000000000000004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55000000000000004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55000000000000004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55000000000000004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55000000000000004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55000000000000004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55000000000000004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55000000000000004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55000000000000004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55000000000000004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55000000000000004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55000000000000004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55000000000000004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55000000000000004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55000000000000004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55000000000000004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55000000000000004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55000000000000004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55000000000000004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55000000000000004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55000000000000004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55000000000000004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55000000000000004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55000000000000004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55000000000000004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55000000000000004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55000000000000004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55000000000000004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55000000000000004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55000000000000004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55000000000000004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55000000000000004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55000000000000004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55000000000000004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55000000000000004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55000000000000004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55000000000000004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55000000000000004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55000000000000004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55000000000000004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55000000000000004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55000000000000004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55000000000000004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55000000000000004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55000000000000004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55000000000000004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55000000000000004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55000000000000004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55000000000000004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55000000000000004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55000000000000004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55000000000000004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55000000000000004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55000000000000004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55000000000000004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55000000000000004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55000000000000004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55000000000000004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55000000000000004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55000000000000004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55000000000000004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55000000000000004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55000000000000004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55000000000000004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55000000000000004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55000000000000004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55000000000000004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55000000000000004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55000000000000004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55000000000000004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55000000000000004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55000000000000004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55000000000000004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55000000000000004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55000000000000004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55000000000000004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55000000000000004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55000000000000004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55000000000000004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55000000000000004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55000000000000004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55000000000000004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55000000000000004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55000000000000004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55000000000000004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55000000000000004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55000000000000004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55000000000000004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55000000000000004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55000000000000004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55000000000000004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55000000000000004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55000000000000004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55000000000000004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55000000000000004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55000000000000004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55000000000000004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55000000000000004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55000000000000004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55000000000000004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55000000000000004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55000000000000004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55000000000000004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55000000000000004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55000000000000004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55000000000000004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55000000000000004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55000000000000004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55000000000000004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55000000000000004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55000000000000004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55000000000000004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55000000000000004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55000000000000004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55000000000000004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55000000000000004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55000000000000004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55000000000000004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55000000000000004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55000000000000004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55000000000000004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55000000000000004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55000000000000004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55000000000000004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55000000000000004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55000000000000004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55000000000000004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55000000000000004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55000000000000004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55000000000000004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55000000000000004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55000000000000004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55000000000000004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55000000000000004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55000000000000004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55000000000000004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55000000000000004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55000000000000004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55000000000000004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55000000000000004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55000000000000004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55000000000000004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55000000000000004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55000000000000004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55000000000000004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55000000000000004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55000000000000004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55000000000000004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55000000000000004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55000000000000004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55000000000000004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55000000000000004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55000000000000004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55000000000000004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55000000000000004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55000000000000004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55000000000000004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55000000000000004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55000000000000004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55000000000000004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55000000000000004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55000000000000004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55000000000000004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55000000000000004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55000000000000004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55000000000000004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55000000000000004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55000000000000004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55000000000000004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55000000000000004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55000000000000004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55000000000000004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55000000000000004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55000000000000004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55000000000000004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55000000000000004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55000000000000004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55000000000000004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55000000000000004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55000000000000004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55000000000000004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55000000000000004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55000000000000004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55000000000000004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55000000000000004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55000000000000004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55000000000000004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55000000000000004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55000000000000004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55000000000000004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55000000000000004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55000000000000004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55000000000000004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55000000000000004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55000000000000004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55000000000000004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55000000000000004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55000000000000004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55000000000000004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55000000000000004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55000000000000004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55000000000000004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55000000000000004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55000000000000004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55000000000000004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55000000000000004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55000000000000004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55000000000000004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55000000000000004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55000000000000004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55000000000000004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55000000000000004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55000000000000004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55000000000000004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55000000000000004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55000000000000004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55000000000000004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55000000000000004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55000000000000004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55000000000000004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55000000000000004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55000000000000004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55000000000000004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55000000000000004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55000000000000004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55000000000000004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55000000000000004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55000000000000004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55000000000000004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55000000000000004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55000000000000004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55000000000000004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55000000000000004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55000000000000004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55000000000000004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55000000000000004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55000000000000004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55000000000000004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55000000000000004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55000000000000004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55000000000000004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55000000000000004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55000000000000004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55000000000000004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55000000000000004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55000000000000004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55000000000000004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55000000000000004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55000000000000004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55000000000000004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55000000000000004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55000000000000004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55000000000000004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55000000000000004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55000000000000004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55000000000000004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55000000000000004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55000000000000004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55000000000000004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55000000000000004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55000000000000004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55000000000000004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55000000000000004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55000000000000004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55000000000000004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55000000000000004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55000000000000004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55000000000000004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55000000000000004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55000000000000004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55000000000000004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55000000000000004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55000000000000004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55000000000000004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55000000000000004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55000000000000004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55000000000000004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55000000000000004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55000000000000004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55000000000000004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55000000000000004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55000000000000004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55000000000000004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55000000000000004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55000000000000004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55000000000000004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55000000000000004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55000000000000004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55000000000000004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55000000000000004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55000000000000004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55000000000000004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55000000000000004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55000000000000004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55000000000000004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55000000000000004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55000000000000004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55000000000000004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55000000000000004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55000000000000004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55000000000000004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55000000000000004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55000000000000004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55000000000000004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55000000000000004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55000000000000004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55000000000000004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55000000000000004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55000000000000004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55000000000000004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55000000000000004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55000000000000004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55000000000000004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55000000000000004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55000000000000004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55000000000000004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55000000000000004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55000000000000004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55000000000000004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55000000000000004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55000000000000004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55000000000000004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55000000000000004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55000000000000004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55000000000000004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55000000000000004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55000000000000004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55000000000000004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55000000000000004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55000000000000004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55000000000000004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55000000000000004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55000000000000004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55000000000000004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55000000000000004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55000000000000004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55000000000000004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55000000000000004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55000000000000004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55000000000000004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55000000000000004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55000000000000004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55000000000000004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55000000000000004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55000000000000004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55000000000000004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55000000000000004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55000000000000004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55000000000000004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55000000000000004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55000000000000004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55000000000000004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55000000000000004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55000000000000004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55000000000000004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55000000000000004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55000000000000004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55000000000000004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55000000000000004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55000000000000004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55000000000000004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55000000000000004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55000000000000004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55000000000000004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55000000000000004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55000000000000004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55000000000000004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55000000000000004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55000000000000004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55000000000000004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55000000000000004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55000000000000004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55000000000000004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55000000000000004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55000000000000004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55000000000000004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55000000000000004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55000000000000004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55000000000000004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55000000000000004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55000000000000004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55000000000000004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55000000000000004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55000000000000004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55000000000000004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55000000000000004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55000000000000004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55000000000000004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55000000000000004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55000000000000004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55000000000000004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55000000000000004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55000000000000004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55000000000000004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55000000000000004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55000000000000004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55000000000000004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55000000000000004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55000000000000004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55000000000000004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55000000000000004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55000000000000004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55000000000000004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55000000000000004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55000000000000004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55000000000000004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55000000000000004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55000000000000004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55000000000000004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55000000000000004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55000000000000004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55000000000000004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55000000000000004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55000000000000004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55000000000000004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55000000000000004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55000000000000004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55000000000000004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55000000000000004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55000000000000004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55000000000000004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55000000000000004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55000000000000004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55000000000000004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55000000000000004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55000000000000004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55000000000000004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55000000000000004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55000000000000004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55000000000000004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55000000000000004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55000000000000004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55000000000000004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55000000000000004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55000000000000004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55000000000000004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55000000000000004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55000000000000004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55000000000000004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55000000000000004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55000000000000004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55000000000000004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55000000000000004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55000000000000004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55000000000000004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55000000000000004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55000000000000004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55000000000000004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55000000000000004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55000000000000004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55000000000000004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55000000000000004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55000000000000004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55000000000000004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55000000000000004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55000000000000004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55000000000000004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55000000000000004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55000000000000004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55000000000000004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55000000000000004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55000000000000004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55000000000000004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55000000000000004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55000000000000004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55000000000000004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55000000000000004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55000000000000004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55000000000000004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55000000000000004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55000000000000004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55000000000000004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55000000000000004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55000000000000004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55000000000000004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55000000000000004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55000000000000004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55000000000000004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55000000000000004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55000000000000004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55000000000000004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55000000000000004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55000000000000004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55000000000000004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55000000000000004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55000000000000004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55000000000000004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55000000000000004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55000000000000004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55000000000000004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55000000000000004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55000000000000004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55000000000000004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55000000000000004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55000000000000004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55000000000000004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55000000000000004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55000000000000004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55000000000000004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55000000000000004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55000000000000004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55000000000000004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55000000000000004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55000000000000004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55000000000000004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55000000000000004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55000000000000004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55000000000000004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55000000000000004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55000000000000004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55000000000000004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55000000000000004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55000000000000004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55000000000000004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55000000000000004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55000000000000004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55000000000000004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55000000000000004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55000000000000004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55000000000000004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55000000000000004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55000000000000004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55000000000000004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55000000000000004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55000000000000004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55000000000000004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55000000000000004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55000000000000004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55000000000000004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55000000000000004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55000000000000004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55000000000000004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55000000000000004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55000000000000004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55000000000000004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55000000000000004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55000000000000004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55000000000000004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55000000000000004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 x14ac:dyDescent="0.55000000000000004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8:28" ht="15.75" customHeight="1" x14ac:dyDescent="0.55000000000000004">
      <c r="H1008" s="5"/>
      <c r="I1008" s="5"/>
      <c r="J1008" s="5"/>
      <c r="N1008" s="5"/>
      <c r="O1008" s="5"/>
      <c r="P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8:28" ht="15.75" customHeight="1" x14ac:dyDescent="0.55000000000000004">
      <c r="H1009" s="5"/>
      <c r="I1009" s="5"/>
      <c r="J1009" s="5"/>
      <c r="N1009" s="5"/>
      <c r="O1009" s="5"/>
      <c r="P1009" s="5"/>
      <c r="T1009" s="5"/>
      <c r="U1009" s="5"/>
      <c r="V1009" s="5"/>
      <c r="W1009" s="5"/>
      <c r="X1009" s="5"/>
      <c r="Y1009" s="5"/>
      <c r="Z1009" s="5"/>
      <c r="AA1009" s="5"/>
      <c r="AB1009" s="5"/>
    </row>
    <row r="1010" spans="8:28" ht="15.75" customHeight="1" x14ac:dyDescent="0.55000000000000004">
      <c r="H1010" s="5"/>
      <c r="I1010" s="5"/>
      <c r="J1010" s="5"/>
      <c r="N1010" s="5"/>
      <c r="O1010" s="5"/>
      <c r="P1010" s="5"/>
      <c r="T1010" s="5"/>
      <c r="U1010" s="5"/>
      <c r="V1010" s="5"/>
      <c r="W1010" s="5"/>
      <c r="X1010" s="5"/>
      <c r="Y1010" s="5"/>
      <c r="Z1010" s="5"/>
      <c r="AA1010" s="5"/>
      <c r="AB1010" s="5"/>
    </row>
    <row r="1011" spans="8:28" ht="15.75" customHeight="1" x14ac:dyDescent="0.55000000000000004">
      <c r="H1011" s="5"/>
      <c r="I1011" s="5"/>
      <c r="J1011" s="5"/>
      <c r="N1011" s="5"/>
      <c r="O1011" s="5"/>
      <c r="P1011" s="5"/>
      <c r="T1011" s="5"/>
      <c r="U1011" s="5"/>
      <c r="V1011" s="5"/>
      <c r="W1011" s="5"/>
      <c r="X1011" s="5"/>
      <c r="Y1011" s="5"/>
      <c r="Z1011" s="5"/>
      <c r="AA1011" s="5"/>
      <c r="AB1011" s="5"/>
    </row>
    <row r="1012" spans="8:28" ht="15.75" customHeight="1" x14ac:dyDescent="0.55000000000000004">
      <c r="H1012" s="5"/>
      <c r="I1012" s="5"/>
      <c r="J1012" s="5"/>
      <c r="N1012" s="5"/>
      <c r="O1012" s="5"/>
      <c r="P1012" s="5"/>
      <c r="T1012" s="5"/>
      <c r="U1012" s="5"/>
      <c r="V1012" s="5"/>
      <c r="W1012" s="5"/>
      <c r="X1012" s="5"/>
      <c r="Y1012" s="5"/>
      <c r="Z1012" s="5"/>
      <c r="AA1012" s="5"/>
      <c r="AB1012" s="5"/>
    </row>
    <row r="1013" spans="8:28" ht="15.75" customHeight="1" x14ac:dyDescent="0.55000000000000004">
      <c r="H1013" s="5"/>
      <c r="I1013" s="5"/>
      <c r="J1013" s="5"/>
      <c r="N1013" s="5"/>
      <c r="O1013" s="5"/>
      <c r="P1013" s="5"/>
      <c r="T1013" s="5"/>
      <c r="U1013" s="5"/>
      <c r="V1013" s="5"/>
      <c r="W1013" s="5"/>
      <c r="X1013" s="5"/>
      <c r="Y1013" s="5"/>
      <c r="Z1013" s="5"/>
      <c r="AA1013" s="5"/>
      <c r="AB1013" s="5"/>
    </row>
    <row r="1014" spans="8:28" ht="15.75" customHeight="1" x14ac:dyDescent="0.55000000000000004">
      <c r="H1014" s="5"/>
      <c r="I1014" s="5"/>
      <c r="J1014" s="5"/>
      <c r="N1014" s="5"/>
      <c r="O1014" s="5"/>
      <c r="P1014" s="5"/>
      <c r="T1014" s="5"/>
      <c r="U1014" s="5"/>
      <c r="V1014" s="5"/>
      <c r="W1014" s="5"/>
      <c r="X1014" s="5"/>
      <c r="Y1014" s="5"/>
      <c r="Z1014" s="5"/>
      <c r="AA1014" s="5"/>
      <c r="AB1014" s="5"/>
    </row>
    <row r="1015" spans="8:28" ht="15.75" customHeight="1" x14ac:dyDescent="0.55000000000000004">
      <c r="H1015" s="5"/>
      <c r="I1015" s="5"/>
      <c r="J1015" s="5"/>
      <c r="N1015" s="5"/>
      <c r="O1015" s="5"/>
      <c r="P1015" s="5"/>
      <c r="T1015" s="5"/>
      <c r="U1015" s="5"/>
      <c r="V1015" s="5"/>
      <c r="W1015" s="5"/>
      <c r="X1015" s="5"/>
      <c r="Y1015" s="5"/>
      <c r="Z1015" s="5"/>
      <c r="AA1015" s="5"/>
      <c r="AB1015" s="5"/>
    </row>
    <row r="1016" spans="8:28" ht="15.75" customHeight="1" x14ac:dyDescent="0.55000000000000004">
      <c r="H1016" s="5"/>
      <c r="I1016" s="5"/>
      <c r="J1016" s="5"/>
      <c r="N1016" s="5"/>
      <c r="O1016" s="5"/>
      <c r="P1016" s="5"/>
      <c r="T1016" s="5"/>
      <c r="U1016" s="5"/>
      <c r="V1016" s="5"/>
      <c r="W1016" s="5"/>
      <c r="X1016" s="5"/>
      <c r="Y1016" s="5"/>
      <c r="Z1016" s="5"/>
      <c r="AA1016" s="5"/>
      <c r="AB1016" s="5"/>
    </row>
    <row r="1017" spans="8:28" ht="15.75" customHeight="1" x14ac:dyDescent="0.55000000000000004">
      <c r="H1017" s="5"/>
      <c r="I1017" s="5"/>
      <c r="J1017" s="5"/>
      <c r="N1017" s="5"/>
      <c r="O1017" s="5"/>
      <c r="P1017" s="5"/>
      <c r="T1017" s="5"/>
      <c r="U1017" s="5"/>
      <c r="V1017" s="5"/>
      <c r="W1017" s="5"/>
      <c r="X1017" s="5"/>
      <c r="Y1017" s="5"/>
      <c r="Z1017" s="5"/>
      <c r="AA1017" s="5"/>
      <c r="AB1017" s="5"/>
    </row>
    <row r="1018" spans="8:28" ht="15.75" customHeight="1" x14ac:dyDescent="0.55000000000000004">
      <c r="H1018" s="5"/>
      <c r="I1018" s="5"/>
      <c r="J1018" s="5"/>
      <c r="N1018" s="5"/>
      <c r="O1018" s="5"/>
      <c r="P1018" s="5"/>
      <c r="T1018" s="5"/>
      <c r="U1018" s="5"/>
      <c r="V1018" s="5"/>
      <c r="W1018" s="5"/>
      <c r="X1018" s="5"/>
      <c r="Y1018" s="5"/>
      <c r="Z1018" s="5"/>
      <c r="AA1018" s="5"/>
      <c r="AB1018" s="5"/>
    </row>
    <row r="1019" spans="8:28" ht="15.75" customHeight="1" x14ac:dyDescent="0.55000000000000004">
      <c r="H1019" s="5"/>
      <c r="I1019" s="5"/>
      <c r="J1019" s="5"/>
      <c r="N1019" s="5"/>
      <c r="O1019" s="5"/>
      <c r="P1019" s="5"/>
      <c r="T1019" s="5"/>
      <c r="U1019" s="5"/>
      <c r="V1019" s="5"/>
      <c r="W1019" s="5"/>
      <c r="X1019" s="5"/>
      <c r="Y1019" s="5"/>
      <c r="Z1019" s="5"/>
      <c r="AA1019" s="5"/>
      <c r="AB1019" s="5"/>
    </row>
    <row r="1020" spans="8:28" ht="15.75" customHeight="1" x14ac:dyDescent="0.55000000000000004">
      <c r="H1020" s="5"/>
      <c r="I1020" s="5"/>
      <c r="J1020" s="5"/>
      <c r="N1020" s="5"/>
      <c r="O1020" s="5"/>
      <c r="P1020" s="5"/>
      <c r="T1020" s="5"/>
      <c r="U1020" s="5"/>
      <c r="V1020" s="5"/>
      <c r="W1020" s="5"/>
      <c r="X1020" s="5"/>
      <c r="Y1020" s="5"/>
      <c r="Z1020" s="5"/>
      <c r="AA1020" s="5"/>
      <c r="AB1020" s="5"/>
    </row>
    <row r="1021" spans="8:28" ht="15.75" customHeight="1" x14ac:dyDescent="0.55000000000000004">
      <c r="H1021" s="5"/>
      <c r="I1021" s="5"/>
      <c r="J1021" s="5"/>
      <c r="N1021" s="5"/>
      <c r="O1021" s="5"/>
      <c r="P1021" s="5"/>
      <c r="T1021" s="5"/>
      <c r="U1021" s="5"/>
      <c r="V1021" s="5"/>
      <c r="W1021" s="5"/>
      <c r="X1021" s="5"/>
      <c r="Y1021" s="5"/>
      <c r="Z1021" s="5"/>
      <c r="AA1021" s="5"/>
      <c r="AB1021" s="5"/>
    </row>
    <row r="1022" spans="8:28" ht="15.75" customHeight="1" x14ac:dyDescent="0.55000000000000004">
      <c r="H1022" s="5"/>
      <c r="I1022" s="5"/>
      <c r="J1022" s="5"/>
      <c r="N1022" s="5"/>
      <c r="O1022" s="5"/>
      <c r="P1022" s="5"/>
      <c r="T1022" s="5"/>
      <c r="U1022" s="5"/>
      <c r="V1022" s="5"/>
      <c r="W1022" s="5"/>
      <c r="X1022" s="5"/>
      <c r="Y1022" s="5"/>
      <c r="Z1022" s="5"/>
      <c r="AA1022" s="5"/>
      <c r="AB1022" s="5"/>
    </row>
    <row r="1023" spans="8:28" ht="15.75" customHeight="1" x14ac:dyDescent="0.55000000000000004">
      <c r="H1023" s="5"/>
      <c r="I1023" s="5"/>
      <c r="J1023" s="5"/>
      <c r="N1023" s="5"/>
      <c r="O1023" s="5"/>
      <c r="P1023" s="5"/>
      <c r="T1023" s="5"/>
      <c r="U1023" s="5"/>
      <c r="V1023" s="5"/>
      <c r="W1023" s="5"/>
      <c r="X1023" s="5"/>
      <c r="Y1023" s="5"/>
      <c r="Z1023" s="5"/>
      <c r="AA1023" s="5"/>
      <c r="AB1023" s="5"/>
    </row>
    <row r="1024" spans="8:28" ht="15.75" customHeight="1" x14ac:dyDescent="0.55000000000000004">
      <c r="H1024" s="5"/>
      <c r="I1024" s="5"/>
      <c r="J1024" s="5"/>
      <c r="N1024" s="5"/>
      <c r="O1024" s="5"/>
      <c r="P1024" s="5"/>
      <c r="T1024" s="5"/>
      <c r="U1024" s="5"/>
      <c r="V1024" s="5"/>
      <c r="W1024" s="5"/>
      <c r="X1024" s="5"/>
      <c r="Y1024" s="5"/>
      <c r="Z1024" s="5"/>
      <c r="AA1024" s="5"/>
      <c r="AB1024" s="5"/>
    </row>
    <row r="1025" spans="8:28" ht="15.75" customHeight="1" x14ac:dyDescent="0.55000000000000004">
      <c r="H1025" s="5"/>
      <c r="I1025" s="5"/>
      <c r="J1025" s="5"/>
      <c r="N1025" s="5"/>
      <c r="O1025" s="5"/>
      <c r="P1025" s="5"/>
      <c r="T1025" s="5"/>
      <c r="U1025" s="5"/>
      <c r="V1025" s="5"/>
      <c r="W1025" s="5"/>
      <c r="X1025" s="5"/>
      <c r="Y1025" s="5"/>
      <c r="Z1025" s="5"/>
      <c r="AA1025" s="5"/>
      <c r="AB1025" s="5"/>
    </row>
    <row r="1026" spans="8:28" ht="15.75" customHeight="1" x14ac:dyDescent="0.55000000000000004">
      <c r="H1026" s="5"/>
      <c r="I1026" s="5"/>
      <c r="J1026" s="5"/>
      <c r="N1026" s="5"/>
      <c r="O1026" s="5"/>
      <c r="P1026" s="5"/>
      <c r="T1026" s="5"/>
      <c r="U1026" s="5"/>
      <c r="V1026" s="5"/>
      <c r="W1026" s="5"/>
      <c r="X1026" s="5"/>
      <c r="Y1026" s="5"/>
      <c r="Z1026" s="5"/>
      <c r="AA1026" s="5"/>
      <c r="AB1026" s="5"/>
    </row>
    <row r="1027" spans="8:28" ht="15.75" customHeight="1" x14ac:dyDescent="0.55000000000000004">
      <c r="H1027" s="5"/>
      <c r="I1027" s="5"/>
      <c r="J1027" s="5"/>
      <c r="N1027" s="5"/>
      <c r="O1027" s="5"/>
      <c r="P1027" s="5"/>
      <c r="T1027" s="5"/>
      <c r="U1027" s="5"/>
      <c r="V1027" s="5"/>
      <c r="W1027" s="5"/>
      <c r="X1027" s="5"/>
      <c r="Y1027" s="5"/>
      <c r="Z1027" s="5"/>
      <c r="AA1027" s="5"/>
      <c r="AB1027" s="5"/>
    </row>
    <row r="1028" spans="8:28" ht="15.75" customHeight="1" x14ac:dyDescent="0.55000000000000004">
      <c r="H1028" s="5"/>
      <c r="I1028" s="5"/>
      <c r="J1028" s="5"/>
      <c r="N1028" s="5"/>
      <c r="O1028" s="5"/>
      <c r="P1028" s="5"/>
      <c r="T1028" s="5"/>
      <c r="U1028" s="5"/>
      <c r="V1028" s="5"/>
      <c r="W1028" s="5"/>
      <c r="X1028" s="5"/>
      <c r="Y1028" s="5"/>
      <c r="Z1028" s="5"/>
      <c r="AA1028" s="5"/>
      <c r="AB1028" s="5"/>
    </row>
    <row r="1029" spans="8:28" ht="15.75" customHeight="1" x14ac:dyDescent="0.55000000000000004">
      <c r="H1029" s="5"/>
      <c r="I1029" s="5"/>
      <c r="J1029" s="5"/>
      <c r="N1029" s="5"/>
      <c r="O1029" s="5"/>
      <c r="P1029" s="5"/>
      <c r="T1029" s="5"/>
      <c r="U1029" s="5"/>
      <c r="V1029" s="5"/>
      <c r="W1029" s="5"/>
      <c r="X1029" s="5"/>
      <c r="Y1029" s="5"/>
      <c r="Z1029" s="5"/>
      <c r="AA1029" s="5"/>
      <c r="AB1029" s="5"/>
    </row>
  </sheetData>
  <mergeCells count="25">
    <mergeCell ref="Q7:V7"/>
    <mergeCell ref="W7:Z7"/>
    <mergeCell ref="AA7:AA9"/>
    <mergeCell ref="Q8:S8"/>
    <mergeCell ref="T8:V8"/>
    <mergeCell ref="W8:W9"/>
    <mergeCell ref="X8:X9"/>
    <mergeCell ref="Y8:Z8"/>
    <mergeCell ref="A175:D175"/>
    <mergeCell ref="A208:C208"/>
    <mergeCell ref="A209:C209"/>
    <mergeCell ref="K8:M8"/>
    <mergeCell ref="N8:P8"/>
    <mergeCell ref="E8:G8"/>
    <mergeCell ref="H8:J8"/>
    <mergeCell ref="E56:G57"/>
    <mergeCell ref="H56:J57"/>
    <mergeCell ref="A121:D121"/>
    <mergeCell ref="K7:P7"/>
    <mergeCell ref="A1:E1"/>
    <mergeCell ref="A7:A9"/>
    <mergeCell ref="B7:B9"/>
    <mergeCell ref="C7:C9"/>
    <mergeCell ref="D7:D9"/>
    <mergeCell ref="E7:J7"/>
  </mergeCells>
  <pageMargins left="0" right="0" top="0.35433070866141736" bottom="0.35433070866141736" header="0" footer="0"/>
  <pageSetup paperSize="9" scale="56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Фінансування</vt:lpstr>
      <vt:lpstr>Кошторис  витрат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XPS</cp:lastModifiedBy>
  <cp:lastPrinted>2024-10-29T10:59:05Z</cp:lastPrinted>
  <dcterms:created xsi:type="dcterms:W3CDTF">2020-11-14T13:09:40Z</dcterms:created>
  <dcterms:modified xsi:type="dcterms:W3CDTF">2024-11-06T13:26:27Z</dcterms:modified>
</cp:coreProperties>
</file>