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Грант 2024\УКФ\Дивосвіт\Дивосвіт 1 (пройшов)\ЗВІТ\"/>
    </mc:Choice>
  </mc:AlternateContent>
  <bookViews>
    <workbookView xWindow="0" yWindow="0" windowWidth="12492" windowHeight="7800" firstSheet="1" activeTab="2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Z201" i="2" l="1"/>
  <c r="Z202" i="2"/>
  <c r="Z203" i="2"/>
  <c r="Z204" i="2"/>
  <c r="Y203" i="2"/>
  <c r="Y204" i="2"/>
  <c r="X203" i="2"/>
  <c r="X204" i="2"/>
  <c r="W203" i="2"/>
  <c r="W204" i="2"/>
  <c r="I120" i="3" l="1"/>
  <c r="F110" i="3"/>
  <c r="J204" i="2" l="1"/>
  <c r="J203" i="2"/>
  <c r="J31" i="2"/>
  <c r="G203" i="2"/>
  <c r="G204" i="2"/>
  <c r="V119" i="2"/>
  <c r="V120" i="2"/>
  <c r="V121" i="2"/>
  <c r="V122" i="2"/>
  <c r="V123" i="2"/>
  <c r="V124" i="2"/>
  <c r="V125" i="2"/>
  <c r="S118" i="2"/>
  <c r="S119" i="2"/>
  <c r="S120" i="2"/>
  <c r="S121" i="2"/>
  <c r="S122" i="2"/>
  <c r="S123" i="2"/>
  <c r="S124" i="2"/>
  <c r="S125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P124" i="2"/>
  <c r="P125" i="2"/>
  <c r="P115" i="2"/>
  <c r="P116" i="2"/>
  <c r="P117" i="2"/>
  <c r="P118" i="2"/>
  <c r="P119" i="2"/>
  <c r="P120" i="2"/>
  <c r="P121" i="2"/>
  <c r="P122" i="2"/>
  <c r="P123" i="2"/>
  <c r="P105" i="2"/>
  <c r="P106" i="2"/>
  <c r="P107" i="2"/>
  <c r="P108" i="2"/>
  <c r="P109" i="2"/>
  <c r="P110" i="2"/>
  <c r="P111" i="2"/>
  <c r="P112" i="2"/>
  <c r="P113" i="2"/>
  <c r="P114" i="2"/>
  <c r="M115" i="2"/>
  <c r="M116" i="2"/>
  <c r="M117" i="2"/>
  <c r="M118" i="2"/>
  <c r="M119" i="2"/>
  <c r="M120" i="2"/>
  <c r="M121" i="2"/>
  <c r="M122" i="2"/>
  <c r="M123" i="2"/>
  <c r="M124" i="2"/>
  <c r="M125" i="2"/>
  <c r="M105" i="2"/>
  <c r="M106" i="2"/>
  <c r="M107" i="2"/>
  <c r="M108" i="2"/>
  <c r="M109" i="2"/>
  <c r="M110" i="2"/>
  <c r="M111" i="2"/>
  <c r="M112" i="2"/>
  <c r="M113" i="2"/>
  <c r="M114" i="2"/>
  <c r="J125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X119" i="2" s="1"/>
  <c r="J120" i="2"/>
  <c r="X120" i="2" s="1"/>
  <c r="J121" i="2"/>
  <c r="J122" i="2"/>
  <c r="X122" i="2" s="1"/>
  <c r="J123" i="2"/>
  <c r="J124" i="2"/>
  <c r="G127" i="2"/>
  <c r="G118" i="2"/>
  <c r="G119" i="2"/>
  <c r="G120" i="2"/>
  <c r="G121" i="2"/>
  <c r="G122" i="2"/>
  <c r="G123" i="2"/>
  <c r="G124" i="2"/>
  <c r="W124" i="2" s="1"/>
  <c r="G125" i="2"/>
  <c r="W125" i="2" s="1"/>
  <c r="G126" i="2"/>
  <c r="G105" i="2"/>
  <c r="G106" i="2"/>
  <c r="G107" i="2"/>
  <c r="G108" i="2"/>
  <c r="G109" i="2"/>
  <c r="G110" i="2"/>
  <c r="G111" i="2"/>
  <c r="G112" i="2"/>
  <c r="G113" i="2"/>
  <c r="G114" i="2"/>
  <c r="G115" i="2"/>
  <c r="W115" i="2" s="1"/>
  <c r="G116" i="2"/>
  <c r="W116" i="2" s="1"/>
  <c r="G117" i="2"/>
  <c r="V75" i="2"/>
  <c r="V76" i="2"/>
  <c r="S75" i="2"/>
  <c r="S76" i="2"/>
  <c r="P75" i="2"/>
  <c r="P76" i="2"/>
  <c r="P77" i="2"/>
  <c r="P78" i="2"/>
  <c r="M75" i="2"/>
  <c r="M76" i="2"/>
  <c r="M77" i="2"/>
  <c r="M78" i="2"/>
  <c r="J75" i="2"/>
  <c r="J76" i="2"/>
  <c r="J77" i="2"/>
  <c r="J78" i="2"/>
  <c r="G75" i="2"/>
  <c r="G76" i="2"/>
  <c r="G77" i="2"/>
  <c r="G78" i="2"/>
  <c r="V54" i="2"/>
  <c r="V55" i="2"/>
  <c r="V56" i="2"/>
  <c r="V57" i="2"/>
  <c r="S54" i="2"/>
  <c r="S55" i="2"/>
  <c r="S56" i="2"/>
  <c r="S57" i="2"/>
  <c r="P54" i="2"/>
  <c r="P55" i="2"/>
  <c r="P56" i="2"/>
  <c r="P57" i="2"/>
  <c r="M54" i="2"/>
  <c r="M55" i="2"/>
  <c r="M56" i="2"/>
  <c r="M57" i="2"/>
  <c r="J54" i="2"/>
  <c r="J55" i="2"/>
  <c r="J56" i="2"/>
  <c r="G54" i="2"/>
  <c r="G55" i="2"/>
  <c r="G56" i="2"/>
  <c r="G57" i="2"/>
  <c r="V31" i="2"/>
  <c r="V32" i="2"/>
  <c r="V33" i="2"/>
  <c r="S31" i="2"/>
  <c r="S32" i="2"/>
  <c r="S33" i="2"/>
  <c r="P31" i="2"/>
  <c r="P32" i="2"/>
  <c r="P33" i="2"/>
  <c r="M31" i="2"/>
  <c r="M32" i="2"/>
  <c r="M33" i="2"/>
  <c r="G33" i="2"/>
  <c r="G32" i="2"/>
  <c r="G31" i="2"/>
  <c r="X114" i="2" l="1"/>
  <c r="W113" i="2"/>
  <c r="W106" i="2"/>
  <c r="X124" i="2"/>
  <c r="X112" i="2"/>
  <c r="W117" i="2"/>
  <c r="W105" i="2"/>
  <c r="X123" i="2"/>
  <c r="J57" i="2"/>
  <c r="X57" i="2" s="1"/>
  <c r="J33" i="2"/>
  <c r="X33" i="2" s="1"/>
  <c r="J32" i="2"/>
  <c r="X32" i="2" s="1"/>
  <c r="X113" i="2"/>
  <c r="Y113" i="2" s="1"/>
  <c r="Z113" i="2" s="1"/>
  <c r="X111" i="2"/>
  <c r="X121" i="2"/>
  <c r="X109" i="2"/>
  <c r="W111" i="2"/>
  <c r="W123" i="2"/>
  <c r="X118" i="2"/>
  <c r="Y118" i="2" s="1"/>
  <c r="Z118" i="2" s="1"/>
  <c r="Y124" i="2"/>
  <c r="Z124" i="2" s="1"/>
  <c r="X108" i="2"/>
  <c r="Y108" i="2" s="1"/>
  <c r="Z108" i="2" s="1"/>
  <c r="Y123" i="2"/>
  <c r="Z123" i="2" s="1"/>
  <c r="X107" i="2"/>
  <c r="Y107" i="2" s="1"/>
  <c r="Z107" i="2" s="1"/>
  <c r="W122" i="2"/>
  <c r="Y122" i="2" s="1"/>
  <c r="Z122" i="2" s="1"/>
  <c r="X106" i="2"/>
  <c r="Y106" i="2" s="1"/>
  <c r="Z106" i="2" s="1"/>
  <c r="W121" i="2"/>
  <c r="X117" i="2"/>
  <c r="X105" i="2"/>
  <c r="X110" i="2"/>
  <c r="W110" i="2"/>
  <c r="W120" i="2"/>
  <c r="Y120" i="2" s="1"/>
  <c r="Z120" i="2" s="1"/>
  <c r="X116" i="2"/>
  <c r="Y116" i="2" s="1"/>
  <c r="Z116" i="2" s="1"/>
  <c r="X125" i="2"/>
  <c r="Y125" i="2" s="1"/>
  <c r="Z125" i="2" s="1"/>
  <c r="W109" i="2"/>
  <c r="W119" i="2"/>
  <c r="Y119" i="2" s="1"/>
  <c r="Z119" i="2" s="1"/>
  <c r="X115" i="2"/>
  <c r="Y115" i="2" s="1"/>
  <c r="Z115" i="2" s="1"/>
  <c r="W114" i="2"/>
  <c r="Y114" i="2" s="1"/>
  <c r="Z114" i="2" s="1"/>
  <c r="W118" i="2"/>
  <c r="W108" i="2"/>
  <c r="W107" i="2"/>
  <c r="W112" i="2"/>
  <c r="Y112" i="2"/>
  <c r="Z112" i="2" s="1"/>
  <c r="W76" i="2"/>
  <c r="W54" i="2"/>
  <c r="W75" i="2"/>
  <c r="X76" i="2"/>
  <c r="X75" i="2"/>
  <c r="W57" i="2"/>
  <c r="W56" i="2"/>
  <c r="X56" i="2"/>
  <c r="W55" i="2"/>
  <c r="X55" i="2"/>
  <c r="X54" i="2"/>
  <c r="W32" i="2"/>
  <c r="W31" i="2"/>
  <c r="X31" i="2"/>
  <c r="W33" i="2"/>
  <c r="I140" i="3"/>
  <c r="F140" i="3"/>
  <c r="D140" i="3"/>
  <c r="I130" i="3"/>
  <c r="F130" i="3"/>
  <c r="D130" i="3"/>
  <c r="D120" i="3"/>
  <c r="V207" i="2"/>
  <c r="S207" i="2"/>
  <c r="P207" i="2"/>
  <c r="M207" i="2"/>
  <c r="J207" i="2"/>
  <c r="G207" i="2"/>
  <c r="V206" i="2"/>
  <c r="S206" i="2"/>
  <c r="P206" i="2"/>
  <c r="M206" i="2"/>
  <c r="J206" i="2"/>
  <c r="G206" i="2"/>
  <c r="V205" i="2"/>
  <c r="S205" i="2"/>
  <c r="P205" i="2"/>
  <c r="M205" i="2"/>
  <c r="J205" i="2"/>
  <c r="G205" i="2"/>
  <c r="V202" i="2"/>
  <c r="S202" i="2"/>
  <c r="P202" i="2"/>
  <c r="M202" i="2"/>
  <c r="J202" i="2"/>
  <c r="G202" i="2"/>
  <c r="V201" i="2"/>
  <c r="S201" i="2"/>
  <c r="P201" i="2"/>
  <c r="M201" i="2"/>
  <c r="J201" i="2"/>
  <c r="G201" i="2"/>
  <c r="V200" i="2"/>
  <c r="S200" i="2"/>
  <c r="P200" i="2"/>
  <c r="M200" i="2"/>
  <c r="J200" i="2"/>
  <c r="G200" i="2"/>
  <c r="V199" i="2"/>
  <c r="S199" i="2"/>
  <c r="P199" i="2"/>
  <c r="M199" i="2"/>
  <c r="J199" i="2"/>
  <c r="G199" i="2"/>
  <c r="V198" i="2"/>
  <c r="S198" i="2"/>
  <c r="P198" i="2"/>
  <c r="M198" i="2"/>
  <c r="J198" i="2"/>
  <c r="G198" i="2"/>
  <c r="T197" i="2"/>
  <c r="Q197" i="2"/>
  <c r="N197" i="2"/>
  <c r="K197" i="2"/>
  <c r="H197" i="2"/>
  <c r="E197" i="2"/>
  <c r="V196" i="2"/>
  <c r="S196" i="2"/>
  <c r="P196" i="2"/>
  <c r="M196" i="2"/>
  <c r="J196" i="2"/>
  <c r="G196" i="2"/>
  <c r="V195" i="2"/>
  <c r="S195" i="2"/>
  <c r="P195" i="2"/>
  <c r="M195" i="2"/>
  <c r="J195" i="2"/>
  <c r="G195" i="2"/>
  <c r="V194" i="2"/>
  <c r="S194" i="2"/>
  <c r="P194" i="2"/>
  <c r="M194" i="2"/>
  <c r="J194" i="2"/>
  <c r="G194" i="2"/>
  <c r="T193" i="2"/>
  <c r="Q193" i="2"/>
  <c r="N193" i="2"/>
  <c r="K193" i="2"/>
  <c r="H193" i="2"/>
  <c r="E193" i="2"/>
  <c r="V192" i="2"/>
  <c r="S192" i="2"/>
  <c r="P192" i="2"/>
  <c r="M192" i="2"/>
  <c r="J192" i="2"/>
  <c r="G192" i="2"/>
  <c r="V191" i="2"/>
  <c r="S191" i="2"/>
  <c r="P191" i="2"/>
  <c r="M191" i="2"/>
  <c r="J191" i="2"/>
  <c r="G191" i="2"/>
  <c r="V190" i="2"/>
  <c r="S190" i="2"/>
  <c r="P190" i="2"/>
  <c r="M190" i="2"/>
  <c r="J190" i="2"/>
  <c r="G190" i="2"/>
  <c r="V189" i="2"/>
  <c r="S189" i="2"/>
  <c r="P189" i="2"/>
  <c r="M189" i="2"/>
  <c r="J189" i="2"/>
  <c r="J188" i="2" s="1"/>
  <c r="G189" i="2"/>
  <c r="T188" i="2"/>
  <c r="Q188" i="2"/>
  <c r="N188" i="2"/>
  <c r="K188" i="2"/>
  <c r="H188" i="2"/>
  <c r="E188" i="2"/>
  <c r="V187" i="2"/>
  <c r="S187" i="2"/>
  <c r="P187" i="2"/>
  <c r="M187" i="2"/>
  <c r="J187" i="2"/>
  <c r="G187" i="2"/>
  <c r="V186" i="2"/>
  <c r="S186" i="2"/>
  <c r="P186" i="2"/>
  <c r="M186" i="2"/>
  <c r="J186" i="2"/>
  <c r="G186" i="2"/>
  <c r="V185" i="2"/>
  <c r="S185" i="2"/>
  <c r="P185" i="2"/>
  <c r="P183" i="2" s="1"/>
  <c r="M185" i="2"/>
  <c r="J185" i="2"/>
  <c r="G185" i="2"/>
  <c r="V184" i="2"/>
  <c r="S184" i="2"/>
  <c r="P184" i="2"/>
  <c r="M184" i="2"/>
  <c r="J184" i="2"/>
  <c r="G184" i="2"/>
  <c r="T183" i="2"/>
  <c r="Q183" i="2"/>
  <c r="N183" i="2"/>
  <c r="K183" i="2"/>
  <c r="H183" i="2"/>
  <c r="E183" i="2"/>
  <c r="T181" i="2"/>
  <c r="Q181" i="2"/>
  <c r="N181" i="2"/>
  <c r="K181" i="2"/>
  <c r="H181" i="2"/>
  <c r="E181" i="2"/>
  <c r="V180" i="2"/>
  <c r="S180" i="2"/>
  <c r="P180" i="2"/>
  <c r="M180" i="2"/>
  <c r="J180" i="2"/>
  <c r="G180" i="2"/>
  <c r="V179" i="2"/>
  <c r="S179" i="2"/>
  <c r="P179" i="2"/>
  <c r="M179" i="2"/>
  <c r="J179" i="2"/>
  <c r="G179" i="2"/>
  <c r="W179" i="2" s="1"/>
  <c r="V178" i="2"/>
  <c r="S178" i="2"/>
  <c r="P178" i="2"/>
  <c r="M178" i="2"/>
  <c r="J178" i="2"/>
  <c r="G178" i="2"/>
  <c r="V177" i="2"/>
  <c r="S177" i="2"/>
  <c r="P177" i="2"/>
  <c r="M177" i="2"/>
  <c r="J177" i="2"/>
  <c r="G177" i="2"/>
  <c r="T175" i="2"/>
  <c r="Q175" i="2"/>
  <c r="N175" i="2"/>
  <c r="K175" i="2"/>
  <c r="H175" i="2"/>
  <c r="E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T171" i="2"/>
  <c r="Q171" i="2"/>
  <c r="N171" i="2"/>
  <c r="K171" i="2"/>
  <c r="H171" i="2"/>
  <c r="E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W166" i="2" s="1"/>
  <c r="T164" i="2"/>
  <c r="Q164" i="2"/>
  <c r="N164" i="2"/>
  <c r="K164" i="2"/>
  <c r="H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X159" i="2" s="1"/>
  <c r="G159" i="2"/>
  <c r="V158" i="2"/>
  <c r="S158" i="2"/>
  <c r="P158" i="2"/>
  <c r="M158" i="2"/>
  <c r="J158" i="2"/>
  <c r="G158" i="2"/>
  <c r="T156" i="2"/>
  <c r="Q156" i="2"/>
  <c r="N156" i="2"/>
  <c r="K156" i="2"/>
  <c r="H156" i="2"/>
  <c r="E156" i="2"/>
  <c r="V155" i="2"/>
  <c r="S155" i="2"/>
  <c r="P155" i="2"/>
  <c r="X155" i="2" s="1"/>
  <c r="M155" i="2"/>
  <c r="J155" i="2"/>
  <c r="G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5" i="2"/>
  <c r="S135" i="2"/>
  <c r="P135" i="2"/>
  <c r="M135" i="2"/>
  <c r="J135" i="2"/>
  <c r="G135" i="2"/>
  <c r="V134" i="2"/>
  <c r="S134" i="2"/>
  <c r="P134" i="2"/>
  <c r="X134" i="2" s="1"/>
  <c r="M134" i="2"/>
  <c r="J134" i="2"/>
  <c r="G134" i="2"/>
  <c r="V133" i="2"/>
  <c r="S133" i="2"/>
  <c r="P133" i="2"/>
  <c r="M133" i="2"/>
  <c r="J133" i="2"/>
  <c r="G133" i="2"/>
  <c r="T132" i="2"/>
  <c r="Q132" i="2"/>
  <c r="N132" i="2"/>
  <c r="K132" i="2"/>
  <c r="H132" i="2"/>
  <c r="E132" i="2"/>
  <c r="V131" i="2"/>
  <c r="S131" i="2"/>
  <c r="P131" i="2"/>
  <c r="M131" i="2"/>
  <c r="J131" i="2"/>
  <c r="G131" i="2"/>
  <c r="V130" i="2"/>
  <c r="S130" i="2"/>
  <c r="P130" i="2"/>
  <c r="X130" i="2" s="1"/>
  <c r="M130" i="2"/>
  <c r="J130" i="2"/>
  <c r="G130" i="2"/>
  <c r="V129" i="2"/>
  <c r="S129" i="2"/>
  <c r="P129" i="2"/>
  <c r="M129" i="2"/>
  <c r="J129" i="2"/>
  <c r="G129" i="2"/>
  <c r="T128" i="2"/>
  <c r="Q128" i="2"/>
  <c r="N128" i="2"/>
  <c r="K128" i="2"/>
  <c r="H128" i="2"/>
  <c r="E128" i="2"/>
  <c r="V127" i="2"/>
  <c r="S127" i="2"/>
  <c r="P127" i="2"/>
  <c r="M127" i="2"/>
  <c r="J127" i="2"/>
  <c r="V126" i="2"/>
  <c r="S126" i="2"/>
  <c r="P126" i="2"/>
  <c r="M126" i="2"/>
  <c r="J126" i="2"/>
  <c r="V104" i="2"/>
  <c r="S104" i="2"/>
  <c r="P104" i="2"/>
  <c r="M104" i="2"/>
  <c r="J104" i="2"/>
  <c r="G104" i="2"/>
  <c r="T103" i="2"/>
  <c r="Q103" i="2"/>
  <c r="N103" i="2"/>
  <c r="K103" i="2"/>
  <c r="H103" i="2"/>
  <c r="E103" i="2"/>
  <c r="V100" i="2"/>
  <c r="S100" i="2"/>
  <c r="P100" i="2"/>
  <c r="M100" i="2"/>
  <c r="J100" i="2"/>
  <c r="G100" i="2"/>
  <c r="V99" i="2"/>
  <c r="S99" i="2"/>
  <c r="P99" i="2"/>
  <c r="M99" i="2"/>
  <c r="J99" i="2"/>
  <c r="G99" i="2"/>
  <c r="V98" i="2"/>
  <c r="S98" i="2"/>
  <c r="P98" i="2"/>
  <c r="M98" i="2"/>
  <c r="J98" i="2"/>
  <c r="G98" i="2"/>
  <c r="T97" i="2"/>
  <c r="Q97" i="2"/>
  <c r="N97" i="2"/>
  <c r="K97" i="2"/>
  <c r="H97" i="2"/>
  <c r="E97" i="2"/>
  <c r="V96" i="2"/>
  <c r="S96" i="2"/>
  <c r="P96" i="2"/>
  <c r="M96" i="2"/>
  <c r="J96" i="2"/>
  <c r="G96" i="2"/>
  <c r="V95" i="2"/>
  <c r="S95" i="2"/>
  <c r="P95" i="2"/>
  <c r="M95" i="2"/>
  <c r="J95" i="2"/>
  <c r="G95" i="2"/>
  <c r="V94" i="2"/>
  <c r="S94" i="2"/>
  <c r="P94" i="2"/>
  <c r="M94" i="2"/>
  <c r="J94" i="2"/>
  <c r="G94" i="2"/>
  <c r="T93" i="2"/>
  <c r="Q93" i="2"/>
  <c r="N93" i="2"/>
  <c r="K93" i="2"/>
  <c r="H93" i="2"/>
  <c r="E93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6" i="2"/>
  <c r="S86" i="2"/>
  <c r="P86" i="2"/>
  <c r="M86" i="2"/>
  <c r="J86" i="2"/>
  <c r="G86" i="2"/>
  <c r="V85" i="2"/>
  <c r="S85" i="2"/>
  <c r="P85" i="2"/>
  <c r="M85" i="2"/>
  <c r="J85" i="2"/>
  <c r="G85" i="2"/>
  <c r="V84" i="2"/>
  <c r="S84" i="2"/>
  <c r="P84" i="2"/>
  <c r="M84" i="2"/>
  <c r="J84" i="2"/>
  <c r="G84" i="2"/>
  <c r="T83" i="2"/>
  <c r="T87" i="2" s="1"/>
  <c r="Q83" i="2"/>
  <c r="N83" i="2"/>
  <c r="K83" i="2"/>
  <c r="H83" i="2"/>
  <c r="E83" i="2"/>
  <c r="V82" i="2"/>
  <c r="S82" i="2"/>
  <c r="P82" i="2"/>
  <c r="M82" i="2"/>
  <c r="J82" i="2"/>
  <c r="G82" i="2"/>
  <c r="V81" i="2"/>
  <c r="S81" i="2"/>
  <c r="P81" i="2"/>
  <c r="M81" i="2"/>
  <c r="J81" i="2"/>
  <c r="G81" i="2"/>
  <c r="V80" i="2"/>
  <c r="S80" i="2"/>
  <c r="P80" i="2"/>
  <c r="M80" i="2"/>
  <c r="J80" i="2"/>
  <c r="G80" i="2"/>
  <c r="T79" i="2"/>
  <c r="Q79" i="2"/>
  <c r="N79" i="2"/>
  <c r="K79" i="2"/>
  <c r="H79" i="2"/>
  <c r="E79" i="2"/>
  <c r="V78" i="2"/>
  <c r="S78" i="2"/>
  <c r="V77" i="2"/>
  <c r="S77" i="2"/>
  <c r="V74" i="2"/>
  <c r="S74" i="2"/>
  <c r="P74" i="2"/>
  <c r="P73" i="2" s="1"/>
  <c r="M74" i="2"/>
  <c r="J74" i="2"/>
  <c r="G74" i="2"/>
  <c r="T73" i="2"/>
  <c r="Q73" i="2"/>
  <c r="N73" i="2"/>
  <c r="K73" i="2"/>
  <c r="H73" i="2"/>
  <c r="E73" i="2"/>
  <c r="V72" i="2"/>
  <c r="S72" i="2"/>
  <c r="P72" i="2"/>
  <c r="M72" i="2"/>
  <c r="J72" i="2"/>
  <c r="G72" i="2"/>
  <c r="V71" i="2"/>
  <c r="S71" i="2"/>
  <c r="P71" i="2"/>
  <c r="M71" i="2"/>
  <c r="J71" i="2"/>
  <c r="G71" i="2"/>
  <c r="V70" i="2"/>
  <c r="S70" i="2"/>
  <c r="P70" i="2"/>
  <c r="M70" i="2"/>
  <c r="J70" i="2"/>
  <c r="G70" i="2"/>
  <c r="T69" i="2"/>
  <c r="Q69" i="2"/>
  <c r="N69" i="2"/>
  <c r="K69" i="2"/>
  <c r="H69" i="2"/>
  <c r="E69" i="2"/>
  <c r="V68" i="2"/>
  <c r="S68" i="2"/>
  <c r="P68" i="2"/>
  <c r="M68" i="2"/>
  <c r="J68" i="2"/>
  <c r="G68" i="2"/>
  <c r="V67" i="2"/>
  <c r="S67" i="2"/>
  <c r="P67" i="2"/>
  <c r="M67" i="2"/>
  <c r="J67" i="2"/>
  <c r="G67" i="2"/>
  <c r="V66" i="2"/>
  <c r="S66" i="2"/>
  <c r="P66" i="2"/>
  <c r="M66" i="2"/>
  <c r="J66" i="2"/>
  <c r="G66" i="2"/>
  <c r="T65" i="2"/>
  <c r="Q65" i="2"/>
  <c r="N65" i="2"/>
  <c r="K65" i="2"/>
  <c r="H65" i="2"/>
  <c r="E65" i="2"/>
  <c r="V62" i="2"/>
  <c r="S62" i="2"/>
  <c r="P62" i="2"/>
  <c r="M62" i="2"/>
  <c r="V61" i="2"/>
  <c r="S61" i="2"/>
  <c r="P61" i="2"/>
  <c r="M61" i="2"/>
  <c r="T60" i="2"/>
  <c r="Q60" i="2"/>
  <c r="N60" i="2"/>
  <c r="K60" i="2"/>
  <c r="V59" i="2"/>
  <c r="S59" i="2"/>
  <c r="P59" i="2"/>
  <c r="M59" i="2"/>
  <c r="J59" i="2"/>
  <c r="G59" i="2"/>
  <c r="V58" i="2"/>
  <c r="S58" i="2"/>
  <c r="P58" i="2"/>
  <c r="M58" i="2"/>
  <c r="J58" i="2"/>
  <c r="G58" i="2"/>
  <c r="V53" i="2"/>
  <c r="S53" i="2"/>
  <c r="P53" i="2"/>
  <c r="M53" i="2"/>
  <c r="J53" i="2"/>
  <c r="G53" i="2"/>
  <c r="T52" i="2"/>
  <c r="Q52" i="2"/>
  <c r="N52" i="2"/>
  <c r="K52" i="2"/>
  <c r="H52" i="2"/>
  <c r="H63" i="2" s="1"/>
  <c r="E52" i="2"/>
  <c r="E63" i="2" s="1"/>
  <c r="V49" i="2"/>
  <c r="S49" i="2"/>
  <c r="P49" i="2"/>
  <c r="M49" i="2"/>
  <c r="J49" i="2"/>
  <c r="G49" i="2"/>
  <c r="V48" i="2"/>
  <c r="S48" i="2"/>
  <c r="P48" i="2"/>
  <c r="M48" i="2"/>
  <c r="J48" i="2"/>
  <c r="G48" i="2"/>
  <c r="V47" i="2"/>
  <c r="S47" i="2"/>
  <c r="P47" i="2"/>
  <c r="M47" i="2"/>
  <c r="J47" i="2"/>
  <c r="G47" i="2"/>
  <c r="T46" i="2"/>
  <c r="Q46" i="2"/>
  <c r="N46" i="2"/>
  <c r="K46" i="2"/>
  <c r="H46" i="2"/>
  <c r="E46" i="2"/>
  <c r="V45" i="2"/>
  <c r="S45" i="2"/>
  <c r="P45" i="2"/>
  <c r="M45" i="2"/>
  <c r="J45" i="2"/>
  <c r="G45" i="2"/>
  <c r="V44" i="2"/>
  <c r="S44" i="2"/>
  <c r="P44" i="2"/>
  <c r="M44" i="2"/>
  <c r="J44" i="2"/>
  <c r="G44" i="2"/>
  <c r="V43" i="2"/>
  <c r="S43" i="2"/>
  <c r="P43" i="2"/>
  <c r="M43" i="2"/>
  <c r="J43" i="2"/>
  <c r="G43" i="2"/>
  <c r="T42" i="2"/>
  <c r="Q42" i="2"/>
  <c r="N42" i="2"/>
  <c r="K42" i="2"/>
  <c r="H42" i="2"/>
  <c r="E42" i="2"/>
  <c r="V41" i="2"/>
  <c r="S41" i="2"/>
  <c r="P41" i="2"/>
  <c r="M41" i="2"/>
  <c r="J41" i="2"/>
  <c r="G41" i="2"/>
  <c r="V40" i="2"/>
  <c r="S40" i="2"/>
  <c r="P40" i="2"/>
  <c r="M40" i="2"/>
  <c r="J40" i="2"/>
  <c r="G40" i="2"/>
  <c r="V39" i="2"/>
  <c r="S39" i="2"/>
  <c r="P39" i="2"/>
  <c r="M39" i="2"/>
  <c r="J39" i="2"/>
  <c r="G39" i="2"/>
  <c r="T38" i="2"/>
  <c r="Q38" i="2"/>
  <c r="N38" i="2"/>
  <c r="K38" i="2"/>
  <c r="H38" i="2"/>
  <c r="E38" i="2"/>
  <c r="E50" i="2" s="1"/>
  <c r="V35" i="2"/>
  <c r="S35" i="2"/>
  <c r="P35" i="2"/>
  <c r="M35" i="2"/>
  <c r="J35" i="2"/>
  <c r="G35" i="2"/>
  <c r="V34" i="2"/>
  <c r="S34" i="2"/>
  <c r="P34" i="2"/>
  <c r="M34" i="2"/>
  <c r="J34" i="2"/>
  <c r="G34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I29" i="1" l="1"/>
  <c r="B29" i="1"/>
  <c r="X199" i="2"/>
  <c r="X166" i="2"/>
  <c r="S103" i="2"/>
  <c r="N63" i="2"/>
  <c r="Q50" i="2"/>
  <c r="Y110" i="2"/>
  <c r="Z110" i="2" s="1"/>
  <c r="Y105" i="2"/>
  <c r="Z105" i="2" s="1"/>
  <c r="Y117" i="2"/>
  <c r="Z117" i="2" s="1"/>
  <c r="Y166" i="2"/>
  <c r="Z166" i="2" s="1"/>
  <c r="V175" i="2"/>
  <c r="V193" i="2"/>
  <c r="X205" i="2"/>
  <c r="H208" i="2"/>
  <c r="X140" i="2"/>
  <c r="Y121" i="2"/>
  <c r="Z121" i="2" s="1"/>
  <c r="Y111" i="2"/>
  <c r="Z111" i="2" s="1"/>
  <c r="Y109" i="2"/>
  <c r="Z109" i="2" s="1"/>
  <c r="X173" i="2"/>
  <c r="X201" i="2"/>
  <c r="S79" i="2"/>
  <c r="V83" i="2"/>
  <c r="J171" i="2"/>
  <c r="S128" i="2"/>
  <c r="S148" i="2"/>
  <c r="M181" i="2"/>
  <c r="X190" i="2"/>
  <c r="X200" i="2"/>
  <c r="W205" i="2"/>
  <c r="X162" i="2"/>
  <c r="W169" i="2"/>
  <c r="X207" i="2"/>
  <c r="X169" i="2"/>
  <c r="Y169" i="2" s="1"/>
  <c r="Z169" i="2" s="1"/>
  <c r="W174" i="2"/>
  <c r="X186" i="2"/>
  <c r="J193" i="2"/>
  <c r="W168" i="2"/>
  <c r="S183" i="2"/>
  <c r="W198" i="2"/>
  <c r="W162" i="2"/>
  <c r="M128" i="2"/>
  <c r="W145" i="2"/>
  <c r="W147" i="2"/>
  <c r="W161" i="2"/>
  <c r="X184" i="2"/>
  <c r="X196" i="2"/>
  <c r="X150" i="2"/>
  <c r="V188" i="2"/>
  <c r="S193" i="2"/>
  <c r="W191" i="2"/>
  <c r="X129" i="2"/>
  <c r="W187" i="2"/>
  <c r="W201" i="2"/>
  <c r="G148" i="2"/>
  <c r="W140" i="2"/>
  <c r="Y140" i="2" s="1"/>
  <c r="Z140" i="2" s="1"/>
  <c r="V93" i="2"/>
  <c r="V103" i="2"/>
  <c r="S132" i="2"/>
  <c r="V148" i="2"/>
  <c r="X147" i="2"/>
  <c r="P175" i="2"/>
  <c r="W178" i="2"/>
  <c r="X180" i="2"/>
  <c r="W190" i="2"/>
  <c r="Y190" i="2" s="1"/>
  <c r="Z190" i="2" s="1"/>
  <c r="X192" i="2"/>
  <c r="N208" i="2"/>
  <c r="P197" i="2"/>
  <c r="W207" i="2"/>
  <c r="V97" i="2"/>
  <c r="M197" i="2"/>
  <c r="X152" i="2"/>
  <c r="Y152" i="2" s="1"/>
  <c r="Z152" i="2" s="1"/>
  <c r="W159" i="2"/>
  <c r="W167" i="2"/>
  <c r="W180" i="2"/>
  <c r="W192" i="2"/>
  <c r="W196" i="2"/>
  <c r="X138" i="2"/>
  <c r="W144" i="2"/>
  <c r="W146" i="2"/>
  <c r="W152" i="2"/>
  <c r="X154" i="2"/>
  <c r="X167" i="2"/>
  <c r="T208" i="2"/>
  <c r="N136" i="2"/>
  <c r="M132" i="2"/>
  <c r="W138" i="2"/>
  <c r="X142" i="2"/>
  <c r="X146" i="2"/>
  <c r="S156" i="2"/>
  <c r="W154" i="2"/>
  <c r="W163" i="2"/>
  <c r="V181" i="2"/>
  <c r="W185" i="2"/>
  <c r="X187" i="2"/>
  <c r="W153" i="2"/>
  <c r="X161" i="2"/>
  <c r="X163" i="2"/>
  <c r="X168" i="2"/>
  <c r="Y168" i="2" s="1"/>
  <c r="Z168" i="2" s="1"/>
  <c r="M188" i="2"/>
  <c r="W200" i="2"/>
  <c r="X202" i="2"/>
  <c r="M148" i="2"/>
  <c r="Q136" i="2"/>
  <c r="P171" i="2"/>
  <c r="K29" i="1"/>
  <c r="H50" i="2"/>
  <c r="W133" i="2"/>
  <c r="W135" i="2"/>
  <c r="W139" i="2"/>
  <c r="X151" i="2"/>
  <c r="X170" i="2"/>
  <c r="X179" i="2"/>
  <c r="Y179" i="2" s="1"/>
  <c r="Z179" i="2" s="1"/>
  <c r="W186" i="2"/>
  <c r="V183" i="2"/>
  <c r="X191" i="2"/>
  <c r="W202" i="2"/>
  <c r="X206" i="2"/>
  <c r="S197" i="2"/>
  <c r="K50" i="2"/>
  <c r="P83" i="2"/>
  <c r="M93" i="2"/>
  <c r="X135" i="2"/>
  <c r="X139" i="2"/>
  <c r="W141" i="2"/>
  <c r="W143" i="2"/>
  <c r="W151" i="2"/>
  <c r="W160" i="2"/>
  <c r="W170" i="2"/>
  <c r="S181" i="2"/>
  <c r="M183" i="2"/>
  <c r="S188" i="2"/>
  <c r="X195" i="2"/>
  <c r="E208" i="2"/>
  <c r="V197" i="2"/>
  <c r="W206" i="2"/>
  <c r="W131" i="2"/>
  <c r="X141" i="2"/>
  <c r="X145" i="2"/>
  <c r="X153" i="2"/>
  <c r="M156" i="2"/>
  <c r="M164" i="2"/>
  <c r="X160" i="2"/>
  <c r="V171" i="2"/>
  <c r="M193" i="2"/>
  <c r="W129" i="2"/>
  <c r="T136" i="2"/>
  <c r="H136" i="2"/>
  <c r="E136" i="2"/>
  <c r="Y76" i="2"/>
  <c r="Z76" i="2" s="1"/>
  <c r="M89" i="2"/>
  <c r="Y57" i="2"/>
  <c r="Z57" i="2" s="1"/>
  <c r="X126" i="2"/>
  <c r="J97" i="2"/>
  <c r="W95" i="2"/>
  <c r="V60" i="2"/>
  <c r="X62" i="2"/>
  <c r="Y75" i="2"/>
  <c r="Z75" i="2" s="1"/>
  <c r="Y56" i="2"/>
  <c r="Z56" i="2" s="1"/>
  <c r="P79" i="2"/>
  <c r="V52" i="2"/>
  <c r="X80" i="2"/>
  <c r="X82" i="2"/>
  <c r="Y31" i="2"/>
  <c r="Z31" i="2" s="1"/>
  <c r="Y54" i="2"/>
  <c r="Z54" i="2" s="1"/>
  <c r="J93" i="2"/>
  <c r="X95" i="2"/>
  <c r="Y95" i="2" s="1"/>
  <c r="Z95" i="2" s="1"/>
  <c r="P89" i="2"/>
  <c r="M79" i="2"/>
  <c r="X84" i="2"/>
  <c r="G93" i="2"/>
  <c r="S89" i="2"/>
  <c r="S93" i="2"/>
  <c r="X96" i="2"/>
  <c r="X98" i="2"/>
  <c r="X100" i="2"/>
  <c r="V79" i="2"/>
  <c r="W86" i="2"/>
  <c r="X91" i="2"/>
  <c r="P93" i="2"/>
  <c r="P103" i="2"/>
  <c r="X86" i="2"/>
  <c r="X99" i="2"/>
  <c r="Y55" i="2"/>
  <c r="Z55" i="2" s="1"/>
  <c r="M69" i="2"/>
  <c r="J46" i="2"/>
  <c r="X92" i="2"/>
  <c r="W99" i="2"/>
  <c r="S136" i="2"/>
  <c r="W81" i="2"/>
  <c r="J83" i="2"/>
  <c r="W92" i="2"/>
  <c r="P97" i="2"/>
  <c r="M103" i="2"/>
  <c r="V89" i="2"/>
  <c r="W96" i="2"/>
  <c r="X85" i="2"/>
  <c r="W85" i="2"/>
  <c r="W91" i="2"/>
  <c r="W100" i="2"/>
  <c r="Y100" i="2" s="1"/>
  <c r="Z100" i="2" s="1"/>
  <c r="Y32" i="2"/>
  <c r="Z32" i="2" s="1"/>
  <c r="W82" i="2"/>
  <c r="X94" i="2"/>
  <c r="M97" i="2"/>
  <c r="W104" i="2"/>
  <c r="W127" i="2"/>
  <c r="G73" i="2"/>
  <c r="X66" i="2"/>
  <c r="X68" i="2"/>
  <c r="V65" i="2"/>
  <c r="V69" i="2"/>
  <c r="V73" i="2"/>
  <c r="X67" i="2"/>
  <c r="W77" i="2"/>
  <c r="X77" i="2"/>
  <c r="P65" i="2"/>
  <c r="P69" i="2"/>
  <c r="Y33" i="2"/>
  <c r="Z33" i="2" s="1"/>
  <c r="J73" i="2"/>
  <c r="S73" i="2"/>
  <c r="V29" i="2"/>
  <c r="V42" i="2"/>
  <c r="V46" i="2"/>
  <c r="P38" i="2"/>
  <c r="W72" i="2"/>
  <c r="P60" i="2"/>
  <c r="X70" i="2"/>
  <c r="X72" i="2"/>
  <c r="W68" i="2"/>
  <c r="T63" i="2"/>
  <c r="S69" i="2"/>
  <c r="M60" i="2"/>
  <c r="J65" i="2"/>
  <c r="W78" i="2"/>
  <c r="X61" i="2"/>
  <c r="W67" i="2"/>
  <c r="X74" i="2"/>
  <c r="X78" i="2"/>
  <c r="E87" i="2"/>
  <c r="X47" i="2"/>
  <c r="X49" i="2"/>
  <c r="J29" i="2"/>
  <c r="G38" i="2"/>
  <c r="P52" i="2"/>
  <c r="M17" i="2"/>
  <c r="K27" i="2" s="1"/>
  <c r="M27" i="2" s="1"/>
  <c r="J38" i="2"/>
  <c r="W40" i="2"/>
  <c r="P42" i="2"/>
  <c r="M52" i="2"/>
  <c r="V38" i="2"/>
  <c r="W45" i="2"/>
  <c r="X43" i="2"/>
  <c r="X45" i="2"/>
  <c r="P17" i="2"/>
  <c r="N27" i="2" s="1"/>
  <c r="P27" i="2" s="1"/>
  <c r="X35" i="2"/>
  <c r="M38" i="2"/>
  <c r="W41" i="2"/>
  <c r="X39" i="2"/>
  <c r="X41" i="2"/>
  <c r="S38" i="2"/>
  <c r="W59" i="2"/>
  <c r="W49" i="2"/>
  <c r="X53" i="2"/>
  <c r="X59" i="2"/>
  <c r="X40" i="2"/>
  <c r="M42" i="2"/>
  <c r="S52" i="2"/>
  <c r="W16" i="2"/>
  <c r="W48" i="2"/>
  <c r="X48" i="2"/>
  <c r="W35" i="2"/>
  <c r="P46" i="2"/>
  <c r="V17" i="2"/>
  <c r="T27" i="2" s="1"/>
  <c r="W24" i="2"/>
  <c r="M13" i="2"/>
  <c r="K26" i="2" s="1"/>
  <c r="J17" i="2"/>
  <c r="H27" i="2" s="1"/>
  <c r="J27" i="2" s="1"/>
  <c r="P29" i="2"/>
  <c r="W19" i="2"/>
  <c r="X34" i="2"/>
  <c r="W20" i="2"/>
  <c r="G21" i="2"/>
  <c r="E28" i="2" s="1"/>
  <c r="G28" i="2" s="1"/>
  <c r="S13" i="2"/>
  <c r="Q26" i="2" s="1"/>
  <c r="V13" i="2"/>
  <c r="T26" i="2" s="1"/>
  <c r="V26" i="2" s="1"/>
  <c r="X18" i="2"/>
  <c r="P13" i="2"/>
  <c r="N26" i="2" s="1"/>
  <c r="P26" i="2" s="1"/>
  <c r="X19" i="2"/>
  <c r="W23" i="2"/>
  <c r="P21" i="2"/>
  <c r="N28" i="2" s="1"/>
  <c r="P28" i="2" s="1"/>
  <c r="W14" i="2"/>
  <c r="X16" i="2"/>
  <c r="W34" i="2"/>
  <c r="X24" i="2"/>
  <c r="W22" i="2"/>
  <c r="X20" i="2"/>
  <c r="S21" i="2"/>
  <c r="Q28" i="2" s="1"/>
  <c r="S28" i="2" s="1"/>
  <c r="W15" i="2"/>
  <c r="X15" i="2"/>
  <c r="W142" i="2"/>
  <c r="G13" i="2"/>
  <c r="X14" i="2"/>
  <c r="J13" i="2"/>
  <c r="W18" i="2"/>
  <c r="G29" i="2"/>
  <c r="S29" i="2"/>
  <c r="G46" i="2"/>
  <c r="S46" i="2"/>
  <c r="W53" i="2"/>
  <c r="G52" i="2"/>
  <c r="G63" i="2" s="1"/>
  <c r="Q63" i="2"/>
  <c r="G65" i="2"/>
  <c r="S65" i="2"/>
  <c r="W70" i="2"/>
  <c r="G69" i="2"/>
  <c r="Q87" i="2"/>
  <c r="N87" i="2"/>
  <c r="W150" i="2"/>
  <c r="G156" i="2"/>
  <c r="X30" i="2"/>
  <c r="K87" i="2"/>
  <c r="M21" i="2"/>
  <c r="K28" i="2" s="1"/>
  <c r="M28" i="2" s="1"/>
  <c r="X23" i="2"/>
  <c r="W39" i="2"/>
  <c r="W43" i="2"/>
  <c r="G42" i="2"/>
  <c r="S42" i="2"/>
  <c r="T50" i="2"/>
  <c r="W58" i="2"/>
  <c r="K63" i="2"/>
  <c r="W62" i="2"/>
  <c r="W71" i="2"/>
  <c r="M73" i="2"/>
  <c r="W74" i="2"/>
  <c r="H87" i="2"/>
  <c r="W80" i="2"/>
  <c r="G79" i="2"/>
  <c r="W90" i="2"/>
  <c r="G89" i="2"/>
  <c r="J103" i="2"/>
  <c r="X104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4" i="2"/>
  <c r="N50" i="2"/>
  <c r="M46" i="2"/>
  <c r="W47" i="2"/>
  <c r="S60" i="2"/>
  <c r="M65" i="2"/>
  <c r="W66" i="2"/>
  <c r="W126" i="2"/>
  <c r="X131" i="2"/>
  <c r="P148" i="2"/>
  <c r="X44" i="2"/>
  <c r="X58" i="2"/>
  <c r="X71" i="2"/>
  <c r="X81" i="2"/>
  <c r="G83" i="2"/>
  <c r="S83" i="2"/>
  <c r="X90" i="2"/>
  <c r="J89" i="2"/>
  <c r="W98" i="2"/>
  <c r="G97" i="2"/>
  <c r="S97" i="2"/>
  <c r="P128" i="2"/>
  <c r="W130" i="2"/>
  <c r="Y130" i="2" s="1"/>
  <c r="Z130" i="2" s="1"/>
  <c r="G128" i="2"/>
  <c r="J132" i="2"/>
  <c r="X133" i="2"/>
  <c r="V132" i="2"/>
  <c r="W134" i="2"/>
  <c r="W158" i="2"/>
  <c r="M175" i="2"/>
  <c r="W173" i="2"/>
  <c r="X189" i="2"/>
  <c r="P188" i="2"/>
  <c r="W61" i="2"/>
  <c r="K136" i="2"/>
  <c r="X144" i="2"/>
  <c r="Y144" i="2" s="1"/>
  <c r="Z144" i="2" s="1"/>
  <c r="J148" i="2"/>
  <c r="W155" i="2"/>
  <c r="Y155" i="2" s="1"/>
  <c r="Z155" i="2" s="1"/>
  <c r="Y159" i="2"/>
  <c r="Z159" i="2" s="1"/>
  <c r="W177" i="2"/>
  <c r="G181" i="2"/>
  <c r="X178" i="2"/>
  <c r="J181" i="2"/>
  <c r="W194" i="2"/>
  <c r="G193" i="2"/>
  <c r="X198" i="2"/>
  <c r="J197" i="2"/>
  <c r="J42" i="2"/>
  <c r="J52" i="2"/>
  <c r="J63" i="2" s="1"/>
  <c r="J69" i="2"/>
  <c r="J79" i="2"/>
  <c r="M83" i="2"/>
  <c r="W84" i="2"/>
  <c r="W94" i="2"/>
  <c r="X127" i="2"/>
  <c r="J128" i="2"/>
  <c r="V128" i="2"/>
  <c r="P132" i="2"/>
  <c r="X143" i="2"/>
  <c r="G164" i="2"/>
  <c r="S164" i="2"/>
  <c r="X185" i="2"/>
  <c r="J183" i="2"/>
  <c r="G103" i="2"/>
  <c r="G132" i="2"/>
  <c r="J156" i="2"/>
  <c r="V156" i="2"/>
  <c r="J164" i="2"/>
  <c r="X158" i="2"/>
  <c r="V164" i="2"/>
  <c r="M171" i="2"/>
  <c r="X174" i="2"/>
  <c r="X175" i="2" s="1"/>
  <c r="J175" i="2"/>
  <c r="X177" i="2"/>
  <c r="P181" i="2"/>
  <c r="X194" i="2"/>
  <c r="P193" i="2"/>
  <c r="K208" i="2"/>
  <c r="W199" i="2"/>
  <c r="Y199" i="2" s="1"/>
  <c r="Z199" i="2" s="1"/>
  <c r="G197" i="2"/>
  <c r="P156" i="2"/>
  <c r="G171" i="2"/>
  <c r="S171" i="2"/>
  <c r="W189" i="2"/>
  <c r="G188" i="2"/>
  <c r="P164" i="2"/>
  <c r="G175" i="2"/>
  <c r="S175" i="2"/>
  <c r="W184" i="2"/>
  <c r="G183" i="2"/>
  <c r="W195" i="2"/>
  <c r="Y195" i="2" s="1"/>
  <c r="Z195" i="2" s="1"/>
  <c r="Q208" i="2"/>
  <c r="Y200" i="2" l="1"/>
  <c r="Z200" i="2" s="1"/>
  <c r="Y201" i="2"/>
  <c r="Y207" i="2"/>
  <c r="Z207" i="2" s="1"/>
  <c r="Y131" i="2"/>
  <c r="Z131" i="2" s="1"/>
  <c r="Y187" i="2"/>
  <c r="Z187" i="2" s="1"/>
  <c r="V101" i="2"/>
  <c r="V208" i="2"/>
  <c r="Y151" i="2"/>
  <c r="Z151" i="2" s="1"/>
  <c r="W171" i="2"/>
  <c r="X193" i="2"/>
  <c r="Y161" i="2"/>
  <c r="Z161" i="2" s="1"/>
  <c r="Y147" i="2"/>
  <c r="Z147" i="2" s="1"/>
  <c r="Y205" i="2"/>
  <c r="Z205" i="2" s="1"/>
  <c r="X128" i="2"/>
  <c r="Y129" i="2"/>
  <c r="Z129" i="2" s="1"/>
  <c r="Y192" i="2"/>
  <c r="Z192" i="2" s="1"/>
  <c r="Y162" i="2"/>
  <c r="Z162" i="2" s="1"/>
  <c r="Y34" i="2"/>
  <c r="Z34" i="2" s="1"/>
  <c r="M136" i="2"/>
  <c r="V63" i="2"/>
  <c r="Y153" i="2"/>
  <c r="Z153" i="2" s="1"/>
  <c r="Y143" i="2"/>
  <c r="Z143" i="2" s="1"/>
  <c r="Y202" i="2"/>
  <c r="Y146" i="2"/>
  <c r="Z146" i="2" s="1"/>
  <c r="X188" i="2"/>
  <c r="Y145" i="2"/>
  <c r="Z145" i="2" s="1"/>
  <c r="Y135" i="2"/>
  <c r="Z135" i="2" s="1"/>
  <c r="Y180" i="2"/>
  <c r="Z180" i="2" s="1"/>
  <c r="S208" i="2"/>
  <c r="X171" i="2"/>
  <c r="M208" i="2"/>
  <c r="P208" i="2"/>
  <c r="Y170" i="2"/>
  <c r="Z170" i="2" s="1"/>
  <c r="Y174" i="2"/>
  <c r="Z174" i="2" s="1"/>
  <c r="Y191" i="2"/>
  <c r="Z191" i="2" s="1"/>
  <c r="Y167" i="2"/>
  <c r="Z167" i="2" s="1"/>
  <c r="Y186" i="2"/>
  <c r="Z186" i="2" s="1"/>
  <c r="Y139" i="2"/>
  <c r="Z139" i="2" s="1"/>
  <c r="Y196" i="2"/>
  <c r="Z196" i="2" s="1"/>
  <c r="Y141" i="2"/>
  <c r="Z141" i="2" s="1"/>
  <c r="W148" i="2"/>
  <c r="Y138" i="2"/>
  <c r="Z138" i="2" s="1"/>
  <c r="X164" i="2"/>
  <c r="M101" i="2"/>
  <c r="Y160" i="2"/>
  <c r="Z160" i="2" s="1"/>
  <c r="Y171" i="2"/>
  <c r="Z171" i="2" s="1"/>
  <c r="X156" i="2"/>
  <c r="Y163" i="2"/>
  <c r="Z163" i="2" s="1"/>
  <c r="X197" i="2"/>
  <c r="P50" i="2"/>
  <c r="X181" i="2"/>
  <c r="Y154" i="2"/>
  <c r="Z154" i="2" s="1"/>
  <c r="X183" i="2"/>
  <c r="Y178" i="2"/>
  <c r="Z178" i="2" s="1"/>
  <c r="Y142" i="2"/>
  <c r="Z142" i="2" s="1"/>
  <c r="Y206" i="2"/>
  <c r="Z206" i="2" s="1"/>
  <c r="S101" i="2"/>
  <c r="X65" i="2"/>
  <c r="Y62" i="2"/>
  <c r="Z62" i="2" s="1"/>
  <c r="X60" i="2"/>
  <c r="X73" i="2"/>
  <c r="Y82" i="2"/>
  <c r="Z82" i="2" s="1"/>
  <c r="Y99" i="2"/>
  <c r="Z99" i="2" s="1"/>
  <c r="Y81" i="2"/>
  <c r="Z81" i="2" s="1"/>
  <c r="J101" i="2"/>
  <c r="P87" i="2"/>
  <c r="X69" i="2"/>
  <c r="X97" i="2"/>
  <c r="P136" i="2"/>
  <c r="Y77" i="2"/>
  <c r="Z77" i="2" s="1"/>
  <c r="V87" i="2"/>
  <c r="Y67" i="2"/>
  <c r="Z67" i="2" s="1"/>
  <c r="Y91" i="2"/>
  <c r="Z91" i="2" s="1"/>
  <c r="X93" i="2"/>
  <c r="X83" i="2"/>
  <c r="X79" i="2"/>
  <c r="X89" i="2"/>
  <c r="Y96" i="2"/>
  <c r="Z96" i="2" s="1"/>
  <c r="J87" i="2"/>
  <c r="Y72" i="2"/>
  <c r="Z72" i="2" s="1"/>
  <c r="Y92" i="2"/>
  <c r="Z92" i="2" s="1"/>
  <c r="P101" i="2"/>
  <c r="V50" i="2"/>
  <c r="S63" i="2"/>
  <c r="M63" i="2"/>
  <c r="Y86" i="2"/>
  <c r="Z86" i="2" s="1"/>
  <c r="Y68" i="2"/>
  <c r="Z68" i="2" s="1"/>
  <c r="J50" i="2"/>
  <c r="Y127" i="2"/>
  <c r="Z127" i="2" s="1"/>
  <c r="Y85" i="2"/>
  <c r="Z85" i="2" s="1"/>
  <c r="X52" i="2"/>
  <c r="Y49" i="2"/>
  <c r="Z49" i="2" s="1"/>
  <c r="X42" i="2"/>
  <c r="X46" i="2"/>
  <c r="Y78" i="2"/>
  <c r="Z78" i="2" s="1"/>
  <c r="P63" i="2"/>
  <c r="S87" i="2"/>
  <c r="G87" i="2"/>
  <c r="Y41" i="2"/>
  <c r="Z41" i="2" s="1"/>
  <c r="W28" i="2"/>
  <c r="X13" i="2"/>
  <c r="Y59" i="2"/>
  <c r="Z59" i="2" s="1"/>
  <c r="X29" i="2"/>
  <c r="Y40" i="2"/>
  <c r="Z40" i="2" s="1"/>
  <c r="Y19" i="2"/>
  <c r="Z19" i="2" s="1"/>
  <c r="Y45" i="2"/>
  <c r="Z45" i="2" s="1"/>
  <c r="Y15" i="2"/>
  <c r="Z15" i="2" s="1"/>
  <c r="Y35" i="2"/>
  <c r="Z35" i="2" s="1"/>
  <c r="M50" i="2"/>
  <c r="G50" i="2"/>
  <c r="W21" i="2"/>
  <c r="Y48" i="2"/>
  <c r="Z48" i="2" s="1"/>
  <c r="Y24" i="2"/>
  <c r="Z24" i="2" s="1"/>
  <c r="Y20" i="2"/>
  <c r="Z20" i="2" s="1"/>
  <c r="X38" i="2"/>
  <c r="Y16" i="2"/>
  <c r="Z16" i="2" s="1"/>
  <c r="Y23" i="2"/>
  <c r="Z23" i="2" s="1"/>
  <c r="W13" i="2"/>
  <c r="N25" i="2"/>
  <c r="P25" i="2"/>
  <c r="P36" i="2" s="1"/>
  <c r="X17" i="2"/>
  <c r="X28" i="2"/>
  <c r="Y184" i="2"/>
  <c r="Z184" i="2" s="1"/>
  <c r="W183" i="2"/>
  <c r="W79" i="2"/>
  <c r="Y80" i="2"/>
  <c r="Z80" i="2" s="1"/>
  <c r="Y70" i="2"/>
  <c r="Z70" i="2" s="1"/>
  <c r="W69" i="2"/>
  <c r="Y18" i="2"/>
  <c r="Z18" i="2" s="1"/>
  <c r="W17" i="2"/>
  <c r="W197" i="2"/>
  <c r="W93" i="2"/>
  <c r="Y94" i="2"/>
  <c r="Z94" i="2" s="1"/>
  <c r="W60" i="2"/>
  <c r="Y61" i="2"/>
  <c r="Z61" i="2" s="1"/>
  <c r="W164" i="2"/>
  <c r="Y158" i="2"/>
  <c r="Z158" i="2" s="1"/>
  <c r="V136" i="2"/>
  <c r="Y98" i="2"/>
  <c r="Z98" i="2" s="1"/>
  <c r="W97" i="2"/>
  <c r="W29" i="2"/>
  <c r="Y30" i="2"/>
  <c r="Z30" i="2" s="1"/>
  <c r="X21" i="2"/>
  <c r="Y185" i="2"/>
  <c r="Z185" i="2" s="1"/>
  <c r="Y90" i="2"/>
  <c r="Z90" i="2" s="1"/>
  <c r="W89" i="2"/>
  <c r="Y58" i="2"/>
  <c r="Z58" i="2" s="1"/>
  <c r="W128" i="2"/>
  <c r="Y128" i="2" s="1"/>
  <c r="Z128" i="2" s="1"/>
  <c r="H26" i="2"/>
  <c r="T25" i="2"/>
  <c r="V27" i="2"/>
  <c r="Y71" i="2"/>
  <c r="Z71" i="2" s="1"/>
  <c r="Y150" i="2"/>
  <c r="Z150" i="2" s="1"/>
  <c r="W156" i="2"/>
  <c r="Y156" i="2" s="1"/>
  <c r="Z156" i="2" s="1"/>
  <c r="S26" i="2"/>
  <c r="S25" i="2" s="1"/>
  <c r="S36" i="2" s="1"/>
  <c r="Q25" i="2"/>
  <c r="Y198" i="2"/>
  <c r="Z198" i="2" s="1"/>
  <c r="W83" i="2"/>
  <c r="Y84" i="2"/>
  <c r="Z84" i="2" s="1"/>
  <c r="W193" i="2"/>
  <c r="Y194" i="2"/>
  <c r="Z194" i="2" s="1"/>
  <c r="W181" i="2"/>
  <c r="Y177" i="2"/>
  <c r="Z177" i="2" s="1"/>
  <c r="X132" i="2"/>
  <c r="Y133" i="2"/>
  <c r="Z133" i="2" s="1"/>
  <c r="X103" i="2"/>
  <c r="Y104" i="2"/>
  <c r="Z104" i="2" s="1"/>
  <c r="Y74" i="2"/>
  <c r="Z74" i="2" s="1"/>
  <c r="W73" i="2"/>
  <c r="W42" i="2"/>
  <c r="Y43" i="2"/>
  <c r="Z43" i="2" s="1"/>
  <c r="Y53" i="2"/>
  <c r="Z53" i="2" s="1"/>
  <c r="W52" i="2"/>
  <c r="M26" i="2"/>
  <c r="M25" i="2" s="1"/>
  <c r="M36" i="2" s="1"/>
  <c r="K25" i="2"/>
  <c r="Y22" i="2"/>
  <c r="Z22" i="2" s="1"/>
  <c r="Y14" i="2"/>
  <c r="Z14" i="2" s="1"/>
  <c r="Y126" i="2"/>
  <c r="Z126" i="2" s="1"/>
  <c r="W103" i="2"/>
  <c r="G101" i="2"/>
  <c r="G136" i="2"/>
  <c r="W188" i="2"/>
  <c r="Y189" i="2"/>
  <c r="Z189" i="2" s="1"/>
  <c r="G208" i="2"/>
  <c r="M87" i="2"/>
  <c r="J208" i="2"/>
  <c r="Y173" i="2"/>
  <c r="Z173" i="2" s="1"/>
  <c r="W175" i="2"/>
  <c r="Y175" i="2" s="1"/>
  <c r="Z175" i="2" s="1"/>
  <c r="Y134" i="2"/>
  <c r="Z134" i="2" s="1"/>
  <c r="W132" i="2"/>
  <c r="J136" i="2"/>
  <c r="Y66" i="2"/>
  <c r="Z66" i="2" s="1"/>
  <c r="W65" i="2"/>
  <c r="Y65" i="2" s="1"/>
  <c r="Z65" i="2" s="1"/>
  <c r="Y47" i="2"/>
  <c r="Z47" i="2" s="1"/>
  <c r="W46" i="2"/>
  <c r="Y44" i="2"/>
  <c r="Z44" i="2" s="1"/>
  <c r="W27" i="2"/>
  <c r="X148" i="2"/>
  <c r="Y39" i="2"/>
  <c r="Z39" i="2" s="1"/>
  <c r="W38" i="2"/>
  <c r="S50" i="2"/>
  <c r="E26" i="2"/>
  <c r="Y193" i="2" l="1"/>
  <c r="Z193" i="2" s="1"/>
  <c r="X208" i="2"/>
  <c r="Y73" i="2"/>
  <c r="Z73" i="2" s="1"/>
  <c r="Y188" i="2"/>
  <c r="Z188" i="2" s="1"/>
  <c r="Y181" i="2"/>
  <c r="Z181" i="2" s="1"/>
  <c r="X63" i="2"/>
  <c r="Y164" i="2"/>
  <c r="Z164" i="2" s="1"/>
  <c r="Y148" i="2"/>
  <c r="Z148" i="2" s="1"/>
  <c r="Y183" i="2"/>
  <c r="Z183" i="2" s="1"/>
  <c r="Y69" i="2"/>
  <c r="Z69" i="2" s="1"/>
  <c r="X101" i="2"/>
  <c r="P209" i="2"/>
  <c r="P211" i="2" s="1"/>
  <c r="Y97" i="2"/>
  <c r="Z97" i="2" s="1"/>
  <c r="Y52" i="2"/>
  <c r="Z52" i="2" s="1"/>
  <c r="X87" i="2"/>
  <c r="Y93" i="2"/>
  <c r="Z93" i="2" s="1"/>
  <c r="Y79" i="2"/>
  <c r="Z79" i="2" s="1"/>
  <c r="Y42" i="2"/>
  <c r="Z42" i="2" s="1"/>
  <c r="Y103" i="2"/>
  <c r="Z103" i="2" s="1"/>
  <c r="X50" i="2"/>
  <c r="Y28" i="2"/>
  <c r="Z28" i="2" s="1"/>
  <c r="Y29" i="2"/>
  <c r="Z29" i="2" s="1"/>
  <c r="Y13" i="2"/>
  <c r="Z13" i="2" s="1"/>
  <c r="Y17" i="2"/>
  <c r="Z17" i="2" s="1"/>
  <c r="S209" i="2"/>
  <c r="L27" i="1" s="1"/>
  <c r="S211" i="2" s="1"/>
  <c r="Y38" i="2"/>
  <c r="Z38" i="2" s="1"/>
  <c r="Y21" i="2"/>
  <c r="Z21" i="2" s="1"/>
  <c r="G26" i="2"/>
  <c r="E25" i="2"/>
  <c r="Y83" i="2"/>
  <c r="Z83" i="2" s="1"/>
  <c r="W87" i="2"/>
  <c r="W101" i="2"/>
  <c r="Y89" i="2"/>
  <c r="Z89" i="2" s="1"/>
  <c r="W208" i="2"/>
  <c r="Y197" i="2"/>
  <c r="Z197" i="2" s="1"/>
  <c r="W50" i="2"/>
  <c r="Y46" i="2"/>
  <c r="Z46" i="2" s="1"/>
  <c r="W136" i="2"/>
  <c r="Y132" i="2"/>
  <c r="Z132" i="2" s="1"/>
  <c r="J26" i="2"/>
  <c r="H25" i="2"/>
  <c r="W63" i="2"/>
  <c r="Y60" i="2"/>
  <c r="Z60" i="2" s="1"/>
  <c r="M209" i="2"/>
  <c r="M211" i="2" s="1"/>
  <c r="X136" i="2"/>
  <c r="V25" i="2"/>
  <c r="V36" i="2" s="1"/>
  <c r="V209" i="2" s="1"/>
  <c r="L28" i="1" s="1"/>
  <c r="X27" i="2"/>
  <c r="Y27" i="2" s="1"/>
  <c r="Z27" i="2" s="1"/>
  <c r="Y208" i="2" l="1"/>
  <c r="Z208" i="2" s="1"/>
  <c r="Y63" i="2"/>
  <c r="Z63" i="2" s="1"/>
  <c r="Y101" i="2"/>
  <c r="Z101" i="2" s="1"/>
  <c r="Y87" i="2"/>
  <c r="Z87" i="2" s="1"/>
  <c r="Y50" i="2"/>
  <c r="Z50" i="2" s="1"/>
  <c r="Y136" i="2"/>
  <c r="Z136" i="2" s="1"/>
  <c r="X26" i="2"/>
  <c r="X25" i="2" s="1"/>
  <c r="X36" i="2" s="1"/>
  <c r="X209" i="2" s="1"/>
  <c r="J25" i="2"/>
  <c r="J36" i="2" s="1"/>
  <c r="J209" i="2" s="1"/>
  <c r="C28" i="1" s="1"/>
  <c r="G25" i="2"/>
  <c r="G36" i="2" s="1"/>
  <c r="G209" i="2" s="1"/>
  <c r="C27" i="1" s="1"/>
  <c r="W26" i="2"/>
  <c r="V211" i="2"/>
  <c r="L30" i="1"/>
  <c r="Y26" i="2" l="1"/>
  <c r="Z26" i="2" s="1"/>
  <c r="W25" i="2"/>
  <c r="G211" i="2"/>
  <c r="N27" i="1"/>
  <c r="B27" i="1" s="1"/>
  <c r="J211" i="2"/>
  <c r="N28" i="1"/>
  <c r="B28" i="1" s="1"/>
  <c r="B30" i="1" s="1"/>
  <c r="C30" i="1"/>
  <c r="Y25" i="2" l="1"/>
  <c r="Z25" i="2" s="1"/>
  <c r="W36" i="2"/>
  <c r="X211" i="2"/>
  <c r="N30" i="1"/>
  <c r="I28" i="1"/>
  <c r="I30" i="1" s="1"/>
  <c r="M29" i="1"/>
  <c r="M30" i="1" s="1"/>
  <c r="K28" i="1"/>
  <c r="K30" i="1" s="1"/>
  <c r="I27" i="1"/>
  <c r="K27" i="1"/>
  <c r="W209" i="2" l="1"/>
  <c r="W211" i="2" s="1"/>
  <c r="Y36" i="2"/>
  <c r="Y209" i="2" l="1"/>
  <c r="Z209" i="2" s="1"/>
  <c r="Z36" i="2"/>
</calcChain>
</file>

<file path=xl/sharedStrings.xml><?xml version="1.0" encoding="utf-8"?>
<sst xmlns="http://schemas.openxmlformats.org/spreadsheetml/2006/main" count="1187" uniqueCount="626">
  <si>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</si>
  <si>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</si>
  <si>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</si>
  <si>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</si>
  <si>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</si>
  <si>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</si>
  <si>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</si>
  <si>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</si>
  <si>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</si>
  <si>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</si>
  <si>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</si>
  <si>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</si>
  <si>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</si>
  <si>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</si>
  <si>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</si>
  <si>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</si>
  <si>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</si>
  <si>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</si>
  <si>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</si>
  <si>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</si>
  <si>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</si>
  <si>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</si>
  <si>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</si>
  <si>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</si>
  <si>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</si>
  <si>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</si>
  <si>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</si>
  <si>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</si>
  <si>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</si>
  <si>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</si>
  <si>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</si>
  <si>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</si>
  <si>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</si>
  <si>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</si>
  <si>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</si>
  <si>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</si>
  <si>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</si>
  <si>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</si>
  <si>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</si>
  <si>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</si>
  <si>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</si>
  <si>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</si>
  <si>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</si>
  <si>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</si>
  <si>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</si>
  <si>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</si>
  <si>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</si>
  <si>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</si>
  <si>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</si>
  <si>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</si>
  <si>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</si>
  <si>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</si>
  <si>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</si>
  <si>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</si>
  <si>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</si>
  <si>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</si>
  <si>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</si>
  <si>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</si>
  <si>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</si>
  <si>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</si>
  <si>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</si>
  <si>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</si>
  <si>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</si>
  <si>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</si>
  <si>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</si>
  <si>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</si>
  <si>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</si>
  <si>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</si>
  <si>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</si>
  <si>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</si>
  <si>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</si>
  <si>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</si>
  <si>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</si>
  <si>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</si>
  <si>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</si>
  <si>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</si>
  <si>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</si>
  <si>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</si>
  <si>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</si>
  <si>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</si>
  <si>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</si>
  <si>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</si>
  <si>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</si>
  <si>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</si>
  <si>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</si>
  <si>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</si>
  <si>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</si>
  <si>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</si>
  <si>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</si>
  <si>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</si>
  <si>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</si>
  <si>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</si>
  <si>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</si>
  <si>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</si>
  <si>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</si>
  <si>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</si>
  <si>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</si>
  <si>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</si>
  <si>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</si>
  <si>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</si>
  <si>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</si>
  <si>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</si>
  <si>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</si>
  <si>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</si>
  <si>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</si>
  <si>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</si>
  <si>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</si>
  <si>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</si>
  <si>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</si>
  <si>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</si>
  <si>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</si>
  <si>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</si>
  <si>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</si>
  <si>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</si>
  <si>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</si>
  <si>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</si>
  <si>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</si>
  <si>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</si>
  <si>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</si>
  <si>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</si>
  <si>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</si>
  <si>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</si>
  <si>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</si>
  <si>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</si>
  <si>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</si>
  <si>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</si>
  <si>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</si>
  <si>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</si>
  <si>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</si>
  <si>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</si>
  <si>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</si>
  <si>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</si>
  <si>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</si>
  <si>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</si>
  <si>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</si>
  <si>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</si>
  <si>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</si>
  <si>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</si>
  <si>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</si>
  <si>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</si>
  <si>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</si>
  <si>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</si>
  <si>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</si>
  <si>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</si>
  <si>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</si>
  <si>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</si>
  <si>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</si>
  <si>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</si>
  <si>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</si>
  <si>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</si>
  <si>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</si>
  <si>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</si>
  <si>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</si>
  <si>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</si>
  <si>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</si>
  <si>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</si>
  <si>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</si>
  <si>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</si>
  <si>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</si>
  <si>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4.3.2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</si>
  <si>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</si>
  <si>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</si>
  <si>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</si>
  <si>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</si>
  <si>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</si>
  <si>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</si>
  <si>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</si>
  <si>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</si>
  <si>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</si>
  <si>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</si>
  <si>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</si>
  <si>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</si>
  <si>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</si>
  <si>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</si>
  <si>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</si>
  <si>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</si>
  <si>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</si>
  <si>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</si>
  <si>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</si>
  <si>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</si>
  <si>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</si>
  <si>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</si>
  <si>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</si>
  <si>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</si>
  <si>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</si>
  <si>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</si>
  <si>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</si>
  <si>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</si>
  <si>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</si>
  <si>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</si>
  <si>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</si>
  <si>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</si>
  <si>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</si>
  <si>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</si>
  <si>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</si>
  <si>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</si>
  <si>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</si>
  <si>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</si>
  <si>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</si>
  <si>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</si>
  <si>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</si>
  <si>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</si>
  <si>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</si>
  <si>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</si>
  <si>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</si>
  <si>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</si>
  <si>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</si>
  <si>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</si>
  <si>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</si>
  <si>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</si>
  <si>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</si>
  <si>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</si>
  <si>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</si>
  <si>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</si>
  <si>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</si>
  <si>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</si>
  <si>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7.4</t>
  </si>
  <si>
    <t>7.5</t>
  </si>
  <si>
    <t>7.6</t>
  </si>
  <si>
    <t>7.7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</si>
  <si>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</si>
  <si>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</si>
  <si>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</si>
  <si>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</si>
  <si>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</si>
  <si>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</si>
  <si>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</si>
  <si>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</si>
  <si>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</si>
  <si>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</si>
  <si>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</si>
  <si>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</si>
  <si>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</si>
  <si>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</si>
  <si>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</si>
  <si>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</si>
  <si>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</si>
  <si>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</si>
  <si>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</si>
  <si>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</si>
  <si>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</si>
  <si>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</si>
  <si>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</si>
  <si>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</si>
  <si>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</si>
  <si>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</si>
  <si>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</si>
  <si>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</si>
  <si>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</si>
  <si>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</si>
  <si>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</si>
  <si>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</si>
  <si>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</si>
  <si>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</si>
  <si>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</si>
  <si>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</si>
  <si>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</si>
  <si>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</si>
  <si>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</si>
  <si>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</si>
  <si>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</si>
  <si>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</si>
  <si>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</si>
  <si>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</si>
  <si>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</si>
  <si>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</si>
  <si>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</si>
  <si>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</si>
  <si>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</si>
  <si>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</si>
  <si>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</si>
  <si>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</si>
  <si>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</si>
  <si>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</si>
  <si>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</si>
  <si>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</si>
  <si>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</si>
  <si>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</si>
  <si>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</si>
  <si>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</si>
  <si>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</si>
  <si>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</si>
  <si>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</si>
  <si>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</si>
  <si>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</si>
  <si>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</si>
  <si>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</si>
  <si>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</si>
  <si>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</si>
  <si>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</si>
  <si>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</si>
  <si>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</si>
  <si>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</si>
  <si>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</si>
  <si>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</si>
  <si>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</si>
  <si>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</si>
  <si>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</si>
  <si>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</si>
  <si>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</si>
  <si>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</si>
  <si>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</si>
  <si>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</si>
  <si>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</si>
  <si>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</si>
  <si>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</si>
  <si>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</si>
  <si>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</si>
  <si>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</si>
  <si>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</si>
  <si>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</si>
  <si>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</si>
  <si>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</si>
  <si>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</si>
  <si>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</si>
  <si>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</si>
  <si>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</si>
  <si>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</si>
  <si>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</si>
  <si>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</si>
  <si>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</si>
  <si>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</si>
  <si>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</si>
  <si>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</si>
  <si>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</si>
  <si>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</si>
  <si>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</si>
  <si>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</si>
  <si>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</si>
  <si>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r>
      <t>Назва конкурсної програми:</t>
    </r>
    <r>
      <rPr>
        <b/>
        <i/>
        <sz val="10"/>
        <color rgb="FF000000"/>
        <rFont val="Arial"/>
        <family val="2"/>
        <charset val="204"/>
      </rPr>
      <t xml:space="preserve"> Культура без бар'єрів</t>
    </r>
  </si>
  <si>
    <r>
      <t xml:space="preserve">Назва ЛОТ-у: </t>
    </r>
    <r>
      <rPr>
        <b/>
        <i/>
        <sz val="10"/>
        <color theme="1"/>
        <rFont val="Arial"/>
        <family val="2"/>
        <charset val="204"/>
      </rPr>
      <t>ЛОТ 2.Безбар'єрне суспільство</t>
    </r>
  </si>
  <si>
    <r>
      <t xml:space="preserve">Назва Грантоотримувача: </t>
    </r>
    <r>
      <rPr>
        <b/>
        <i/>
        <sz val="10"/>
        <color theme="1"/>
        <rFont val="Arial"/>
        <family val="2"/>
        <charset val="204"/>
      </rPr>
      <t>БО "ЗБФ "ЄОЦ Мазаль Тов"</t>
    </r>
  </si>
  <si>
    <r>
      <t xml:space="preserve">Назва проєкту: </t>
    </r>
    <r>
      <rPr>
        <b/>
        <i/>
        <sz val="10"/>
        <color theme="1"/>
        <rFont val="Arial"/>
        <family val="2"/>
        <charset val="204"/>
      </rPr>
      <t>Мистецький Дивосвіт - зцілення культурою</t>
    </r>
  </si>
  <si>
    <r>
      <t xml:space="preserve">Дата початку проєкту: </t>
    </r>
    <r>
      <rPr>
        <b/>
        <i/>
        <sz val="10"/>
        <color theme="1"/>
        <rFont val="Arial"/>
        <family val="2"/>
        <charset val="204"/>
      </rPr>
      <t>01 червня 2024 р.</t>
    </r>
  </si>
  <si>
    <t>1.5.4</t>
  </si>
  <si>
    <t>1.5.5</t>
  </si>
  <si>
    <t>1.5.6</t>
  </si>
  <si>
    <t>Координатор проєкту 
(ФОП Дорошенко Зеля Павлівна)</t>
  </si>
  <si>
    <t>Адміністратор проєкту 
(ФОП Топалов Євген Володимирович)</t>
  </si>
  <si>
    <t>Бухгалтер проєкту
(ФОП Шепель Олена Олександрівна)</t>
  </si>
  <si>
    <t>Координатор з доступності 
(ФОП Рогачевська Юлія Ісааківна)</t>
  </si>
  <si>
    <t>Психологічний супровід учасників проекту 
(ФОП Шевченко Світлана Віталіївна)</t>
  </si>
  <si>
    <t xml:space="preserve"> PR менеджер 
(ФОП Нікішина Ксенія Дмитрівна)</t>
  </si>
  <si>
    <t>3.1.4</t>
  </si>
  <si>
    <t>3.1.5</t>
  </si>
  <si>
    <t>3.1.6</t>
  </si>
  <si>
    <t>3.1.7</t>
  </si>
  <si>
    <t>Рукавички нитрилові (50 пар)</t>
  </si>
  <si>
    <t>Пензли синтетика в асортименті</t>
  </si>
  <si>
    <t>Макловиця</t>
  </si>
  <si>
    <t>Пензли 1</t>
  </si>
  <si>
    <t>Пензли 2</t>
  </si>
  <si>
    <t>Пензли 3</t>
  </si>
  <si>
    <t>Пензли 4</t>
  </si>
  <si>
    <t>Оренда доступного облаштованного приміщення (250 кв.м) для проведення 8  арттерапевтичних зустрічей (8 зустріч по 10-ть годин) м.Запоріжжя, вул.Перемоги 4</t>
  </si>
  <si>
    <t>4.3.4</t>
  </si>
  <si>
    <t>4.3.5</t>
  </si>
  <si>
    <t xml:space="preserve">Послуги з перевезення учасників проєкту на 8  арттерапевтичних зустрічей (по 25 учасників кожна) </t>
  </si>
  <si>
    <t>Оренда автобуса на арттерапевтичних зустрічах</t>
  </si>
  <si>
    <t>Послуги з перевезення учасників проєкту на 4 артрезиденції (по 30 учасників кожна)</t>
  </si>
  <si>
    <t>Послуги з перевезення учасників проєкту, запрошених гостей, партнерів, представників влади, громад, фахівців культурного сектору 100 осіб на презентацію культурного заходу</t>
  </si>
  <si>
    <t>Оренда 2-х автобусів на презентації культурного закладу</t>
  </si>
  <si>
    <t>км</t>
  </si>
  <si>
    <t>Послуги з харчування (кейтеринг: обід, кава-брейк) на  8-м арт-терапевтичних зустрічах</t>
  </si>
  <si>
    <t>Послуги з надання мобільного харчування( 3-и разове харчування) учасників 4-х триденних  арт-резіденцій (30 осіб)  (на території єдиного доступного Парку етнічних та історичних періодів “Етносело” с. Геленджик, Вільнянського району Запорізької області.) (3 дні*30 осіб*4 резиденції * 300 грн/учасник)</t>
  </si>
  <si>
    <t>Послуги з харчування (кейтерінг: обід, кава-брейк) учасників презентації</t>
  </si>
  <si>
    <t>Послуги  з розміщення та тимчасового проживання учасників 4-х триденних арт-резіденцій  (на території єдиного доступного Парку етнічних та історичних періодів “Етносело” с. Геленджик, Вільнянського району Запорізької області.) (2 доби)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</si>
  <si>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</si>
  <si>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</si>
  <si>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</si>
  <si>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</si>
  <si>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</si>
  <si>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</si>
  <si>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</si>
  <si>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</si>
  <si>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</si>
  <si>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</si>
  <si>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</si>
  <si>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</si>
  <si>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</si>
  <si>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</si>
  <si>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</si>
  <si>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</si>
  <si>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</si>
  <si>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</si>
  <si>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</si>
  <si>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</si>
  <si>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</si>
  <si>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Папір А4 500 аркушів</t>
  </si>
  <si>
    <t>Папка реєстратор 70 мм</t>
  </si>
  <si>
    <t>Блок на фліпчарт</t>
  </si>
  <si>
    <t xml:space="preserve">Папір акварельний 200г, структуров, А3, 50арк </t>
  </si>
  <si>
    <t>Скетч маркер двухсторонній 80 цв.</t>
  </si>
  <si>
    <t xml:space="preserve">Фарби масляні 12 кол в тубах+палітра+3пензлика </t>
  </si>
  <si>
    <t xml:space="preserve">Набір пензлів 6шт </t>
  </si>
  <si>
    <t>Бейдж на прищепці 9,5*7 см</t>
  </si>
  <si>
    <t xml:space="preserve">Сумка  з бавовни </t>
  </si>
  <si>
    <t>Тісто для ліплення 30 кол</t>
  </si>
  <si>
    <t xml:space="preserve">Пластелін для моделювання 12 кол. </t>
  </si>
  <si>
    <t>Ватман А3 170г/м2 250арк.</t>
  </si>
  <si>
    <t xml:space="preserve">Фарби акрилові матові 6+6 кол.  флуоресц 10 мл </t>
  </si>
  <si>
    <t xml:space="preserve">Фарба акрилова 10мл </t>
  </si>
  <si>
    <t>Набір акрилових фарб 9 кол 20 мл</t>
  </si>
  <si>
    <t xml:space="preserve">Гуашеві фарби у наборі 24х20 мл </t>
  </si>
  <si>
    <t xml:space="preserve">Фарба акрилова для тканини набір 18 кол. по 20 мл </t>
  </si>
  <si>
    <t xml:space="preserve">Картон кольоровий А4 10арк двосторонній </t>
  </si>
  <si>
    <t xml:space="preserve">Фоаміран 10 кольорих аркушів з блиском EVA матеріал 20*30см </t>
  </si>
  <si>
    <t xml:space="preserve">Клей ПВА 50мл </t>
  </si>
  <si>
    <t xml:space="preserve">Ручка кулькова чорна 1мм </t>
  </si>
  <si>
    <t>Кнопки</t>
  </si>
  <si>
    <t xml:space="preserve">Стрічка малярська 48 мм x 30 м x 140 мкм з клейовим шаром </t>
  </si>
  <si>
    <t>Фарби в асортименті</t>
  </si>
  <si>
    <t>Флеш-пам'ять USB</t>
  </si>
  <si>
    <t>Друк інших роздаткових матеріалів: футболка</t>
  </si>
  <si>
    <t>Друк інших роздаткових матеріалів: еко сумка</t>
  </si>
  <si>
    <t>Друк інших роздаткових матеріалів: прапор настільний</t>
  </si>
  <si>
    <t>Виготовлення та друк банера ролл-ап 80*180</t>
  </si>
  <si>
    <r>
      <rPr>
        <sz val="10"/>
        <color theme="1"/>
        <rFont val="Arial"/>
        <family val="2"/>
        <charset val="204"/>
      </rPr>
      <t>Послуги з монтажу відео  кавер-версії</t>
    </r>
    <r>
      <rPr>
        <sz val="10"/>
        <color rgb="FFFF0000"/>
        <rFont val="Arial"/>
        <family val="2"/>
        <charset val="204"/>
      </rPr>
      <t xml:space="preserve"> </t>
    </r>
  </si>
  <si>
    <t>13.4.9</t>
  </si>
  <si>
    <t>13.4.10</t>
  </si>
  <si>
    <t>Послуга з проведення 8 арттерапевтичних зустрічей</t>
  </si>
  <si>
    <t xml:space="preserve">Послуга з організації та модерації 4-х триденних артрезиденцій </t>
  </si>
  <si>
    <t xml:space="preserve">Послуга зі створення пам'ятного муралу 7*4 м </t>
  </si>
  <si>
    <t xml:space="preserve">Послуга з відео постановки кавер-версії української пісні </t>
  </si>
  <si>
    <t xml:space="preserve">Послуга з організації та проведення презентаційного культурного заходу </t>
  </si>
  <si>
    <t>платіж</t>
  </si>
  <si>
    <r>
      <t xml:space="preserve">за проектом </t>
    </r>
    <r>
      <rPr>
        <b/>
        <u/>
        <sz val="14"/>
        <color theme="1"/>
        <rFont val="Calibri"/>
        <family val="2"/>
        <charset val="204"/>
      </rPr>
      <t>Мистецький Дивосвіт - зцілення культурою</t>
    </r>
  </si>
  <si>
    <t xml:space="preserve">Винагорода членам команди Проєкту </t>
  </si>
  <si>
    <t>За договорами з фізичними особами-підприємцями</t>
  </si>
  <si>
    <t>PR менеджер 
(ФОП Нікішина Ксенія Дмитрівна)</t>
  </si>
  <si>
    <t>Обладнання, інструменти, інвентар, які необхідні для використання його при реалізації Проєкту Грантоотримувача</t>
  </si>
  <si>
    <t xml:space="preserve">Витрати учасників Проєкту, які беруть участь у заходах Проєкту та не отримують оплату праці та/або винагороду </t>
  </si>
  <si>
    <t xml:space="preserve"> Поліграфічні послуги </t>
  </si>
  <si>
    <t xml:space="preserve">Фотофіксація  </t>
  </si>
  <si>
    <t xml:space="preserve">Відеофіксація  </t>
  </si>
  <si>
    <t xml:space="preserve">Послуги з монтажу відео  кавер-версії </t>
  </si>
  <si>
    <t>9.1</t>
  </si>
  <si>
    <t>9.2</t>
  </si>
  <si>
    <t>Послуга з організації та проведення презентаційного культурного заходу</t>
  </si>
  <si>
    <t>ФОП Дорошенко Зеля Павлівна</t>
  </si>
  <si>
    <t>ФОП Топалов Євген Володимирович</t>
  </si>
  <si>
    <t>ФОП Шепель Олена Олександрівна</t>
  </si>
  <si>
    <t>ФОП Рогачевська Юлія Ісааківна</t>
  </si>
  <si>
    <t>ФОП Шевченко Світлана Віталіївна</t>
  </si>
  <si>
    <t>ФОП Нікішина Ксенія Дмитрівна</t>
  </si>
  <si>
    <t>ФОП Щока Альона Вікторівна</t>
  </si>
  <si>
    <t>ФОП Павлік Ольга Олександрінв</t>
  </si>
  <si>
    <t>ФОП Пономарьов Микола Володимирович</t>
  </si>
  <si>
    <t>ФОП Ковальська Тетяна Богданівна</t>
  </si>
  <si>
    <t>ФОП Коржавін Михайло Михайлович</t>
  </si>
  <si>
    <t>ФОП Цибуленко Вадим Вячеславович</t>
  </si>
  <si>
    <t>ФОП Псьол Ганна Іллівна</t>
  </si>
  <si>
    <t>ФОП Нагорська Анна Віталіївна</t>
  </si>
  <si>
    <t>ФОП Шипанова Олена Володимирівна</t>
  </si>
  <si>
    <t>ФОП Усатенко Олена Володимирівна</t>
  </si>
  <si>
    <t>ФОП Арабаджиєв Дмитро Юрійович</t>
  </si>
  <si>
    <t>ФОП Кравчук Ніна Карпівна</t>
  </si>
  <si>
    <t>ФОП Сєрих Ольга Володимирівна</t>
  </si>
  <si>
    <t>ФОП Білоусенко Максим Володимирович</t>
  </si>
  <si>
    <t xml:space="preserve">ТВБВ № 10007/0265 АТ «Ощадбанк» </t>
  </si>
  <si>
    <t>Платіжна інструкція № 129 від 05.08.24 р.</t>
  </si>
  <si>
    <t>Платіжна інструкція № 126 від 05.08.24 р.</t>
  </si>
  <si>
    <t>Платіжна інструкція № 138 від 05.08.24 р.</t>
  </si>
  <si>
    <t>Платіжна інструкція № 134 від 05.08.24 р.</t>
  </si>
  <si>
    <t>Рахунок на оплату № 2142 від 31.07.24 р.</t>
  </si>
  <si>
    <t>Видаткова накладна № 2750 від 05.08.24 р.; Акт списання матеріалів № СпТ-000013 від 31.08.24 р.</t>
  </si>
  <si>
    <t>Договір 010624.1-УКФ від 01.06.24 р., Додаток № 1 у червні 2024 р.</t>
  </si>
  <si>
    <t>Рахунок № Д-0000017 від 30.06.24 р.; Акт № Д-0000017 від 30.06.24 р.</t>
  </si>
  <si>
    <t>Договір 010624.1-УКФ від 01.06.24 р., Додаток № 2 у липні 2024 р.</t>
  </si>
  <si>
    <t>Договір 010624.1-УКФ від 01.06.24 р., Додаток № 3 у серпні 2024 р.</t>
  </si>
  <si>
    <t>Договір 010624.1-УКФ від 01.06.24 р., Додаток № 4 у вересні 2024 р.</t>
  </si>
  <si>
    <t>Рахунок № Д-0000022 від 31.07.24 р.; Акт № Д-0000022 від 31.07.24 р.</t>
  </si>
  <si>
    <t>Рахунок № Д-0000014 від 31.08.24 р.; Акт № Д-0000014 від 31.08.24 р.</t>
  </si>
  <si>
    <t>Рахунок № Д-0000015 від 27.09.24 р.; Акт № Д-0000015 від 27.09.24 р.</t>
  </si>
  <si>
    <t>Договір 010624.2-УКФ від 01.06.24 р., Додаток № 1 у червні 2024 р.</t>
  </si>
  <si>
    <t>Договір 010624.2-УКФ від 01.06.24 р., Додаток № 2 у липні 2024 р.</t>
  </si>
  <si>
    <t>Рахунок № Т-0000023 від 30.06.24 р.; Акт № Т-0000023 від 30.06.24 р.</t>
  </si>
  <si>
    <t>Рахунок № Т-0000017 від 31.07.24 р.; Акт № Т-0000017 від 31.07.24 р.</t>
  </si>
  <si>
    <t>Рахунок № Т-0000021 від 31.08.24 р.; Акт № Т-0000021 від 31.08.24 р.</t>
  </si>
  <si>
    <t>Рахунок № Т-0000015 від 27.09.24 р.; Акт № Т-0000015 від 27.09.24 р.</t>
  </si>
  <si>
    <t>Договір 010624.3-УКФ від 01.06.24 р., Додаток № 1 у червні 2024 р.</t>
  </si>
  <si>
    <t>Договір 010624.3-УКФ від 01.06.24 р., Додаток № 2 у липні 2024 р.</t>
  </si>
  <si>
    <t>Договір 010624.4-УКФ від 01.06.24 р., Додаток № 1 у червні 2024 р.</t>
  </si>
  <si>
    <t>Договір 010624.4-УКФ від 01.06.24 р., Додаток № 2 у липні 2024 р.</t>
  </si>
  <si>
    <t>Договір 010624.5-УКФ від 01.06.24 р., Додаток № 1 у червні 2024 р.</t>
  </si>
  <si>
    <t>Договір 010624.5-УКФ від 01.06.24 р., Додаток № 2 у липні 2024 р.</t>
  </si>
  <si>
    <t>Договір 010624.6-УКФ від 01.06.24 р., Додаток № 1 у червні 2024 р.</t>
  </si>
  <si>
    <t>Договір 010624.6-УКФ від 01.06.24 р., Додаток № 2 у липні 2024 р.</t>
  </si>
  <si>
    <t>Рахунок № Ш-0000014 від 30.06.24 р.; Акт № Ш-0000014 від 30.06.24 р.</t>
  </si>
  <si>
    <t>Рахунок № Ш-0000015 від 31.07.24 р.; Акт № Ш-0000015 від 31.07.24 р.</t>
  </si>
  <si>
    <t>Рахунок № Ш-0000016 від 31.08.24 р.; Акт № Ш-0000016 від 31.08.24 р.</t>
  </si>
  <si>
    <t>Рахунок № Ш-0000012 від 27.09.24 р.; Акт № Ш-0000012 від 27.09.24 р.</t>
  </si>
  <si>
    <t>Рахунок №  Р-0000024 від 30.06.24 р.; Акт № Р-0000024 від 30.06.24 р.</t>
  </si>
  <si>
    <t>Рахунок №  Р-0000044 від 31.07.24 р.; Акт № Р-0000044 від 31.07.24 р.</t>
  </si>
  <si>
    <t>Рахунок №  Р-0000030 від 31.08.24 р.; Акт № Р-0000030 від 31.08.24 р.</t>
  </si>
  <si>
    <r>
      <t>Рахунок №  Р-0000031 від 27.09.24 р.</t>
    </r>
    <r>
      <rPr>
        <u/>
        <sz val="11"/>
        <color theme="1"/>
        <rFont val="Calibri"/>
        <family val="2"/>
        <charset val="204"/>
      </rPr>
      <t xml:space="preserve">; </t>
    </r>
    <r>
      <rPr>
        <sz val="11"/>
        <color theme="1"/>
        <rFont val="Calibri"/>
        <family val="2"/>
        <charset val="204"/>
      </rPr>
      <t>Акт № Р-0000031 від 27.09.24 р.</t>
    </r>
  </si>
  <si>
    <t>Рахунок №  Ш-0000016 від 30.06.24 р.; Акт № Ш-0000016 від 30.06.24 р.</t>
  </si>
  <si>
    <t>Рахунок №  Ш-0000025 від 31.07.24 р.; Акт № Ш-0000025 від 31.07.24 р.</t>
  </si>
  <si>
    <t>Рахунок №  Ш-0000019 від 31.08.24 р.; Акт № Ш-0000019 від 31.08.24 р.</t>
  </si>
  <si>
    <t>Рахунок №  Ш-0000024 від 27.09.24 р.; Акт № Ш-0000024 від 27.09.24 р.</t>
  </si>
  <si>
    <t>Рахунок № Н-0000008 від 30.06.24 р.; Акт № Н-0000008 від 30.06.24 р.</t>
  </si>
  <si>
    <t>Рахунок № Н-0000033 від 31.07.24 р.; Акт № Н-0000033 від 31.07.24 р.</t>
  </si>
  <si>
    <t>Рахунок № Н-0000025 від 31.08.24 р.; Акт № Н-0000025 від 31.08.24 р.</t>
  </si>
  <si>
    <t>Рахунок № Н-0000021 від 27.09.24 р.; Акт № Н-0000021 від 27.09.24 р.</t>
  </si>
  <si>
    <t>Платіжна інструкція № 122 від 05.08.24 р.</t>
  </si>
  <si>
    <t>Платіжна інструкція № 123 від 05.08.24 р.</t>
  </si>
  <si>
    <t>Платіжна інструкція № 124 від 05.08.24 р.</t>
  </si>
  <si>
    <t>Платіжна інструкція № 125 від 05.08.24 р.</t>
  </si>
  <si>
    <t>Платіжна інструкція № 127 від 05.08.24 р.</t>
  </si>
  <si>
    <t>Платіжна інструкція № 131 від 05.08.24 р.</t>
  </si>
  <si>
    <t>Платіжна інструкція № 128 від 05.08.24 р.</t>
  </si>
  <si>
    <t>Платіжна інструкція № 130 від 05.08.24 р.</t>
  </si>
  <si>
    <t>Платіжна інструкція № 121 від 05.08.24 р.</t>
  </si>
  <si>
    <t>Платіжна інструкція № 120 від 05.08.24 р.</t>
  </si>
  <si>
    <t>Платіжна інструкція № 117 від 05.08.24 р.</t>
  </si>
  <si>
    <t>Платіжна інструкція № 116 від 05.08.24 р.</t>
  </si>
  <si>
    <t>Платіжна інструкція № 137 від 05.08.24 р.</t>
  </si>
  <si>
    <t>Платіжна інструкція № 135 від 05.08.24 р.</t>
  </si>
  <si>
    <t>Платіжна інструкція № 136 від 05.08.24 р.</t>
  </si>
  <si>
    <t>Платіжна інструкція № 144 від 31.08.24 р.</t>
  </si>
  <si>
    <t>Платіжна інструкція № 143 від 31.08.24 р.</t>
  </si>
  <si>
    <t>Платіжна інструкція № 142 від 31.08.24 р.</t>
  </si>
  <si>
    <t>Платіжна інструкція № 141 від 31.08.24 р.</t>
  </si>
  <si>
    <t>Договір 200624.7-УКФ від 20.06.24 р.; Додаток № 1 у липні 2024 р.</t>
  </si>
  <si>
    <t>Договір 200624.7-УКФ від 20.06.24 р.; Додаток № 2 у серпні 2024 р.</t>
  </si>
  <si>
    <t>Договір 200624.7-УКФ від 20.06.24 р.; Додаток № 3 у вересні 2024 р.</t>
  </si>
  <si>
    <t>Рахунок № Ш-0000025 від 31.07.24 р.; Акт № Ш-0000025 від 31.07.24 р.</t>
  </si>
  <si>
    <t>Рахунок № Ш-0000026 від 31.08.24 р.; Акт № Ш-0000026 від 31.08.24 р.</t>
  </si>
  <si>
    <t>Рахунок № Ш-0000023 від 27.09.24 р.; Акт № Ш-0000023 від 27.09.24 р.</t>
  </si>
  <si>
    <t>Платіжна інструкція № 132 від 05.08.24 р.</t>
  </si>
  <si>
    <t>Рахунок на оплату по замовленню № 32614 від 31.07.24 р.; Видаткова накладна № 190018 від 31.07.24 р.; Акт списання матеріалів № СпТ-000011 від 31.08.24 р.</t>
  </si>
  <si>
    <t>Договір № 200624.9 від 20.06.24 р., Заявка № 1 від 01.07.24 р.; Заявка № 2 від 02.07.2024 р.; Заявка № 3 від 04.07.2024 р.; Заявка № 4 від 08.07.2024 р.; Заявка № 5 від 11.07.2024 р.; Заявка № 6 від 12.07.2024 р.; Заявка № 7 від 15.07.2024 р.; Заявка № 8 від 24.07.2024 р.</t>
  </si>
  <si>
    <t>Рахунок № 31_07 від 31.07.24 р.; Акт № ПО-0000014 від 31.07.24 р.</t>
  </si>
  <si>
    <t>Платіжна інструкція № 139 від 31.08.24 р.</t>
  </si>
  <si>
    <t>Платіжна інструкція № 140 від 31.08.24 р.</t>
  </si>
  <si>
    <t>Рахунок-фактура № СФ-0000005 від 31.07.25 р.; Видаткова накладна № РН-0000005 від 31.07.24 р.; Акт списання матріалів № СпТ-000012 від 31.08.24 р.</t>
  </si>
  <si>
    <t>Рахунок № 31_08 від 31.08.24 р.; Акт № ПО-0000030 від 31.08.24 р.</t>
  </si>
  <si>
    <t>Договір № 200624.9 від 20.06.24 р., Заявка № 12 від 04.09.2024 р</t>
  </si>
  <si>
    <t>Рахунок № 30_09 від 30.09.24 р.; Акт № ПО-0000027 від 30.09.24 р.</t>
  </si>
  <si>
    <t>Договір № 200624.9 від 20.06.24 р., Заявка № 13 від 26.09.2024 р.</t>
  </si>
  <si>
    <t>Договір № 200624.10-УКФ від 20.06.24 р.; Додаток № 1 за липень 2024 р.</t>
  </si>
  <si>
    <t>Рахунок № К-0000026 від 31.07.24 р.; Акт № К-0000026 від 31.07.24 р.; Додаток 1 до акту від 31.07.24 р.</t>
  </si>
  <si>
    <t>Договір № 200624.10-УКФ від 20.06.24 р.; Додаток № 2 за серпень 2024 р.</t>
  </si>
  <si>
    <t>Договір № 200624.10-УКФ від 20.06.24 р.; Додаток № 3 за вересень 2024 р.</t>
  </si>
  <si>
    <t>Рахунок № К-0000030 від 30.09.24 р.; Акт № К-0000030 від 30.09.24 р.; Додаток № 1 до акту від 30.09.24 р.</t>
  </si>
  <si>
    <t>Рахунок № К-0000030 від 30.09.24 р.; Акт № К-0000030 від 30.09.24 р.; Додаток 2 до акту від 30.09.24 р.</t>
  </si>
  <si>
    <t>Платіжна інструкція № 146 від 04.09.24 р.</t>
  </si>
  <si>
    <t>ФОП Павлік Ольга Олександрівна</t>
  </si>
  <si>
    <t>Договір № 200624.14-УКФ від 20.06.24 р.; Додаток № 1 за серпень 2024 р.</t>
  </si>
  <si>
    <t>Договір № 200624.14-УКФ від 20.06.24 р.; Додаток № 2 за вересень 2024 р.</t>
  </si>
  <si>
    <t>Рахунок № ПА-0000064 від 30.08.24 р.; Акт № П-0000064 от 30.08.24 р.; Додатки № 1, 2, 3 до акту серпень 2024</t>
  </si>
  <si>
    <t>Рахунок № ПА-0000066 від 27.09.24 р.; Акт № П-0000066 от 27.09.24 р.; Додаток № 1 до акту вересень 2024 р.</t>
  </si>
  <si>
    <t>Платіжна інструкція № 148 від 04.09.24 р.</t>
  </si>
  <si>
    <t>Договір № 200624.11-УКФ від 20.06.24 р.; Додаток № 1 червень 2024 р.</t>
  </si>
  <si>
    <t>Договір 200624.8-УКФ від 20.06.24 р.; Додаток № 1 у вересні 2024 р.</t>
  </si>
  <si>
    <t>Рахунок № Ш-0000024 від 27.09.24 р.; Акт № Ш-0000024 від 27.09.24 р.</t>
  </si>
  <si>
    <t>Платіжна інструкція № 5828771309 від 01.08.24 р.</t>
  </si>
  <si>
    <t>Договір № 200624.15-УКФ від 20.06.24 р.; Додаток № 1 за липень 2024 р.</t>
  </si>
  <si>
    <t>Рахунок № У-0000040 від 31.07.24 р.; Акт № У-0000040 від 31.07.24 р.</t>
  </si>
  <si>
    <t>Платіжна інструкція № 147 від 04.09.24 р.</t>
  </si>
  <si>
    <t>Платіжна інструкція № 150 від 20.09.24 р.</t>
  </si>
  <si>
    <t>Договір № 200624.17-УКФ від 20.06.24 р.; Додаток № 1 за вересень 2024 р.</t>
  </si>
  <si>
    <t>Рахунок № К-0000004 від 20.09.24 р.; Акт № К-0000004 від 20.09.24 р.</t>
  </si>
  <si>
    <t>Договір № 200624.16-УКФ від 20.06.24 р.; Додаток № 1 за серпень 2024 р.</t>
  </si>
  <si>
    <t>Рахунок № А-0000006 від 30.08.24 р.; Акт № А-0000006 від 30.08.24 р.</t>
  </si>
  <si>
    <t>Рахунок № А-0000007 від 27.09.24 р.; Акт № А-0000007 від 27.09.24 р.</t>
  </si>
  <si>
    <t>Договір № 200624.18-УКФ від 20.06.24 р.; Додаток № 1 за вересень 2024 р.</t>
  </si>
  <si>
    <t>Рахунок № С-0000010 від 27.09.24 р.; Акт № С-0000010 від 27.09.24 р.</t>
  </si>
  <si>
    <t>Договір № 200624.19-УКФ від 20.06.24 р.; Додаток № 1 за вересень 2024 р.</t>
  </si>
  <si>
    <t>Рахунок № Б-0000017 від 29.09.24 р.; Акт № Б-0000017 від 29.09.24 р.</t>
  </si>
  <si>
    <t>Договір суборенди № 020824.12-УКФ від 02.08.24 р.; Акт прийома-передачи № 1 від 03.07.24 р., № 2 від 03.07.24 р., № 3 від 05.07.24 р., № 4 від 06.07.24 р., № 5 від 10.07.24 р., № 6 від 10.07.24 р., № 7 від 13.07.24 р., № 8 від 14.07.24 р., 9 від 17.07.24 р., № 10 від 17.07.24 р., № 11 від 26.07.24 р., № 12 від 26.07.24 р.</t>
  </si>
  <si>
    <t>Рахунок № ПА-0000063 від 31.07.24 р.; Акт  № ПА-0000063 від 31.07.24 р.</t>
  </si>
  <si>
    <t>Платіжна інструкція № 149 від 04.09.24 р.</t>
  </si>
  <si>
    <t>Договір банківського обслуговування № 1342148170322092717 від 01.07 2019 р.; Додаток 4 Умови обслуговування ТП Моя громада з 01.01.24 р.</t>
  </si>
  <si>
    <t>Платіжна інструкція № 152 від 27.09.24 р.</t>
  </si>
  <si>
    <t>Платіжна інструкція № 153 від 27.09.24 р.</t>
  </si>
  <si>
    <t>Платіжна інструкція № 154 від 27.09.24 р.</t>
  </si>
  <si>
    <t>Платіжна інструкція № 155 від 27.09.24 р.</t>
  </si>
  <si>
    <t>Платіжна інструкція № 156 від 27.09.24 р.</t>
  </si>
  <si>
    <t>Платіжна інструкція № 157 від 27.09.24 р.</t>
  </si>
  <si>
    <t>Платіжна інструкція № 151 від 27.09.24 р.</t>
  </si>
  <si>
    <t>Платіжна інструкція № 161 від 27.09.24 р.</t>
  </si>
  <si>
    <t>Платіжна інструкція № 158 від 27.09.24 р.</t>
  </si>
  <si>
    <t>Платіжна інструкція № 160 від 27.09.24 р.</t>
  </si>
  <si>
    <t>192000.00</t>
  </si>
  <si>
    <t>2707.00</t>
  </si>
  <si>
    <t>22800.00</t>
  </si>
  <si>
    <t>39320.00</t>
  </si>
  <si>
    <t>159000.00</t>
  </si>
  <si>
    <t>96000.00</t>
  </si>
  <si>
    <t>27268.00</t>
  </si>
  <si>
    <t>861.00</t>
  </si>
  <si>
    <t>98860.00</t>
  </si>
  <si>
    <t>42000.00</t>
  </si>
  <si>
    <t>5000.00</t>
  </si>
  <si>
    <t>148396.00</t>
  </si>
  <si>
    <t>Платіжна інструкція № 2987691209 від 01.09.24 р.</t>
  </si>
  <si>
    <t>Платіжна інструкція № 145 від 31.08.24 р.</t>
  </si>
  <si>
    <t>Договір 010624.2-УКФ від 01.06.24 р., Додаток № 3 у серпні 2024 р.</t>
  </si>
  <si>
    <t>Договір 010624.2-УКФ від 01.06.24 р., Додаток № 4 у вересні 2024 р.</t>
  </si>
  <si>
    <t>Договір 010624.3-УКФ від 01.06.24 р., Додаток № 3 у серпні 2024 р.</t>
  </si>
  <si>
    <t>Договір 010624.3-УКФ від 01.06.24 р., Додаток № 4 у вересні 2024 р.</t>
  </si>
  <si>
    <t>Договір 010624.5-УКФ від 01.06.24 р., Додаток № 3 у серпні 2024 р.</t>
  </si>
  <si>
    <t>Договір 010624.5-УКФ від 01.06.24 р., Додаток № 4 у вересні 2024 р.</t>
  </si>
  <si>
    <t>Договір 010624.6-УКФ від 01.06.24 р., Додаток № 3 у серпні 2024 р.</t>
  </si>
  <si>
    <t>Договір 010624.6-УКФ від 01.06.24 р., Додаток № 4 у вересні 2024 р.</t>
  </si>
  <si>
    <t>Договір № 200624.9 від 20.06.24 р., Заявка № 9 від 30.07.2024 р.; Заявка № 10 від 14.08.2024 р.; Заявка № 11 від 21.08.2024 р.</t>
  </si>
  <si>
    <t>Рахунок № К-0000028 від 30.08.24 р.; Акт № К-0000028 від 30.08.24 р. Додаток № 1 до акту від 30.08.24р.</t>
  </si>
  <si>
    <t>Платіжна інструкція № 162 від 30.09.24 р.</t>
  </si>
  <si>
    <t>Рахунок-фактура № ВВ-0000329 від 02.07.24 р.; Видаткова накладна № ВВ-0000502 від 02.07.24 р.; Акт списання матеріалів № СпТ-000010 від 31.07.24 р. Акт списання матеріалів № СпТ-000007 від 31.07.24 р.</t>
  </si>
  <si>
    <t>Рахунок № Н-0000015 від 19.07.24 р.; Акт № Н-0000015 від 19.07.24 р.; Акт списання матеріалів № СпТ-000014 від 19.07.24 р.</t>
  </si>
  <si>
    <t>Договір № 200624.16-УКФ від 20.06.24 р.; Додаток № 2 за вересень 2024 р.</t>
  </si>
  <si>
    <t>Бухгалтер проєкта</t>
  </si>
  <si>
    <t>Шепель Олена Олександрівна</t>
  </si>
  <si>
    <t>Голова правління</t>
  </si>
  <si>
    <t>Носенко Інеса Ісааківна</t>
  </si>
  <si>
    <t>за період з 01 червня 2024 року по 15 жовтня 2024 року</t>
  </si>
  <si>
    <r>
      <t xml:space="preserve">Дата завершення проєкту: </t>
    </r>
    <r>
      <rPr>
        <b/>
        <i/>
        <sz val="10"/>
        <color theme="1"/>
        <rFont val="Arial"/>
        <family val="2"/>
        <charset val="204"/>
      </rPr>
      <t>15 жовтня 2024 р.</t>
    </r>
  </si>
  <si>
    <r>
      <t xml:space="preserve">у період з </t>
    </r>
    <r>
      <rPr>
        <b/>
        <u/>
        <sz val="14"/>
        <color theme="1"/>
        <rFont val="Calibri"/>
        <family val="2"/>
        <charset val="204"/>
      </rPr>
      <t>01 червня</t>
    </r>
    <r>
      <rPr>
        <b/>
        <sz val="14"/>
        <color theme="1"/>
        <rFont val="Calibri"/>
        <family val="2"/>
        <charset val="204"/>
      </rPr>
      <t xml:space="preserve"> 2024 року по </t>
    </r>
    <r>
      <rPr>
        <b/>
        <u/>
        <sz val="14"/>
        <color theme="1"/>
        <rFont val="Calibri"/>
        <family val="2"/>
        <charset val="204"/>
      </rPr>
      <t>15 жовтня</t>
    </r>
    <r>
      <rPr>
        <b/>
        <sz val="14"/>
        <color theme="1"/>
        <rFont val="Calibri"/>
        <family val="2"/>
        <charset val="204"/>
      </rPr>
      <t xml:space="preserve"> 2024 року</t>
    </r>
  </si>
  <si>
    <t>Платіжна інструкція № 9827280809 від 01.10.24 р.</t>
  </si>
  <si>
    <t>Платіжна інструкція № 163 від 01.10.24 р.</t>
  </si>
  <si>
    <r>
      <t xml:space="preserve">до Договору про надання гранту № </t>
    </r>
    <r>
      <rPr>
        <u/>
        <sz val="10"/>
        <color theme="1"/>
        <rFont val="Arial"/>
        <family val="2"/>
        <charset val="204"/>
      </rPr>
      <t>7INC21-03557</t>
    </r>
  </si>
  <si>
    <r>
      <t>від "</t>
    </r>
    <r>
      <rPr>
        <u/>
        <sz val="10"/>
        <color theme="1"/>
        <rFont val="Arial"/>
        <family val="2"/>
        <charset val="204"/>
      </rPr>
      <t>31</t>
    </r>
    <r>
      <rPr>
        <sz val="10"/>
        <color theme="1"/>
        <rFont val="Arial"/>
        <family val="2"/>
        <charset val="204"/>
      </rPr>
      <t>"</t>
    </r>
    <r>
      <rPr>
        <u/>
        <sz val="10"/>
        <color theme="1"/>
        <rFont val="Arial"/>
        <family val="2"/>
        <charset val="204"/>
      </rPr>
      <t xml:space="preserve"> травня 2</t>
    </r>
    <r>
      <rPr>
        <sz val="10"/>
        <color theme="1"/>
        <rFont val="Arial"/>
        <family val="2"/>
        <charset val="204"/>
      </rPr>
      <t>024 року</t>
    </r>
  </si>
  <si>
    <t>до Звіту незалежного аудитора
"15"жовтня 2024 року</t>
  </si>
  <si>
    <t>Договір 010624.4-УКФ від 01.06.24 р., Додаток № 3 у серпні 2024 р.</t>
  </si>
  <si>
    <t>Договір 010624.4-УКФ від 01.06.24 р., Додаток № 4 у вересні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</si>
</sst>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#,##0.0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</font>
    <font>
      <sz val="11"/>
      <color theme="9" tint="-0.249977111117893"/>
      <name val="Arial"/>
      <family val="2"/>
      <charset val="204"/>
    </font>
    <font>
      <sz val="11"/>
      <name val="Calibri"/>
      <family val="2"/>
      <charset val="204"/>
    </font>
    <font>
      <b/>
      <sz val="11"/>
      <color theme="9" tint="-0.249977111117893"/>
      <name val="Calibri"/>
      <family val="2"/>
      <charset val="204"/>
    </font>
    <font>
      <u/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</fills>
  <borders count="1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4" fontId="5" fillId="0" borderId="0" xfId="0" applyNumberFormat="1" applyFont="1"/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10" fontId="9" fillId="0" borderId="22" xfId="0" applyNumberFormat="1" applyFont="1" applyBorder="1" applyAlignment="1">
      <alignment horizontal="center" vertical="center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0" fontId="9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10" fontId="9" fillId="0" borderId="26" xfId="0" applyNumberFormat="1" applyFont="1" applyBorder="1" applyAlignment="1">
      <alignment horizontal="center" vertical="center"/>
    </xf>
    <xf numFmtId="10" fontId="14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0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10" fontId="9" fillId="0" borderId="30" xfId="0" applyNumberFormat="1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10" fontId="9" fillId="0" borderId="31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10" fontId="9" fillId="0" borderId="18" xfId="0" applyNumberFormat="1" applyFont="1" applyBorder="1" applyAlignment="1">
      <alignment horizontal="center" vertical="center"/>
    </xf>
    <xf numFmtId="10" fontId="9" fillId="0" borderId="16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32" xfId="0" applyFont="1" applyBorder="1"/>
    <xf numFmtId="10" fontId="13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/>
    <xf numFmtId="4" fontId="2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3" fillId="2" borderId="38" xfId="0" applyNumberFormat="1" applyFont="1" applyFill="1" applyBorder="1" applyAlignment="1">
      <alignment horizontal="center" vertical="center" wrapText="1"/>
    </xf>
    <xf numFmtId="4" fontId="3" fillId="2" borderId="39" xfId="0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164" fontId="3" fillId="2" borderId="41" xfId="0" applyNumberFormat="1" applyFont="1" applyFill="1" applyBorder="1" applyAlignment="1">
      <alignment horizontal="center" vertical="center" wrapText="1"/>
    </xf>
    <xf numFmtId="164" fontId="3" fillId="2" borderId="42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3" fontId="3" fillId="3" borderId="38" xfId="0" applyNumberFormat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/>
    </xf>
    <xf numFmtId="4" fontId="5" fillId="4" borderId="45" xfId="0" applyNumberFormat="1" applyFont="1" applyFill="1" applyBorder="1" applyAlignment="1">
      <alignment horizontal="right" vertical="center"/>
    </xf>
    <xf numFmtId="4" fontId="20" fillId="4" borderId="45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5" borderId="46" xfId="0" applyFont="1" applyFill="1" applyBorder="1" applyAlignment="1">
      <alignment vertical="center"/>
    </xf>
    <xf numFmtId="0" fontId="3" fillId="5" borderId="39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0" fontId="2" fillId="5" borderId="44" xfId="0" applyFont="1" applyFill="1" applyBorder="1" applyAlignment="1">
      <alignment horizontal="center" vertical="center"/>
    </xf>
    <xf numFmtId="4" fontId="2" fillId="5" borderId="44" xfId="0" applyNumberFormat="1" applyFont="1" applyFill="1" applyBorder="1" applyAlignment="1">
      <alignment horizontal="right" vertical="center"/>
    </xf>
    <xf numFmtId="4" fontId="16" fillId="5" borderId="44" xfId="0" applyNumberFormat="1" applyFont="1" applyFill="1" applyBorder="1" applyAlignment="1">
      <alignment horizontal="right" vertical="center"/>
    </xf>
    <xf numFmtId="0" fontId="2" fillId="5" borderId="47" xfId="0" applyFont="1" applyFill="1" applyBorder="1" applyAlignment="1">
      <alignment vertical="center"/>
    </xf>
    <xf numFmtId="165" fontId="3" fillId="6" borderId="48" xfId="0" applyNumberFormat="1" applyFont="1" applyFill="1" applyBorder="1" applyAlignment="1">
      <alignment vertical="top"/>
    </xf>
    <xf numFmtId="49" fontId="3" fillId="6" borderId="49" xfId="0" applyNumberFormat="1" applyFont="1" applyFill="1" applyBorder="1" applyAlignment="1">
      <alignment horizontal="center" vertical="top"/>
    </xf>
    <xf numFmtId="0" fontId="21" fillId="6" borderId="50" xfId="0" applyFont="1" applyFill="1" applyBorder="1" applyAlignment="1">
      <alignment vertical="top" wrapText="1"/>
    </xf>
    <xf numFmtId="0" fontId="3" fillId="6" borderId="51" xfId="0" applyFont="1" applyFill="1" applyBorder="1" applyAlignment="1">
      <alignment horizontal="center" vertical="top"/>
    </xf>
    <xf numFmtId="4" fontId="3" fillId="6" borderId="52" xfId="0" applyNumberFormat="1" applyFont="1" applyFill="1" applyBorder="1" applyAlignment="1">
      <alignment horizontal="right" vertical="top"/>
    </xf>
    <xf numFmtId="4" fontId="3" fillId="6" borderId="53" xfId="0" applyNumberFormat="1" applyFont="1" applyFill="1" applyBorder="1" applyAlignment="1">
      <alignment horizontal="right" vertical="top"/>
    </xf>
    <xf numFmtId="4" fontId="3" fillId="6" borderId="54" xfId="0" applyNumberFormat="1" applyFont="1" applyFill="1" applyBorder="1" applyAlignment="1">
      <alignment horizontal="right" vertical="top"/>
    </xf>
    <xf numFmtId="4" fontId="16" fillId="6" borderId="55" xfId="0" applyNumberFormat="1" applyFont="1" applyFill="1" applyBorder="1" applyAlignment="1">
      <alignment horizontal="right" vertical="top"/>
    </xf>
    <xf numFmtId="10" fontId="16" fillId="6" borderId="55" xfId="0" applyNumberFormat="1" applyFont="1" applyFill="1" applyBorder="1" applyAlignment="1">
      <alignment horizontal="right" vertical="top"/>
    </xf>
    <xf numFmtId="0" fontId="3" fillId="6" borderId="54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165" fontId="3" fillId="0" borderId="56" xfId="0" applyNumberFormat="1" applyFont="1" applyBorder="1" applyAlignment="1">
      <alignment vertical="top"/>
    </xf>
    <xf numFmtId="49" fontId="4" fillId="0" borderId="23" xfId="0" applyNumberFormat="1" applyFont="1" applyBorder="1" applyAlignment="1">
      <alignment horizontal="center" vertical="top"/>
    </xf>
    <xf numFmtId="0" fontId="6" fillId="0" borderId="57" xfId="0" applyFont="1" applyBorder="1" applyAlignment="1">
      <alignment vertical="top" wrapText="1"/>
    </xf>
    <xf numFmtId="0" fontId="2" fillId="0" borderId="56" xfId="0" applyFont="1" applyBorder="1" applyAlignment="1">
      <alignment horizontal="center" vertical="top"/>
    </xf>
    <xf numFmtId="4" fontId="2" fillId="0" borderId="24" xfId="0" applyNumberFormat="1" applyFont="1" applyBorder="1" applyAlignment="1">
      <alignment horizontal="right" vertical="top"/>
    </xf>
    <xf numFmtId="4" fontId="2" fillId="0" borderId="26" xfId="0" applyNumberFormat="1" applyFont="1" applyBorder="1" applyAlignment="1">
      <alignment horizontal="right" vertical="top"/>
    </xf>
    <xf numFmtId="4" fontId="2" fillId="0" borderId="25" xfId="0" applyNumberFormat="1" applyFont="1" applyBorder="1" applyAlignment="1">
      <alignment horizontal="right" vertical="top"/>
    </xf>
    <xf numFmtId="4" fontId="16" fillId="0" borderId="58" xfId="0" applyNumberFormat="1" applyFont="1" applyBorder="1" applyAlignment="1">
      <alignment horizontal="right" vertical="top"/>
    </xf>
    <xf numFmtId="4" fontId="16" fillId="0" borderId="59" xfId="0" applyNumberFormat="1" applyFont="1" applyBorder="1" applyAlignment="1">
      <alignment horizontal="right" vertical="top"/>
    </xf>
    <xf numFmtId="10" fontId="16" fillId="0" borderId="59" xfId="0" applyNumberFormat="1" applyFont="1" applyBorder="1" applyAlignment="1">
      <alignment horizontal="right" vertical="top"/>
    </xf>
    <xf numFmtId="0" fontId="2" fillId="0" borderId="25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65" fontId="3" fillId="0" borderId="60" xfId="0" applyNumberFormat="1" applyFont="1" applyBorder="1" applyAlignment="1">
      <alignment vertical="top"/>
    </xf>
    <xf numFmtId="49" fontId="4" fillId="0" borderId="27" xfId="0" applyNumberFormat="1" applyFont="1" applyBorder="1" applyAlignment="1">
      <alignment horizontal="center" vertical="top"/>
    </xf>
    <xf numFmtId="0" fontId="2" fillId="0" borderId="60" xfId="0" applyFont="1" applyBorder="1" applyAlignment="1">
      <alignment horizontal="center" vertical="top"/>
    </xf>
    <xf numFmtId="4" fontId="2" fillId="0" borderId="61" xfId="0" applyNumberFormat="1" applyFont="1" applyBorder="1" applyAlignment="1">
      <alignment horizontal="right" vertical="top"/>
    </xf>
    <xf numFmtId="4" fontId="2" fillId="0" borderId="62" xfId="0" applyNumberFormat="1" applyFont="1" applyBorder="1" applyAlignment="1">
      <alignment horizontal="right" vertical="top"/>
    </xf>
    <xf numFmtId="4" fontId="2" fillId="0" borderId="63" xfId="0" applyNumberFormat="1" applyFont="1" applyBorder="1" applyAlignment="1">
      <alignment horizontal="right" vertical="top"/>
    </xf>
    <xf numFmtId="4" fontId="16" fillId="0" borderId="64" xfId="0" applyNumberFormat="1" applyFont="1" applyBorder="1" applyAlignment="1">
      <alignment horizontal="right" vertical="top"/>
    </xf>
    <xf numFmtId="0" fontId="2" fillId="0" borderId="63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0" fontId="3" fillId="6" borderId="48" xfId="0" applyFont="1" applyFill="1" applyBorder="1" applyAlignment="1">
      <alignment horizontal="center" vertical="top"/>
    </xf>
    <xf numFmtId="4" fontId="3" fillId="6" borderId="66" xfId="0" applyNumberFormat="1" applyFont="1" applyFill="1" applyBorder="1" applyAlignment="1">
      <alignment horizontal="right" vertical="top"/>
    </xf>
    <xf numFmtId="4" fontId="3" fillId="6" borderId="67" xfId="0" applyNumberFormat="1" applyFont="1" applyFill="1" applyBorder="1" applyAlignment="1">
      <alignment horizontal="right" vertical="top"/>
    </xf>
    <xf numFmtId="4" fontId="3" fillId="6" borderId="68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0" fontId="3" fillId="6" borderId="68" xfId="0" applyFont="1" applyFill="1" applyBorder="1" applyAlignment="1">
      <alignment vertical="top" wrapText="1"/>
    </xf>
    <xf numFmtId="165" fontId="3" fillId="0" borderId="69" xfId="0" applyNumberFormat="1" applyFont="1" applyBorder="1" applyAlignment="1">
      <alignment vertical="top"/>
    </xf>
    <xf numFmtId="0" fontId="2" fillId="0" borderId="69" xfId="0" applyFont="1" applyBorder="1" applyAlignment="1">
      <alignment horizontal="center" vertical="top"/>
    </xf>
    <xf numFmtId="4" fontId="2" fillId="0" borderId="28" xfId="0" applyNumberFormat="1" applyFont="1" applyBorder="1" applyAlignment="1">
      <alignment horizontal="right" vertical="top"/>
    </xf>
    <xf numFmtId="4" fontId="2" fillId="0" borderId="30" xfId="0" applyNumberFormat="1" applyFont="1" applyBorder="1" applyAlignment="1">
      <alignment horizontal="right" vertical="top"/>
    </xf>
    <xf numFmtId="4" fontId="2" fillId="0" borderId="29" xfId="0" applyNumberFormat="1" applyFont="1" applyBorder="1" applyAlignment="1">
      <alignment horizontal="right" vertical="top"/>
    </xf>
    <xf numFmtId="0" fontId="2" fillId="0" borderId="29" xfId="0" applyFont="1" applyBorder="1" applyAlignment="1">
      <alignment vertical="top" wrapText="1"/>
    </xf>
    <xf numFmtId="0" fontId="22" fillId="6" borderId="65" xfId="0" applyFont="1" applyFill="1" applyBorder="1" applyAlignment="1">
      <alignment vertical="top" wrapText="1"/>
    </xf>
    <xf numFmtId="49" fontId="4" fillId="0" borderId="70" xfId="0" applyNumberFormat="1" applyFont="1" applyBorder="1" applyAlignment="1">
      <alignment horizontal="center" vertical="top"/>
    </xf>
    <xf numFmtId="49" fontId="4" fillId="6" borderId="49" xfId="0" applyNumberFormat="1" applyFont="1" applyFill="1" applyBorder="1" applyAlignment="1">
      <alignment horizontal="center" vertical="top"/>
    </xf>
    <xf numFmtId="165" fontId="3" fillId="0" borderId="71" xfId="0" applyNumberFormat="1" applyFont="1" applyBorder="1" applyAlignment="1">
      <alignment vertical="top"/>
    </xf>
    <xf numFmtId="49" fontId="4" fillId="0" borderId="19" xfId="0" applyNumberFormat="1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4" fontId="2" fillId="0" borderId="20" xfId="0" applyNumberFormat="1" applyFont="1" applyBorder="1" applyAlignment="1">
      <alignment horizontal="right" vertical="top"/>
    </xf>
    <xf numFmtId="4" fontId="2" fillId="0" borderId="22" xfId="0" applyNumberFormat="1" applyFont="1" applyBorder="1" applyAlignment="1">
      <alignment horizontal="right" vertical="top"/>
    </xf>
    <xf numFmtId="4" fontId="2" fillId="0" borderId="21" xfId="0" applyNumberFormat="1" applyFont="1" applyBorder="1" applyAlignment="1">
      <alignment horizontal="right" vertical="top"/>
    </xf>
    <xf numFmtId="0" fontId="2" fillId="0" borderId="21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6" fillId="0" borderId="72" xfId="0" applyFont="1" applyBorder="1" applyAlignment="1">
      <alignment vertical="top" wrapText="1"/>
    </xf>
    <xf numFmtId="4" fontId="16" fillId="0" borderId="73" xfId="0" applyNumberFormat="1" applyFont="1" applyBorder="1" applyAlignment="1">
      <alignment horizontal="right" vertical="top"/>
    </xf>
    <xf numFmtId="165" fontId="21" fillId="7" borderId="43" xfId="0" applyNumberFormat="1" applyFont="1" applyFill="1" applyBorder="1" applyAlignment="1">
      <alignment vertical="center"/>
    </xf>
    <xf numFmtId="165" fontId="3" fillId="7" borderId="44" xfId="0" applyNumberFormat="1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>
      <alignment horizontal="right" vertical="center"/>
    </xf>
    <xf numFmtId="4" fontId="3" fillId="7" borderId="18" xfId="0" applyNumberFormat="1" applyFont="1" applyFill="1" applyBorder="1" applyAlignment="1">
      <alignment horizontal="right" vertical="center"/>
    </xf>
    <xf numFmtId="4" fontId="3" fillId="7" borderId="74" xfId="0" applyNumberFormat="1" applyFont="1" applyFill="1" applyBorder="1" applyAlignment="1">
      <alignment horizontal="right" vertical="center"/>
    </xf>
    <xf numFmtId="4" fontId="3" fillId="7" borderId="75" xfId="0" applyNumberFormat="1" applyFont="1" applyFill="1" applyBorder="1" applyAlignment="1">
      <alignment horizontal="right" vertical="center"/>
    </xf>
    <xf numFmtId="4" fontId="3" fillId="7" borderId="76" xfId="0" applyNumberFormat="1" applyFont="1" applyFill="1" applyBorder="1" applyAlignment="1">
      <alignment horizontal="right" vertical="center"/>
    </xf>
    <xf numFmtId="4" fontId="3" fillId="7" borderId="15" xfId="0" applyNumberFormat="1" applyFont="1" applyFill="1" applyBorder="1" applyAlignment="1">
      <alignment horizontal="right" vertical="center"/>
    </xf>
    <xf numFmtId="4" fontId="3" fillId="7" borderId="40" xfId="0" applyNumberFormat="1" applyFont="1" applyFill="1" applyBorder="1" applyAlignment="1">
      <alignment horizontal="right" vertical="center"/>
    </xf>
    <xf numFmtId="0" fontId="3" fillId="7" borderId="39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vertical="center"/>
    </xf>
    <xf numFmtId="0" fontId="4" fillId="5" borderId="78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vertical="center"/>
    </xf>
    <xf numFmtId="0" fontId="2" fillId="5" borderId="79" xfId="0" applyFont="1" applyFill="1" applyBorder="1" applyAlignment="1">
      <alignment horizontal="center" vertical="center"/>
    </xf>
    <xf numFmtId="4" fontId="16" fillId="5" borderId="80" xfId="0" applyNumberFormat="1" applyFont="1" applyFill="1" applyBorder="1" applyAlignment="1">
      <alignment horizontal="right" vertical="top"/>
    </xf>
    <xf numFmtId="4" fontId="3" fillId="6" borderId="81" xfId="0" applyNumberFormat="1" applyFont="1" applyFill="1" applyBorder="1" applyAlignment="1">
      <alignment horizontal="right" vertical="top"/>
    </xf>
    <xf numFmtId="4" fontId="3" fillId="6" borderId="82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4" fontId="16" fillId="6" borderId="67" xfId="0" applyNumberFormat="1" applyFont="1" applyFill="1" applyBorder="1" applyAlignment="1">
      <alignment horizontal="right" vertical="top"/>
    </xf>
    <xf numFmtId="0" fontId="2" fillId="0" borderId="57" xfId="0" applyFont="1" applyBorder="1" applyAlignment="1">
      <alignment vertical="top" wrapText="1"/>
    </xf>
    <xf numFmtId="0" fontId="6" fillId="0" borderId="83" xfId="0" applyFont="1" applyBorder="1" applyAlignment="1">
      <alignment vertical="top" wrapText="1"/>
    </xf>
    <xf numFmtId="4" fontId="3" fillId="7" borderId="84" xfId="0" applyNumberFormat="1" applyFont="1" applyFill="1" applyBorder="1" applyAlignment="1">
      <alignment horizontal="right" vertical="center"/>
    </xf>
    <xf numFmtId="4" fontId="3" fillId="7" borderId="85" xfId="0" applyNumberFormat="1" applyFont="1" applyFill="1" applyBorder="1" applyAlignment="1">
      <alignment horizontal="right" vertical="center"/>
    </xf>
    <xf numFmtId="4" fontId="16" fillId="7" borderId="40" xfId="0" applyNumberFormat="1" applyFont="1" applyFill="1" applyBorder="1" applyAlignment="1">
      <alignment horizontal="right" vertical="center"/>
    </xf>
    <xf numFmtId="0" fontId="22" fillId="6" borderId="50" xfId="0" applyFont="1" applyFill="1" applyBorder="1" applyAlignment="1">
      <alignment vertical="top" wrapText="1"/>
    </xf>
    <xf numFmtId="4" fontId="16" fillId="6" borderId="24" xfId="0" applyNumberFormat="1" applyFont="1" applyFill="1" applyBorder="1" applyAlignment="1">
      <alignment horizontal="right" vertical="top"/>
    </xf>
    <xf numFmtId="0" fontId="6" fillId="0" borderId="56" xfId="0" applyFont="1" applyBorder="1" applyAlignment="1">
      <alignment horizontal="center" vertical="top" wrapText="1"/>
    </xf>
    <xf numFmtId="4" fontId="2" fillId="0" borderId="24" xfId="0" applyNumberFormat="1" applyFont="1" applyBorder="1" applyAlignment="1">
      <alignment horizontal="right" vertical="top" wrapText="1"/>
    </xf>
    <xf numFmtId="4" fontId="2" fillId="0" borderId="26" xfId="0" applyNumberFormat="1" applyFont="1" applyBorder="1" applyAlignment="1">
      <alignment horizontal="right" vertical="top" wrapText="1"/>
    </xf>
    <xf numFmtId="4" fontId="2" fillId="0" borderId="25" xfId="0" applyNumberFormat="1" applyFont="1" applyBorder="1" applyAlignment="1">
      <alignment horizontal="right" vertical="top" wrapText="1"/>
    </xf>
    <xf numFmtId="4" fontId="2" fillId="0" borderId="61" xfId="0" applyNumberFormat="1" applyFont="1" applyBorder="1" applyAlignment="1">
      <alignment horizontal="right" vertical="top" wrapText="1"/>
    </xf>
    <xf numFmtId="4" fontId="2" fillId="0" borderId="62" xfId="0" applyNumberFormat="1" applyFont="1" applyBorder="1" applyAlignment="1">
      <alignment horizontal="right" vertical="top" wrapText="1"/>
    </xf>
    <xf numFmtId="4" fontId="2" fillId="0" borderId="63" xfId="0" applyNumberFormat="1" applyFont="1" applyBorder="1" applyAlignment="1">
      <alignment horizontal="right" vertical="top" wrapText="1"/>
    </xf>
    <xf numFmtId="0" fontId="2" fillId="0" borderId="57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center" vertical="top"/>
    </xf>
    <xf numFmtId="0" fontId="2" fillId="0" borderId="72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center" vertical="top"/>
    </xf>
    <xf numFmtId="4" fontId="16" fillId="7" borderId="45" xfId="0" applyNumberFormat="1" applyFont="1" applyFill="1" applyBorder="1" applyAlignment="1">
      <alignment horizontal="right" vertical="center"/>
    </xf>
    <xf numFmtId="4" fontId="16" fillId="7" borderId="15" xfId="0" applyNumberFormat="1" applyFont="1" applyFill="1" applyBorder="1" applyAlignment="1">
      <alignment horizontal="right" vertical="top"/>
    </xf>
    <xf numFmtId="0" fontId="3" fillId="5" borderId="43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4" fontId="16" fillId="5" borderId="55" xfId="0" applyNumberFormat="1" applyFont="1" applyFill="1" applyBorder="1" applyAlignment="1">
      <alignment horizontal="right" vertical="top"/>
    </xf>
    <xf numFmtId="4" fontId="16" fillId="6" borderId="88" xfId="0" applyNumberFormat="1" applyFont="1" applyFill="1" applyBorder="1" applyAlignment="1">
      <alignment horizontal="right" vertical="top"/>
    </xf>
    <xf numFmtId="0" fontId="6" fillId="0" borderId="89" xfId="0" applyFont="1" applyBorder="1" applyAlignment="1">
      <alignment vertical="top" wrapText="1"/>
    </xf>
    <xf numFmtId="0" fontId="3" fillId="6" borderId="15" xfId="0" applyFont="1" applyFill="1" applyBorder="1" applyAlignment="1">
      <alignment horizontal="center" vertical="top"/>
    </xf>
    <xf numFmtId="4" fontId="3" fillId="6" borderId="88" xfId="0" applyNumberFormat="1" applyFont="1" applyFill="1" applyBorder="1" applyAlignment="1">
      <alignment horizontal="right" vertical="top"/>
    </xf>
    <xf numFmtId="0" fontId="6" fillId="0" borderId="71" xfId="0" applyFont="1" applyBorder="1" applyAlignment="1">
      <alignment horizontal="center" vertical="top"/>
    </xf>
    <xf numFmtId="0" fontId="21" fillId="6" borderId="49" xfId="0" applyFont="1" applyFill="1" applyBorder="1" applyAlignment="1">
      <alignment vertical="top" wrapText="1"/>
    </xf>
    <xf numFmtId="0" fontId="3" fillId="6" borderId="65" xfId="0" applyFont="1" applyFill="1" applyBorder="1" applyAlignment="1">
      <alignment horizontal="center" vertical="top"/>
    </xf>
    <xf numFmtId="0" fontId="2" fillId="0" borderId="23" xfId="0" applyFont="1" applyBorder="1" applyAlignment="1">
      <alignment vertical="top" wrapText="1"/>
    </xf>
    <xf numFmtId="0" fontId="6" fillId="0" borderId="57" xfId="0" applyFont="1" applyBorder="1" applyAlignment="1">
      <alignment horizontal="center" vertical="top"/>
    </xf>
    <xf numFmtId="0" fontId="2" fillId="0" borderId="27" xfId="0" applyFont="1" applyBorder="1" applyAlignment="1">
      <alignment vertical="top" wrapText="1"/>
    </xf>
    <xf numFmtId="0" fontId="22" fillId="6" borderId="50" xfId="0" applyFont="1" applyFill="1" applyBorder="1" applyAlignment="1">
      <alignment horizontal="left" vertical="top" wrapText="1"/>
    </xf>
    <xf numFmtId="0" fontId="22" fillId="6" borderId="65" xfId="0" applyFont="1" applyFill="1" applyBorder="1" applyAlignment="1">
      <alignment horizontal="left" vertical="top" wrapText="1"/>
    </xf>
    <xf numFmtId="10" fontId="16" fillId="0" borderId="73" xfId="0" applyNumberFormat="1" applyFont="1" applyBorder="1" applyAlignment="1">
      <alignment horizontal="right" vertical="top"/>
    </xf>
    <xf numFmtId="4" fontId="16" fillId="7" borderId="15" xfId="0" applyNumberFormat="1" applyFont="1" applyFill="1" applyBorder="1" applyAlignment="1">
      <alignment horizontal="right" vertical="center"/>
    </xf>
    <xf numFmtId="4" fontId="16" fillId="7" borderId="47" xfId="0" applyNumberFormat="1" applyFont="1" applyFill="1" applyBorder="1" applyAlignment="1">
      <alignment horizontal="right" vertical="center"/>
    </xf>
    <xf numFmtId="0" fontId="3" fillId="7" borderId="15" xfId="0" applyFont="1" applyFill="1" applyBorder="1" applyAlignment="1">
      <alignment vertical="center" wrapText="1"/>
    </xf>
    <xf numFmtId="4" fontId="16" fillId="5" borderId="42" xfId="0" applyNumberFormat="1" applyFont="1" applyFill="1" applyBorder="1" applyAlignment="1">
      <alignment horizontal="right" vertical="center"/>
    </xf>
    <xf numFmtId="0" fontId="2" fillId="5" borderId="41" xfId="0" applyFont="1" applyFill="1" applyBorder="1" applyAlignment="1">
      <alignment vertical="center"/>
    </xf>
    <xf numFmtId="4" fontId="2" fillId="0" borderId="89" xfId="0" applyNumberFormat="1" applyFont="1" applyBorder="1" applyAlignment="1">
      <alignment horizontal="right" vertical="top"/>
    </xf>
    <xf numFmtId="4" fontId="16" fillId="0" borderId="66" xfId="0" applyNumberFormat="1" applyFont="1" applyBorder="1" applyAlignment="1">
      <alignment horizontal="right" vertical="top"/>
    </xf>
    <xf numFmtId="4" fontId="16" fillId="0" borderId="90" xfId="0" applyNumberFormat="1" applyFont="1" applyBorder="1" applyAlignment="1">
      <alignment horizontal="right" vertical="top"/>
    </xf>
    <xf numFmtId="10" fontId="16" fillId="0" borderId="90" xfId="0" applyNumberFormat="1" applyFont="1" applyBorder="1" applyAlignment="1">
      <alignment horizontal="right" vertical="top"/>
    </xf>
    <xf numFmtId="0" fontId="2" fillId="0" borderId="68" xfId="0" applyFont="1" applyBorder="1" applyAlignment="1">
      <alignment vertical="top" wrapText="1"/>
    </xf>
    <xf numFmtId="4" fontId="16" fillId="0" borderId="24" xfId="0" applyNumberFormat="1" applyFont="1" applyBorder="1" applyAlignment="1">
      <alignment horizontal="right" vertical="top"/>
    </xf>
    <xf numFmtId="0" fontId="6" fillId="0" borderId="91" xfId="0" applyFont="1" applyBorder="1" applyAlignment="1">
      <alignment vertical="top" wrapText="1"/>
    </xf>
    <xf numFmtId="4" fontId="2" fillId="0" borderId="92" xfId="0" applyNumberFormat="1" applyFont="1" applyBorder="1" applyAlignment="1">
      <alignment horizontal="right" vertical="top"/>
    </xf>
    <xf numFmtId="4" fontId="16" fillId="0" borderId="28" xfId="0" applyNumberFormat="1" applyFont="1" applyBorder="1" applyAlignment="1">
      <alignment horizontal="right" vertical="top"/>
    </xf>
    <xf numFmtId="4" fontId="16" fillId="0" borderId="93" xfId="0" applyNumberFormat="1" applyFont="1" applyBorder="1" applyAlignment="1">
      <alignment horizontal="right" vertical="top"/>
    </xf>
    <xf numFmtId="10" fontId="16" fillId="0" borderId="93" xfId="0" applyNumberFormat="1" applyFont="1" applyBorder="1" applyAlignment="1">
      <alignment horizontal="right" vertical="top"/>
    </xf>
    <xf numFmtId="165" fontId="3" fillId="7" borderId="94" xfId="0" applyNumberFormat="1" applyFont="1" applyFill="1" applyBorder="1" applyAlignment="1">
      <alignment horizontal="center" vertical="center"/>
    </xf>
    <xf numFmtId="0" fontId="3" fillId="5" borderId="95" xfId="0" applyFont="1" applyFill="1" applyBorder="1" applyAlignment="1">
      <alignment vertical="center"/>
    </xf>
    <xf numFmtId="0" fontId="4" fillId="5" borderId="96" xfId="0" applyFont="1" applyFill="1" applyBorder="1" applyAlignment="1">
      <alignment vertical="center"/>
    </xf>
    <xf numFmtId="4" fontId="6" fillId="0" borderId="24" xfId="0" applyNumberFormat="1" applyFont="1" applyBorder="1" applyAlignment="1">
      <alignment horizontal="right" vertical="top"/>
    </xf>
    <xf numFmtId="4" fontId="6" fillId="0" borderId="26" xfId="0" applyNumberFormat="1" applyFont="1" applyBorder="1" applyAlignment="1">
      <alignment horizontal="right" vertical="top"/>
    </xf>
    <xf numFmtId="4" fontId="16" fillId="0" borderId="61" xfId="0" applyNumberFormat="1" applyFont="1" applyBorder="1" applyAlignment="1">
      <alignment horizontal="right" vertical="top"/>
    </xf>
    <xf numFmtId="165" fontId="3" fillId="7" borderId="97" xfId="0" applyNumberFormat="1" applyFont="1" applyFill="1" applyBorder="1" applyAlignment="1">
      <alignment horizontal="center" vertical="center"/>
    </xf>
    <xf numFmtId="4" fontId="3" fillId="7" borderId="45" xfId="0" applyNumberFormat="1" applyFont="1" applyFill="1" applyBorder="1" applyAlignment="1">
      <alignment horizontal="right" vertical="center"/>
    </xf>
    <xf numFmtId="4" fontId="16" fillId="5" borderId="79" xfId="0" applyNumberFormat="1" applyFont="1" applyFill="1" applyBorder="1" applyAlignment="1">
      <alignment horizontal="right" vertical="center"/>
    </xf>
    <xf numFmtId="0" fontId="2" fillId="5" borderId="98" xfId="0" applyFont="1" applyFill="1" applyBorder="1" applyAlignment="1">
      <alignment vertical="center"/>
    </xf>
    <xf numFmtId="165" fontId="3" fillId="0" borderId="99" xfId="0" applyNumberFormat="1" applyFont="1" applyBorder="1" applyAlignment="1">
      <alignment vertical="top"/>
    </xf>
    <xf numFmtId="166" fontId="4" fillId="0" borderId="49" xfId="0" applyNumberFormat="1" applyFont="1" applyBorder="1" applyAlignment="1">
      <alignment horizontal="center" vertical="top"/>
    </xf>
    <xf numFmtId="0" fontId="2" fillId="0" borderId="100" xfId="0" applyFont="1" applyBorder="1" applyAlignment="1">
      <alignment vertical="top" wrapText="1"/>
    </xf>
    <xf numFmtId="0" fontId="2" fillId="0" borderId="49" xfId="0" applyFont="1" applyBorder="1" applyAlignment="1">
      <alignment horizontal="center" vertical="top"/>
    </xf>
    <xf numFmtId="4" fontId="2" fillId="0" borderId="90" xfId="0" applyNumberFormat="1" applyFont="1" applyBorder="1" applyAlignment="1">
      <alignment horizontal="right" vertical="top"/>
    </xf>
    <xf numFmtId="4" fontId="2" fillId="0" borderId="67" xfId="0" applyNumberFormat="1" applyFont="1" applyBorder="1" applyAlignment="1">
      <alignment horizontal="right" vertical="top"/>
    </xf>
    <xf numFmtId="4" fontId="2" fillId="0" borderId="68" xfId="0" applyNumberFormat="1" applyFont="1" applyBorder="1" applyAlignment="1">
      <alignment horizontal="right" vertical="top"/>
    </xf>
    <xf numFmtId="4" fontId="2" fillId="0" borderId="66" xfId="0" applyNumberFormat="1" applyFont="1" applyBorder="1" applyAlignment="1">
      <alignment horizontal="right" vertical="top"/>
    </xf>
    <xf numFmtId="166" fontId="4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4" fontId="2" fillId="0" borderId="58" xfId="0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center" vertical="top"/>
    </xf>
    <xf numFmtId="4" fontId="2" fillId="0" borderId="64" xfId="0" applyNumberFormat="1" applyFont="1" applyBorder="1" applyAlignment="1">
      <alignment horizontal="right" vertical="top"/>
    </xf>
    <xf numFmtId="0" fontId="4" fillId="5" borderId="79" xfId="0" applyFont="1" applyFill="1" applyBorder="1" applyAlignment="1">
      <alignment vertical="center"/>
    </xf>
    <xf numFmtId="0" fontId="2" fillId="0" borderId="32" xfId="0" applyFont="1" applyBorder="1" applyAlignment="1">
      <alignment vertical="top" wrapText="1"/>
    </xf>
    <xf numFmtId="4" fontId="2" fillId="0" borderId="59" xfId="0" applyNumberFormat="1" applyFont="1" applyBorder="1" applyAlignment="1">
      <alignment horizontal="right" vertical="top"/>
    </xf>
    <xf numFmtId="4" fontId="2" fillId="0" borderId="101" xfId="0" applyNumberFormat="1" applyFont="1" applyBorder="1" applyAlignment="1">
      <alignment horizontal="right" vertical="top"/>
    </xf>
    <xf numFmtId="4" fontId="16" fillId="0" borderId="49" xfId="0" applyNumberFormat="1" applyFont="1" applyBorder="1" applyAlignment="1">
      <alignment horizontal="right" vertical="top"/>
    </xf>
    <xf numFmtId="0" fontId="2" fillId="0" borderId="49" xfId="0" applyFont="1" applyBorder="1" applyAlignment="1">
      <alignment vertical="top" wrapText="1"/>
    </xf>
    <xf numFmtId="166" fontId="4" fillId="0" borderId="27" xfId="0" applyNumberFormat="1" applyFont="1" applyBorder="1" applyAlignment="1">
      <alignment horizontal="center" vertical="top"/>
    </xf>
    <xf numFmtId="4" fontId="16" fillId="0" borderId="27" xfId="0" applyNumberFormat="1" applyFont="1" applyBorder="1" applyAlignment="1">
      <alignment horizontal="right" vertical="top"/>
    </xf>
    <xf numFmtId="166" fontId="4" fillId="0" borderId="70" xfId="0" applyNumberFormat="1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70" xfId="0" applyFont="1" applyBorder="1" applyAlignment="1">
      <alignment vertical="top" wrapText="1"/>
    </xf>
    <xf numFmtId="165" fontId="3" fillId="0" borderId="23" xfId="0" applyNumberFormat="1" applyFont="1" applyBorder="1" applyAlignment="1">
      <alignment vertical="top"/>
    </xf>
    <xf numFmtId="165" fontId="3" fillId="0" borderId="27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right" vertical="top"/>
    </xf>
    <xf numFmtId="0" fontId="2" fillId="5" borderId="45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top"/>
    </xf>
    <xf numFmtId="0" fontId="2" fillId="0" borderId="99" xfId="0" applyFont="1" applyBorder="1" applyAlignment="1">
      <alignment vertical="top" wrapText="1"/>
    </xf>
    <xf numFmtId="0" fontId="2" fillId="0" borderId="105" xfId="0" applyFont="1" applyBorder="1" applyAlignment="1">
      <alignment vertical="top" wrapText="1"/>
    </xf>
    <xf numFmtId="4" fontId="16" fillId="0" borderId="23" xfId="0" applyNumberFormat="1" applyFont="1" applyBorder="1" applyAlignment="1">
      <alignment horizontal="right" vertical="top"/>
    </xf>
    <xf numFmtId="0" fontId="2" fillId="0" borderId="106" xfId="0" applyFont="1" applyBorder="1" applyAlignment="1">
      <alignment vertical="top" wrapText="1"/>
    </xf>
    <xf numFmtId="0" fontId="2" fillId="0" borderId="86" xfId="0" applyFont="1" applyBorder="1" applyAlignment="1">
      <alignment vertical="top" wrapText="1"/>
    </xf>
    <xf numFmtId="0" fontId="3" fillId="7" borderId="9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22" fillId="6" borderId="107" xfId="0" applyFont="1" applyFill="1" applyBorder="1" applyAlignment="1">
      <alignment horizontal="left" vertical="top" wrapText="1"/>
    </xf>
    <xf numFmtId="4" fontId="3" fillId="6" borderId="108" xfId="0" applyNumberFormat="1" applyFont="1" applyFill="1" applyBorder="1" applyAlignment="1">
      <alignment horizontal="right" vertical="top"/>
    </xf>
    <xf numFmtId="4" fontId="3" fillId="6" borderId="49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4" fontId="2" fillId="0" borderId="91" xfId="0" applyNumberFormat="1" applyFont="1" applyBorder="1" applyAlignment="1">
      <alignment horizontal="right" vertical="top"/>
    </xf>
    <xf numFmtId="165" fontId="3" fillId="6" borderId="51" xfId="0" applyNumberFormat="1" applyFont="1" applyFill="1" applyBorder="1" applyAlignment="1">
      <alignment vertical="top"/>
    </xf>
    <xf numFmtId="49" fontId="4" fillId="6" borderId="109" xfId="0" applyNumberFormat="1" applyFont="1" applyFill="1" applyBorder="1" applyAlignment="1">
      <alignment horizontal="center" vertical="top"/>
    </xf>
    <xf numFmtId="0" fontId="3" fillId="6" borderId="107" xfId="0" applyFont="1" applyFill="1" applyBorder="1" applyAlignment="1">
      <alignment vertical="top" wrapText="1"/>
    </xf>
    <xf numFmtId="0" fontId="21" fillId="6" borderId="65" xfId="0" applyFont="1" applyFill="1" applyBorder="1" applyAlignment="1">
      <alignment horizontal="left" vertical="top" wrapText="1"/>
    </xf>
    <xf numFmtId="165" fontId="21" fillId="7" borderId="38" xfId="0" applyNumberFormat="1" applyFont="1" applyFill="1" applyBorder="1" applyAlignment="1">
      <alignment vertical="center"/>
    </xf>
    <xf numFmtId="165" fontId="3" fillId="7" borderId="42" xfId="0" applyNumberFormat="1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vertical="center" wrapText="1"/>
    </xf>
    <xf numFmtId="0" fontId="3" fillId="7" borderId="40" xfId="0" applyFont="1" applyFill="1" applyBorder="1" applyAlignment="1">
      <alignment horizontal="center" vertical="center"/>
    </xf>
    <xf numFmtId="4" fontId="3" fillId="7" borderId="17" xfId="0" applyNumberFormat="1" applyFont="1" applyFill="1" applyBorder="1" applyAlignment="1">
      <alignment horizontal="right" vertical="center"/>
    </xf>
    <xf numFmtId="165" fontId="3" fillId="4" borderId="43" xfId="0" applyNumberFormat="1" applyFont="1" applyFill="1" applyBorder="1" applyAlignment="1">
      <alignment vertical="center"/>
    </xf>
    <xf numFmtId="165" fontId="3" fillId="4" borderId="44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right" vertical="center"/>
    </xf>
    <xf numFmtId="4" fontId="3" fillId="4" borderId="47" xfId="0" applyNumberFormat="1" applyFont="1" applyFill="1" applyBorder="1" applyAlignment="1">
      <alignment horizontal="right" vertical="center"/>
    </xf>
    <xf numFmtId="4" fontId="3" fillId="4" borderId="98" xfId="0" applyNumberFormat="1" applyFont="1" applyFill="1" applyBorder="1" applyAlignment="1">
      <alignment horizontal="right" vertical="center"/>
    </xf>
    <xf numFmtId="10" fontId="16" fillId="4" borderId="55" xfId="0" applyNumberFormat="1" applyFont="1" applyFill="1" applyBorder="1" applyAlignment="1">
      <alignment horizontal="right" vertical="top"/>
    </xf>
    <xf numFmtId="0" fontId="3" fillId="4" borderId="78" xfId="0" applyFont="1" applyFill="1" applyBorder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3" fillId="4" borderId="47" xfId="0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wrapText="1"/>
    </xf>
    <xf numFmtId="4" fontId="2" fillId="0" borderId="3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wrapText="1"/>
    </xf>
    <xf numFmtId="4" fontId="18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2" fillId="0" borderId="0" xfId="0" applyFont="1"/>
    <xf numFmtId="4" fontId="33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34" fillId="0" borderId="0" xfId="0" applyFont="1" applyAlignment="1">
      <alignment horizontal="right"/>
    </xf>
    <xf numFmtId="0" fontId="10" fillId="0" borderId="26" xfId="0" applyFont="1" applyBorder="1" applyAlignment="1">
      <alignment horizontal="center" vertical="center" wrapText="1"/>
    </xf>
    <xf numFmtId="4" fontId="10" fillId="0" borderId="26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right" wrapText="1"/>
    </xf>
    <xf numFmtId="0" fontId="5" fillId="0" borderId="26" xfId="0" applyFont="1" applyBorder="1" applyAlignment="1">
      <alignment wrapText="1"/>
    </xf>
    <xf numFmtId="4" fontId="5" fillId="0" borderId="26" xfId="0" applyNumberFormat="1" applyFont="1" applyBorder="1"/>
    <xf numFmtId="0" fontId="10" fillId="0" borderId="0" xfId="0" applyFont="1" applyAlignment="1">
      <alignment wrapText="1"/>
    </xf>
    <xf numFmtId="4" fontId="10" fillId="0" borderId="26" xfId="0" applyNumberFormat="1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0" xfId="0" applyFont="1"/>
    <xf numFmtId="0" fontId="37" fillId="0" borderId="0" xfId="0" applyFont="1"/>
    <xf numFmtId="4" fontId="37" fillId="0" borderId="0" xfId="0" applyNumberFormat="1" applyFont="1"/>
    <xf numFmtId="0" fontId="0" fillId="0" borderId="0" xfId="0"/>
    <xf numFmtId="0" fontId="39" fillId="0" borderId="0" xfId="0" applyFont="1"/>
    <xf numFmtId="0" fontId="40" fillId="0" borderId="0" xfId="0" applyFont="1"/>
    <xf numFmtId="0" fontId="41" fillId="0" borderId="0" xfId="0" applyFont="1" applyAlignment="1">
      <alignment horizontal="left"/>
    </xf>
    <xf numFmtId="0" fontId="42" fillId="0" borderId="57" xfId="0" applyFont="1" applyBorder="1" applyAlignment="1">
      <alignment vertical="top" wrapText="1"/>
    </xf>
    <xf numFmtId="0" fontId="42" fillId="0" borderId="72" xfId="0" applyFont="1" applyBorder="1" applyAlignment="1">
      <alignment vertical="top" wrapText="1"/>
    </xf>
    <xf numFmtId="165" fontId="39" fillId="0" borderId="56" xfId="0" applyNumberFormat="1" applyFont="1" applyBorder="1" applyAlignment="1">
      <alignment vertical="top"/>
    </xf>
    <xf numFmtId="0" fontId="43" fillId="8" borderId="57" xfId="0" applyFont="1" applyFill="1" applyBorder="1" applyAlignment="1">
      <alignment vertical="top" wrapText="1"/>
    </xf>
    <xf numFmtId="0" fontId="43" fillId="0" borderId="56" xfId="0" applyFont="1" applyBorder="1" applyAlignment="1">
      <alignment horizontal="center" vertical="top"/>
    </xf>
    <xf numFmtId="0" fontId="42" fillId="0" borderId="56" xfId="0" applyFont="1" applyBorder="1" applyAlignment="1">
      <alignment horizontal="center" vertical="top" wrapText="1"/>
    </xf>
    <xf numFmtId="0" fontId="44" fillId="8" borderId="57" xfId="0" applyFont="1" applyFill="1" applyBorder="1" applyAlignment="1">
      <alignment horizontal="left" vertical="top" wrapText="1"/>
    </xf>
    <xf numFmtId="0" fontId="43" fillId="8" borderId="57" xfId="0" applyFont="1" applyFill="1" applyBorder="1" applyAlignment="1">
      <alignment horizontal="left" vertical="top" wrapText="1"/>
    </xf>
    <xf numFmtId="0" fontId="43" fillId="8" borderId="72" xfId="0" applyFont="1" applyFill="1" applyBorder="1" applyAlignment="1">
      <alignment horizontal="left" vertical="top" wrapText="1"/>
    </xf>
    <xf numFmtId="0" fontId="42" fillId="0" borderId="56" xfId="0" applyFont="1" applyBorder="1" applyAlignment="1">
      <alignment horizontal="center" vertical="top"/>
    </xf>
    <xf numFmtId="0" fontId="42" fillId="8" borderId="89" xfId="0" applyFont="1" applyFill="1" applyBorder="1" applyAlignment="1">
      <alignment vertical="top" wrapText="1"/>
    </xf>
    <xf numFmtId="0" fontId="43" fillId="8" borderId="23" xfId="0" applyFont="1" applyFill="1" applyBorder="1" applyAlignment="1">
      <alignment vertical="top" wrapText="1"/>
    </xf>
    <xf numFmtId="0" fontId="43" fillId="8" borderId="72" xfId="0" applyFont="1" applyFill="1" applyBorder="1" applyAlignment="1">
      <alignment vertical="top" wrapText="1"/>
    </xf>
    <xf numFmtId="0" fontId="43" fillId="0" borderId="49" xfId="0" applyFont="1" applyBorder="1" applyAlignment="1">
      <alignment horizontal="center" vertical="top"/>
    </xf>
    <xf numFmtId="0" fontId="43" fillId="0" borderId="23" xfId="0" applyFont="1" applyBorder="1" applyAlignment="1">
      <alignment horizontal="center" vertical="top"/>
    </xf>
    <xf numFmtId="0" fontId="43" fillId="0" borderId="60" xfId="0" applyFont="1" applyBorder="1" applyAlignment="1">
      <alignment horizontal="center" vertical="top"/>
    </xf>
    <xf numFmtId="4" fontId="2" fillId="9" borderId="110" xfId="0" applyNumberFormat="1" applyFont="1" applyFill="1" applyBorder="1" applyAlignment="1">
      <alignment horizontal="right" vertical="top"/>
    </xf>
    <xf numFmtId="4" fontId="5" fillId="0" borderId="26" xfId="0" applyNumberFormat="1" applyFont="1" applyBorder="1" applyAlignment="1">
      <alignment wrapText="1"/>
    </xf>
    <xf numFmtId="49" fontId="47" fillId="0" borderId="26" xfId="0" applyNumberFormat="1" applyFont="1" applyBorder="1" applyAlignment="1">
      <alignment horizontal="right" vertical="center" wrapText="1"/>
    </xf>
    <xf numFmtId="49" fontId="48" fillId="0" borderId="26" xfId="0" applyNumberFormat="1" applyFont="1" applyBorder="1" applyAlignment="1">
      <alignment horizontal="right" vertical="center" wrapText="1"/>
    </xf>
    <xf numFmtId="49" fontId="38" fillId="0" borderId="26" xfId="0" applyNumberFormat="1" applyFont="1" applyBorder="1" applyAlignment="1">
      <alignment horizontal="right" vertical="center" wrapText="1"/>
    </xf>
    <xf numFmtId="4" fontId="38" fillId="0" borderId="26" xfId="0" applyNumberFormat="1" applyFont="1" applyBorder="1" applyAlignment="1">
      <alignment vertical="center" wrapText="1"/>
    </xf>
    <xf numFmtId="0" fontId="47" fillId="0" borderId="26" xfId="0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6" xfId="0" applyFont="1" applyBorder="1" applyAlignment="1">
      <alignment vertical="center" wrapText="1"/>
    </xf>
    <xf numFmtId="49" fontId="5" fillId="0" borderId="89" xfId="0" applyNumberFormat="1" applyFont="1" applyBorder="1" applyAlignment="1">
      <alignment horizontal="right" wrapText="1"/>
    </xf>
    <xf numFmtId="0" fontId="38" fillId="0" borderId="62" xfId="0" applyFont="1" applyBorder="1" applyAlignment="1">
      <alignment vertical="center" wrapText="1"/>
    </xf>
    <xf numFmtId="49" fontId="47" fillId="0" borderId="53" xfId="0" applyNumberFormat="1" applyFont="1" applyBorder="1" applyAlignment="1">
      <alignment horizontal="right" vertical="center" wrapText="1"/>
    </xf>
    <xf numFmtId="0" fontId="47" fillId="0" borderId="53" xfId="0" applyFont="1" applyBorder="1" applyAlignment="1">
      <alignment horizontal="left" vertical="center" wrapText="1"/>
    </xf>
    <xf numFmtId="4" fontId="38" fillId="0" borderId="53" xfId="0" applyNumberFormat="1" applyFont="1" applyBorder="1" applyAlignment="1">
      <alignment vertical="center" wrapText="1"/>
    </xf>
    <xf numFmtId="0" fontId="38" fillId="0" borderId="53" xfId="0" applyFont="1" applyBorder="1" applyAlignment="1">
      <alignment vertical="center" wrapText="1"/>
    </xf>
    <xf numFmtId="0" fontId="38" fillId="0" borderId="58" xfId="0" applyFont="1" applyBorder="1" applyAlignment="1">
      <alignment vertical="center" wrapText="1"/>
    </xf>
    <xf numFmtId="0" fontId="1" fillId="0" borderId="112" xfId="0" applyFont="1" applyBorder="1" applyAlignment="1">
      <alignment vertical="top" wrapText="1"/>
    </xf>
    <xf numFmtId="4" fontId="38" fillId="0" borderId="89" xfId="0" applyNumberFormat="1" applyFont="1" applyBorder="1" applyAlignment="1">
      <alignment vertical="center" wrapText="1"/>
    </xf>
    <xf numFmtId="0" fontId="50" fillId="0" borderId="0" xfId="0" applyFont="1"/>
    <xf numFmtId="0" fontId="51" fillId="0" borderId="26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0" fontId="38" fillId="0" borderId="112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 wrapText="1"/>
    </xf>
    <xf numFmtId="0" fontId="12" fillId="0" borderId="62" xfId="0" applyFont="1" applyBorder="1" applyAlignment="1">
      <alignment vertical="center" wrapText="1"/>
    </xf>
    <xf numFmtId="0" fontId="38" fillId="0" borderId="89" xfId="0" applyFont="1" applyBorder="1" applyAlignment="1">
      <alignment vertical="center" wrapText="1"/>
    </xf>
    <xf numFmtId="4" fontId="38" fillId="0" borderId="112" xfId="0" applyNumberFormat="1" applyFont="1" applyBorder="1" applyAlignment="1">
      <alignment vertical="center" wrapText="1"/>
    </xf>
    <xf numFmtId="0" fontId="38" fillId="0" borderId="112" xfId="0" applyFont="1" applyBorder="1" applyAlignment="1">
      <alignment vertical="center" wrapText="1"/>
    </xf>
    <xf numFmtId="0" fontId="50" fillId="0" borderId="42" xfId="0" applyFont="1" applyBorder="1" applyAlignment="1">
      <alignment vertical="center"/>
    </xf>
    <xf numFmtId="0" fontId="5" fillId="0" borderId="42" xfId="0" applyFont="1" applyBorder="1"/>
    <xf numFmtId="4" fontId="38" fillId="0" borderId="92" xfId="0" applyNumberFormat="1" applyFont="1" applyBorder="1" applyAlignment="1">
      <alignment vertical="center" wrapText="1"/>
    </xf>
    <xf numFmtId="4" fontId="52" fillId="0" borderId="0" xfId="0" applyNumberFormat="1" applyFont="1"/>
    <xf numFmtId="2" fontId="52" fillId="0" borderId="0" xfId="0" applyNumberFormat="1" applyFont="1"/>
    <xf numFmtId="0" fontId="9" fillId="0" borderId="26" xfId="0" applyFont="1" applyBorder="1" applyAlignment="1">
      <alignment vertical="center" wrapText="1"/>
    </xf>
    <xf numFmtId="0" fontId="9" fillId="0" borderId="62" xfId="0" applyFont="1" applyBorder="1" applyAlignment="1">
      <alignment vertical="center" wrapText="1"/>
    </xf>
    <xf numFmtId="4" fontId="10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9" fillId="0" borderId="112" xfId="0" applyFont="1" applyBorder="1" applyAlignment="1">
      <alignment vertical="center" wrapText="1"/>
    </xf>
    <xf numFmtId="0" fontId="0" fillId="0" borderId="0" xfId="0"/>
    <xf numFmtId="4" fontId="10" fillId="0" borderId="26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10" fontId="13" fillId="0" borderId="1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2" fillId="0" borderId="3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6" fillId="0" borderId="60" xfId="0" applyNumberFormat="1" applyFont="1" applyBorder="1" applyAlignment="1">
      <alignment horizontal="right" vertical="center"/>
    </xf>
    <xf numFmtId="0" fontId="12" fillId="0" borderId="72" xfId="0" applyFont="1" applyBorder="1"/>
    <xf numFmtId="0" fontId="12" fillId="0" borderId="86" xfId="0" applyFont="1" applyBorder="1"/>
    <xf numFmtId="0" fontId="12" fillId="0" borderId="87" xfId="0" applyFont="1" applyBorder="1"/>
    <xf numFmtId="165" fontId="21" fillId="7" borderId="4" xfId="0" applyNumberFormat="1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center"/>
    </xf>
    <xf numFmtId="4" fontId="3" fillId="0" borderId="50" xfId="0" applyNumberFormat="1" applyFont="1" applyBorder="1" applyAlignment="1">
      <alignment horizontal="center"/>
    </xf>
    <xf numFmtId="165" fontId="21" fillId="7" borderId="102" xfId="0" applyNumberFormat="1" applyFont="1" applyFill="1" applyBorder="1" applyAlignment="1">
      <alignment horizontal="left" vertical="center" wrapText="1"/>
    </xf>
    <xf numFmtId="0" fontId="12" fillId="0" borderId="103" xfId="0" applyFont="1" applyBorder="1"/>
    <xf numFmtId="0" fontId="12" fillId="0" borderId="104" xfId="0" applyFont="1" applyBorder="1"/>
    <xf numFmtId="165" fontId="2" fillId="0" borderId="0" xfId="0" applyNumberFormat="1" applyFont="1" applyAlignment="1">
      <alignment horizontal="center" vertical="center"/>
    </xf>
    <xf numFmtId="165" fontId="4" fillId="4" borderId="4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12" fillId="0" borderId="35" xfId="0" applyFont="1" applyBorder="1"/>
    <xf numFmtId="0" fontId="3" fillId="2" borderId="34" xfId="0" applyFont="1" applyFill="1" applyBorder="1" applyAlignment="1">
      <alignment horizontal="center" vertical="center" wrapText="1"/>
    </xf>
    <xf numFmtId="0" fontId="12" fillId="0" borderId="3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2" fillId="0" borderId="37" xfId="0" applyFont="1" applyBorder="1"/>
    <xf numFmtId="4" fontId="50" fillId="0" borderId="114" xfId="0" applyNumberFormat="1" applyFont="1" applyBorder="1" applyAlignment="1">
      <alignment horizontal="right" vertical="center"/>
    </xf>
    <xf numFmtId="0" fontId="10" fillId="0" borderId="89" xfId="0" applyFont="1" applyBorder="1" applyAlignment="1">
      <alignment horizontal="right" wrapText="1"/>
    </xf>
    <xf numFmtId="0" fontId="12" fillId="0" borderId="57" xfId="0" applyFont="1" applyBorder="1"/>
    <xf numFmtId="0" fontId="34" fillId="0" borderId="0" xfId="0" applyFont="1" applyAlignment="1">
      <alignment horizontal="right" wrapText="1"/>
    </xf>
    <xf numFmtId="0" fontId="3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10" fillId="5" borderId="89" xfId="0" applyFont="1" applyFill="1" applyBorder="1" applyAlignment="1">
      <alignment horizontal="center" vertical="center" wrapText="1"/>
    </xf>
    <xf numFmtId="0" fontId="12" fillId="0" borderId="58" xfId="0" applyFont="1" applyBorder="1"/>
    <xf numFmtId="4" fontId="10" fillId="5" borderId="89" xfId="0" applyNumberFormat="1" applyFont="1" applyFill="1" applyBorder="1" applyAlignment="1">
      <alignment horizontal="center" vertical="center" wrapText="1"/>
    </xf>
    <xf numFmtId="49" fontId="38" fillId="0" borderId="62" xfId="0" applyNumberFormat="1" applyFont="1" applyBorder="1" applyAlignment="1">
      <alignment horizontal="right" vertical="center" wrapText="1"/>
    </xf>
    <xf numFmtId="49" fontId="38" fillId="0" borderId="111" xfId="0" applyNumberFormat="1" applyFont="1" applyBorder="1" applyAlignment="1">
      <alignment horizontal="right" vertical="center" wrapText="1"/>
    </xf>
    <xf numFmtId="49" fontId="38" fillId="0" borderId="53" xfId="0" applyNumberFormat="1" applyFont="1" applyBorder="1" applyAlignment="1">
      <alignment horizontal="right" vertical="center" wrapText="1"/>
    </xf>
    <xf numFmtId="0" fontId="38" fillId="0" borderId="62" xfId="0" applyFont="1" applyBorder="1" applyAlignment="1">
      <alignment horizontal="left" vertical="center" wrapText="1"/>
    </xf>
    <xf numFmtId="0" fontId="38" fillId="0" borderId="111" xfId="0" applyFont="1" applyBorder="1" applyAlignment="1">
      <alignment horizontal="left" vertical="center" wrapText="1"/>
    </xf>
    <xf numFmtId="0" fontId="38" fillId="0" borderId="53" xfId="0" applyFont="1" applyBorder="1" applyAlignment="1">
      <alignment horizontal="left" vertical="center" wrapText="1"/>
    </xf>
    <xf numFmtId="4" fontId="38" fillId="0" borderId="62" xfId="0" applyNumberFormat="1" applyFont="1" applyBorder="1" applyAlignment="1">
      <alignment horizontal="right" vertical="center" wrapText="1"/>
    </xf>
    <xf numFmtId="4" fontId="38" fillId="0" borderId="111" xfId="0" applyNumberFormat="1" applyFont="1" applyBorder="1" applyAlignment="1">
      <alignment horizontal="right" vertical="center" wrapText="1"/>
    </xf>
    <xf numFmtId="4" fontId="38" fillId="0" borderId="53" xfId="0" applyNumberFormat="1" applyFont="1" applyBorder="1" applyAlignment="1">
      <alignment horizontal="right" vertical="center" wrapText="1"/>
    </xf>
    <xf numFmtId="49" fontId="38" fillId="0" borderId="112" xfId="0" applyNumberFormat="1" applyFont="1" applyBorder="1" applyAlignment="1">
      <alignment horizontal="right" vertical="center" wrapText="1"/>
    </xf>
    <xf numFmtId="0" fontId="38" fillId="0" borderId="112" xfId="0" applyFont="1" applyBorder="1" applyAlignment="1">
      <alignment horizontal="left" vertical="center" wrapText="1"/>
    </xf>
    <xf numFmtId="4" fontId="38" fillId="0" borderId="112" xfId="0" applyNumberFormat="1" applyFont="1" applyBorder="1" applyAlignment="1">
      <alignment horizontal="right" vertical="center" wrapText="1"/>
    </xf>
    <xf numFmtId="4" fontId="38" fillId="0" borderId="101" xfId="0" applyNumberFormat="1" applyFont="1" applyBorder="1" applyAlignment="1">
      <alignment horizontal="right" vertical="center" wrapText="1"/>
    </xf>
    <xf numFmtId="0" fontId="38" fillId="0" borderId="62" xfId="0" applyFont="1" applyBorder="1" applyAlignment="1">
      <alignment horizontal="center" vertical="center" wrapText="1"/>
    </xf>
    <xf numFmtId="0" fontId="38" fillId="0" borderId="111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right" vertical="center" wrapText="1"/>
    </xf>
    <xf numFmtId="0" fontId="38" fillId="0" borderId="111" xfId="0" applyFont="1" applyBorder="1" applyAlignment="1">
      <alignment horizontal="right" vertical="center" wrapText="1"/>
    </xf>
    <xf numFmtId="0" fontId="38" fillId="0" borderId="53" xfId="0" applyFont="1" applyBorder="1" applyAlignment="1">
      <alignment horizontal="right" vertical="center" wrapText="1"/>
    </xf>
    <xf numFmtId="0" fontId="9" fillId="0" borderId="112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0" fontId="38" fillId="0" borderId="59" xfId="0" applyFont="1" applyBorder="1" applyAlignment="1">
      <alignment horizontal="left" vertical="center" wrapText="1"/>
    </xf>
    <xf numFmtId="4" fontId="38" fillId="0" borderId="92" xfId="0" applyNumberFormat="1" applyFont="1" applyBorder="1" applyAlignment="1">
      <alignment horizontal="center" vertical="center" wrapText="1"/>
    </xf>
    <xf numFmtId="4" fontId="38" fillId="0" borderId="113" xfId="0" applyNumberFormat="1" applyFont="1" applyBorder="1" applyAlignment="1">
      <alignment horizontal="center" vertical="center" wrapText="1"/>
    </xf>
    <xf numFmtId="4" fontId="38" fillId="0" borderId="101" xfId="0" applyNumberFormat="1" applyFont="1" applyBorder="1" applyAlignment="1">
      <alignment horizontal="center" vertical="center" wrapText="1"/>
    </xf>
    <xf numFmtId="0" fontId="38" fillId="0" borderId="11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left" vertical="center" wrapText="1"/>
    </xf>
    <xf numFmtId="0" fontId="50" fillId="0" borderId="11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9" fillId="0" borderId="111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4" fontId="38" fillId="0" borderId="62" xfId="0" applyNumberFormat="1" applyFont="1" applyBorder="1" applyAlignment="1">
      <alignment horizontal="center" vertical="center" wrapText="1"/>
    </xf>
    <xf numFmtId="4" fontId="38" fillId="0" borderId="111" xfId="0" applyNumberFormat="1" applyFont="1" applyBorder="1" applyAlignment="1">
      <alignment horizontal="center" vertical="center" wrapText="1"/>
    </xf>
    <xf numFmtId="4" fontId="38" fillId="0" borderId="53" xfId="0" applyNumberFormat="1" applyFont="1" applyBorder="1" applyAlignment="1">
      <alignment horizontal="center" vertical="center" wrapText="1"/>
    </xf>
    <xf numFmtId="4" fontId="5" fillId="0" borderId="113" xfId="0" applyNumberFormat="1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10" fillId="0" borderId="26" xfId="0" applyNumberFormat="1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wrapText="1"/>
    </xf>
    <xf numFmtId="4" fontId="10" fillId="0" borderId="26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E25" workbookViewId="0">
      <selection activeCell="F10" sqref="F10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412" t="s">
        <v>0</v>
      </c>
      <c r="B1" s="40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412" t="s">
        <v>621</v>
      </c>
      <c r="I2" s="407"/>
      <c r="J2" s="40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412" t="s">
        <v>622</v>
      </c>
      <c r="I3" s="407"/>
      <c r="J3" s="40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348" t="s">
        <v>329</v>
      </c>
      <c r="B10" s="1"/>
      <c r="C10" s="3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3">
      <c r="A11" s="346" t="s">
        <v>330</v>
      </c>
      <c r="B11" s="1"/>
      <c r="C11" s="34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3">
      <c r="A12" s="346" t="s">
        <v>331</v>
      </c>
      <c r="B12" s="1"/>
      <c r="C12" s="3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3">
      <c r="A13" s="346" t="s">
        <v>332</v>
      </c>
      <c r="B13" s="1"/>
      <c r="C13" s="34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3">
      <c r="A14" s="346" t="s">
        <v>333</v>
      </c>
      <c r="B14" s="1"/>
      <c r="C14" s="3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3">
      <c r="A15" s="3" t="s">
        <v>617</v>
      </c>
      <c r="B15" s="1"/>
      <c r="C15" s="34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6" x14ac:dyDescent="0.3">
      <c r="A18" s="7"/>
      <c r="B18" s="413" t="s">
        <v>2</v>
      </c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6" x14ac:dyDescent="0.3">
      <c r="A19" s="7"/>
      <c r="B19" s="413" t="s">
        <v>3</v>
      </c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6" x14ac:dyDescent="0.3">
      <c r="A20" s="7"/>
      <c r="B20" s="414" t="s">
        <v>616</v>
      </c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3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3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x14ac:dyDescent="0.3">
      <c r="A23" s="415"/>
      <c r="B23" s="408" t="s">
        <v>4</v>
      </c>
      <c r="C23" s="409"/>
      <c r="D23" s="418" t="s">
        <v>5</v>
      </c>
      <c r="E23" s="419"/>
      <c r="F23" s="419"/>
      <c r="G23" s="419"/>
      <c r="H23" s="419"/>
      <c r="I23" s="419"/>
      <c r="J23" s="420"/>
      <c r="K23" s="408" t="s">
        <v>6</v>
      </c>
      <c r="L23" s="409"/>
      <c r="M23" s="408" t="s">
        <v>7</v>
      </c>
      <c r="N23" s="409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3">
      <c r="A24" s="416"/>
      <c r="B24" s="410"/>
      <c r="C24" s="411"/>
      <c r="D24" s="15" t="s">
        <v>8</v>
      </c>
      <c r="E24" s="16" t="s">
        <v>9</v>
      </c>
      <c r="F24" s="16" t="s">
        <v>10</v>
      </c>
      <c r="G24" s="16" t="s">
        <v>11</v>
      </c>
      <c r="H24" s="16" t="s">
        <v>12</v>
      </c>
      <c r="I24" s="421" t="s">
        <v>13</v>
      </c>
      <c r="J24" s="411"/>
      <c r="K24" s="410"/>
      <c r="L24" s="411"/>
      <c r="M24" s="410"/>
      <c r="N24" s="411"/>
      <c r="O24" s="4"/>
      <c r="P24" s="4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x14ac:dyDescent="0.3">
      <c r="A25" s="417"/>
      <c r="B25" s="18" t="s">
        <v>14</v>
      </c>
      <c r="C25" s="19" t="s">
        <v>15</v>
      </c>
      <c r="D25" s="18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14</v>
      </c>
      <c r="J25" s="21" t="s">
        <v>16</v>
      </c>
      <c r="K25" s="18" t="s">
        <v>14</v>
      </c>
      <c r="L25" s="19" t="s">
        <v>15</v>
      </c>
      <c r="M25" s="22" t="s">
        <v>14</v>
      </c>
      <c r="N25" s="23" t="s">
        <v>15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3">
      <c r="A26" s="25" t="s">
        <v>17</v>
      </c>
      <c r="B26" s="26" t="s">
        <v>18</v>
      </c>
      <c r="C26" s="27" t="s">
        <v>19</v>
      </c>
      <c r="D26" s="26" t="s">
        <v>20</v>
      </c>
      <c r="E26" s="28" t="s">
        <v>21</v>
      </c>
      <c r="F26" s="28" t="s">
        <v>22</v>
      </c>
      <c r="G26" s="28" t="s">
        <v>23</v>
      </c>
      <c r="H26" s="28" t="s">
        <v>24</v>
      </c>
      <c r="I26" s="28" t="s">
        <v>25</v>
      </c>
      <c r="J26" s="27" t="s">
        <v>26</v>
      </c>
      <c r="K26" s="26" t="s">
        <v>27</v>
      </c>
      <c r="L26" s="27" t="s">
        <v>28</v>
      </c>
      <c r="M26" s="26" t="s">
        <v>29</v>
      </c>
      <c r="N26" s="27" t="s">
        <v>30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3">
      <c r="A27" s="31" t="s">
        <v>31</v>
      </c>
      <c r="B27" s="32">
        <f t="shared" ref="B27:B29" si="0">C27/N27</f>
        <v>1</v>
      </c>
      <c r="C27" s="33">
        <f>'Кошторис  витрат'!G209</f>
        <v>834212</v>
      </c>
      <c r="D27" s="34">
        <v>0</v>
      </c>
      <c r="E27" s="35">
        <v>0</v>
      </c>
      <c r="F27" s="35">
        <v>0</v>
      </c>
      <c r="G27" s="35">
        <v>0</v>
      </c>
      <c r="H27" s="35">
        <v>0</v>
      </c>
      <c r="I27" s="36">
        <f t="shared" ref="I27:I29" si="1">J27/N27</f>
        <v>0</v>
      </c>
      <c r="J27" s="33">
        <f t="shared" ref="J27:J29" si="2">D27+E27+F27+G27+H27</f>
        <v>0</v>
      </c>
      <c r="K27" s="32">
        <f t="shared" ref="K27:K29" si="3">L27/N27</f>
        <v>0</v>
      </c>
      <c r="L27" s="33">
        <f>'Кошторис  витрат'!S209</f>
        <v>0</v>
      </c>
      <c r="M27" s="37">
        <v>1</v>
      </c>
      <c r="N27" s="38">
        <f t="shared" ref="N27:N29" si="4">C27+J27+L27</f>
        <v>834212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3">
      <c r="A28" s="39" t="s">
        <v>32</v>
      </c>
      <c r="B28" s="40">
        <f t="shared" si="0"/>
        <v>1</v>
      </c>
      <c r="C28" s="41">
        <f>'Кошторис  витрат'!J209</f>
        <v>833673</v>
      </c>
      <c r="D28" s="42">
        <v>0</v>
      </c>
      <c r="E28" s="43">
        <v>0</v>
      </c>
      <c r="F28" s="43">
        <v>0</v>
      </c>
      <c r="G28" s="43">
        <v>0</v>
      </c>
      <c r="H28" s="43">
        <v>0</v>
      </c>
      <c r="I28" s="44">
        <f t="shared" si="1"/>
        <v>0</v>
      </c>
      <c r="J28" s="41">
        <f t="shared" si="2"/>
        <v>0</v>
      </c>
      <c r="K28" s="40">
        <f t="shared" si="3"/>
        <v>0</v>
      </c>
      <c r="L28" s="41">
        <f>'Кошторис  витрат'!V209</f>
        <v>0</v>
      </c>
      <c r="M28" s="45">
        <v>1</v>
      </c>
      <c r="N28" s="46">
        <f t="shared" si="4"/>
        <v>833673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3">
      <c r="A29" s="47" t="s">
        <v>33</v>
      </c>
      <c r="B29" s="48">
        <f t="shared" si="0"/>
        <v>1</v>
      </c>
      <c r="C29" s="49">
        <v>667369.6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 t="shared" si="1"/>
        <v>0</v>
      </c>
      <c r="J29" s="49">
        <f t="shared" si="2"/>
        <v>0</v>
      </c>
      <c r="K29" s="48">
        <f t="shared" si="3"/>
        <v>0</v>
      </c>
      <c r="L29" s="49">
        <v>0</v>
      </c>
      <c r="M29" s="53">
        <f>(N29*M28)/N28</f>
        <v>0.80051722917738732</v>
      </c>
      <c r="N29" s="54">
        <f t="shared" si="4"/>
        <v>667369.6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3">
      <c r="A30" s="55" t="s">
        <v>34</v>
      </c>
      <c r="B30" s="56">
        <f t="shared" ref="B30:N30" si="5">B28-B29</f>
        <v>0</v>
      </c>
      <c r="C30" s="57">
        <f t="shared" si="5"/>
        <v>166303.40000000002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0</v>
      </c>
      <c r="I30" s="60">
        <f t="shared" si="5"/>
        <v>0</v>
      </c>
      <c r="J30" s="57">
        <f t="shared" si="5"/>
        <v>0</v>
      </c>
      <c r="K30" s="61">
        <f t="shared" si="5"/>
        <v>0</v>
      </c>
      <c r="L30" s="57">
        <f t="shared" si="5"/>
        <v>0</v>
      </c>
      <c r="M30" s="62">
        <f t="shared" si="5"/>
        <v>0.19948277082261268</v>
      </c>
      <c r="N30" s="63">
        <f t="shared" si="5"/>
        <v>166303.40000000002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4"/>
      <c r="B32" s="64" t="s">
        <v>35</v>
      </c>
      <c r="C32" s="422" t="s">
        <v>612</v>
      </c>
      <c r="D32" s="423"/>
      <c r="E32" s="423"/>
      <c r="F32" s="64"/>
      <c r="G32" s="65"/>
      <c r="H32" s="65"/>
      <c r="I32" s="66"/>
      <c r="J32" s="422" t="s">
        <v>613</v>
      </c>
      <c r="K32" s="423"/>
      <c r="L32" s="423"/>
      <c r="M32" s="423"/>
      <c r="N32" s="423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">
      <c r="A33" s="4"/>
      <c r="B33" s="4"/>
      <c r="C33" s="4"/>
      <c r="D33" s="67" t="s">
        <v>36</v>
      </c>
      <c r="E33" s="4"/>
      <c r="F33" s="68"/>
      <c r="G33" s="406" t="s">
        <v>37</v>
      </c>
      <c r="H33" s="407"/>
      <c r="I33" s="12"/>
      <c r="J33" s="406" t="s">
        <v>38</v>
      </c>
      <c r="K33" s="407"/>
      <c r="L33" s="407"/>
      <c r="M33" s="407"/>
      <c r="N33" s="407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31"/>
  <sheetViews>
    <sheetView zoomScale="75" zoomScaleNormal="75" workbookViewId="0">
      <selection activeCell="V213" sqref="V213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40" t="s">
        <v>39</v>
      </c>
      <c r="B1" s="407"/>
      <c r="C1" s="407"/>
      <c r="D1" s="407"/>
      <c r="E1" s="407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1" t="str">
        <f>Фінансування!A12</f>
        <v>Назва Грантоотримувача: БО "ЗБФ "ЄОЦ Мазаль Тов"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6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 Мистецький Дивосвіт - зцілення культурою</v>
      </c>
      <c r="B3" s="72"/>
      <c r="C3" s="71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6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 01 червня 2024 р.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 15 жовтня 2024 р.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3">
      <c r="A7" s="441" t="s">
        <v>40</v>
      </c>
      <c r="B7" s="442" t="s">
        <v>41</v>
      </c>
      <c r="C7" s="444" t="s">
        <v>42</v>
      </c>
      <c r="D7" s="446" t="s">
        <v>43</v>
      </c>
      <c r="E7" s="424" t="s">
        <v>44</v>
      </c>
      <c r="F7" s="419"/>
      <c r="G7" s="419"/>
      <c r="H7" s="419"/>
      <c r="I7" s="419"/>
      <c r="J7" s="420"/>
      <c r="K7" s="424" t="s">
        <v>45</v>
      </c>
      <c r="L7" s="419"/>
      <c r="M7" s="419"/>
      <c r="N7" s="419"/>
      <c r="O7" s="419"/>
      <c r="P7" s="420"/>
      <c r="Q7" s="424" t="s">
        <v>46</v>
      </c>
      <c r="R7" s="419"/>
      <c r="S7" s="419"/>
      <c r="T7" s="419"/>
      <c r="U7" s="419"/>
      <c r="V7" s="420"/>
      <c r="W7" s="425" t="s">
        <v>47</v>
      </c>
      <c r="X7" s="419"/>
      <c r="Y7" s="419"/>
      <c r="Z7" s="420"/>
      <c r="AA7" s="426" t="s">
        <v>48</v>
      </c>
      <c r="AB7" s="1"/>
      <c r="AC7" s="1"/>
      <c r="AD7" s="1"/>
      <c r="AE7" s="1"/>
      <c r="AF7" s="1"/>
      <c r="AG7" s="1"/>
    </row>
    <row r="8" spans="1:33" ht="42" customHeight="1" x14ac:dyDescent="0.3">
      <c r="A8" s="416"/>
      <c r="B8" s="443"/>
      <c r="C8" s="445"/>
      <c r="D8" s="447"/>
      <c r="E8" s="427" t="s">
        <v>49</v>
      </c>
      <c r="F8" s="419"/>
      <c r="G8" s="420"/>
      <c r="H8" s="427" t="s">
        <v>50</v>
      </c>
      <c r="I8" s="419"/>
      <c r="J8" s="420"/>
      <c r="K8" s="427" t="s">
        <v>49</v>
      </c>
      <c r="L8" s="419"/>
      <c r="M8" s="420"/>
      <c r="N8" s="427" t="s">
        <v>50</v>
      </c>
      <c r="O8" s="419"/>
      <c r="P8" s="420"/>
      <c r="Q8" s="427" t="s">
        <v>49</v>
      </c>
      <c r="R8" s="419"/>
      <c r="S8" s="420"/>
      <c r="T8" s="427" t="s">
        <v>50</v>
      </c>
      <c r="U8" s="419"/>
      <c r="V8" s="420"/>
      <c r="W8" s="426" t="s">
        <v>51</v>
      </c>
      <c r="X8" s="426" t="s">
        <v>52</v>
      </c>
      <c r="Y8" s="425" t="s">
        <v>53</v>
      </c>
      <c r="Z8" s="420"/>
      <c r="AA8" s="416"/>
      <c r="AB8" s="1"/>
      <c r="AC8" s="1"/>
      <c r="AD8" s="1"/>
      <c r="AE8" s="1"/>
      <c r="AF8" s="1"/>
      <c r="AG8" s="1"/>
    </row>
    <row r="9" spans="1:33" ht="30" customHeight="1" x14ac:dyDescent="0.3">
      <c r="A9" s="416"/>
      <c r="B9" s="443"/>
      <c r="C9" s="445"/>
      <c r="D9" s="447"/>
      <c r="E9" s="83" t="s">
        <v>54</v>
      </c>
      <c r="F9" s="84" t="s">
        <v>55</v>
      </c>
      <c r="G9" s="85" t="s">
        <v>56</v>
      </c>
      <c r="H9" s="83" t="s">
        <v>54</v>
      </c>
      <c r="I9" s="84" t="s">
        <v>55</v>
      </c>
      <c r="J9" s="85" t="s">
        <v>57</v>
      </c>
      <c r="K9" s="83" t="s">
        <v>54</v>
      </c>
      <c r="L9" s="84" t="s">
        <v>58</v>
      </c>
      <c r="M9" s="85" t="s">
        <v>59</v>
      </c>
      <c r="N9" s="83" t="s">
        <v>54</v>
      </c>
      <c r="O9" s="84" t="s">
        <v>58</v>
      </c>
      <c r="P9" s="85" t="s">
        <v>60</v>
      </c>
      <c r="Q9" s="83" t="s">
        <v>54</v>
      </c>
      <c r="R9" s="84" t="s">
        <v>58</v>
      </c>
      <c r="S9" s="85" t="s">
        <v>61</v>
      </c>
      <c r="T9" s="83" t="s">
        <v>54</v>
      </c>
      <c r="U9" s="84" t="s">
        <v>58</v>
      </c>
      <c r="V9" s="85" t="s">
        <v>62</v>
      </c>
      <c r="W9" s="417"/>
      <c r="X9" s="417"/>
      <c r="Y9" s="86" t="s">
        <v>63</v>
      </c>
      <c r="Z9" s="87" t="s">
        <v>14</v>
      </c>
      <c r="AA9" s="417"/>
      <c r="AB9" s="1"/>
      <c r="AC9" s="1"/>
      <c r="AD9" s="1"/>
      <c r="AE9" s="1"/>
      <c r="AF9" s="1"/>
      <c r="AG9" s="1"/>
    </row>
    <row r="10" spans="1:33" ht="24.75" customHeight="1" x14ac:dyDescent="0.3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2" t="s">
        <v>64</v>
      </c>
      <c r="B11" s="93"/>
      <c r="C11" s="94" t="s">
        <v>65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3">
      <c r="A12" s="100" t="s">
        <v>66</v>
      </c>
      <c r="B12" s="101">
        <v>1</v>
      </c>
      <c r="C12" s="102" t="s">
        <v>67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5"/>
      <c r="AC12" s="6"/>
      <c r="AD12" s="6"/>
      <c r="AE12" s="6"/>
      <c r="AF12" s="6"/>
      <c r="AG12" s="6"/>
    </row>
    <row r="13" spans="1:33" ht="30" customHeight="1" x14ac:dyDescent="0.3">
      <c r="A13" s="107" t="s">
        <v>68</v>
      </c>
      <c r="B13" s="108" t="s">
        <v>69</v>
      </c>
      <c r="C13" s="109" t="s">
        <v>70</v>
      </c>
      <c r="D13" s="110"/>
      <c r="E13" s="111">
        <f>SUM(E14:E16)</f>
        <v>0</v>
      </c>
      <c r="F13" s="112"/>
      <c r="G13" s="113">
        <f t="shared" ref="G13:H13" si="0">SUM(G14:G16)</f>
        <v>0</v>
      </c>
      <c r="H13" s="111">
        <f t="shared" si="0"/>
        <v>0</v>
      </c>
      <c r="I13" s="112"/>
      <c r="J13" s="113">
        <f t="shared" ref="J13:K13" si="1">SUM(J14:J16)</f>
        <v>0</v>
      </c>
      <c r="K13" s="111">
        <f t="shared" si="1"/>
        <v>0</v>
      </c>
      <c r="L13" s="112"/>
      <c r="M13" s="113">
        <f t="shared" ref="M13:N13" si="2">SUM(M14:M16)</f>
        <v>0</v>
      </c>
      <c r="N13" s="111">
        <f t="shared" si="2"/>
        <v>0</v>
      </c>
      <c r="O13" s="112"/>
      <c r="P13" s="113">
        <f t="shared" ref="P13:Q13" si="3">SUM(P14:P16)</f>
        <v>0</v>
      </c>
      <c r="Q13" s="111">
        <f t="shared" si="3"/>
        <v>0</v>
      </c>
      <c r="R13" s="112"/>
      <c r="S13" s="113">
        <f t="shared" ref="S13:T13" si="4">SUM(S14:S16)</f>
        <v>0</v>
      </c>
      <c r="T13" s="111">
        <f t="shared" si="4"/>
        <v>0</v>
      </c>
      <c r="U13" s="112"/>
      <c r="V13" s="113">
        <f t="shared" ref="V13:X13" si="5">SUM(V14:V16)</f>
        <v>0</v>
      </c>
      <c r="W13" s="113">
        <f t="shared" si="5"/>
        <v>0</v>
      </c>
      <c r="X13" s="113">
        <f t="shared" si="5"/>
        <v>0</v>
      </c>
      <c r="Y13" s="114">
        <f t="shared" ref="Y13:Y36" si="6">W13-X13</f>
        <v>0</v>
      </c>
      <c r="Z13" s="115" t="e">
        <f t="shared" ref="Z13:Z36" si="7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3">
      <c r="A14" s="118" t="s">
        <v>71</v>
      </c>
      <c r="B14" s="119" t="s">
        <v>72</v>
      </c>
      <c r="C14" s="120" t="s">
        <v>73</v>
      </c>
      <c r="D14" s="121" t="s">
        <v>74</v>
      </c>
      <c r="E14" s="122"/>
      <c r="F14" s="123"/>
      <c r="G14" s="124">
        <f t="shared" ref="G14:G16" si="8">E14*F14</f>
        <v>0</v>
      </c>
      <c r="H14" s="122"/>
      <c r="I14" s="123"/>
      <c r="J14" s="124">
        <f t="shared" ref="J14:J16" si="9">H14*I14</f>
        <v>0</v>
      </c>
      <c r="K14" s="122"/>
      <c r="L14" s="123"/>
      <c r="M14" s="124">
        <f t="shared" ref="M14:M16" si="10">K14*L14</f>
        <v>0</v>
      </c>
      <c r="N14" s="122"/>
      <c r="O14" s="123"/>
      <c r="P14" s="124">
        <f t="shared" ref="P14:P16" si="11">N14*O14</f>
        <v>0</v>
      </c>
      <c r="Q14" s="122"/>
      <c r="R14" s="123"/>
      <c r="S14" s="124">
        <f t="shared" ref="S14:S16" si="12">Q14*R14</f>
        <v>0</v>
      </c>
      <c r="T14" s="122"/>
      <c r="U14" s="123"/>
      <c r="V14" s="124">
        <f t="shared" ref="V14:V16" si="13">T14*U14</f>
        <v>0</v>
      </c>
      <c r="W14" s="125">
        <f t="shared" ref="W14:W16" si="14">G14+M14+S14</f>
        <v>0</v>
      </c>
      <c r="X14" s="126">
        <f t="shared" ref="X14:X16" si="15">J14+P14+V14</f>
        <v>0</v>
      </c>
      <c r="Y14" s="126">
        <f t="shared" si="6"/>
        <v>0</v>
      </c>
      <c r="Z14" s="127" t="e">
        <f t="shared" si="7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3">
      <c r="A15" s="118" t="s">
        <v>71</v>
      </c>
      <c r="B15" s="119" t="s">
        <v>75</v>
      </c>
      <c r="C15" s="120" t="s">
        <v>73</v>
      </c>
      <c r="D15" s="121" t="s">
        <v>74</v>
      </c>
      <c r="E15" s="122"/>
      <c r="F15" s="123"/>
      <c r="G15" s="124">
        <f t="shared" si="8"/>
        <v>0</v>
      </c>
      <c r="H15" s="122"/>
      <c r="I15" s="123"/>
      <c r="J15" s="124">
        <f t="shared" si="9"/>
        <v>0</v>
      </c>
      <c r="K15" s="122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0</v>
      </c>
      <c r="X15" s="126">
        <f t="shared" si="15"/>
        <v>0</v>
      </c>
      <c r="Y15" s="126">
        <f t="shared" si="6"/>
        <v>0</v>
      </c>
      <c r="Z15" s="127" t="e">
        <f t="shared" si="7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3">
      <c r="A16" s="131" t="s">
        <v>71</v>
      </c>
      <c r="B16" s="132" t="s">
        <v>76</v>
      </c>
      <c r="C16" s="120" t="s">
        <v>73</v>
      </c>
      <c r="D16" s="133" t="s">
        <v>74</v>
      </c>
      <c r="E16" s="134"/>
      <c r="F16" s="135"/>
      <c r="G16" s="136">
        <f t="shared" si="8"/>
        <v>0</v>
      </c>
      <c r="H16" s="134"/>
      <c r="I16" s="135"/>
      <c r="J16" s="136">
        <f t="shared" si="9"/>
        <v>0</v>
      </c>
      <c r="K16" s="134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0</v>
      </c>
      <c r="X16" s="126">
        <f t="shared" si="15"/>
        <v>0</v>
      </c>
      <c r="Y16" s="126">
        <f t="shared" si="6"/>
        <v>0</v>
      </c>
      <c r="Z16" s="127" t="e">
        <f t="shared" si="7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3">
      <c r="A17" s="107" t="s">
        <v>68</v>
      </c>
      <c r="B17" s="108" t="s">
        <v>77</v>
      </c>
      <c r="C17" s="139" t="s">
        <v>78</v>
      </c>
      <c r="D17" s="140"/>
      <c r="E17" s="141">
        <f>SUM(E18:E20)</f>
        <v>0</v>
      </c>
      <c r="F17" s="142"/>
      <c r="G17" s="143">
        <f t="shared" ref="G17:H17" si="16">SUM(G18:G20)</f>
        <v>0</v>
      </c>
      <c r="H17" s="141">
        <f t="shared" si="16"/>
        <v>0</v>
      </c>
      <c r="I17" s="142"/>
      <c r="J17" s="143">
        <f t="shared" ref="J17:K17" si="17">SUM(J18:J20)</f>
        <v>0</v>
      </c>
      <c r="K17" s="141">
        <f t="shared" si="17"/>
        <v>0</v>
      </c>
      <c r="L17" s="142"/>
      <c r="M17" s="143">
        <f t="shared" ref="M17:N17" si="18">SUM(M18:M20)</f>
        <v>0</v>
      </c>
      <c r="N17" s="141">
        <f t="shared" si="18"/>
        <v>0</v>
      </c>
      <c r="O17" s="142"/>
      <c r="P17" s="143">
        <f t="shared" ref="P17:Q17" si="19">SUM(P18:P20)</f>
        <v>0</v>
      </c>
      <c r="Q17" s="141">
        <f t="shared" si="19"/>
        <v>0</v>
      </c>
      <c r="R17" s="142"/>
      <c r="S17" s="143">
        <f t="shared" ref="S17:T17" si="20">SUM(S18:S20)</f>
        <v>0</v>
      </c>
      <c r="T17" s="141">
        <f t="shared" si="20"/>
        <v>0</v>
      </c>
      <c r="U17" s="142"/>
      <c r="V17" s="143">
        <f t="shared" ref="V17:X17" si="21">SUM(V18:V20)</f>
        <v>0</v>
      </c>
      <c r="W17" s="143">
        <f t="shared" si="21"/>
        <v>0</v>
      </c>
      <c r="X17" s="144">
        <f t="shared" si="21"/>
        <v>0</v>
      </c>
      <c r="Y17" s="144">
        <f t="shared" si="6"/>
        <v>0</v>
      </c>
      <c r="Z17" s="144" t="e">
        <f t="shared" si="7"/>
        <v>#DIV/0!</v>
      </c>
      <c r="AA17" s="145"/>
      <c r="AB17" s="117"/>
      <c r="AC17" s="117"/>
      <c r="AD17" s="117"/>
      <c r="AE17" s="117"/>
      <c r="AF17" s="117"/>
      <c r="AG17" s="117"/>
    </row>
    <row r="18" spans="1:33" ht="30" customHeight="1" x14ac:dyDescent="0.3">
      <c r="A18" s="118" t="s">
        <v>71</v>
      </c>
      <c r="B18" s="119" t="s">
        <v>79</v>
      </c>
      <c r="C18" s="120" t="s">
        <v>73</v>
      </c>
      <c r="D18" s="121" t="s">
        <v>74</v>
      </c>
      <c r="E18" s="122"/>
      <c r="F18" s="123"/>
      <c r="G18" s="124">
        <f t="shared" ref="G18:G20" si="22">E18*F18</f>
        <v>0</v>
      </c>
      <c r="H18" s="122"/>
      <c r="I18" s="123"/>
      <c r="J18" s="124">
        <f t="shared" ref="J18:J20" si="23">H18*I18</f>
        <v>0</v>
      </c>
      <c r="K18" s="122"/>
      <c r="L18" s="123"/>
      <c r="M18" s="124">
        <f t="shared" ref="M18:M20" si="24">K18*L18</f>
        <v>0</v>
      </c>
      <c r="N18" s="122"/>
      <c r="O18" s="123"/>
      <c r="P18" s="124">
        <f t="shared" ref="P18:P20" si="25">N18*O18</f>
        <v>0</v>
      </c>
      <c r="Q18" s="122"/>
      <c r="R18" s="123"/>
      <c r="S18" s="124">
        <f t="shared" ref="S18:S20" si="26">Q18*R18</f>
        <v>0</v>
      </c>
      <c r="T18" s="122"/>
      <c r="U18" s="123"/>
      <c r="V18" s="124">
        <f t="shared" ref="V18:V20" si="27">T18*U18</f>
        <v>0</v>
      </c>
      <c r="W18" s="125">
        <f t="shared" ref="W18:W20" si="28">G18+M18+S18</f>
        <v>0</v>
      </c>
      <c r="X18" s="126">
        <f t="shared" ref="X18:X20" si="29">J18+P18+V18</f>
        <v>0</v>
      </c>
      <c r="Y18" s="126">
        <f t="shared" si="6"/>
        <v>0</v>
      </c>
      <c r="Z18" s="127" t="e">
        <f t="shared" si="7"/>
        <v>#DIV/0!</v>
      </c>
      <c r="AA18" s="128"/>
      <c r="AB18" s="130"/>
      <c r="AC18" s="130"/>
      <c r="AD18" s="130"/>
      <c r="AE18" s="130"/>
      <c r="AF18" s="130"/>
      <c r="AG18" s="130"/>
    </row>
    <row r="19" spans="1:33" ht="30" customHeight="1" x14ac:dyDescent="0.3">
      <c r="A19" s="118" t="s">
        <v>71</v>
      </c>
      <c r="B19" s="119" t="s">
        <v>80</v>
      </c>
      <c r="C19" s="120" t="s">
        <v>73</v>
      </c>
      <c r="D19" s="121" t="s">
        <v>74</v>
      </c>
      <c r="E19" s="122"/>
      <c r="F19" s="123"/>
      <c r="G19" s="124">
        <f t="shared" si="22"/>
        <v>0</v>
      </c>
      <c r="H19" s="122"/>
      <c r="I19" s="123"/>
      <c r="J19" s="124">
        <f t="shared" si="23"/>
        <v>0</v>
      </c>
      <c r="K19" s="122"/>
      <c r="L19" s="123"/>
      <c r="M19" s="124">
        <f t="shared" si="24"/>
        <v>0</v>
      </c>
      <c r="N19" s="122"/>
      <c r="O19" s="123"/>
      <c r="P19" s="124">
        <f t="shared" si="25"/>
        <v>0</v>
      </c>
      <c r="Q19" s="122"/>
      <c r="R19" s="123"/>
      <c r="S19" s="124">
        <f t="shared" si="26"/>
        <v>0</v>
      </c>
      <c r="T19" s="122"/>
      <c r="U19" s="123"/>
      <c r="V19" s="124">
        <f t="shared" si="27"/>
        <v>0</v>
      </c>
      <c r="W19" s="125">
        <f t="shared" si="28"/>
        <v>0</v>
      </c>
      <c r="X19" s="126">
        <f t="shared" si="29"/>
        <v>0</v>
      </c>
      <c r="Y19" s="126">
        <f t="shared" si="6"/>
        <v>0</v>
      </c>
      <c r="Z19" s="127" t="e">
        <f t="shared" si="7"/>
        <v>#DIV/0!</v>
      </c>
      <c r="AA19" s="128"/>
      <c r="AB19" s="130"/>
      <c r="AC19" s="130"/>
      <c r="AD19" s="130"/>
      <c r="AE19" s="130"/>
      <c r="AF19" s="130"/>
      <c r="AG19" s="130"/>
    </row>
    <row r="20" spans="1:33" ht="30" customHeight="1" x14ac:dyDescent="0.3">
      <c r="A20" s="146" t="s">
        <v>71</v>
      </c>
      <c r="B20" s="132" t="s">
        <v>81</v>
      </c>
      <c r="C20" s="120" t="s">
        <v>73</v>
      </c>
      <c r="D20" s="147" t="s">
        <v>74</v>
      </c>
      <c r="E20" s="148"/>
      <c r="F20" s="149"/>
      <c r="G20" s="150">
        <f t="shared" si="22"/>
        <v>0</v>
      </c>
      <c r="H20" s="148"/>
      <c r="I20" s="149"/>
      <c r="J20" s="150">
        <f t="shared" si="23"/>
        <v>0</v>
      </c>
      <c r="K20" s="148"/>
      <c r="L20" s="149"/>
      <c r="M20" s="150">
        <f t="shared" si="24"/>
        <v>0</v>
      </c>
      <c r="N20" s="148"/>
      <c r="O20" s="149"/>
      <c r="P20" s="150">
        <f t="shared" si="25"/>
        <v>0</v>
      </c>
      <c r="Q20" s="148"/>
      <c r="R20" s="149"/>
      <c r="S20" s="150">
        <f t="shared" si="26"/>
        <v>0</v>
      </c>
      <c r="T20" s="148"/>
      <c r="U20" s="149"/>
      <c r="V20" s="150">
        <f t="shared" si="27"/>
        <v>0</v>
      </c>
      <c r="W20" s="137">
        <f t="shared" si="28"/>
        <v>0</v>
      </c>
      <c r="X20" s="126">
        <f t="shared" si="29"/>
        <v>0</v>
      </c>
      <c r="Y20" s="126">
        <f t="shared" si="6"/>
        <v>0</v>
      </c>
      <c r="Z20" s="127" t="e">
        <f t="shared" si="7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3">
      <c r="A21" s="107" t="s">
        <v>68</v>
      </c>
      <c r="B21" s="108" t="s">
        <v>82</v>
      </c>
      <c r="C21" s="152" t="s">
        <v>83</v>
      </c>
      <c r="D21" s="140"/>
      <c r="E21" s="141">
        <f>SUM(E22:E24)</f>
        <v>0</v>
      </c>
      <c r="F21" s="142"/>
      <c r="G21" s="143">
        <f t="shared" ref="G21:H21" si="30">SUM(G22:G24)</f>
        <v>0</v>
      </c>
      <c r="H21" s="141">
        <f t="shared" si="30"/>
        <v>0</v>
      </c>
      <c r="I21" s="142"/>
      <c r="J21" s="143">
        <f t="shared" ref="J21:K21" si="31">SUM(J22:J24)</f>
        <v>0</v>
      </c>
      <c r="K21" s="141">
        <f t="shared" si="31"/>
        <v>0</v>
      </c>
      <c r="L21" s="142"/>
      <c r="M21" s="143">
        <f t="shared" ref="M21:N21" si="32">SUM(M22:M24)</f>
        <v>0</v>
      </c>
      <c r="N21" s="141">
        <f t="shared" si="32"/>
        <v>0</v>
      </c>
      <c r="O21" s="142"/>
      <c r="P21" s="143">
        <f t="shared" ref="P21:Q21" si="33">SUM(P22:P24)</f>
        <v>0</v>
      </c>
      <c r="Q21" s="141">
        <f t="shared" si="33"/>
        <v>0</v>
      </c>
      <c r="R21" s="142"/>
      <c r="S21" s="143">
        <f t="shared" ref="S21:T21" si="34">SUM(S22:S24)</f>
        <v>0</v>
      </c>
      <c r="T21" s="141">
        <f t="shared" si="34"/>
        <v>0</v>
      </c>
      <c r="U21" s="142"/>
      <c r="V21" s="143">
        <f t="shared" ref="V21:X21" si="35">SUM(V22:V24)</f>
        <v>0</v>
      </c>
      <c r="W21" s="143">
        <f t="shared" si="35"/>
        <v>0</v>
      </c>
      <c r="X21" s="143">
        <f t="shared" si="35"/>
        <v>0</v>
      </c>
      <c r="Y21" s="114">
        <f t="shared" si="6"/>
        <v>0</v>
      </c>
      <c r="Z21" s="115" t="e">
        <f t="shared" si="7"/>
        <v>#DIV/0!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3">
      <c r="A22" s="118" t="s">
        <v>71</v>
      </c>
      <c r="B22" s="119" t="s">
        <v>84</v>
      </c>
      <c r="C22" s="120" t="s">
        <v>85</v>
      </c>
      <c r="D22" s="121" t="s">
        <v>74</v>
      </c>
      <c r="E22" s="122"/>
      <c r="F22" s="123"/>
      <c r="G22" s="124">
        <f t="shared" ref="G22:G24" si="36">E22*F22</f>
        <v>0</v>
      </c>
      <c r="H22" s="122"/>
      <c r="I22" s="123"/>
      <c r="J22" s="124">
        <f t="shared" ref="J22:J24" si="37">H22*I22</f>
        <v>0</v>
      </c>
      <c r="K22" s="122"/>
      <c r="L22" s="123"/>
      <c r="M22" s="124">
        <f t="shared" ref="M22:M24" si="38">K22*L22</f>
        <v>0</v>
      </c>
      <c r="N22" s="122"/>
      <c r="O22" s="123"/>
      <c r="P22" s="124">
        <f t="shared" ref="P22:P24" si="39">N22*O22</f>
        <v>0</v>
      </c>
      <c r="Q22" s="122"/>
      <c r="R22" s="123"/>
      <c r="S22" s="124">
        <f t="shared" ref="S22:S24" si="40">Q22*R22</f>
        <v>0</v>
      </c>
      <c r="T22" s="122"/>
      <c r="U22" s="123"/>
      <c r="V22" s="124">
        <f t="shared" ref="V22:V24" si="41">T22*U22</f>
        <v>0</v>
      </c>
      <c r="W22" s="125">
        <f t="shared" ref="W22:W24" si="42">G22+M22+S22</f>
        <v>0</v>
      </c>
      <c r="X22" s="126">
        <f t="shared" ref="X22:X24" si="43">J22+P22+V22</f>
        <v>0</v>
      </c>
      <c r="Y22" s="126">
        <f t="shared" si="6"/>
        <v>0</v>
      </c>
      <c r="Z22" s="127" t="e">
        <f t="shared" si="7"/>
        <v>#DIV/0!</v>
      </c>
      <c r="AA22" s="128"/>
      <c r="AB22" s="130"/>
      <c r="AC22" s="130"/>
      <c r="AD22" s="130"/>
      <c r="AE22" s="130"/>
      <c r="AF22" s="130"/>
      <c r="AG22" s="130"/>
    </row>
    <row r="23" spans="1:33" ht="30" customHeight="1" x14ac:dyDescent="0.3">
      <c r="A23" s="118" t="s">
        <v>71</v>
      </c>
      <c r="B23" s="119" t="s">
        <v>86</v>
      </c>
      <c r="C23" s="120" t="s">
        <v>85</v>
      </c>
      <c r="D23" s="121" t="s">
        <v>74</v>
      </c>
      <c r="E23" s="122"/>
      <c r="F23" s="123"/>
      <c r="G23" s="124">
        <f t="shared" si="36"/>
        <v>0</v>
      </c>
      <c r="H23" s="122"/>
      <c r="I23" s="123"/>
      <c r="J23" s="124">
        <f t="shared" si="37"/>
        <v>0</v>
      </c>
      <c r="K23" s="122"/>
      <c r="L23" s="123"/>
      <c r="M23" s="124">
        <f t="shared" si="38"/>
        <v>0</v>
      </c>
      <c r="N23" s="122"/>
      <c r="O23" s="123"/>
      <c r="P23" s="124">
        <f t="shared" si="39"/>
        <v>0</v>
      </c>
      <c r="Q23" s="122"/>
      <c r="R23" s="123"/>
      <c r="S23" s="124">
        <f t="shared" si="40"/>
        <v>0</v>
      </c>
      <c r="T23" s="122"/>
      <c r="U23" s="123"/>
      <c r="V23" s="124">
        <f t="shared" si="41"/>
        <v>0</v>
      </c>
      <c r="W23" s="125">
        <f t="shared" si="42"/>
        <v>0</v>
      </c>
      <c r="X23" s="126">
        <f t="shared" si="43"/>
        <v>0</v>
      </c>
      <c r="Y23" s="126">
        <f t="shared" si="6"/>
        <v>0</v>
      </c>
      <c r="Z23" s="127" t="e">
        <f t="shared" si="7"/>
        <v>#DIV/0!</v>
      </c>
      <c r="AA23" s="128"/>
      <c r="AB23" s="130"/>
      <c r="AC23" s="130"/>
      <c r="AD23" s="130"/>
      <c r="AE23" s="130"/>
      <c r="AF23" s="130"/>
      <c r="AG23" s="130"/>
    </row>
    <row r="24" spans="1:33" ht="30" customHeight="1" x14ac:dyDescent="0.3">
      <c r="A24" s="131" t="s">
        <v>71</v>
      </c>
      <c r="B24" s="153" t="s">
        <v>87</v>
      </c>
      <c r="C24" s="120" t="s">
        <v>85</v>
      </c>
      <c r="D24" s="133" t="s">
        <v>74</v>
      </c>
      <c r="E24" s="134"/>
      <c r="F24" s="135"/>
      <c r="G24" s="136">
        <f t="shared" si="36"/>
        <v>0</v>
      </c>
      <c r="H24" s="134"/>
      <c r="I24" s="135"/>
      <c r="J24" s="136">
        <f t="shared" si="37"/>
        <v>0</v>
      </c>
      <c r="K24" s="148"/>
      <c r="L24" s="149"/>
      <c r="M24" s="150">
        <f t="shared" si="38"/>
        <v>0</v>
      </c>
      <c r="N24" s="148"/>
      <c r="O24" s="149"/>
      <c r="P24" s="150">
        <f t="shared" si="39"/>
        <v>0</v>
      </c>
      <c r="Q24" s="148"/>
      <c r="R24" s="149"/>
      <c r="S24" s="150">
        <f t="shared" si="40"/>
        <v>0</v>
      </c>
      <c r="T24" s="148"/>
      <c r="U24" s="149"/>
      <c r="V24" s="150">
        <f t="shared" si="41"/>
        <v>0</v>
      </c>
      <c r="W24" s="137">
        <f t="shared" si="42"/>
        <v>0</v>
      </c>
      <c r="X24" s="126">
        <f t="shared" si="43"/>
        <v>0</v>
      </c>
      <c r="Y24" s="126">
        <f t="shared" si="6"/>
        <v>0</v>
      </c>
      <c r="Z24" s="127" t="e">
        <f t="shared" si="7"/>
        <v>#DIV/0!</v>
      </c>
      <c r="AA24" s="151"/>
      <c r="AB24" s="130"/>
      <c r="AC24" s="130"/>
      <c r="AD24" s="130"/>
      <c r="AE24" s="130"/>
      <c r="AF24" s="130"/>
      <c r="AG24" s="130"/>
    </row>
    <row r="25" spans="1:33" ht="30" customHeight="1" x14ac:dyDescent="0.3">
      <c r="A25" s="107" t="s">
        <v>66</v>
      </c>
      <c r="B25" s="154" t="s">
        <v>88</v>
      </c>
      <c r="C25" s="139" t="s">
        <v>89</v>
      </c>
      <c r="D25" s="140"/>
      <c r="E25" s="141">
        <f>SUM(E26:E28)</f>
        <v>0</v>
      </c>
      <c r="F25" s="142"/>
      <c r="G25" s="143">
        <f t="shared" ref="G25:H25" si="44">SUM(G26:G28)</f>
        <v>0</v>
      </c>
      <c r="H25" s="141">
        <f t="shared" si="44"/>
        <v>0</v>
      </c>
      <c r="I25" s="142"/>
      <c r="J25" s="143">
        <f t="shared" ref="J25:K25" si="45">SUM(J26:J28)</f>
        <v>0</v>
      </c>
      <c r="K25" s="141">
        <f t="shared" si="45"/>
        <v>0</v>
      </c>
      <c r="L25" s="142"/>
      <c r="M25" s="143">
        <f t="shared" ref="M25:N25" si="46">SUM(M26:M28)</f>
        <v>0</v>
      </c>
      <c r="N25" s="141">
        <f t="shared" si="46"/>
        <v>0</v>
      </c>
      <c r="O25" s="142"/>
      <c r="P25" s="143">
        <f t="shared" ref="P25:Q25" si="47">SUM(P26:P28)</f>
        <v>0</v>
      </c>
      <c r="Q25" s="141">
        <f t="shared" si="47"/>
        <v>0</v>
      </c>
      <c r="R25" s="142"/>
      <c r="S25" s="143">
        <f t="shared" ref="S25:T25" si="48">SUM(S26:S28)</f>
        <v>0</v>
      </c>
      <c r="T25" s="141">
        <f t="shared" si="48"/>
        <v>0</v>
      </c>
      <c r="U25" s="142"/>
      <c r="V25" s="143">
        <f t="shared" ref="V25:X25" si="49">SUM(V26:V28)</f>
        <v>0</v>
      </c>
      <c r="W25" s="143">
        <f t="shared" si="49"/>
        <v>0</v>
      </c>
      <c r="X25" s="143">
        <f t="shared" si="49"/>
        <v>0</v>
      </c>
      <c r="Y25" s="114">
        <f t="shared" si="6"/>
        <v>0</v>
      </c>
      <c r="Z25" s="115" t="e">
        <f t="shared" si="7"/>
        <v>#DIV/0!</v>
      </c>
      <c r="AA25" s="145"/>
      <c r="AB25" s="6"/>
      <c r="AC25" s="6"/>
      <c r="AD25" s="6"/>
      <c r="AE25" s="6"/>
      <c r="AF25" s="6"/>
      <c r="AG25" s="6"/>
    </row>
    <row r="26" spans="1:33" ht="30" customHeight="1" x14ac:dyDescent="0.3">
      <c r="A26" s="155" t="s">
        <v>71</v>
      </c>
      <c r="B26" s="156" t="s">
        <v>90</v>
      </c>
      <c r="C26" s="120" t="s">
        <v>91</v>
      </c>
      <c r="D26" s="157"/>
      <c r="E26" s="158">
        <f>G13</f>
        <v>0</v>
      </c>
      <c r="F26" s="159">
        <v>0.22</v>
      </c>
      <c r="G26" s="160">
        <f t="shared" ref="G26:G28" si="50">E26*F26</f>
        <v>0</v>
      </c>
      <c r="H26" s="158">
        <f>J13</f>
        <v>0</v>
      </c>
      <c r="I26" s="159">
        <v>0.22</v>
      </c>
      <c r="J26" s="160">
        <f t="shared" ref="J26:J28" si="51">H26*I26</f>
        <v>0</v>
      </c>
      <c r="K26" s="158">
        <f>M13</f>
        <v>0</v>
      </c>
      <c r="L26" s="159">
        <v>0.22</v>
      </c>
      <c r="M26" s="160">
        <f t="shared" ref="M26:M28" si="52">K26*L26</f>
        <v>0</v>
      </c>
      <c r="N26" s="158">
        <f>P13</f>
        <v>0</v>
      </c>
      <c r="O26" s="159">
        <v>0.22</v>
      </c>
      <c r="P26" s="160">
        <f t="shared" ref="P26:P28" si="53">N26*O26</f>
        <v>0</v>
      </c>
      <c r="Q26" s="158">
        <f>S13</f>
        <v>0</v>
      </c>
      <c r="R26" s="159">
        <v>0.22</v>
      </c>
      <c r="S26" s="160">
        <f t="shared" ref="S26:S28" si="54">Q26*R26</f>
        <v>0</v>
      </c>
      <c r="T26" s="158">
        <f>V13</f>
        <v>0</v>
      </c>
      <c r="U26" s="159">
        <v>0.22</v>
      </c>
      <c r="V26" s="160">
        <f t="shared" ref="V26:V28" si="55">T26*U26</f>
        <v>0</v>
      </c>
      <c r="W26" s="126">
        <f t="shared" ref="W26:W28" si="56">G26+M26+S26</f>
        <v>0</v>
      </c>
      <c r="X26" s="126">
        <f t="shared" ref="X26:X28" si="57">J26+P26+V26</f>
        <v>0</v>
      </c>
      <c r="Y26" s="126">
        <f t="shared" si="6"/>
        <v>0</v>
      </c>
      <c r="Z26" s="127" t="e">
        <f t="shared" si="7"/>
        <v>#DIV/0!</v>
      </c>
      <c r="AA26" s="161"/>
      <c r="AB26" s="129"/>
      <c r="AC26" s="130"/>
      <c r="AD26" s="130"/>
      <c r="AE26" s="130"/>
      <c r="AF26" s="130"/>
      <c r="AG26" s="130"/>
    </row>
    <row r="27" spans="1:33" ht="30" customHeight="1" x14ac:dyDescent="0.3">
      <c r="A27" s="118" t="s">
        <v>71</v>
      </c>
      <c r="B27" s="119" t="s">
        <v>92</v>
      </c>
      <c r="C27" s="120" t="s">
        <v>93</v>
      </c>
      <c r="D27" s="121"/>
      <c r="E27" s="122">
        <f>G17</f>
        <v>0</v>
      </c>
      <c r="F27" s="123">
        <v>0.22</v>
      </c>
      <c r="G27" s="124">
        <f t="shared" si="50"/>
        <v>0</v>
      </c>
      <c r="H27" s="122">
        <f>J17</f>
        <v>0</v>
      </c>
      <c r="I27" s="123">
        <v>0.22</v>
      </c>
      <c r="J27" s="124">
        <f t="shared" si="51"/>
        <v>0</v>
      </c>
      <c r="K27" s="122">
        <f>M17</f>
        <v>0</v>
      </c>
      <c r="L27" s="123">
        <v>0.22</v>
      </c>
      <c r="M27" s="124">
        <f t="shared" si="52"/>
        <v>0</v>
      </c>
      <c r="N27" s="122">
        <f>P17</f>
        <v>0</v>
      </c>
      <c r="O27" s="123">
        <v>0.22</v>
      </c>
      <c r="P27" s="124">
        <f t="shared" si="53"/>
        <v>0</v>
      </c>
      <c r="Q27" s="122">
        <f>S17</f>
        <v>0</v>
      </c>
      <c r="R27" s="123">
        <v>0.22</v>
      </c>
      <c r="S27" s="124">
        <f t="shared" si="54"/>
        <v>0</v>
      </c>
      <c r="T27" s="122">
        <f>V17</f>
        <v>0</v>
      </c>
      <c r="U27" s="123">
        <v>0.22</v>
      </c>
      <c r="V27" s="124">
        <f t="shared" si="55"/>
        <v>0</v>
      </c>
      <c r="W27" s="125">
        <f t="shared" si="56"/>
        <v>0</v>
      </c>
      <c r="X27" s="126">
        <f t="shared" si="57"/>
        <v>0</v>
      </c>
      <c r="Y27" s="126">
        <f t="shared" si="6"/>
        <v>0</v>
      </c>
      <c r="Z27" s="127" t="e">
        <f t="shared" si="7"/>
        <v>#DIV/0!</v>
      </c>
      <c r="AA27" s="128"/>
      <c r="AB27" s="130"/>
      <c r="AC27" s="130"/>
      <c r="AD27" s="130"/>
      <c r="AE27" s="130"/>
      <c r="AF27" s="130"/>
      <c r="AG27" s="130"/>
    </row>
    <row r="28" spans="1:33" ht="30" customHeight="1" x14ac:dyDescent="0.3">
      <c r="A28" s="131" t="s">
        <v>71</v>
      </c>
      <c r="B28" s="153" t="s">
        <v>94</v>
      </c>
      <c r="C28" s="162" t="s">
        <v>83</v>
      </c>
      <c r="D28" s="133"/>
      <c r="E28" s="134">
        <f>G21</f>
        <v>0</v>
      </c>
      <c r="F28" s="135">
        <v>0.22</v>
      </c>
      <c r="G28" s="136">
        <f t="shared" si="50"/>
        <v>0</v>
      </c>
      <c r="H28" s="134">
        <f>J21</f>
        <v>0</v>
      </c>
      <c r="I28" s="135">
        <v>0.22</v>
      </c>
      <c r="J28" s="136">
        <f t="shared" si="51"/>
        <v>0</v>
      </c>
      <c r="K28" s="134">
        <f>M21</f>
        <v>0</v>
      </c>
      <c r="L28" s="135">
        <v>0.22</v>
      </c>
      <c r="M28" s="136">
        <f t="shared" si="52"/>
        <v>0</v>
      </c>
      <c r="N28" s="134">
        <f>P21</f>
        <v>0</v>
      </c>
      <c r="O28" s="135">
        <v>0.22</v>
      </c>
      <c r="P28" s="136">
        <f t="shared" si="53"/>
        <v>0</v>
      </c>
      <c r="Q28" s="134">
        <f>S21</f>
        <v>0</v>
      </c>
      <c r="R28" s="135">
        <v>0.22</v>
      </c>
      <c r="S28" s="136">
        <f t="shared" si="54"/>
        <v>0</v>
      </c>
      <c r="T28" s="134">
        <f>V21</f>
        <v>0</v>
      </c>
      <c r="U28" s="135">
        <v>0.22</v>
      </c>
      <c r="V28" s="136">
        <f t="shared" si="55"/>
        <v>0</v>
      </c>
      <c r="W28" s="137">
        <f t="shared" si="56"/>
        <v>0</v>
      </c>
      <c r="X28" s="126">
        <f t="shared" si="57"/>
        <v>0</v>
      </c>
      <c r="Y28" s="126">
        <f t="shared" si="6"/>
        <v>0</v>
      </c>
      <c r="Z28" s="127" t="e">
        <f t="shared" si="7"/>
        <v>#DIV/0!</v>
      </c>
      <c r="AA28" s="138"/>
      <c r="AB28" s="130"/>
      <c r="AC28" s="130"/>
      <c r="AD28" s="130"/>
      <c r="AE28" s="130"/>
      <c r="AF28" s="130"/>
      <c r="AG28" s="130"/>
    </row>
    <row r="29" spans="1:33" ht="30" customHeight="1" x14ac:dyDescent="0.3">
      <c r="A29" s="107" t="s">
        <v>68</v>
      </c>
      <c r="B29" s="154" t="s">
        <v>95</v>
      </c>
      <c r="C29" s="139" t="s">
        <v>96</v>
      </c>
      <c r="D29" s="140"/>
      <c r="E29" s="141">
        <f>SUM(E30:E35)</f>
        <v>24</v>
      </c>
      <c r="F29" s="142"/>
      <c r="G29" s="143">
        <f t="shared" ref="G29:H29" si="58">SUM(G30:G35)</f>
        <v>192000</v>
      </c>
      <c r="H29" s="141">
        <f t="shared" si="58"/>
        <v>24</v>
      </c>
      <c r="I29" s="142"/>
      <c r="J29" s="143">
        <f t="shared" ref="J29:K29" si="59">SUM(J30:J35)</f>
        <v>192000</v>
      </c>
      <c r="K29" s="141">
        <f t="shared" si="59"/>
        <v>0</v>
      </c>
      <c r="L29" s="142"/>
      <c r="M29" s="143">
        <f t="shared" ref="M29:N29" si="60">SUM(M30:M35)</f>
        <v>0</v>
      </c>
      <c r="N29" s="141">
        <f t="shared" si="60"/>
        <v>0</v>
      </c>
      <c r="O29" s="142"/>
      <c r="P29" s="143">
        <f t="shared" ref="P29:Q29" si="61">SUM(P30:P35)</f>
        <v>0</v>
      </c>
      <c r="Q29" s="141">
        <f t="shared" si="61"/>
        <v>0</v>
      </c>
      <c r="R29" s="142"/>
      <c r="S29" s="143">
        <f t="shared" ref="S29:T29" si="62">SUM(S30:S35)</f>
        <v>0</v>
      </c>
      <c r="T29" s="141">
        <f t="shared" si="62"/>
        <v>0</v>
      </c>
      <c r="U29" s="142"/>
      <c r="V29" s="143">
        <f t="shared" ref="V29:X29" si="63">SUM(V30:V35)</f>
        <v>0</v>
      </c>
      <c r="W29" s="143">
        <f t="shared" si="63"/>
        <v>192000</v>
      </c>
      <c r="X29" s="143">
        <f t="shared" si="63"/>
        <v>192000</v>
      </c>
      <c r="Y29" s="143">
        <f t="shared" si="6"/>
        <v>0</v>
      </c>
      <c r="Z29" s="143">
        <f t="shared" si="7"/>
        <v>0</v>
      </c>
      <c r="AA29" s="145"/>
      <c r="AB29" s="6"/>
      <c r="AC29" s="6"/>
      <c r="AD29" s="6"/>
      <c r="AE29" s="6"/>
      <c r="AF29" s="6"/>
      <c r="AG29" s="6"/>
    </row>
    <row r="30" spans="1:33" ht="30" customHeight="1" x14ac:dyDescent="0.3">
      <c r="A30" s="118" t="s">
        <v>71</v>
      </c>
      <c r="B30" s="156" t="s">
        <v>97</v>
      </c>
      <c r="C30" s="349" t="s">
        <v>337</v>
      </c>
      <c r="D30" s="121" t="s">
        <v>74</v>
      </c>
      <c r="E30" s="122">
        <v>4</v>
      </c>
      <c r="F30" s="123">
        <v>10000</v>
      </c>
      <c r="G30" s="124">
        <f t="shared" ref="G30:G35" si="64">E30*F30</f>
        <v>40000</v>
      </c>
      <c r="H30" s="122">
        <v>4</v>
      </c>
      <c r="I30" s="123">
        <v>10000</v>
      </c>
      <c r="J30" s="124">
        <f t="shared" ref="J30:J35" si="65">H30*I30</f>
        <v>40000</v>
      </c>
      <c r="K30" s="122"/>
      <c r="L30" s="123"/>
      <c r="M30" s="124">
        <f t="shared" ref="M30:M35" si="66">K30*L30</f>
        <v>0</v>
      </c>
      <c r="N30" s="122"/>
      <c r="O30" s="123"/>
      <c r="P30" s="124">
        <f t="shared" ref="P30:P35" si="67">N30*O30</f>
        <v>0</v>
      </c>
      <c r="Q30" s="122"/>
      <c r="R30" s="123"/>
      <c r="S30" s="124">
        <f t="shared" ref="S30:S35" si="68">Q30*R30</f>
        <v>0</v>
      </c>
      <c r="T30" s="122"/>
      <c r="U30" s="123"/>
      <c r="V30" s="124">
        <f t="shared" ref="V30:V35" si="69">T30*U30</f>
        <v>0</v>
      </c>
      <c r="W30" s="125">
        <f t="shared" ref="W30:W35" si="70">G30+M30+S30</f>
        <v>40000</v>
      </c>
      <c r="X30" s="126">
        <f t="shared" ref="X30:X35" si="71">J30+P30+V30</f>
        <v>40000</v>
      </c>
      <c r="Y30" s="126">
        <f t="shared" si="6"/>
        <v>0</v>
      </c>
      <c r="Z30" s="127">
        <f t="shared" si="7"/>
        <v>0</v>
      </c>
      <c r="AA30" s="128"/>
      <c r="AB30" s="6"/>
      <c r="AC30" s="6"/>
      <c r="AD30" s="6"/>
      <c r="AE30" s="6"/>
      <c r="AF30" s="6"/>
      <c r="AG30" s="6"/>
    </row>
    <row r="31" spans="1:33" s="345" customFormat="1" ht="30" customHeight="1" x14ac:dyDescent="0.3">
      <c r="A31" s="118" t="s">
        <v>71</v>
      </c>
      <c r="B31" s="156" t="s">
        <v>98</v>
      </c>
      <c r="C31" s="349" t="s">
        <v>338</v>
      </c>
      <c r="D31" s="121" t="s">
        <v>74</v>
      </c>
      <c r="E31" s="122">
        <v>4</v>
      </c>
      <c r="F31" s="123">
        <v>8000</v>
      </c>
      <c r="G31" s="124">
        <f t="shared" si="64"/>
        <v>32000</v>
      </c>
      <c r="H31" s="122">
        <v>4</v>
      </c>
      <c r="I31" s="123">
        <v>8000</v>
      </c>
      <c r="J31" s="124">
        <f t="shared" si="65"/>
        <v>32000</v>
      </c>
      <c r="K31" s="122"/>
      <c r="L31" s="123"/>
      <c r="M31" s="124">
        <f t="shared" si="66"/>
        <v>0</v>
      </c>
      <c r="N31" s="122"/>
      <c r="O31" s="123"/>
      <c r="P31" s="124">
        <f t="shared" si="67"/>
        <v>0</v>
      </c>
      <c r="Q31" s="122"/>
      <c r="R31" s="123"/>
      <c r="S31" s="124">
        <f t="shared" si="68"/>
        <v>0</v>
      </c>
      <c r="T31" s="122"/>
      <c r="U31" s="123"/>
      <c r="V31" s="124">
        <f t="shared" si="69"/>
        <v>0</v>
      </c>
      <c r="W31" s="125">
        <f t="shared" si="70"/>
        <v>32000</v>
      </c>
      <c r="X31" s="126">
        <f t="shared" si="71"/>
        <v>32000</v>
      </c>
      <c r="Y31" s="126">
        <f t="shared" si="6"/>
        <v>0</v>
      </c>
      <c r="Z31" s="127">
        <f t="shared" si="7"/>
        <v>0</v>
      </c>
      <c r="AA31" s="128"/>
      <c r="AB31" s="6"/>
      <c r="AC31" s="6"/>
      <c r="AD31" s="6"/>
      <c r="AE31" s="6"/>
      <c r="AF31" s="6"/>
      <c r="AG31" s="6"/>
    </row>
    <row r="32" spans="1:33" s="345" customFormat="1" ht="30" customHeight="1" x14ac:dyDescent="0.3">
      <c r="A32" s="118" t="s">
        <v>71</v>
      </c>
      <c r="B32" s="156" t="s">
        <v>99</v>
      </c>
      <c r="C32" s="349" t="s">
        <v>339</v>
      </c>
      <c r="D32" s="121" t="s">
        <v>74</v>
      </c>
      <c r="E32" s="122">
        <v>4</v>
      </c>
      <c r="F32" s="123">
        <v>9000</v>
      </c>
      <c r="G32" s="124">
        <f t="shared" si="64"/>
        <v>36000</v>
      </c>
      <c r="H32" s="122">
        <v>4</v>
      </c>
      <c r="I32" s="123">
        <v>9000</v>
      </c>
      <c r="J32" s="124">
        <f t="shared" si="65"/>
        <v>36000</v>
      </c>
      <c r="K32" s="122"/>
      <c r="L32" s="123"/>
      <c r="M32" s="124">
        <f t="shared" si="66"/>
        <v>0</v>
      </c>
      <c r="N32" s="122"/>
      <c r="O32" s="123"/>
      <c r="P32" s="124">
        <f t="shared" si="67"/>
        <v>0</v>
      </c>
      <c r="Q32" s="122"/>
      <c r="R32" s="123"/>
      <c r="S32" s="124">
        <f t="shared" si="68"/>
        <v>0</v>
      </c>
      <c r="T32" s="122"/>
      <c r="U32" s="123"/>
      <c r="V32" s="124">
        <f t="shared" si="69"/>
        <v>0</v>
      </c>
      <c r="W32" s="125">
        <f t="shared" si="70"/>
        <v>36000</v>
      </c>
      <c r="X32" s="126">
        <f t="shared" si="71"/>
        <v>36000</v>
      </c>
      <c r="Y32" s="126">
        <f t="shared" si="6"/>
        <v>0</v>
      </c>
      <c r="Z32" s="127">
        <f t="shared" si="7"/>
        <v>0</v>
      </c>
      <c r="AA32" s="128"/>
      <c r="AB32" s="6"/>
      <c r="AC32" s="6"/>
      <c r="AD32" s="6"/>
      <c r="AE32" s="6"/>
      <c r="AF32" s="6"/>
      <c r="AG32" s="6"/>
    </row>
    <row r="33" spans="1:33" s="345" customFormat="1" ht="30" customHeight="1" x14ac:dyDescent="0.3">
      <c r="A33" s="118" t="s">
        <v>71</v>
      </c>
      <c r="B33" s="156" t="s">
        <v>334</v>
      </c>
      <c r="C33" s="349" t="s">
        <v>340</v>
      </c>
      <c r="D33" s="121" t="s">
        <v>74</v>
      </c>
      <c r="E33" s="122">
        <v>4</v>
      </c>
      <c r="F33" s="123">
        <v>7000</v>
      </c>
      <c r="G33" s="124">
        <f t="shared" si="64"/>
        <v>28000</v>
      </c>
      <c r="H33" s="122">
        <v>4</v>
      </c>
      <c r="I33" s="123">
        <v>7000</v>
      </c>
      <c r="J33" s="124">
        <f t="shared" si="65"/>
        <v>28000</v>
      </c>
      <c r="K33" s="122"/>
      <c r="L33" s="123"/>
      <c r="M33" s="124">
        <f t="shared" si="66"/>
        <v>0</v>
      </c>
      <c r="N33" s="122"/>
      <c r="O33" s="123"/>
      <c r="P33" s="124">
        <f t="shared" si="67"/>
        <v>0</v>
      </c>
      <c r="Q33" s="122"/>
      <c r="R33" s="123"/>
      <c r="S33" s="124">
        <f t="shared" si="68"/>
        <v>0</v>
      </c>
      <c r="T33" s="122"/>
      <c r="U33" s="123"/>
      <c r="V33" s="124">
        <f t="shared" si="69"/>
        <v>0</v>
      </c>
      <c r="W33" s="125">
        <f t="shared" si="70"/>
        <v>28000</v>
      </c>
      <c r="X33" s="126">
        <f t="shared" si="71"/>
        <v>28000</v>
      </c>
      <c r="Y33" s="126">
        <f t="shared" si="6"/>
        <v>0</v>
      </c>
      <c r="Z33" s="127">
        <f t="shared" si="7"/>
        <v>0</v>
      </c>
      <c r="AA33" s="128"/>
      <c r="AB33" s="6"/>
      <c r="AC33" s="6"/>
      <c r="AD33" s="6"/>
      <c r="AE33" s="6"/>
      <c r="AF33" s="6"/>
      <c r="AG33" s="6"/>
    </row>
    <row r="34" spans="1:33" ht="30" customHeight="1" x14ac:dyDescent="0.3">
      <c r="A34" s="118" t="s">
        <v>71</v>
      </c>
      <c r="B34" s="156" t="s">
        <v>335</v>
      </c>
      <c r="C34" s="349" t="s">
        <v>341</v>
      </c>
      <c r="D34" s="121" t="s">
        <v>74</v>
      </c>
      <c r="E34" s="122">
        <v>4</v>
      </c>
      <c r="F34" s="123">
        <v>7000</v>
      </c>
      <c r="G34" s="124">
        <f t="shared" si="64"/>
        <v>28000</v>
      </c>
      <c r="H34" s="122">
        <v>4</v>
      </c>
      <c r="I34" s="123">
        <v>7000</v>
      </c>
      <c r="J34" s="124">
        <f t="shared" si="65"/>
        <v>28000</v>
      </c>
      <c r="K34" s="122"/>
      <c r="L34" s="123"/>
      <c r="M34" s="124">
        <f t="shared" si="66"/>
        <v>0</v>
      </c>
      <c r="N34" s="122"/>
      <c r="O34" s="123"/>
      <c r="P34" s="124">
        <f t="shared" si="67"/>
        <v>0</v>
      </c>
      <c r="Q34" s="122"/>
      <c r="R34" s="123"/>
      <c r="S34" s="124">
        <f t="shared" si="68"/>
        <v>0</v>
      </c>
      <c r="T34" s="122"/>
      <c r="U34" s="123"/>
      <c r="V34" s="124">
        <f t="shared" si="69"/>
        <v>0</v>
      </c>
      <c r="W34" s="125">
        <f t="shared" si="70"/>
        <v>28000</v>
      </c>
      <c r="X34" s="126">
        <f t="shared" si="71"/>
        <v>28000</v>
      </c>
      <c r="Y34" s="126">
        <f t="shared" si="6"/>
        <v>0</v>
      </c>
      <c r="Z34" s="127">
        <f t="shared" si="7"/>
        <v>0</v>
      </c>
      <c r="AA34" s="128"/>
      <c r="AB34" s="6"/>
      <c r="AC34" s="6"/>
      <c r="AD34" s="6"/>
      <c r="AE34" s="6"/>
      <c r="AF34" s="6"/>
      <c r="AG34" s="6"/>
    </row>
    <row r="35" spans="1:33" ht="30" customHeight="1" thickBot="1" x14ac:dyDescent="0.35">
      <c r="A35" s="131" t="s">
        <v>71</v>
      </c>
      <c r="B35" s="156" t="s">
        <v>336</v>
      </c>
      <c r="C35" s="350" t="s">
        <v>342</v>
      </c>
      <c r="D35" s="133" t="s">
        <v>74</v>
      </c>
      <c r="E35" s="134">
        <v>4</v>
      </c>
      <c r="F35" s="135">
        <v>7000</v>
      </c>
      <c r="G35" s="136">
        <f t="shared" si="64"/>
        <v>28000</v>
      </c>
      <c r="H35" s="134">
        <v>4</v>
      </c>
      <c r="I35" s="123">
        <v>7000</v>
      </c>
      <c r="J35" s="136">
        <f t="shared" si="65"/>
        <v>28000</v>
      </c>
      <c r="K35" s="148"/>
      <c r="L35" s="149"/>
      <c r="M35" s="150">
        <f t="shared" si="66"/>
        <v>0</v>
      </c>
      <c r="N35" s="148"/>
      <c r="O35" s="149"/>
      <c r="P35" s="150">
        <f t="shared" si="67"/>
        <v>0</v>
      </c>
      <c r="Q35" s="148"/>
      <c r="R35" s="149"/>
      <c r="S35" s="150">
        <f t="shared" si="68"/>
        <v>0</v>
      </c>
      <c r="T35" s="148"/>
      <c r="U35" s="149"/>
      <c r="V35" s="150">
        <f t="shared" si="69"/>
        <v>0</v>
      </c>
      <c r="W35" s="137">
        <f t="shared" si="70"/>
        <v>28000</v>
      </c>
      <c r="X35" s="126">
        <f t="shared" si="71"/>
        <v>28000</v>
      </c>
      <c r="Y35" s="164">
        <f t="shared" si="6"/>
        <v>0</v>
      </c>
      <c r="Z35" s="127">
        <f t="shared" si="7"/>
        <v>0</v>
      </c>
      <c r="AA35" s="151"/>
      <c r="AB35" s="6"/>
      <c r="AC35" s="6"/>
      <c r="AD35" s="6"/>
      <c r="AE35" s="6"/>
      <c r="AF35" s="6"/>
      <c r="AG35" s="6"/>
    </row>
    <row r="36" spans="1:33" ht="30" customHeight="1" thickBot="1" x14ac:dyDescent="0.35">
      <c r="A36" s="165" t="s">
        <v>100</v>
      </c>
      <c r="B36" s="166"/>
      <c r="C36" s="167"/>
      <c r="D36" s="168"/>
      <c r="E36" s="169"/>
      <c r="F36" s="170"/>
      <c r="G36" s="171">
        <f>G13+G17+G21+G25+G29</f>
        <v>192000</v>
      </c>
      <c r="H36" s="365"/>
      <c r="I36" s="170"/>
      <c r="J36" s="171">
        <f>J13+J17+J21+J25+J29</f>
        <v>192000</v>
      </c>
      <c r="K36" s="169"/>
      <c r="L36" s="172"/>
      <c r="M36" s="171">
        <f>M13+M17+M21+M25+M29</f>
        <v>0</v>
      </c>
      <c r="N36" s="169"/>
      <c r="O36" s="172"/>
      <c r="P36" s="171">
        <f>P13+P17+P21+P25+P29</f>
        <v>0</v>
      </c>
      <c r="Q36" s="169"/>
      <c r="R36" s="172"/>
      <c r="S36" s="171">
        <f>S13+S17+S21+S25+S29</f>
        <v>0</v>
      </c>
      <c r="T36" s="169"/>
      <c r="U36" s="172"/>
      <c r="V36" s="171">
        <f t="shared" ref="V36:X36" si="72">V13+V17+V21+V25+V29</f>
        <v>0</v>
      </c>
      <c r="W36" s="171">
        <f t="shared" si="72"/>
        <v>192000</v>
      </c>
      <c r="X36" s="173">
        <f t="shared" si="72"/>
        <v>192000</v>
      </c>
      <c r="Y36" s="174">
        <f t="shared" si="6"/>
        <v>0</v>
      </c>
      <c r="Z36" s="175">
        <f t="shared" si="7"/>
        <v>0</v>
      </c>
      <c r="AA36" s="176"/>
      <c r="AB36" s="5"/>
      <c r="AC36" s="6"/>
      <c r="AD36" s="6"/>
      <c r="AE36" s="6"/>
      <c r="AF36" s="6"/>
      <c r="AG36" s="6"/>
    </row>
    <row r="37" spans="1:33" ht="30" customHeight="1" thickBot="1" x14ac:dyDescent="0.35">
      <c r="A37" s="177" t="s">
        <v>66</v>
      </c>
      <c r="B37" s="178">
        <v>2</v>
      </c>
      <c r="C37" s="179" t="s">
        <v>101</v>
      </c>
      <c r="D37" s="180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5"/>
      <c r="X37" s="105"/>
      <c r="Y37" s="181"/>
      <c r="Z37" s="105"/>
      <c r="AA37" s="106"/>
      <c r="AB37" s="6"/>
      <c r="AC37" s="6"/>
      <c r="AD37" s="6"/>
      <c r="AE37" s="6"/>
      <c r="AF37" s="6"/>
      <c r="AG37" s="6"/>
    </row>
    <row r="38" spans="1:33" ht="30" customHeight="1" x14ac:dyDescent="0.3">
      <c r="A38" s="107" t="s">
        <v>68</v>
      </c>
      <c r="B38" s="154" t="s">
        <v>102</v>
      </c>
      <c r="C38" s="109" t="s">
        <v>103</v>
      </c>
      <c r="D38" s="110"/>
      <c r="E38" s="111">
        <f>SUM(E39:E41)</f>
        <v>0</v>
      </c>
      <c r="F38" s="112"/>
      <c r="G38" s="113">
        <f t="shared" ref="G38:H38" si="73">SUM(G39:G41)</f>
        <v>0</v>
      </c>
      <c r="H38" s="111">
        <f t="shared" si="73"/>
        <v>0</v>
      </c>
      <c r="I38" s="112"/>
      <c r="J38" s="113">
        <f t="shared" ref="J38:K38" si="74">SUM(J39:J41)</f>
        <v>0</v>
      </c>
      <c r="K38" s="111">
        <f t="shared" si="74"/>
        <v>0</v>
      </c>
      <c r="L38" s="112"/>
      <c r="M38" s="113">
        <f t="shared" ref="M38:N38" si="75">SUM(M39:M41)</f>
        <v>0</v>
      </c>
      <c r="N38" s="111">
        <f t="shared" si="75"/>
        <v>0</v>
      </c>
      <c r="O38" s="112"/>
      <c r="P38" s="113">
        <f t="shared" ref="P38:Q38" si="76">SUM(P39:P41)</f>
        <v>0</v>
      </c>
      <c r="Q38" s="111">
        <f t="shared" si="76"/>
        <v>0</v>
      </c>
      <c r="R38" s="112"/>
      <c r="S38" s="113">
        <f t="shared" ref="S38:T38" si="77">SUM(S39:S41)</f>
        <v>0</v>
      </c>
      <c r="T38" s="111">
        <f t="shared" si="77"/>
        <v>0</v>
      </c>
      <c r="U38" s="112"/>
      <c r="V38" s="113">
        <f t="shared" ref="V38:X38" si="78">SUM(V39:V41)</f>
        <v>0</v>
      </c>
      <c r="W38" s="113">
        <f t="shared" si="78"/>
        <v>0</v>
      </c>
      <c r="X38" s="182">
        <f t="shared" si="78"/>
        <v>0</v>
      </c>
      <c r="Y38" s="142">
        <f t="shared" ref="Y38:Y50" si="79">W38-X38</f>
        <v>0</v>
      </c>
      <c r="Z38" s="183" t="e">
        <f t="shared" ref="Z38:Z50" si="80">Y38/W38</f>
        <v>#DIV/0!</v>
      </c>
      <c r="AA38" s="116"/>
      <c r="AB38" s="184"/>
      <c r="AC38" s="117"/>
      <c r="AD38" s="117"/>
      <c r="AE38" s="117"/>
      <c r="AF38" s="117"/>
      <c r="AG38" s="117"/>
    </row>
    <row r="39" spans="1:33" ht="30" customHeight="1" x14ac:dyDescent="0.3">
      <c r="A39" s="118" t="s">
        <v>71</v>
      </c>
      <c r="B39" s="119" t="s">
        <v>104</v>
      </c>
      <c r="C39" s="120" t="s">
        <v>105</v>
      </c>
      <c r="D39" s="121" t="s">
        <v>106</v>
      </c>
      <c r="E39" s="122"/>
      <c r="F39" s="123"/>
      <c r="G39" s="124">
        <f t="shared" ref="G39:G41" si="81">E39*F39</f>
        <v>0</v>
      </c>
      <c r="H39" s="122"/>
      <c r="I39" s="123"/>
      <c r="J39" s="124">
        <f t="shared" ref="J39:J41" si="82">H39*I39</f>
        <v>0</v>
      </c>
      <c r="K39" s="122"/>
      <c r="L39" s="123"/>
      <c r="M39" s="124">
        <f t="shared" ref="M39:M41" si="83">K39*L39</f>
        <v>0</v>
      </c>
      <c r="N39" s="122"/>
      <c r="O39" s="123"/>
      <c r="P39" s="124">
        <f t="shared" ref="P39:P41" si="84">N39*O39</f>
        <v>0</v>
      </c>
      <c r="Q39" s="122"/>
      <c r="R39" s="123"/>
      <c r="S39" s="124">
        <f t="shared" ref="S39:S41" si="85">Q39*R39</f>
        <v>0</v>
      </c>
      <c r="T39" s="122"/>
      <c r="U39" s="123"/>
      <c r="V39" s="124">
        <f t="shared" ref="V39:V41" si="86">T39*U39</f>
        <v>0</v>
      </c>
      <c r="W39" s="125">
        <f t="shared" ref="W39:W41" si="87">G39+M39+S39</f>
        <v>0</v>
      </c>
      <c r="X39" s="126">
        <f t="shared" ref="X39:X41" si="88">J39+P39+V39</f>
        <v>0</v>
      </c>
      <c r="Y39" s="126">
        <f t="shared" si="79"/>
        <v>0</v>
      </c>
      <c r="Z39" s="127" t="e">
        <f t="shared" si="80"/>
        <v>#DIV/0!</v>
      </c>
      <c r="AA39" s="128"/>
      <c r="AB39" s="130"/>
      <c r="AC39" s="130"/>
      <c r="AD39" s="130"/>
      <c r="AE39" s="130"/>
      <c r="AF39" s="130"/>
      <c r="AG39" s="130"/>
    </row>
    <row r="40" spans="1:33" ht="30" customHeight="1" x14ac:dyDescent="0.3">
      <c r="A40" s="118" t="s">
        <v>71</v>
      </c>
      <c r="B40" s="119" t="s">
        <v>107</v>
      </c>
      <c r="C40" s="120" t="s">
        <v>105</v>
      </c>
      <c r="D40" s="121" t="s">
        <v>106</v>
      </c>
      <c r="E40" s="122"/>
      <c r="F40" s="123"/>
      <c r="G40" s="124">
        <f t="shared" si="81"/>
        <v>0</v>
      </c>
      <c r="H40" s="122"/>
      <c r="I40" s="123"/>
      <c r="J40" s="124">
        <f t="shared" si="82"/>
        <v>0</v>
      </c>
      <c r="K40" s="122"/>
      <c r="L40" s="123"/>
      <c r="M40" s="124">
        <f t="shared" si="83"/>
        <v>0</v>
      </c>
      <c r="N40" s="122"/>
      <c r="O40" s="123"/>
      <c r="P40" s="124">
        <f t="shared" si="84"/>
        <v>0</v>
      </c>
      <c r="Q40" s="122"/>
      <c r="R40" s="123"/>
      <c r="S40" s="124">
        <f t="shared" si="85"/>
        <v>0</v>
      </c>
      <c r="T40" s="122"/>
      <c r="U40" s="123"/>
      <c r="V40" s="124">
        <f t="shared" si="86"/>
        <v>0</v>
      </c>
      <c r="W40" s="125">
        <f t="shared" si="87"/>
        <v>0</v>
      </c>
      <c r="X40" s="126">
        <f t="shared" si="88"/>
        <v>0</v>
      </c>
      <c r="Y40" s="126">
        <f t="shared" si="79"/>
        <v>0</v>
      </c>
      <c r="Z40" s="127" t="e">
        <f t="shared" si="80"/>
        <v>#DIV/0!</v>
      </c>
      <c r="AA40" s="128"/>
      <c r="AB40" s="130"/>
      <c r="AC40" s="130"/>
      <c r="AD40" s="130"/>
      <c r="AE40" s="130"/>
      <c r="AF40" s="130"/>
      <c r="AG40" s="130"/>
    </row>
    <row r="41" spans="1:33" ht="30" customHeight="1" x14ac:dyDescent="0.3">
      <c r="A41" s="146" t="s">
        <v>71</v>
      </c>
      <c r="B41" s="153" t="s">
        <v>108</v>
      </c>
      <c r="C41" s="120" t="s">
        <v>105</v>
      </c>
      <c r="D41" s="147" t="s">
        <v>106</v>
      </c>
      <c r="E41" s="148"/>
      <c r="F41" s="149"/>
      <c r="G41" s="150">
        <f t="shared" si="81"/>
        <v>0</v>
      </c>
      <c r="H41" s="148"/>
      <c r="I41" s="149"/>
      <c r="J41" s="150">
        <f t="shared" si="82"/>
        <v>0</v>
      </c>
      <c r="K41" s="148"/>
      <c r="L41" s="149"/>
      <c r="M41" s="150">
        <f t="shared" si="83"/>
        <v>0</v>
      </c>
      <c r="N41" s="148"/>
      <c r="O41" s="149"/>
      <c r="P41" s="150">
        <f t="shared" si="84"/>
        <v>0</v>
      </c>
      <c r="Q41" s="148"/>
      <c r="R41" s="149"/>
      <c r="S41" s="150">
        <f t="shared" si="85"/>
        <v>0</v>
      </c>
      <c r="T41" s="148"/>
      <c r="U41" s="149"/>
      <c r="V41" s="150">
        <f t="shared" si="86"/>
        <v>0</v>
      </c>
      <c r="W41" s="137">
        <f t="shared" si="87"/>
        <v>0</v>
      </c>
      <c r="X41" s="126">
        <f t="shared" si="88"/>
        <v>0</v>
      </c>
      <c r="Y41" s="126">
        <f t="shared" si="79"/>
        <v>0</v>
      </c>
      <c r="Z41" s="127" t="e">
        <f t="shared" si="80"/>
        <v>#DIV/0!</v>
      </c>
      <c r="AA41" s="151"/>
      <c r="AB41" s="130"/>
      <c r="AC41" s="130"/>
      <c r="AD41" s="130"/>
      <c r="AE41" s="130"/>
      <c r="AF41" s="130"/>
      <c r="AG41" s="130"/>
    </row>
    <row r="42" spans="1:33" ht="30" customHeight="1" x14ac:dyDescent="0.3">
      <c r="A42" s="107" t="s">
        <v>68</v>
      </c>
      <c r="B42" s="154" t="s">
        <v>109</v>
      </c>
      <c r="C42" s="152" t="s">
        <v>110</v>
      </c>
      <c r="D42" s="140"/>
      <c r="E42" s="141">
        <f>SUM(E43:E45)</f>
        <v>0</v>
      </c>
      <c r="F42" s="142"/>
      <c r="G42" s="143">
        <f t="shared" ref="G42:H42" si="89">SUM(G43:G45)</f>
        <v>0</v>
      </c>
      <c r="H42" s="141">
        <f t="shared" si="89"/>
        <v>0</v>
      </c>
      <c r="I42" s="142"/>
      <c r="J42" s="143">
        <f t="shared" ref="J42:K42" si="90">SUM(J43:J45)</f>
        <v>0</v>
      </c>
      <c r="K42" s="141">
        <f t="shared" si="90"/>
        <v>0</v>
      </c>
      <c r="L42" s="142"/>
      <c r="M42" s="143">
        <f t="shared" ref="M42:N42" si="91">SUM(M43:M45)</f>
        <v>0</v>
      </c>
      <c r="N42" s="141">
        <f t="shared" si="91"/>
        <v>0</v>
      </c>
      <c r="O42" s="142"/>
      <c r="P42" s="143">
        <f t="shared" ref="P42:Q42" si="92">SUM(P43:P45)</f>
        <v>0</v>
      </c>
      <c r="Q42" s="141">
        <f t="shared" si="92"/>
        <v>0</v>
      </c>
      <c r="R42" s="142"/>
      <c r="S42" s="143">
        <f t="shared" ref="S42:T42" si="93">SUM(S43:S45)</f>
        <v>0</v>
      </c>
      <c r="T42" s="141">
        <f t="shared" si="93"/>
        <v>0</v>
      </c>
      <c r="U42" s="142"/>
      <c r="V42" s="143">
        <f t="shared" ref="V42:X42" si="94">SUM(V43:V45)</f>
        <v>0</v>
      </c>
      <c r="W42" s="143">
        <f t="shared" si="94"/>
        <v>0</v>
      </c>
      <c r="X42" s="143">
        <f t="shared" si="94"/>
        <v>0</v>
      </c>
      <c r="Y42" s="185">
        <f t="shared" si="79"/>
        <v>0</v>
      </c>
      <c r="Z42" s="185" t="e">
        <f t="shared" si="80"/>
        <v>#DIV/0!</v>
      </c>
      <c r="AA42" s="145"/>
      <c r="AB42" s="117"/>
      <c r="AC42" s="117"/>
      <c r="AD42" s="117"/>
      <c r="AE42" s="117"/>
      <c r="AF42" s="117"/>
      <c r="AG42" s="117"/>
    </row>
    <row r="43" spans="1:33" ht="30" customHeight="1" x14ac:dyDescent="0.3">
      <c r="A43" s="118" t="s">
        <v>71</v>
      </c>
      <c r="B43" s="119" t="s">
        <v>111</v>
      </c>
      <c r="C43" s="120" t="s">
        <v>112</v>
      </c>
      <c r="D43" s="121" t="s">
        <v>113</v>
      </c>
      <c r="E43" s="122"/>
      <c r="F43" s="123"/>
      <c r="G43" s="124">
        <f t="shared" ref="G43:G45" si="95">E43*F43</f>
        <v>0</v>
      </c>
      <c r="H43" s="122"/>
      <c r="I43" s="123"/>
      <c r="J43" s="124">
        <f t="shared" ref="J43:J45" si="96">H43*I43</f>
        <v>0</v>
      </c>
      <c r="K43" s="122"/>
      <c r="L43" s="123"/>
      <c r="M43" s="124">
        <f t="shared" ref="M43:M45" si="97">K43*L43</f>
        <v>0</v>
      </c>
      <c r="N43" s="122"/>
      <c r="O43" s="123"/>
      <c r="P43" s="124">
        <f t="shared" ref="P43:P45" si="98">N43*O43</f>
        <v>0</v>
      </c>
      <c r="Q43" s="122"/>
      <c r="R43" s="123"/>
      <c r="S43" s="124">
        <f t="shared" ref="S43:S45" si="99">Q43*R43</f>
        <v>0</v>
      </c>
      <c r="T43" s="122"/>
      <c r="U43" s="123"/>
      <c r="V43" s="124">
        <f t="shared" ref="V43:V45" si="100">T43*U43</f>
        <v>0</v>
      </c>
      <c r="W43" s="125">
        <f t="shared" ref="W43:W45" si="101">G43+M43+S43</f>
        <v>0</v>
      </c>
      <c r="X43" s="126">
        <f t="shared" ref="X43:X45" si="102">J43+P43+V43</f>
        <v>0</v>
      </c>
      <c r="Y43" s="126">
        <f t="shared" si="79"/>
        <v>0</v>
      </c>
      <c r="Z43" s="127" t="e">
        <f t="shared" si="80"/>
        <v>#DIV/0!</v>
      </c>
      <c r="AA43" s="128"/>
      <c r="AB43" s="130"/>
      <c r="AC43" s="130"/>
      <c r="AD43" s="130"/>
      <c r="AE43" s="130"/>
      <c r="AF43" s="130"/>
      <c r="AG43" s="130"/>
    </row>
    <row r="44" spans="1:33" ht="30" customHeight="1" x14ac:dyDescent="0.3">
      <c r="A44" s="118" t="s">
        <v>71</v>
      </c>
      <c r="B44" s="119" t="s">
        <v>114</v>
      </c>
      <c r="C44" s="186" t="s">
        <v>112</v>
      </c>
      <c r="D44" s="121" t="s">
        <v>113</v>
      </c>
      <c r="E44" s="122"/>
      <c r="F44" s="123"/>
      <c r="G44" s="124">
        <f t="shared" si="95"/>
        <v>0</v>
      </c>
      <c r="H44" s="122"/>
      <c r="I44" s="123"/>
      <c r="J44" s="124">
        <f t="shared" si="96"/>
        <v>0</v>
      </c>
      <c r="K44" s="122"/>
      <c r="L44" s="123"/>
      <c r="M44" s="124">
        <f t="shared" si="97"/>
        <v>0</v>
      </c>
      <c r="N44" s="122"/>
      <c r="O44" s="123"/>
      <c r="P44" s="124">
        <f t="shared" si="98"/>
        <v>0</v>
      </c>
      <c r="Q44" s="122"/>
      <c r="R44" s="123"/>
      <c r="S44" s="124">
        <f t="shared" si="99"/>
        <v>0</v>
      </c>
      <c r="T44" s="122"/>
      <c r="U44" s="123"/>
      <c r="V44" s="124">
        <f t="shared" si="100"/>
        <v>0</v>
      </c>
      <c r="W44" s="125">
        <f t="shared" si="101"/>
        <v>0</v>
      </c>
      <c r="X44" s="126">
        <f t="shared" si="102"/>
        <v>0</v>
      </c>
      <c r="Y44" s="126">
        <f t="shared" si="79"/>
        <v>0</v>
      </c>
      <c r="Z44" s="127" t="e">
        <f t="shared" si="80"/>
        <v>#DIV/0!</v>
      </c>
      <c r="AA44" s="128"/>
      <c r="AB44" s="130"/>
      <c r="AC44" s="130"/>
      <c r="AD44" s="130"/>
      <c r="AE44" s="130"/>
      <c r="AF44" s="130"/>
      <c r="AG44" s="130"/>
    </row>
    <row r="45" spans="1:33" ht="30" customHeight="1" x14ac:dyDescent="0.3">
      <c r="A45" s="146" t="s">
        <v>71</v>
      </c>
      <c r="B45" s="153" t="s">
        <v>115</v>
      </c>
      <c r="C45" s="187" t="s">
        <v>112</v>
      </c>
      <c r="D45" s="147" t="s">
        <v>113</v>
      </c>
      <c r="E45" s="148"/>
      <c r="F45" s="149"/>
      <c r="G45" s="150">
        <f t="shared" si="95"/>
        <v>0</v>
      </c>
      <c r="H45" s="148"/>
      <c r="I45" s="149"/>
      <c r="J45" s="150">
        <f t="shared" si="96"/>
        <v>0</v>
      </c>
      <c r="K45" s="148"/>
      <c r="L45" s="149"/>
      <c r="M45" s="150">
        <f t="shared" si="97"/>
        <v>0</v>
      </c>
      <c r="N45" s="148"/>
      <c r="O45" s="149"/>
      <c r="P45" s="150">
        <f t="shared" si="98"/>
        <v>0</v>
      </c>
      <c r="Q45" s="148"/>
      <c r="R45" s="149"/>
      <c r="S45" s="150">
        <f t="shared" si="99"/>
        <v>0</v>
      </c>
      <c r="T45" s="148"/>
      <c r="U45" s="149"/>
      <c r="V45" s="150">
        <f t="shared" si="100"/>
        <v>0</v>
      </c>
      <c r="W45" s="137">
        <f t="shared" si="101"/>
        <v>0</v>
      </c>
      <c r="X45" s="126">
        <f t="shared" si="102"/>
        <v>0</v>
      </c>
      <c r="Y45" s="126">
        <f t="shared" si="79"/>
        <v>0</v>
      </c>
      <c r="Z45" s="127" t="e">
        <f t="shared" si="80"/>
        <v>#DIV/0!</v>
      </c>
      <c r="AA45" s="151"/>
      <c r="AB45" s="130"/>
      <c r="AC45" s="130"/>
      <c r="AD45" s="130"/>
      <c r="AE45" s="130"/>
      <c r="AF45" s="130"/>
      <c r="AG45" s="130"/>
    </row>
    <row r="46" spans="1:33" ht="30" customHeight="1" x14ac:dyDescent="0.3">
      <c r="A46" s="107" t="s">
        <v>68</v>
      </c>
      <c r="B46" s="154" t="s">
        <v>116</v>
      </c>
      <c r="C46" s="152" t="s">
        <v>117</v>
      </c>
      <c r="D46" s="140"/>
      <c r="E46" s="141">
        <f>SUM(E47:E49)</f>
        <v>0</v>
      </c>
      <c r="F46" s="142"/>
      <c r="G46" s="143">
        <f t="shared" ref="G46:H46" si="103">SUM(G47:G49)</f>
        <v>0</v>
      </c>
      <c r="H46" s="141">
        <f t="shared" si="103"/>
        <v>0</v>
      </c>
      <c r="I46" s="142"/>
      <c r="J46" s="143">
        <f t="shared" ref="J46:K46" si="104">SUM(J47:J49)</f>
        <v>0</v>
      </c>
      <c r="K46" s="141">
        <f t="shared" si="104"/>
        <v>0</v>
      </c>
      <c r="L46" s="142"/>
      <c r="M46" s="143">
        <f t="shared" ref="M46:N46" si="105">SUM(M47:M49)</f>
        <v>0</v>
      </c>
      <c r="N46" s="141">
        <f t="shared" si="105"/>
        <v>0</v>
      </c>
      <c r="O46" s="142"/>
      <c r="P46" s="143">
        <f t="shared" ref="P46:Q46" si="106">SUM(P47:P49)</f>
        <v>0</v>
      </c>
      <c r="Q46" s="141">
        <f t="shared" si="106"/>
        <v>0</v>
      </c>
      <c r="R46" s="142"/>
      <c r="S46" s="143">
        <f t="shared" ref="S46:T46" si="107">SUM(S47:S49)</f>
        <v>0</v>
      </c>
      <c r="T46" s="141">
        <f t="shared" si="107"/>
        <v>0</v>
      </c>
      <c r="U46" s="142"/>
      <c r="V46" s="143">
        <f t="shared" ref="V46:X46" si="108">SUM(V47:V49)</f>
        <v>0</v>
      </c>
      <c r="W46" s="143">
        <f t="shared" si="108"/>
        <v>0</v>
      </c>
      <c r="X46" s="143">
        <f t="shared" si="108"/>
        <v>0</v>
      </c>
      <c r="Y46" s="142">
        <f t="shared" si="79"/>
        <v>0</v>
      </c>
      <c r="Z46" s="142" t="e">
        <f t="shared" si="80"/>
        <v>#DIV/0!</v>
      </c>
      <c r="AA46" s="145"/>
      <c r="AB46" s="117"/>
      <c r="AC46" s="117"/>
      <c r="AD46" s="117"/>
      <c r="AE46" s="117"/>
      <c r="AF46" s="117"/>
      <c r="AG46" s="117"/>
    </row>
    <row r="47" spans="1:33" ht="30" customHeight="1" x14ac:dyDescent="0.3">
      <c r="A47" s="118" t="s">
        <v>71</v>
      </c>
      <c r="B47" s="119" t="s">
        <v>118</v>
      </c>
      <c r="C47" s="120" t="s">
        <v>119</v>
      </c>
      <c r="D47" s="121" t="s">
        <v>113</v>
      </c>
      <c r="E47" s="122"/>
      <c r="F47" s="123"/>
      <c r="G47" s="124">
        <f t="shared" ref="G47:G49" si="109">E47*F47</f>
        <v>0</v>
      </c>
      <c r="H47" s="122"/>
      <c r="I47" s="123"/>
      <c r="J47" s="124">
        <f t="shared" ref="J47:J49" si="110">H47*I47</f>
        <v>0</v>
      </c>
      <c r="K47" s="122"/>
      <c r="L47" s="123"/>
      <c r="M47" s="124">
        <f t="shared" ref="M47:M49" si="111">K47*L47</f>
        <v>0</v>
      </c>
      <c r="N47" s="122"/>
      <c r="O47" s="123"/>
      <c r="P47" s="124">
        <f t="shared" ref="P47:P49" si="112">N47*O47</f>
        <v>0</v>
      </c>
      <c r="Q47" s="122"/>
      <c r="R47" s="123"/>
      <c r="S47" s="124">
        <f t="shared" ref="S47:S49" si="113">Q47*R47</f>
        <v>0</v>
      </c>
      <c r="T47" s="122"/>
      <c r="U47" s="123"/>
      <c r="V47" s="124">
        <f t="shared" ref="V47:V49" si="114">T47*U47</f>
        <v>0</v>
      </c>
      <c r="W47" s="125">
        <f t="shared" ref="W47:W49" si="115">G47+M47+S47</f>
        <v>0</v>
      </c>
      <c r="X47" s="126">
        <f t="shared" ref="X47:X49" si="116">J47+P47+V47</f>
        <v>0</v>
      </c>
      <c r="Y47" s="126">
        <f t="shared" si="79"/>
        <v>0</v>
      </c>
      <c r="Z47" s="127" t="e">
        <f t="shared" si="80"/>
        <v>#DIV/0!</v>
      </c>
      <c r="AA47" s="128"/>
      <c r="AB47" s="129"/>
      <c r="AC47" s="130"/>
      <c r="AD47" s="130"/>
      <c r="AE47" s="130"/>
      <c r="AF47" s="130"/>
      <c r="AG47" s="130"/>
    </row>
    <row r="48" spans="1:33" ht="30" customHeight="1" x14ac:dyDescent="0.3">
      <c r="A48" s="118" t="s">
        <v>71</v>
      </c>
      <c r="B48" s="119" t="s">
        <v>120</v>
      </c>
      <c r="C48" s="120" t="s">
        <v>121</v>
      </c>
      <c r="D48" s="121" t="s">
        <v>113</v>
      </c>
      <c r="E48" s="122"/>
      <c r="F48" s="123"/>
      <c r="G48" s="124">
        <f t="shared" si="109"/>
        <v>0</v>
      </c>
      <c r="H48" s="122"/>
      <c r="I48" s="123"/>
      <c r="J48" s="124">
        <f t="shared" si="110"/>
        <v>0</v>
      </c>
      <c r="K48" s="122"/>
      <c r="L48" s="123"/>
      <c r="M48" s="124">
        <f t="shared" si="111"/>
        <v>0</v>
      </c>
      <c r="N48" s="122"/>
      <c r="O48" s="123"/>
      <c r="P48" s="124">
        <f t="shared" si="112"/>
        <v>0</v>
      </c>
      <c r="Q48" s="122"/>
      <c r="R48" s="123"/>
      <c r="S48" s="124">
        <f t="shared" si="113"/>
        <v>0</v>
      </c>
      <c r="T48" s="122"/>
      <c r="U48" s="123"/>
      <c r="V48" s="124">
        <f t="shared" si="114"/>
        <v>0</v>
      </c>
      <c r="W48" s="125">
        <f t="shared" si="115"/>
        <v>0</v>
      </c>
      <c r="X48" s="126">
        <f t="shared" si="116"/>
        <v>0</v>
      </c>
      <c r="Y48" s="126">
        <f t="shared" si="79"/>
        <v>0</v>
      </c>
      <c r="Z48" s="127" t="e">
        <f t="shared" si="80"/>
        <v>#DIV/0!</v>
      </c>
      <c r="AA48" s="128"/>
      <c r="AB48" s="130"/>
      <c r="AC48" s="130"/>
      <c r="AD48" s="130"/>
      <c r="AE48" s="130"/>
      <c r="AF48" s="130"/>
      <c r="AG48" s="130"/>
    </row>
    <row r="49" spans="1:33" ht="30" customHeight="1" x14ac:dyDescent="0.3">
      <c r="A49" s="131" t="s">
        <v>71</v>
      </c>
      <c r="B49" s="132" t="s">
        <v>122</v>
      </c>
      <c r="C49" s="163" t="s">
        <v>119</v>
      </c>
      <c r="D49" s="133" t="s">
        <v>113</v>
      </c>
      <c r="E49" s="148"/>
      <c r="F49" s="149"/>
      <c r="G49" s="150">
        <f t="shared" si="109"/>
        <v>0</v>
      </c>
      <c r="H49" s="148"/>
      <c r="I49" s="149"/>
      <c r="J49" s="150">
        <f t="shared" si="110"/>
        <v>0</v>
      </c>
      <c r="K49" s="148"/>
      <c r="L49" s="149"/>
      <c r="M49" s="150">
        <f t="shared" si="111"/>
        <v>0</v>
      </c>
      <c r="N49" s="148"/>
      <c r="O49" s="149"/>
      <c r="P49" s="150">
        <f t="shared" si="112"/>
        <v>0</v>
      </c>
      <c r="Q49" s="148"/>
      <c r="R49" s="149"/>
      <c r="S49" s="150">
        <f t="shared" si="113"/>
        <v>0</v>
      </c>
      <c r="T49" s="148"/>
      <c r="U49" s="149"/>
      <c r="V49" s="150">
        <f t="shared" si="114"/>
        <v>0</v>
      </c>
      <c r="W49" s="137">
        <f t="shared" si="115"/>
        <v>0</v>
      </c>
      <c r="X49" s="126">
        <f t="shared" si="116"/>
        <v>0</v>
      </c>
      <c r="Y49" s="126">
        <f t="shared" si="79"/>
        <v>0</v>
      </c>
      <c r="Z49" s="127" t="e">
        <f t="shared" si="80"/>
        <v>#DIV/0!</v>
      </c>
      <c r="AA49" s="151"/>
      <c r="AB49" s="130"/>
      <c r="AC49" s="130"/>
      <c r="AD49" s="130"/>
      <c r="AE49" s="130"/>
      <c r="AF49" s="130"/>
      <c r="AG49" s="130"/>
    </row>
    <row r="50" spans="1:33" ht="30" customHeight="1" x14ac:dyDescent="0.3">
      <c r="A50" s="165" t="s">
        <v>123</v>
      </c>
      <c r="B50" s="166"/>
      <c r="C50" s="167"/>
      <c r="D50" s="168"/>
      <c r="E50" s="172">
        <f>E46+E42+E38</f>
        <v>0</v>
      </c>
      <c r="F50" s="188"/>
      <c r="G50" s="171">
        <f t="shared" ref="G50:H50" si="117">G46+G42+G38</f>
        <v>0</v>
      </c>
      <c r="H50" s="172">
        <f t="shared" si="117"/>
        <v>0</v>
      </c>
      <c r="I50" s="188"/>
      <c r="J50" s="171">
        <f t="shared" ref="J50:K50" si="118">J46+J42+J38</f>
        <v>0</v>
      </c>
      <c r="K50" s="189">
        <f t="shared" si="118"/>
        <v>0</v>
      </c>
      <c r="L50" s="188"/>
      <c r="M50" s="171">
        <f t="shared" ref="M50:N50" si="119">M46+M42+M38</f>
        <v>0</v>
      </c>
      <c r="N50" s="189">
        <f t="shared" si="119"/>
        <v>0</v>
      </c>
      <c r="O50" s="188"/>
      <c r="P50" s="171">
        <f t="shared" ref="P50:Q50" si="120">P46+P42+P38</f>
        <v>0</v>
      </c>
      <c r="Q50" s="189">
        <f t="shared" si="120"/>
        <v>0</v>
      </c>
      <c r="R50" s="188"/>
      <c r="S50" s="171">
        <f t="shared" ref="S50:T50" si="121">S46+S42+S38</f>
        <v>0</v>
      </c>
      <c r="T50" s="189">
        <f t="shared" si="121"/>
        <v>0</v>
      </c>
      <c r="U50" s="188"/>
      <c r="V50" s="171">
        <f t="shared" ref="V50:X50" si="122">V46+V42+V38</f>
        <v>0</v>
      </c>
      <c r="W50" s="190">
        <f t="shared" si="122"/>
        <v>0</v>
      </c>
      <c r="X50" s="190">
        <f t="shared" si="122"/>
        <v>0</v>
      </c>
      <c r="Y50" s="190">
        <f t="shared" si="79"/>
        <v>0</v>
      </c>
      <c r="Z50" s="190" t="e">
        <f t="shared" si="80"/>
        <v>#DIV/0!</v>
      </c>
      <c r="AA50" s="176"/>
      <c r="AB50" s="6"/>
      <c r="AC50" s="6"/>
      <c r="AD50" s="6"/>
      <c r="AE50" s="6"/>
      <c r="AF50" s="6"/>
      <c r="AG50" s="6"/>
    </row>
    <row r="51" spans="1:33" ht="30" customHeight="1" x14ac:dyDescent="0.3">
      <c r="A51" s="177" t="s">
        <v>66</v>
      </c>
      <c r="B51" s="178">
        <v>3</v>
      </c>
      <c r="C51" s="179" t="s">
        <v>124</v>
      </c>
      <c r="D51" s="180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5"/>
      <c r="X51" s="105"/>
      <c r="Y51" s="105"/>
      <c r="Z51" s="105"/>
      <c r="AA51" s="106"/>
      <c r="AB51" s="6"/>
      <c r="AC51" s="6"/>
      <c r="AD51" s="6"/>
      <c r="AE51" s="6"/>
      <c r="AF51" s="6"/>
      <c r="AG51" s="6"/>
    </row>
    <row r="52" spans="1:33" ht="45" customHeight="1" x14ac:dyDescent="0.3">
      <c r="A52" s="107" t="s">
        <v>68</v>
      </c>
      <c r="B52" s="154" t="s">
        <v>125</v>
      </c>
      <c r="C52" s="109" t="s">
        <v>126</v>
      </c>
      <c r="D52" s="110"/>
      <c r="E52" s="111">
        <f>SUM(E53:E59)</f>
        <v>52</v>
      </c>
      <c r="F52" s="112"/>
      <c r="G52" s="113">
        <f t="shared" ref="G52:H52" si="123">SUM(G53:G59)</f>
        <v>2707</v>
      </c>
      <c r="H52" s="111">
        <f t="shared" si="123"/>
        <v>52</v>
      </c>
      <c r="I52" s="112"/>
      <c r="J52" s="113">
        <f t="shared" ref="J52:K52" si="124">SUM(J53:J59)</f>
        <v>2707</v>
      </c>
      <c r="K52" s="111">
        <f t="shared" si="124"/>
        <v>0</v>
      </c>
      <c r="L52" s="112"/>
      <c r="M52" s="113">
        <f t="shared" ref="M52:N52" si="125">SUM(M53:M59)</f>
        <v>0</v>
      </c>
      <c r="N52" s="111">
        <f t="shared" si="125"/>
        <v>0</v>
      </c>
      <c r="O52" s="112"/>
      <c r="P52" s="113">
        <f t="shared" ref="P52:Q52" si="126">SUM(P53:P59)</f>
        <v>0</v>
      </c>
      <c r="Q52" s="111">
        <f t="shared" si="126"/>
        <v>0</v>
      </c>
      <c r="R52" s="112"/>
      <c r="S52" s="113">
        <f t="shared" ref="S52:T52" si="127">SUM(S53:S59)</f>
        <v>0</v>
      </c>
      <c r="T52" s="111">
        <f t="shared" si="127"/>
        <v>0</v>
      </c>
      <c r="U52" s="112"/>
      <c r="V52" s="113">
        <f t="shared" ref="V52:X52" si="128">SUM(V53:V59)</f>
        <v>0</v>
      </c>
      <c r="W52" s="113">
        <f t="shared" si="128"/>
        <v>2707</v>
      </c>
      <c r="X52" s="113">
        <f t="shared" si="128"/>
        <v>2707</v>
      </c>
      <c r="Y52" s="114">
        <f t="shared" ref="Y52:Y63" si="129">W52-X52</f>
        <v>0</v>
      </c>
      <c r="Z52" s="115">
        <f t="shared" ref="Z52:Z63" si="130">Y52/W52</f>
        <v>0</v>
      </c>
      <c r="AA52" s="116"/>
      <c r="AB52" s="117"/>
      <c r="AC52" s="117"/>
      <c r="AD52" s="117"/>
      <c r="AE52" s="117"/>
      <c r="AF52" s="117"/>
      <c r="AG52" s="117"/>
    </row>
    <row r="53" spans="1:33" ht="30" customHeight="1" x14ac:dyDescent="0.3">
      <c r="A53" s="118" t="s">
        <v>71</v>
      </c>
      <c r="B53" s="119" t="s">
        <v>127</v>
      </c>
      <c r="C53" s="352" t="s">
        <v>347</v>
      </c>
      <c r="D53" s="353" t="s">
        <v>106</v>
      </c>
      <c r="E53" s="122">
        <v>2</v>
      </c>
      <c r="F53" s="123">
        <v>637.5</v>
      </c>
      <c r="G53" s="124">
        <f t="shared" ref="G53:G59" si="131">E53*F53</f>
        <v>1275</v>
      </c>
      <c r="H53" s="122">
        <v>2</v>
      </c>
      <c r="I53" s="123">
        <v>637.5</v>
      </c>
      <c r="J53" s="124">
        <f t="shared" ref="J53:J59" si="132">H53*I53</f>
        <v>1275</v>
      </c>
      <c r="K53" s="122"/>
      <c r="L53" s="123"/>
      <c r="M53" s="124">
        <f t="shared" ref="M53:M59" si="133">K53*L53</f>
        <v>0</v>
      </c>
      <c r="N53" s="122"/>
      <c r="O53" s="123"/>
      <c r="P53" s="124">
        <f t="shared" ref="P53:P59" si="134">N53*O53</f>
        <v>0</v>
      </c>
      <c r="Q53" s="122"/>
      <c r="R53" s="123"/>
      <c r="S53" s="124">
        <f t="shared" ref="S53:S59" si="135">Q53*R53</f>
        <v>0</v>
      </c>
      <c r="T53" s="122"/>
      <c r="U53" s="123"/>
      <c r="V53" s="124">
        <f t="shared" ref="V53:V59" si="136">T53*U53</f>
        <v>0</v>
      </c>
      <c r="W53" s="125">
        <f t="shared" ref="W53:W59" si="137">G53+M53+S53</f>
        <v>1275</v>
      </c>
      <c r="X53" s="126">
        <f t="shared" ref="X53:X59" si="138">J53+P53+V53</f>
        <v>1275</v>
      </c>
      <c r="Y53" s="126">
        <f t="shared" si="129"/>
        <v>0</v>
      </c>
      <c r="Z53" s="127">
        <f t="shared" si="130"/>
        <v>0</v>
      </c>
      <c r="AA53" s="128"/>
      <c r="AB53" s="130"/>
      <c r="AC53" s="130"/>
      <c r="AD53" s="130"/>
      <c r="AE53" s="130"/>
      <c r="AF53" s="130"/>
      <c r="AG53" s="130"/>
    </row>
    <row r="54" spans="1:33" s="345" customFormat="1" ht="30" customHeight="1" x14ac:dyDescent="0.3">
      <c r="A54" s="351" t="s">
        <v>71</v>
      </c>
      <c r="B54" s="119" t="s">
        <v>129</v>
      </c>
      <c r="C54" s="352" t="s">
        <v>348</v>
      </c>
      <c r="D54" s="353" t="s">
        <v>106</v>
      </c>
      <c r="E54" s="122">
        <v>20</v>
      </c>
      <c r="F54" s="123">
        <v>12</v>
      </c>
      <c r="G54" s="124">
        <f t="shared" si="131"/>
        <v>240</v>
      </c>
      <c r="H54" s="122">
        <v>20</v>
      </c>
      <c r="I54" s="123">
        <v>12</v>
      </c>
      <c r="J54" s="124">
        <f t="shared" si="132"/>
        <v>240</v>
      </c>
      <c r="K54" s="122"/>
      <c r="L54" s="123"/>
      <c r="M54" s="124">
        <f t="shared" si="133"/>
        <v>0</v>
      </c>
      <c r="N54" s="122"/>
      <c r="O54" s="123"/>
      <c r="P54" s="124">
        <f t="shared" si="134"/>
        <v>0</v>
      </c>
      <c r="Q54" s="122"/>
      <c r="R54" s="123"/>
      <c r="S54" s="124">
        <f t="shared" si="135"/>
        <v>0</v>
      </c>
      <c r="T54" s="122"/>
      <c r="U54" s="123"/>
      <c r="V54" s="124">
        <f t="shared" si="136"/>
        <v>0</v>
      </c>
      <c r="W54" s="125">
        <f t="shared" si="137"/>
        <v>240</v>
      </c>
      <c r="X54" s="126">
        <f t="shared" si="138"/>
        <v>240</v>
      </c>
      <c r="Y54" s="126">
        <f t="shared" si="129"/>
        <v>0</v>
      </c>
      <c r="Z54" s="127">
        <f t="shared" si="130"/>
        <v>0</v>
      </c>
      <c r="AA54" s="128"/>
      <c r="AB54" s="130"/>
      <c r="AC54" s="130"/>
      <c r="AD54" s="130"/>
      <c r="AE54" s="130"/>
      <c r="AF54" s="130"/>
      <c r="AG54" s="130"/>
    </row>
    <row r="55" spans="1:33" s="345" customFormat="1" ht="30" customHeight="1" x14ac:dyDescent="0.3">
      <c r="A55" s="351" t="s">
        <v>71</v>
      </c>
      <c r="B55" s="119" t="s">
        <v>131</v>
      </c>
      <c r="C55" s="352" t="s">
        <v>349</v>
      </c>
      <c r="D55" s="353" t="s">
        <v>106</v>
      </c>
      <c r="E55" s="122">
        <v>2</v>
      </c>
      <c r="F55" s="123">
        <v>120</v>
      </c>
      <c r="G55" s="124">
        <f t="shared" si="131"/>
        <v>240</v>
      </c>
      <c r="H55" s="122">
        <v>2</v>
      </c>
      <c r="I55" s="123">
        <v>120</v>
      </c>
      <c r="J55" s="124">
        <f t="shared" si="132"/>
        <v>240</v>
      </c>
      <c r="K55" s="122"/>
      <c r="L55" s="123"/>
      <c r="M55" s="124">
        <f t="shared" si="133"/>
        <v>0</v>
      </c>
      <c r="N55" s="122"/>
      <c r="O55" s="123"/>
      <c r="P55" s="124">
        <f t="shared" si="134"/>
        <v>0</v>
      </c>
      <c r="Q55" s="122"/>
      <c r="R55" s="123"/>
      <c r="S55" s="124">
        <f t="shared" si="135"/>
        <v>0</v>
      </c>
      <c r="T55" s="122"/>
      <c r="U55" s="123"/>
      <c r="V55" s="124">
        <f t="shared" si="136"/>
        <v>0</v>
      </c>
      <c r="W55" s="125">
        <f t="shared" si="137"/>
        <v>240</v>
      </c>
      <c r="X55" s="126">
        <f t="shared" si="138"/>
        <v>240</v>
      </c>
      <c r="Y55" s="126">
        <f t="shared" si="129"/>
        <v>0</v>
      </c>
      <c r="Z55" s="127">
        <f t="shared" si="130"/>
        <v>0</v>
      </c>
      <c r="AA55" s="128"/>
      <c r="AB55" s="130"/>
      <c r="AC55" s="130"/>
      <c r="AD55" s="130"/>
      <c r="AE55" s="130"/>
      <c r="AF55" s="130"/>
      <c r="AG55" s="130"/>
    </row>
    <row r="56" spans="1:33" s="345" customFormat="1" ht="30" customHeight="1" x14ac:dyDescent="0.3">
      <c r="A56" s="351" t="s">
        <v>71</v>
      </c>
      <c r="B56" s="119" t="s">
        <v>343</v>
      </c>
      <c r="C56" s="352" t="s">
        <v>350</v>
      </c>
      <c r="D56" s="353" t="s">
        <v>106</v>
      </c>
      <c r="E56" s="122">
        <v>7</v>
      </c>
      <c r="F56" s="123">
        <v>17</v>
      </c>
      <c r="G56" s="124">
        <f t="shared" si="131"/>
        <v>119</v>
      </c>
      <c r="H56" s="122">
        <v>7</v>
      </c>
      <c r="I56" s="123">
        <v>17</v>
      </c>
      <c r="J56" s="124">
        <f t="shared" si="132"/>
        <v>119</v>
      </c>
      <c r="K56" s="122"/>
      <c r="L56" s="123"/>
      <c r="M56" s="124">
        <f t="shared" si="133"/>
        <v>0</v>
      </c>
      <c r="N56" s="122"/>
      <c r="O56" s="123"/>
      <c r="P56" s="124">
        <f t="shared" si="134"/>
        <v>0</v>
      </c>
      <c r="Q56" s="122"/>
      <c r="R56" s="123"/>
      <c r="S56" s="124">
        <f t="shared" si="135"/>
        <v>0</v>
      </c>
      <c r="T56" s="122"/>
      <c r="U56" s="123"/>
      <c r="V56" s="124">
        <f t="shared" si="136"/>
        <v>0</v>
      </c>
      <c r="W56" s="125">
        <f t="shared" si="137"/>
        <v>119</v>
      </c>
      <c r="X56" s="126">
        <f t="shared" si="138"/>
        <v>119</v>
      </c>
      <c r="Y56" s="126">
        <f t="shared" si="129"/>
        <v>0</v>
      </c>
      <c r="Z56" s="127">
        <f t="shared" si="130"/>
        <v>0</v>
      </c>
      <c r="AA56" s="128"/>
      <c r="AB56" s="130"/>
      <c r="AC56" s="130"/>
      <c r="AD56" s="130"/>
      <c r="AE56" s="130"/>
      <c r="AF56" s="130"/>
      <c r="AG56" s="130"/>
    </row>
    <row r="57" spans="1:33" s="345" customFormat="1" ht="30" customHeight="1" x14ac:dyDescent="0.3">
      <c r="A57" s="351" t="s">
        <v>71</v>
      </c>
      <c r="B57" s="119" t="s">
        <v>344</v>
      </c>
      <c r="C57" s="352" t="s">
        <v>351</v>
      </c>
      <c r="D57" s="353" t="s">
        <v>106</v>
      </c>
      <c r="E57" s="122">
        <v>7</v>
      </c>
      <c r="F57" s="123">
        <v>27</v>
      </c>
      <c r="G57" s="124">
        <f t="shared" si="131"/>
        <v>189</v>
      </c>
      <c r="H57" s="122">
        <v>7</v>
      </c>
      <c r="I57" s="123">
        <v>27</v>
      </c>
      <c r="J57" s="124">
        <f t="shared" si="132"/>
        <v>189</v>
      </c>
      <c r="K57" s="122"/>
      <c r="L57" s="123"/>
      <c r="M57" s="124">
        <f t="shared" si="133"/>
        <v>0</v>
      </c>
      <c r="N57" s="122"/>
      <c r="O57" s="123"/>
      <c r="P57" s="124">
        <f t="shared" si="134"/>
        <v>0</v>
      </c>
      <c r="Q57" s="122"/>
      <c r="R57" s="123"/>
      <c r="S57" s="124">
        <f t="shared" si="135"/>
        <v>0</v>
      </c>
      <c r="T57" s="122"/>
      <c r="U57" s="123"/>
      <c r="V57" s="124">
        <f t="shared" si="136"/>
        <v>0</v>
      </c>
      <c r="W57" s="125">
        <f t="shared" si="137"/>
        <v>189</v>
      </c>
      <c r="X57" s="126">
        <f t="shared" si="138"/>
        <v>189</v>
      </c>
      <c r="Y57" s="126">
        <f t="shared" si="129"/>
        <v>0</v>
      </c>
      <c r="Z57" s="127">
        <f t="shared" si="130"/>
        <v>0</v>
      </c>
      <c r="AA57" s="128"/>
      <c r="AB57" s="130"/>
      <c r="AC57" s="130"/>
      <c r="AD57" s="130"/>
      <c r="AE57" s="130"/>
      <c r="AF57" s="130"/>
      <c r="AG57" s="130"/>
    </row>
    <row r="58" spans="1:33" ht="30" customHeight="1" x14ac:dyDescent="0.3">
      <c r="A58" s="118" t="s">
        <v>71</v>
      </c>
      <c r="B58" s="119" t="s">
        <v>345</v>
      </c>
      <c r="C58" s="352" t="s">
        <v>352</v>
      </c>
      <c r="D58" s="353" t="s">
        <v>106</v>
      </c>
      <c r="E58" s="122">
        <v>7</v>
      </c>
      <c r="F58" s="123">
        <v>42</v>
      </c>
      <c r="G58" s="124">
        <f t="shared" si="131"/>
        <v>294</v>
      </c>
      <c r="H58" s="122">
        <v>7</v>
      </c>
      <c r="I58" s="123">
        <v>42</v>
      </c>
      <c r="J58" s="124">
        <f t="shared" si="132"/>
        <v>294</v>
      </c>
      <c r="K58" s="122"/>
      <c r="L58" s="123"/>
      <c r="M58" s="124">
        <f t="shared" si="133"/>
        <v>0</v>
      </c>
      <c r="N58" s="122"/>
      <c r="O58" s="123"/>
      <c r="P58" s="124">
        <f t="shared" si="134"/>
        <v>0</v>
      </c>
      <c r="Q58" s="122"/>
      <c r="R58" s="123"/>
      <c r="S58" s="124">
        <f t="shared" si="135"/>
        <v>0</v>
      </c>
      <c r="T58" s="122"/>
      <c r="U58" s="123"/>
      <c r="V58" s="124">
        <f t="shared" si="136"/>
        <v>0</v>
      </c>
      <c r="W58" s="125">
        <f t="shared" si="137"/>
        <v>294</v>
      </c>
      <c r="X58" s="126">
        <f t="shared" si="138"/>
        <v>294</v>
      </c>
      <c r="Y58" s="126">
        <f t="shared" si="129"/>
        <v>0</v>
      </c>
      <c r="Z58" s="127">
        <f t="shared" si="130"/>
        <v>0</v>
      </c>
      <c r="AA58" s="128"/>
      <c r="AB58" s="130"/>
      <c r="AC58" s="130"/>
      <c r="AD58" s="130"/>
      <c r="AE58" s="130"/>
      <c r="AF58" s="130"/>
      <c r="AG58" s="130"/>
    </row>
    <row r="59" spans="1:33" ht="30" customHeight="1" x14ac:dyDescent="0.3">
      <c r="A59" s="131" t="s">
        <v>71</v>
      </c>
      <c r="B59" s="119" t="s">
        <v>346</v>
      </c>
      <c r="C59" s="352" t="s">
        <v>353</v>
      </c>
      <c r="D59" s="353" t="s">
        <v>106</v>
      </c>
      <c r="E59" s="134">
        <v>7</v>
      </c>
      <c r="F59" s="135">
        <v>50</v>
      </c>
      <c r="G59" s="136">
        <f t="shared" si="131"/>
        <v>350</v>
      </c>
      <c r="H59" s="122">
        <v>7</v>
      </c>
      <c r="I59" s="123">
        <v>50</v>
      </c>
      <c r="J59" s="136">
        <f t="shared" si="132"/>
        <v>350</v>
      </c>
      <c r="K59" s="134"/>
      <c r="L59" s="135"/>
      <c r="M59" s="136">
        <f t="shared" si="133"/>
        <v>0</v>
      </c>
      <c r="N59" s="134"/>
      <c r="O59" s="135"/>
      <c r="P59" s="136">
        <f t="shared" si="134"/>
        <v>0</v>
      </c>
      <c r="Q59" s="134"/>
      <c r="R59" s="135"/>
      <c r="S59" s="136">
        <f t="shared" si="135"/>
        <v>0</v>
      </c>
      <c r="T59" s="134"/>
      <c r="U59" s="135"/>
      <c r="V59" s="136">
        <f t="shared" si="136"/>
        <v>0</v>
      </c>
      <c r="W59" s="137">
        <f t="shared" si="137"/>
        <v>350</v>
      </c>
      <c r="X59" s="126">
        <f t="shared" si="138"/>
        <v>350</v>
      </c>
      <c r="Y59" s="126">
        <f t="shared" si="129"/>
        <v>0</v>
      </c>
      <c r="Z59" s="127">
        <f t="shared" si="130"/>
        <v>0</v>
      </c>
      <c r="AA59" s="138"/>
      <c r="AB59" s="130"/>
      <c r="AC59" s="130"/>
      <c r="AD59" s="130"/>
      <c r="AE59" s="130"/>
      <c r="AF59" s="130"/>
      <c r="AG59" s="130"/>
    </row>
    <row r="60" spans="1:33" ht="47.25" customHeight="1" x14ac:dyDescent="0.3">
      <c r="A60" s="107" t="s">
        <v>68</v>
      </c>
      <c r="B60" s="154" t="s">
        <v>132</v>
      </c>
      <c r="C60" s="139" t="s">
        <v>133</v>
      </c>
      <c r="D60" s="140"/>
      <c r="E60" s="141"/>
      <c r="F60" s="142"/>
      <c r="G60" s="143"/>
      <c r="H60" s="141"/>
      <c r="I60" s="142"/>
      <c r="J60" s="143"/>
      <c r="K60" s="141">
        <f>SUM(K61:K62)</f>
        <v>0</v>
      </c>
      <c r="L60" s="142"/>
      <c r="M60" s="143">
        <f t="shared" ref="M60:N60" si="139">SUM(M61:M62)</f>
        <v>0</v>
      </c>
      <c r="N60" s="141">
        <f t="shared" si="139"/>
        <v>0</v>
      </c>
      <c r="O60" s="142"/>
      <c r="P60" s="143">
        <f t="shared" ref="P60:Q60" si="140">SUM(P61:P62)</f>
        <v>0</v>
      </c>
      <c r="Q60" s="141">
        <f t="shared" si="140"/>
        <v>0</v>
      </c>
      <c r="R60" s="142"/>
      <c r="S60" s="143">
        <f t="shared" ref="S60:T60" si="141">SUM(S61:S62)</f>
        <v>0</v>
      </c>
      <c r="T60" s="141">
        <f t="shared" si="141"/>
        <v>0</v>
      </c>
      <c r="U60" s="142"/>
      <c r="V60" s="143">
        <f t="shared" ref="V60:X60" si="142">SUM(V61:V62)</f>
        <v>0</v>
      </c>
      <c r="W60" s="143">
        <f t="shared" si="142"/>
        <v>0</v>
      </c>
      <c r="X60" s="143">
        <f t="shared" si="142"/>
        <v>0</v>
      </c>
      <c r="Y60" s="143">
        <f t="shared" si="129"/>
        <v>0</v>
      </c>
      <c r="Z60" s="143" t="e">
        <f t="shared" si="130"/>
        <v>#DIV/0!</v>
      </c>
      <c r="AA60" s="145"/>
      <c r="AB60" s="117"/>
      <c r="AC60" s="117"/>
      <c r="AD60" s="117"/>
      <c r="AE60" s="117"/>
      <c r="AF60" s="117"/>
      <c r="AG60" s="117"/>
    </row>
    <row r="61" spans="1:33" ht="30" customHeight="1" x14ac:dyDescent="0.3">
      <c r="A61" s="118" t="s">
        <v>71</v>
      </c>
      <c r="B61" s="119" t="s">
        <v>134</v>
      </c>
      <c r="C61" s="186" t="s">
        <v>135</v>
      </c>
      <c r="D61" s="121" t="s">
        <v>136</v>
      </c>
      <c r="E61" s="428" t="s">
        <v>137</v>
      </c>
      <c r="F61" s="429"/>
      <c r="G61" s="430"/>
      <c r="H61" s="428" t="s">
        <v>137</v>
      </c>
      <c r="I61" s="429"/>
      <c r="J61" s="430"/>
      <c r="K61" s="122"/>
      <c r="L61" s="123"/>
      <c r="M61" s="124">
        <f t="shared" ref="M61:M62" si="143">K61*L61</f>
        <v>0</v>
      </c>
      <c r="N61" s="122"/>
      <c r="O61" s="123"/>
      <c r="P61" s="124">
        <f t="shared" ref="P61:P62" si="144">N61*O61</f>
        <v>0</v>
      </c>
      <c r="Q61" s="122"/>
      <c r="R61" s="123"/>
      <c r="S61" s="124">
        <f t="shared" ref="S61:S62" si="145">Q61*R61</f>
        <v>0</v>
      </c>
      <c r="T61" s="122"/>
      <c r="U61" s="123"/>
      <c r="V61" s="124">
        <f t="shared" ref="V61:V62" si="146">T61*U61</f>
        <v>0</v>
      </c>
      <c r="W61" s="137">
        <f t="shared" ref="W61:W62" si="147">G61+M61+S61</f>
        <v>0</v>
      </c>
      <c r="X61" s="126">
        <f t="shared" ref="X61:X62" si="148">J61+P61+V61</f>
        <v>0</v>
      </c>
      <c r="Y61" s="126">
        <f t="shared" si="129"/>
        <v>0</v>
      </c>
      <c r="Z61" s="127" t="e">
        <f t="shared" si="130"/>
        <v>#DIV/0!</v>
      </c>
      <c r="AA61" s="128"/>
      <c r="AB61" s="130"/>
      <c r="AC61" s="130"/>
      <c r="AD61" s="130"/>
      <c r="AE61" s="130"/>
      <c r="AF61" s="130"/>
      <c r="AG61" s="130"/>
    </row>
    <row r="62" spans="1:33" ht="30" customHeight="1" x14ac:dyDescent="0.3">
      <c r="A62" s="131" t="s">
        <v>71</v>
      </c>
      <c r="B62" s="132" t="s">
        <v>138</v>
      </c>
      <c r="C62" s="162" t="s">
        <v>139</v>
      </c>
      <c r="D62" s="133" t="s">
        <v>136</v>
      </c>
      <c r="E62" s="410"/>
      <c r="F62" s="431"/>
      <c r="G62" s="411"/>
      <c r="H62" s="410"/>
      <c r="I62" s="431"/>
      <c r="J62" s="411"/>
      <c r="K62" s="148"/>
      <c r="L62" s="149"/>
      <c r="M62" s="150">
        <f t="shared" si="143"/>
        <v>0</v>
      </c>
      <c r="N62" s="148"/>
      <c r="O62" s="149"/>
      <c r="P62" s="150">
        <f t="shared" si="144"/>
        <v>0</v>
      </c>
      <c r="Q62" s="148"/>
      <c r="R62" s="149"/>
      <c r="S62" s="150">
        <f t="shared" si="145"/>
        <v>0</v>
      </c>
      <c r="T62" s="148"/>
      <c r="U62" s="149"/>
      <c r="V62" s="150">
        <f t="shared" si="146"/>
        <v>0</v>
      </c>
      <c r="W62" s="137">
        <f t="shared" si="147"/>
        <v>0</v>
      </c>
      <c r="X62" s="126">
        <f t="shared" si="148"/>
        <v>0</v>
      </c>
      <c r="Y62" s="164">
        <f t="shared" si="129"/>
        <v>0</v>
      </c>
      <c r="Z62" s="127" t="e">
        <f t="shared" si="130"/>
        <v>#DIV/0!</v>
      </c>
      <c r="AA62" s="151"/>
      <c r="AB62" s="130"/>
      <c r="AC62" s="130"/>
      <c r="AD62" s="130"/>
      <c r="AE62" s="130"/>
      <c r="AF62" s="130"/>
      <c r="AG62" s="130"/>
    </row>
    <row r="63" spans="1:33" ht="30" customHeight="1" x14ac:dyDescent="0.3">
      <c r="A63" s="165" t="s">
        <v>140</v>
      </c>
      <c r="B63" s="166"/>
      <c r="C63" s="167"/>
      <c r="D63" s="168"/>
      <c r="E63" s="172">
        <f>E52</f>
        <v>52</v>
      </c>
      <c r="F63" s="188"/>
      <c r="G63" s="171">
        <f t="shared" ref="G63:H63" si="149">G52</f>
        <v>2707</v>
      </c>
      <c r="H63" s="172">
        <f t="shared" si="149"/>
        <v>52</v>
      </c>
      <c r="I63" s="188"/>
      <c r="J63" s="171">
        <f>J52</f>
        <v>2707</v>
      </c>
      <c r="K63" s="189">
        <f>K60+K52</f>
        <v>0</v>
      </c>
      <c r="L63" s="188"/>
      <c r="M63" s="171">
        <f t="shared" ref="M63:N63" si="150">M60+M52</f>
        <v>0</v>
      </c>
      <c r="N63" s="189">
        <f t="shared" si="150"/>
        <v>0</v>
      </c>
      <c r="O63" s="188"/>
      <c r="P63" s="171">
        <f t="shared" ref="P63:Q63" si="151">P60+P52</f>
        <v>0</v>
      </c>
      <c r="Q63" s="189">
        <f t="shared" si="151"/>
        <v>0</v>
      </c>
      <c r="R63" s="188"/>
      <c r="S63" s="171">
        <f t="shared" ref="S63:T63" si="152">S60+S52</f>
        <v>0</v>
      </c>
      <c r="T63" s="189">
        <f t="shared" si="152"/>
        <v>0</v>
      </c>
      <c r="U63" s="188"/>
      <c r="V63" s="171">
        <f t="shared" ref="V63:X63" si="153">V60+V52</f>
        <v>0</v>
      </c>
      <c r="W63" s="190">
        <f t="shared" si="153"/>
        <v>2707</v>
      </c>
      <c r="X63" s="190">
        <f t="shared" si="153"/>
        <v>2707</v>
      </c>
      <c r="Y63" s="190">
        <f t="shared" si="129"/>
        <v>0</v>
      </c>
      <c r="Z63" s="190">
        <f t="shared" si="130"/>
        <v>0</v>
      </c>
      <c r="AA63" s="176"/>
      <c r="AB63" s="130"/>
      <c r="AC63" s="130"/>
      <c r="AD63" s="130"/>
      <c r="AE63" s="6"/>
      <c r="AF63" s="6"/>
      <c r="AG63" s="6"/>
    </row>
    <row r="64" spans="1:33" ht="30" customHeight="1" x14ac:dyDescent="0.3">
      <c r="A64" s="177" t="s">
        <v>66</v>
      </c>
      <c r="B64" s="178">
        <v>4</v>
      </c>
      <c r="C64" s="179" t="s">
        <v>141</v>
      </c>
      <c r="D64" s="180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5"/>
      <c r="X64" s="105"/>
      <c r="Y64" s="181"/>
      <c r="Z64" s="105"/>
      <c r="AA64" s="106"/>
      <c r="AB64" s="6"/>
      <c r="AC64" s="6"/>
      <c r="AD64" s="6"/>
      <c r="AE64" s="6"/>
      <c r="AF64" s="6"/>
      <c r="AG64" s="6"/>
    </row>
    <row r="65" spans="1:33" ht="30" customHeight="1" x14ac:dyDescent="0.3">
      <c r="A65" s="107" t="s">
        <v>68</v>
      </c>
      <c r="B65" s="154" t="s">
        <v>142</v>
      </c>
      <c r="C65" s="191" t="s">
        <v>143</v>
      </c>
      <c r="D65" s="110"/>
      <c r="E65" s="111">
        <f>SUM(E66:E68)</f>
        <v>80</v>
      </c>
      <c r="F65" s="112"/>
      <c r="G65" s="113">
        <f t="shared" ref="G65:H65" si="154">SUM(G66:G68)</f>
        <v>22800</v>
      </c>
      <c r="H65" s="111">
        <f t="shared" si="154"/>
        <v>80</v>
      </c>
      <c r="I65" s="112"/>
      <c r="J65" s="113">
        <f t="shared" ref="J65:K65" si="155">SUM(J66:J68)</f>
        <v>22800</v>
      </c>
      <c r="K65" s="111">
        <f t="shared" si="155"/>
        <v>0</v>
      </c>
      <c r="L65" s="112"/>
      <c r="M65" s="113">
        <f t="shared" ref="M65:N65" si="156">SUM(M66:M68)</f>
        <v>0</v>
      </c>
      <c r="N65" s="111">
        <f t="shared" si="156"/>
        <v>0</v>
      </c>
      <c r="O65" s="112"/>
      <c r="P65" s="113">
        <f t="shared" ref="P65:Q65" si="157">SUM(P66:P68)</f>
        <v>0</v>
      </c>
      <c r="Q65" s="111">
        <f t="shared" si="157"/>
        <v>0</v>
      </c>
      <c r="R65" s="112"/>
      <c r="S65" s="113">
        <f t="shared" ref="S65:T65" si="158">SUM(S66:S68)</f>
        <v>0</v>
      </c>
      <c r="T65" s="111">
        <f t="shared" si="158"/>
        <v>0</v>
      </c>
      <c r="U65" s="112"/>
      <c r="V65" s="113">
        <f t="shared" ref="V65:X65" si="159">SUM(V66:V68)</f>
        <v>0</v>
      </c>
      <c r="W65" s="113">
        <f t="shared" si="159"/>
        <v>22800</v>
      </c>
      <c r="X65" s="113">
        <f t="shared" si="159"/>
        <v>22800</v>
      </c>
      <c r="Y65" s="192">
        <f t="shared" ref="Y65:Y87" si="160">W65-X65</f>
        <v>0</v>
      </c>
      <c r="Z65" s="115">
        <f t="shared" ref="Z65:Z87" si="161">Y65/W65</f>
        <v>0</v>
      </c>
      <c r="AA65" s="116"/>
      <c r="AB65" s="117"/>
      <c r="AC65" s="117"/>
      <c r="AD65" s="117"/>
      <c r="AE65" s="117"/>
      <c r="AF65" s="117"/>
      <c r="AG65" s="117"/>
    </row>
    <row r="66" spans="1:33" ht="49.2" customHeight="1" x14ac:dyDescent="0.3">
      <c r="A66" s="118" t="s">
        <v>71</v>
      </c>
      <c r="B66" s="119" t="s">
        <v>144</v>
      </c>
      <c r="C66" s="352" t="s">
        <v>354</v>
      </c>
      <c r="D66" s="354" t="s">
        <v>262</v>
      </c>
      <c r="E66" s="194">
        <v>80</v>
      </c>
      <c r="F66" s="195">
        <v>285</v>
      </c>
      <c r="G66" s="196">
        <f t="shared" ref="G66:G68" si="162">E66*F66</f>
        <v>22800</v>
      </c>
      <c r="H66" s="194">
        <v>80</v>
      </c>
      <c r="I66" s="195">
        <v>285</v>
      </c>
      <c r="J66" s="196">
        <f t="shared" ref="J66:J68" si="163">H66*I66</f>
        <v>22800</v>
      </c>
      <c r="K66" s="122"/>
      <c r="L66" s="195"/>
      <c r="M66" s="124">
        <f t="shared" ref="M66:M68" si="164">K66*L66</f>
        <v>0</v>
      </c>
      <c r="N66" s="122"/>
      <c r="O66" s="195"/>
      <c r="P66" s="124">
        <f t="shared" ref="P66:P68" si="165">N66*O66</f>
        <v>0</v>
      </c>
      <c r="Q66" s="122"/>
      <c r="R66" s="195"/>
      <c r="S66" s="124">
        <f t="shared" ref="S66:S68" si="166">Q66*R66</f>
        <v>0</v>
      </c>
      <c r="T66" s="122"/>
      <c r="U66" s="195"/>
      <c r="V66" s="124">
        <f t="shared" ref="V66:V68" si="167">T66*U66</f>
        <v>0</v>
      </c>
      <c r="W66" s="125">
        <f t="shared" ref="W66:W68" si="168">G66+M66+S66</f>
        <v>22800</v>
      </c>
      <c r="X66" s="126">
        <f t="shared" ref="X66:X68" si="169">J66+P66+V66</f>
        <v>22800</v>
      </c>
      <c r="Y66" s="126">
        <f t="shared" si="160"/>
        <v>0</v>
      </c>
      <c r="Z66" s="127">
        <f t="shared" si="161"/>
        <v>0</v>
      </c>
      <c r="AA66" s="128"/>
      <c r="AB66" s="130"/>
      <c r="AC66" s="130"/>
      <c r="AD66" s="130"/>
      <c r="AE66" s="130"/>
      <c r="AF66" s="130"/>
      <c r="AG66" s="130"/>
    </row>
    <row r="67" spans="1:33" ht="30" customHeight="1" x14ac:dyDescent="0.3">
      <c r="A67" s="118" t="s">
        <v>71</v>
      </c>
      <c r="B67" s="119" t="s">
        <v>147</v>
      </c>
      <c r="C67" s="186" t="s">
        <v>145</v>
      </c>
      <c r="D67" s="193" t="s">
        <v>146</v>
      </c>
      <c r="E67" s="194"/>
      <c r="F67" s="195"/>
      <c r="G67" s="196">
        <f t="shared" si="162"/>
        <v>0</v>
      </c>
      <c r="H67" s="194"/>
      <c r="I67" s="195"/>
      <c r="J67" s="196">
        <f t="shared" si="163"/>
        <v>0</v>
      </c>
      <c r="K67" s="122"/>
      <c r="L67" s="195"/>
      <c r="M67" s="124">
        <f t="shared" si="164"/>
        <v>0</v>
      </c>
      <c r="N67" s="122"/>
      <c r="O67" s="195"/>
      <c r="P67" s="124">
        <f t="shared" si="165"/>
        <v>0</v>
      </c>
      <c r="Q67" s="122"/>
      <c r="R67" s="195"/>
      <c r="S67" s="124">
        <f t="shared" si="166"/>
        <v>0</v>
      </c>
      <c r="T67" s="122"/>
      <c r="U67" s="195"/>
      <c r="V67" s="124">
        <f t="shared" si="167"/>
        <v>0</v>
      </c>
      <c r="W67" s="125">
        <f t="shared" si="168"/>
        <v>0</v>
      </c>
      <c r="X67" s="126">
        <f t="shared" si="169"/>
        <v>0</v>
      </c>
      <c r="Y67" s="126">
        <f t="shared" si="160"/>
        <v>0</v>
      </c>
      <c r="Z67" s="127" t="e">
        <f t="shared" si="161"/>
        <v>#DIV/0!</v>
      </c>
      <c r="AA67" s="128"/>
      <c r="AB67" s="130"/>
      <c r="AC67" s="130"/>
      <c r="AD67" s="130"/>
      <c r="AE67" s="130"/>
      <c r="AF67" s="130"/>
      <c r="AG67" s="130"/>
    </row>
    <row r="68" spans="1:33" ht="30" customHeight="1" x14ac:dyDescent="0.3">
      <c r="A68" s="146" t="s">
        <v>71</v>
      </c>
      <c r="B68" s="132" t="s">
        <v>148</v>
      </c>
      <c r="C68" s="162" t="s">
        <v>145</v>
      </c>
      <c r="D68" s="193" t="s">
        <v>146</v>
      </c>
      <c r="E68" s="197"/>
      <c r="F68" s="198"/>
      <c r="G68" s="199">
        <f t="shared" si="162"/>
        <v>0</v>
      </c>
      <c r="H68" s="197"/>
      <c r="I68" s="198"/>
      <c r="J68" s="199">
        <f t="shared" si="163"/>
        <v>0</v>
      </c>
      <c r="K68" s="134"/>
      <c r="L68" s="198"/>
      <c r="M68" s="136">
        <f t="shared" si="164"/>
        <v>0</v>
      </c>
      <c r="N68" s="134"/>
      <c r="O68" s="198"/>
      <c r="P68" s="136">
        <f t="shared" si="165"/>
        <v>0</v>
      </c>
      <c r="Q68" s="134"/>
      <c r="R68" s="198"/>
      <c r="S68" s="136">
        <f t="shared" si="166"/>
        <v>0</v>
      </c>
      <c r="T68" s="134"/>
      <c r="U68" s="198"/>
      <c r="V68" s="136">
        <f t="shared" si="167"/>
        <v>0</v>
      </c>
      <c r="W68" s="137">
        <f t="shared" si="168"/>
        <v>0</v>
      </c>
      <c r="X68" s="126">
        <f t="shared" si="169"/>
        <v>0</v>
      </c>
      <c r="Y68" s="126">
        <f t="shared" si="160"/>
        <v>0</v>
      </c>
      <c r="Z68" s="127" t="e">
        <f t="shared" si="161"/>
        <v>#DIV/0!</v>
      </c>
      <c r="AA68" s="138"/>
      <c r="AB68" s="130"/>
      <c r="AC68" s="130"/>
      <c r="AD68" s="130"/>
      <c r="AE68" s="130"/>
      <c r="AF68" s="130"/>
      <c r="AG68" s="130"/>
    </row>
    <row r="69" spans="1:33" ht="30" customHeight="1" x14ac:dyDescent="0.3">
      <c r="A69" s="107" t="s">
        <v>68</v>
      </c>
      <c r="B69" s="154" t="s">
        <v>149</v>
      </c>
      <c r="C69" s="152" t="s">
        <v>150</v>
      </c>
      <c r="D69" s="140"/>
      <c r="E69" s="141">
        <f>SUM(E70:E72)</f>
        <v>0</v>
      </c>
      <c r="F69" s="142"/>
      <c r="G69" s="143">
        <f t="shared" ref="G69:H69" si="170">SUM(G70:G72)</f>
        <v>0</v>
      </c>
      <c r="H69" s="141">
        <f t="shared" si="170"/>
        <v>0</v>
      </c>
      <c r="I69" s="142"/>
      <c r="J69" s="143">
        <f t="shared" ref="J69:K69" si="171">SUM(J70:J72)</f>
        <v>0</v>
      </c>
      <c r="K69" s="141">
        <f t="shared" si="171"/>
        <v>0</v>
      </c>
      <c r="L69" s="142"/>
      <c r="M69" s="143">
        <f t="shared" ref="M69:N69" si="172">SUM(M70:M72)</f>
        <v>0</v>
      </c>
      <c r="N69" s="141">
        <f t="shared" si="172"/>
        <v>0</v>
      </c>
      <c r="O69" s="142"/>
      <c r="P69" s="143">
        <f t="shared" ref="P69:Q69" si="173">SUM(P70:P72)</f>
        <v>0</v>
      </c>
      <c r="Q69" s="141">
        <f t="shared" si="173"/>
        <v>0</v>
      </c>
      <c r="R69" s="142"/>
      <c r="S69" s="143">
        <f t="shared" ref="S69:T69" si="174">SUM(S70:S72)</f>
        <v>0</v>
      </c>
      <c r="T69" s="141">
        <f t="shared" si="174"/>
        <v>0</v>
      </c>
      <c r="U69" s="142"/>
      <c r="V69" s="143">
        <f t="shared" ref="V69:X69" si="175">SUM(V70:V72)</f>
        <v>0</v>
      </c>
      <c r="W69" s="143">
        <f t="shared" si="175"/>
        <v>0</v>
      </c>
      <c r="X69" s="143">
        <f t="shared" si="175"/>
        <v>0</v>
      </c>
      <c r="Y69" s="143">
        <f t="shared" si="160"/>
        <v>0</v>
      </c>
      <c r="Z69" s="143" t="e">
        <f t="shared" si="161"/>
        <v>#DIV/0!</v>
      </c>
      <c r="AA69" s="145"/>
      <c r="AB69" s="117"/>
      <c r="AC69" s="117"/>
      <c r="AD69" s="117"/>
      <c r="AE69" s="117"/>
      <c r="AF69" s="117"/>
      <c r="AG69" s="117"/>
    </row>
    <row r="70" spans="1:33" ht="30" customHeight="1" x14ac:dyDescent="0.3">
      <c r="A70" s="118" t="s">
        <v>71</v>
      </c>
      <c r="B70" s="119" t="s">
        <v>151</v>
      </c>
      <c r="C70" s="200" t="s">
        <v>152</v>
      </c>
      <c r="D70" s="201" t="s">
        <v>153</v>
      </c>
      <c r="E70" s="122"/>
      <c r="F70" s="123"/>
      <c r="G70" s="124">
        <f t="shared" ref="G70:G72" si="176">E70*F70</f>
        <v>0</v>
      </c>
      <c r="H70" s="122"/>
      <c r="I70" s="123"/>
      <c r="J70" s="124">
        <f t="shared" ref="J70:J72" si="177">H70*I70</f>
        <v>0</v>
      </c>
      <c r="K70" s="122"/>
      <c r="L70" s="123"/>
      <c r="M70" s="124">
        <f t="shared" ref="M70:M72" si="178">K70*L70</f>
        <v>0</v>
      </c>
      <c r="N70" s="122"/>
      <c r="O70" s="123"/>
      <c r="P70" s="124">
        <f t="shared" ref="P70:P72" si="179">N70*O70</f>
        <v>0</v>
      </c>
      <c r="Q70" s="122"/>
      <c r="R70" s="123"/>
      <c r="S70" s="124">
        <f t="shared" ref="S70:S72" si="180">Q70*R70</f>
        <v>0</v>
      </c>
      <c r="T70" s="122"/>
      <c r="U70" s="123"/>
      <c r="V70" s="124">
        <f t="shared" ref="V70:V72" si="181">T70*U70</f>
        <v>0</v>
      </c>
      <c r="W70" s="125">
        <f t="shared" ref="W70:W72" si="182">G70+M70+S70</f>
        <v>0</v>
      </c>
      <c r="X70" s="126">
        <f t="shared" ref="X70:X72" si="183">J70+P70+V70</f>
        <v>0</v>
      </c>
      <c r="Y70" s="126">
        <f t="shared" si="160"/>
        <v>0</v>
      </c>
      <c r="Z70" s="127" t="e">
        <f t="shared" si="161"/>
        <v>#DIV/0!</v>
      </c>
      <c r="AA70" s="128"/>
      <c r="AB70" s="130"/>
      <c r="AC70" s="130"/>
      <c r="AD70" s="130"/>
      <c r="AE70" s="130"/>
      <c r="AF70" s="130"/>
      <c r="AG70" s="130"/>
    </row>
    <row r="71" spans="1:33" ht="30" customHeight="1" x14ac:dyDescent="0.3">
      <c r="A71" s="118" t="s">
        <v>71</v>
      </c>
      <c r="B71" s="119" t="s">
        <v>154</v>
      </c>
      <c r="C71" s="200" t="s">
        <v>128</v>
      </c>
      <c r="D71" s="201" t="s">
        <v>153</v>
      </c>
      <c r="E71" s="122"/>
      <c r="F71" s="123"/>
      <c r="G71" s="124">
        <f t="shared" si="176"/>
        <v>0</v>
      </c>
      <c r="H71" s="122"/>
      <c r="I71" s="123"/>
      <c r="J71" s="124">
        <f t="shared" si="177"/>
        <v>0</v>
      </c>
      <c r="K71" s="122"/>
      <c r="L71" s="123"/>
      <c r="M71" s="124">
        <f t="shared" si="178"/>
        <v>0</v>
      </c>
      <c r="N71" s="122"/>
      <c r="O71" s="123"/>
      <c r="P71" s="124">
        <f t="shared" si="179"/>
        <v>0</v>
      </c>
      <c r="Q71" s="122"/>
      <c r="R71" s="123"/>
      <c r="S71" s="124">
        <f t="shared" si="180"/>
        <v>0</v>
      </c>
      <c r="T71" s="122"/>
      <c r="U71" s="123"/>
      <c r="V71" s="124">
        <f t="shared" si="181"/>
        <v>0</v>
      </c>
      <c r="W71" s="125">
        <f t="shared" si="182"/>
        <v>0</v>
      </c>
      <c r="X71" s="126">
        <f t="shared" si="183"/>
        <v>0</v>
      </c>
      <c r="Y71" s="126">
        <f t="shared" si="160"/>
        <v>0</v>
      </c>
      <c r="Z71" s="127" t="e">
        <f t="shared" si="161"/>
        <v>#DIV/0!</v>
      </c>
      <c r="AA71" s="128"/>
      <c r="AB71" s="130"/>
      <c r="AC71" s="130"/>
      <c r="AD71" s="130"/>
      <c r="AE71" s="130"/>
      <c r="AF71" s="130"/>
      <c r="AG71" s="130"/>
    </row>
    <row r="72" spans="1:33" ht="30" customHeight="1" x14ac:dyDescent="0.3">
      <c r="A72" s="131" t="s">
        <v>71</v>
      </c>
      <c r="B72" s="153" t="s">
        <v>155</v>
      </c>
      <c r="C72" s="202" t="s">
        <v>130</v>
      </c>
      <c r="D72" s="201" t="s">
        <v>153</v>
      </c>
      <c r="E72" s="134"/>
      <c r="F72" s="135"/>
      <c r="G72" s="136">
        <f t="shared" si="176"/>
        <v>0</v>
      </c>
      <c r="H72" s="134"/>
      <c r="I72" s="135"/>
      <c r="J72" s="136">
        <f t="shared" si="177"/>
        <v>0</v>
      </c>
      <c r="K72" s="134"/>
      <c r="L72" s="135"/>
      <c r="M72" s="136">
        <f t="shared" si="178"/>
        <v>0</v>
      </c>
      <c r="N72" s="134"/>
      <c r="O72" s="135"/>
      <c r="P72" s="136">
        <f t="shared" si="179"/>
        <v>0</v>
      </c>
      <c r="Q72" s="134"/>
      <c r="R72" s="135"/>
      <c r="S72" s="136">
        <f t="shared" si="180"/>
        <v>0</v>
      </c>
      <c r="T72" s="134"/>
      <c r="U72" s="135"/>
      <c r="V72" s="136">
        <f t="shared" si="181"/>
        <v>0</v>
      </c>
      <c r="W72" s="137">
        <f t="shared" si="182"/>
        <v>0</v>
      </c>
      <c r="X72" s="126">
        <f t="shared" si="183"/>
        <v>0</v>
      </c>
      <c r="Y72" s="126">
        <f t="shared" si="160"/>
        <v>0</v>
      </c>
      <c r="Z72" s="127" t="e">
        <f t="shared" si="161"/>
        <v>#DIV/0!</v>
      </c>
      <c r="AA72" s="138"/>
      <c r="AB72" s="130"/>
      <c r="AC72" s="130"/>
      <c r="AD72" s="130"/>
      <c r="AE72" s="130"/>
      <c r="AF72" s="130"/>
      <c r="AG72" s="130"/>
    </row>
    <row r="73" spans="1:33" ht="30" customHeight="1" x14ac:dyDescent="0.3">
      <c r="A73" s="107" t="s">
        <v>68</v>
      </c>
      <c r="B73" s="154" t="s">
        <v>156</v>
      </c>
      <c r="C73" s="152" t="s">
        <v>157</v>
      </c>
      <c r="D73" s="140"/>
      <c r="E73" s="141">
        <f>SUM(E74:E78)</f>
        <v>2020</v>
      </c>
      <c r="F73" s="142"/>
      <c r="G73" s="143">
        <f t="shared" ref="G73:H73" si="184">SUM(G74:G78)</f>
        <v>39320</v>
      </c>
      <c r="H73" s="141">
        <f t="shared" si="184"/>
        <v>2020</v>
      </c>
      <c r="I73" s="142"/>
      <c r="J73" s="143">
        <f t="shared" ref="J73:K73" si="185">SUM(J74:J78)</f>
        <v>39320</v>
      </c>
      <c r="K73" s="141">
        <f t="shared" si="185"/>
        <v>0</v>
      </c>
      <c r="L73" s="142"/>
      <c r="M73" s="143">
        <f t="shared" ref="M73:N73" si="186">SUM(M74:M78)</f>
        <v>0</v>
      </c>
      <c r="N73" s="141">
        <f t="shared" si="186"/>
        <v>0</v>
      </c>
      <c r="O73" s="142"/>
      <c r="P73" s="143">
        <f t="shared" ref="P73:Q73" si="187">SUM(P74:P78)</f>
        <v>0</v>
      </c>
      <c r="Q73" s="141">
        <f t="shared" si="187"/>
        <v>0</v>
      </c>
      <c r="R73" s="142"/>
      <c r="S73" s="143">
        <f t="shared" ref="S73:T73" si="188">SUM(S74:S78)</f>
        <v>0</v>
      </c>
      <c r="T73" s="141">
        <f t="shared" si="188"/>
        <v>0</v>
      </c>
      <c r="U73" s="142"/>
      <c r="V73" s="143">
        <f t="shared" ref="V73:X73" si="189">SUM(V74:V78)</f>
        <v>0</v>
      </c>
      <c r="W73" s="143">
        <f t="shared" si="189"/>
        <v>39320</v>
      </c>
      <c r="X73" s="143">
        <f t="shared" si="189"/>
        <v>39320</v>
      </c>
      <c r="Y73" s="143">
        <f t="shared" si="160"/>
        <v>0</v>
      </c>
      <c r="Z73" s="143">
        <f t="shared" si="161"/>
        <v>0</v>
      </c>
      <c r="AA73" s="145"/>
      <c r="AB73" s="117"/>
      <c r="AC73" s="117"/>
      <c r="AD73" s="117"/>
      <c r="AE73" s="117"/>
      <c r="AF73" s="117"/>
      <c r="AG73" s="117"/>
    </row>
    <row r="74" spans="1:33" ht="30" customHeight="1" x14ac:dyDescent="0.3">
      <c r="A74" s="118" t="s">
        <v>71</v>
      </c>
      <c r="B74" s="119" t="s">
        <v>158</v>
      </c>
      <c r="C74" s="355" t="s">
        <v>357</v>
      </c>
      <c r="D74" s="358" t="s">
        <v>362</v>
      </c>
      <c r="E74" s="122">
        <v>1120</v>
      </c>
      <c r="F74" s="123">
        <v>17</v>
      </c>
      <c r="G74" s="124">
        <f t="shared" ref="G74:G78" si="190">E74*F74</f>
        <v>19040</v>
      </c>
      <c r="H74" s="122">
        <v>1120</v>
      </c>
      <c r="I74" s="123">
        <v>17</v>
      </c>
      <c r="J74" s="124">
        <f t="shared" ref="J74:J78" si="191">H74*I74</f>
        <v>19040</v>
      </c>
      <c r="K74" s="122"/>
      <c r="L74" s="123"/>
      <c r="M74" s="124">
        <f t="shared" ref="M74:M78" si="192">K74*L74</f>
        <v>0</v>
      </c>
      <c r="N74" s="122"/>
      <c r="O74" s="123"/>
      <c r="P74" s="124">
        <f t="shared" ref="P74:P78" si="193">N74*O74</f>
        <v>0</v>
      </c>
      <c r="Q74" s="122"/>
      <c r="R74" s="123"/>
      <c r="S74" s="124">
        <f t="shared" ref="S74:S78" si="194">Q74*R74</f>
        <v>0</v>
      </c>
      <c r="T74" s="122"/>
      <c r="U74" s="123"/>
      <c r="V74" s="124">
        <f t="shared" ref="V74:V78" si="195">T74*U74</f>
        <v>0</v>
      </c>
      <c r="W74" s="125">
        <f t="shared" ref="W74:W78" si="196">G74+M74+S74</f>
        <v>19040</v>
      </c>
      <c r="X74" s="126">
        <f t="shared" ref="X74:X78" si="197">J74+P74+V74</f>
        <v>19040</v>
      </c>
      <c r="Y74" s="126">
        <f t="shared" si="160"/>
        <v>0</v>
      </c>
      <c r="Z74" s="127">
        <f t="shared" si="161"/>
        <v>0</v>
      </c>
      <c r="AA74" s="128"/>
      <c r="AB74" s="130"/>
      <c r="AC74" s="130"/>
      <c r="AD74" s="130"/>
      <c r="AE74" s="130"/>
      <c r="AF74" s="130"/>
      <c r="AG74" s="130"/>
    </row>
    <row r="75" spans="1:33" s="345" customFormat="1" ht="30" customHeight="1" x14ac:dyDescent="0.3">
      <c r="A75" s="118" t="s">
        <v>71</v>
      </c>
      <c r="B75" s="119" t="s">
        <v>159</v>
      </c>
      <c r="C75" s="356" t="s">
        <v>358</v>
      </c>
      <c r="D75" s="358" t="s">
        <v>262</v>
      </c>
      <c r="E75" s="122">
        <v>48</v>
      </c>
      <c r="F75" s="123">
        <v>100</v>
      </c>
      <c r="G75" s="124">
        <f t="shared" si="190"/>
        <v>4800</v>
      </c>
      <c r="H75" s="122">
        <v>48</v>
      </c>
      <c r="I75" s="123">
        <v>100</v>
      </c>
      <c r="J75" s="124">
        <f t="shared" si="191"/>
        <v>4800</v>
      </c>
      <c r="K75" s="122"/>
      <c r="L75" s="123"/>
      <c r="M75" s="124">
        <f t="shared" si="192"/>
        <v>0</v>
      </c>
      <c r="N75" s="122"/>
      <c r="O75" s="123"/>
      <c r="P75" s="124">
        <f t="shared" si="193"/>
        <v>0</v>
      </c>
      <c r="Q75" s="122"/>
      <c r="R75" s="123"/>
      <c r="S75" s="124">
        <f t="shared" si="194"/>
        <v>0</v>
      </c>
      <c r="T75" s="122"/>
      <c r="U75" s="123"/>
      <c r="V75" s="124">
        <f t="shared" si="195"/>
        <v>0</v>
      </c>
      <c r="W75" s="125">
        <f t="shared" si="196"/>
        <v>4800</v>
      </c>
      <c r="X75" s="126">
        <f t="shared" si="197"/>
        <v>4800</v>
      </c>
      <c r="Y75" s="126">
        <f t="shared" si="160"/>
        <v>0</v>
      </c>
      <c r="Z75" s="127">
        <f t="shared" si="161"/>
        <v>0</v>
      </c>
      <c r="AA75" s="128"/>
      <c r="AB75" s="130"/>
      <c r="AC75" s="130"/>
      <c r="AD75" s="130"/>
      <c r="AE75" s="130"/>
      <c r="AF75" s="130"/>
      <c r="AG75" s="130"/>
    </row>
    <row r="76" spans="1:33" s="345" customFormat="1" ht="30" customHeight="1" x14ac:dyDescent="0.3">
      <c r="A76" s="118" t="s">
        <v>71</v>
      </c>
      <c r="B76" s="119" t="s">
        <v>160</v>
      </c>
      <c r="C76" s="357" t="s">
        <v>359</v>
      </c>
      <c r="D76" s="358" t="s">
        <v>362</v>
      </c>
      <c r="E76" s="122">
        <v>560</v>
      </c>
      <c r="F76" s="123">
        <v>17</v>
      </c>
      <c r="G76" s="124">
        <f t="shared" si="190"/>
        <v>9520</v>
      </c>
      <c r="H76" s="122">
        <v>560</v>
      </c>
      <c r="I76" s="123">
        <v>17</v>
      </c>
      <c r="J76" s="124">
        <f t="shared" si="191"/>
        <v>9520</v>
      </c>
      <c r="K76" s="122"/>
      <c r="L76" s="123"/>
      <c r="M76" s="124">
        <f t="shared" si="192"/>
        <v>0</v>
      </c>
      <c r="N76" s="122"/>
      <c r="O76" s="123"/>
      <c r="P76" s="124">
        <f t="shared" si="193"/>
        <v>0</v>
      </c>
      <c r="Q76" s="122"/>
      <c r="R76" s="123"/>
      <c r="S76" s="124">
        <f t="shared" si="194"/>
        <v>0</v>
      </c>
      <c r="T76" s="122"/>
      <c r="U76" s="123"/>
      <c r="V76" s="124">
        <f t="shared" si="195"/>
        <v>0</v>
      </c>
      <c r="W76" s="125">
        <f t="shared" si="196"/>
        <v>9520</v>
      </c>
      <c r="X76" s="126">
        <f t="shared" si="197"/>
        <v>9520</v>
      </c>
      <c r="Y76" s="126">
        <f t="shared" si="160"/>
        <v>0</v>
      </c>
      <c r="Z76" s="127">
        <f t="shared" si="161"/>
        <v>0</v>
      </c>
      <c r="AA76" s="128"/>
      <c r="AB76" s="130"/>
      <c r="AC76" s="130"/>
      <c r="AD76" s="130"/>
      <c r="AE76" s="130"/>
      <c r="AF76" s="130"/>
      <c r="AG76" s="130"/>
    </row>
    <row r="77" spans="1:33" ht="30" customHeight="1" x14ac:dyDescent="0.3">
      <c r="A77" s="118" t="s">
        <v>71</v>
      </c>
      <c r="B77" s="119" t="s">
        <v>355</v>
      </c>
      <c r="C77" s="357" t="s">
        <v>360</v>
      </c>
      <c r="D77" s="358" t="s">
        <v>362</v>
      </c>
      <c r="E77" s="122">
        <v>280</v>
      </c>
      <c r="F77" s="123">
        <v>17</v>
      </c>
      <c r="G77" s="124">
        <f t="shared" si="190"/>
        <v>4760</v>
      </c>
      <c r="H77" s="122">
        <v>280</v>
      </c>
      <c r="I77" s="123">
        <v>17</v>
      </c>
      <c r="J77" s="124">
        <f t="shared" si="191"/>
        <v>4760</v>
      </c>
      <c r="K77" s="122"/>
      <c r="L77" s="123"/>
      <c r="M77" s="124">
        <f t="shared" si="192"/>
        <v>0</v>
      </c>
      <c r="N77" s="122"/>
      <c r="O77" s="123"/>
      <c r="P77" s="124">
        <f t="shared" si="193"/>
        <v>0</v>
      </c>
      <c r="Q77" s="122"/>
      <c r="R77" s="123"/>
      <c r="S77" s="124">
        <f t="shared" si="194"/>
        <v>0</v>
      </c>
      <c r="T77" s="122"/>
      <c r="U77" s="123"/>
      <c r="V77" s="124">
        <f t="shared" si="195"/>
        <v>0</v>
      </c>
      <c r="W77" s="125">
        <f t="shared" si="196"/>
        <v>4760</v>
      </c>
      <c r="X77" s="126">
        <f t="shared" si="197"/>
        <v>4760</v>
      </c>
      <c r="Y77" s="126">
        <f t="shared" si="160"/>
        <v>0</v>
      </c>
      <c r="Z77" s="127">
        <f t="shared" si="161"/>
        <v>0</v>
      </c>
      <c r="AA77" s="128"/>
      <c r="AB77" s="130"/>
      <c r="AC77" s="130"/>
      <c r="AD77" s="130"/>
      <c r="AE77" s="130"/>
      <c r="AF77" s="130"/>
      <c r="AG77" s="130"/>
    </row>
    <row r="78" spans="1:33" ht="30" customHeight="1" thickBot="1" x14ac:dyDescent="0.35">
      <c r="A78" s="131" t="s">
        <v>71</v>
      </c>
      <c r="B78" s="119" t="s">
        <v>356</v>
      </c>
      <c r="C78" s="356" t="s">
        <v>361</v>
      </c>
      <c r="D78" s="358" t="s">
        <v>262</v>
      </c>
      <c r="E78" s="134">
        <v>12</v>
      </c>
      <c r="F78" s="135">
        <v>100</v>
      </c>
      <c r="G78" s="124">
        <f t="shared" si="190"/>
        <v>1200</v>
      </c>
      <c r="H78" s="134">
        <v>12</v>
      </c>
      <c r="I78" s="135">
        <v>100</v>
      </c>
      <c r="J78" s="124">
        <f t="shared" si="191"/>
        <v>1200</v>
      </c>
      <c r="K78" s="134"/>
      <c r="L78" s="135"/>
      <c r="M78" s="124">
        <f t="shared" si="192"/>
        <v>0</v>
      </c>
      <c r="N78" s="134"/>
      <c r="O78" s="135"/>
      <c r="P78" s="124">
        <f t="shared" si="193"/>
        <v>0</v>
      </c>
      <c r="Q78" s="134"/>
      <c r="R78" s="135"/>
      <c r="S78" s="136">
        <f t="shared" si="194"/>
        <v>0</v>
      </c>
      <c r="T78" s="134"/>
      <c r="U78" s="135"/>
      <c r="V78" s="136">
        <f t="shared" si="195"/>
        <v>0</v>
      </c>
      <c r="W78" s="137">
        <f t="shared" si="196"/>
        <v>1200</v>
      </c>
      <c r="X78" s="126">
        <f t="shared" si="197"/>
        <v>1200</v>
      </c>
      <c r="Y78" s="126">
        <f t="shared" si="160"/>
        <v>0</v>
      </c>
      <c r="Z78" s="127">
        <f t="shared" si="161"/>
        <v>0</v>
      </c>
      <c r="AA78" s="138"/>
      <c r="AB78" s="130"/>
      <c r="AC78" s="130"/>
      <c r="AD78" s="130"/>
      <c r="AE78" s="130"/>
      <c r="AF78" s="130"/>
      <c r="AG78" s="130"/>
    </row>
    <row r="79" spans="1:33" ht="30" customHeight="1" x14ac:dyDescent="0.3">
      <c r="A79" s="107" t="s">
        <v>68</v>
      </c>
      <c r="B79" s="154" t="s">
        <v>161</v>
      </c>
      <c r="C79" s="152" t="s">
        <v>162</v>
      </c>
      <c r="D79" s="140"/>
      <c r="E79" s="141">
        <f>SUM(E80:E82)</f>
        <v>0</v>
      </c>
      <c r="F79" s="142"/>
      <c r="G79" s="143">
        <f t="shared" ref="G79:H79" si="198">SUM(G80:G82)</f>
        <v>0</v>
      </c>
      <c r="H79" s="141">
        <f t="shared" si="198"/>
        <v>0</v>
      </c>
      <c r="I79" s="142"/>
      <c r="J79" s="143">
        <f t="shared" ref="J79:K79" si="199">SUM(J80:J82)</f>
        <v>0</v>
      </c>
      <c r="K79" s="141">
        <f t="shared" si="199"/>
        <v>0</v>
      </c>
      <c r="L79" s="142"/>
      <c r="M79" s="143">
        <f t="shared" ref="M79:N79" si="200">SUM(M80:M82)</f>
        <v>0</v>
      </c>
      <c r="N79" s="141">
        <f t="shared" si="200"/>
        <v>0</v>
      </c>
      <c r="O79" s="142"/>
      <c r="P79" s="143">
        <f t="shared" ref="P79:Q79" si="201">SUM(P80:P82)</f>
        <v>0</v>
      </c>
      <c r="Q79" s="141">
        <f t="shared" si="201"/>
        <v>0</v>
      </c>
      <c r="R79" s="142"/>
      <c r="S79" s="143">
        <f t="shared" ref="S79:T79" si="202">SUM(S80:S82)</f>
        <v>0</v>
      </c>
      <c r="T79" s="141">
        <f t="shared" si="202"/>
        <v>0</v>
      </c>
      <c r="U79" s="142"/>
      <c r="V79" s="143">
        <f t="shared" ref="V79:X79" si="203">SUM(V80:V82)</f>
        <v>0</v>
      </c>
      <c r="W79" s="143">
        <f t="shared" si="203"/>
        <v>0</v>
      </c>
      <c r="X79" s="143">
        <f t="shared" si="203"/>
        <v>0</v>
      </c>
      <c r="Y79" s="143">
        <f t="shared" si="160"/>
        <v>0</v>
      </c>
      <c r="Z79" s="143" t="e">
        <f t="shared" si="161"/>
        <v>#DIV/0!</v>
      </c>
      <c r="AA79" s="145"/>
      <c r="AB79" s="117"/>
      <c r="AC79" s="117"/>
      <c r="AD79" s="117"/>
      <c r="AE79" s="117"/>
      <c r="AF79" s="117"/>
      <c r="AG79" s="117"/>
    </row>
    <row r="80" spans="1:33" ht="30" customHeight="1" x14ac:dyDescent="0.3">
      <c r="A80" s="118" t="s">
        <v>71</v>
      </c>
      <c r="B80" s="119" t="s">
        <v>163</v>
      </c>
      <c r="C80" s="186" t="s">
        <v>164</v>
      </c>
      <c r="D80" s="201" t="s">
        <v>106</v>
      </c>
      <c r="E80" s="122"/>
      <c r="F80" s="123"/>
      <c r="G80" s="124">
        <f t="shared" ref="G80:G82" si="204">E80*F80</f>
        <v>0</v>
      </c>
      <c r="H80" s="122"/>
      <c r="I80" s="123"/>
      <c r="J80" s="124">
        <f t="shared" ref="J80:J82" si="205">H80*I80</f>
        <v>0</v>
      </c>
      <c r="K80" s="122"/>
      <c r="L80" s="123"/>
      <c r="M80" s="124">
        <f t="shared" ref="M80:M82" si="206">K80*L80</f>
        <v>0</v>
      </c>
      <c r="N80" s="122"/>
      <c r="O80" s="123"/>
      <c r="P80" s="124">
        <f t="shared" ref="P80:P82" si="207">N80*O80</f>
        <v>0</v>
      </c>
      <c r="Q80" s="122"/>
      <c r="R80" s="123"/>
      <c r="S80" s="124">
        <f t="shared" ref="S80:S82" si="208">Q80*R80</f>
        <v>0</v>
      </c>
      <c r="T80" s="122"/>
      <c r="U80" s="123"/>
      <c r="V80" s="124">
        <f t="shared" ref="V80:V82" si="209">T80*U80</f>
        <v>0</v>
      </c>
      <c r="W80" s="125">
        <f t="shared" ref="W80:W82" si="210">G80+M80+S80</f>
        <v>0</v>
      </c>
      <c r="X80" s="126">
        <f t="shared" ref="X80:X82" si="211">J80+P80+V80</f>
        <v>0</v>
      </c>
      <c r="Y80" s="126">
        <f t="shared" si="160"/>
        <v>0</v>
      </c>
      <c r="Z80" s="127" t="e">
        <f t="shared" si="161"/>
        <v>#DIV/0!</v>
      </c>
      <c r="AA80" s="128"/>
      <c r="AB80" s="130"/>
      <c r="AC80" s="130"/>
      <c r="AD80" s="130"/>
      <c r="AE80" s="130"/>
      <c r="AF80" s="130"/>
      <c r="AG80" s="130"/>
    </row>
    <row r="81" spans="1:33" ht="30" customHeight="1" x14ac:dyDescent="0.3">
      <c r="A81" s="118" t="s">
        <v>71</v>
      </c>
      <c r="B81" s="119" t="s">
        <v>165</v>
      </c>
      <c r="C81" s="186" t="s">
        <v>164</v>
      </c>
      <c r="D81" s="201" t="s">
        <v>106</v>
      </c>
      <c r="E81" s="122"/>
      <c r="F81" s="123"/>
      <c r="G81" s="124">
        <f t="shared" si="204"/>
        <v>0</v>
      </c>
      <c r="H81" s="122"/>
      <c r="I81" s="123"/>
      <c r="J81" s="124">
        <f t="shared" si="205"/>
        <v>0</v>
      </c>
      <c r="K81" s="122"/>
      <c r="L81" s="123"/>
      <c r="M81" s="124">
        <f t="shared" si="206"/>
        <v>0</v>
      </c>
      <c r="N81" s="122"/>
      <c r="O81" s="123"/>
      <c r="P81" s="124">
        <f t="shared" si="207"/>
        <v>0</v>
      </c>
      <c r="Q81" s="122"/>
      <c r="R81" s="123"/>
      <c r="S81" s="124">
        <f t="shared" si="208"/>
        <v>0</v>
      </c>
      <c r="T81" s="122"/>
      <c r="U81" s="123"/>
      <c r="V81" s="124">
        <f t="shared" si="209"/>
        <v>0</v>
      </c>
      <c r="W81" s="125">
        <f t="shared" si="210"/>
        <v>0</v>
      </c>
      <c r="X81" s="126">
        <f t="shared" si="211"/>
        <v>0</v>
      </c>
      <c r="Y81" s="126">
        <f t="shared" si="160"/>
        <v>0</v>
      </c>
      <c r="Z81" s="127" t="e">
        <f t="shared" si="161"/>
        <v>#DIV/0!</v>
      </c>
      <c r="AA81" s="128"/>
      <c r="AB81" s="130"/>
      <c r="AC81" s="130"/>
      <c r="AD81" s="130"/>
      <c r="AE81" s="130"/>
      <c r="AF81" s="130"/>
      <c r="AG81" s="130"/>
    </row>
    <row r="82" spans="1:33" ht="30" customHeight="1" x14ac:dyDescent="0.3">
      <c r="A82" s="131" t="s">
        <v>71</v>
      </c>
      <c r="B82" s="132" t="s">
        <v>166</v>
      </c>
      <c r="C82" s="162" t="s">
        <v>164</v>
      </c>
      <c r="D82" s="203" t="s">
        <v>106</v>
      </c>
      <c r="E82" s="134"/>
      <c r="F82" s="135"/>
      <c r="G82" s="136">
        <f t="shared" si="204"/>
        <v>0</v>
      </c>
      <c r="H82" s="134"/>
      <c r="I82" s="135"/>
      <c r="J82" s="136">
        <f t="shared" si="205"/>
        <v>0</v>
      </c>
      <c r="K82" s="134"/>
      <c r="L82" s="135"/>
      <c r="M82" s="136">
        <f t="shared" si="206"/>
        <v>0</v>
      </c>
      <c r="N82" s="134"/>
      <c r="O82" s="135"/>
      <c r="P82" s="136">
        <f t="shared" si="207"/>
        <v>0</v>
      </c>
      <c r="Q82" s="134"/>
      <c r="R82" s="135"/>
      <c r="S82" s="136">
        <f t="shared" si="208"/>
        <v>0</v>
      </c>
      <c r="T82" s="134"/>
      <c r="U82" s="135"/>
      <c r="V82" s="136">
        <f t="shared" si="209"/>
        <v>0</v>
      </c>
      <c r="W82" s="137">
        <f t="shared" si="210"/>
        <v>0</v>
      </c>
      <c r="X82" s="126">
        <f t="shared" si="211"/>
        <v>0</v>
      </c>
      <c r="Y82" s="126">
        <f t="shared" si="160"/>
        <v>0</v>
      </c>
      <c r="Z82" s="127" t="e">
        <f t="shared" si="161"/>
        <v>#DIV/0!</v>
      </c>
      <c r="AA82" s="138"/>
      <c r="AB82" s="130"/>
      <c r="AC82" s="130"/>
      <c r="AD82" s="130"/>
      <c r="AE82" s="130"/>
      <c r="AF82" s="130"/>
      <c r="AG82" s="130"/>
    </row>
    <row r="83" spans="1:33" ht="30" customHeight="1" x14ac:dyDescent="0.3">
      <c r="A83" s="107" t="s">
        <v>68</v>
      </c>
      <c r="B83" s="154" t="s">
        <v>167</v>
      </c>
      <c r="C83" s="152" t="s">
        <v>168</v>
      </c>
      <c r="D83" s="140"/>
      <c r="E83" s="141">
        <f>SUM(E84:E86)</f>
        <v>0</v>
      </c>
      <c r="F83" s="142"/>
      <c r="G83" s="143">
        <f t="shared" ref="G83:H83" si="212">SUM(G84:G86)</f>
        <v>0</v>
      </c>
      <c r="H83" s="141">
        <f t="shared" si="212"/>
        <v>0</v>
      </c>
      <c r="I83" s="142"/>
      <c r="J83" s="143">
        <f t="shared" ref="J83:K83" si="213">SUM(J84:J86)</f>
        <v>0</v>
      </c>
      <c r="K83" s="141">
        <f t="shared" si="213"/>
        <v>0</v>
      </c>
      <c r="L83" s="142"/>
      <c r="M83" s="143">
        <f t="shared" ref="M83:N83" si="214">SUM(M84:M86)</f>
        <v>0</v>
      </c>
      <c r="N83" s="141">
        <f t="shared" si="214"/>
        <v>0</v>
      </c>
      <c r="O83" s="142"/>
      <c r="P83" s="143">
        <f t="shared" ref="P83:Q83" si="215">SUM(P84:P86)</f>
        <v>0</v>
      </c>
      <c r="Q83" s="141">
        <f t="shared" si="215"/>
        <v>0</v>
      </c>
      <c r="R83" s="142"/>
      <c r="S83" s="143">
        <f t="shared" ref="S83:T83" si="216">SUM(S84:S86)</f>
        <v>0</v>
      </c>
      <c r="T83" s="141">
        <f t="shared" si="216"/>
        <v>0</v>
      </c>
      <c r="U83" s="142"/>
      <c r="V83" s="143">
        <f t="shared" ref="V83:X83" si="217">SUM(V84:V86)</f>
        <v>0</v>
      </c>
      <c r="W83" s="143">
        <f t="shared" si="217"/>
        <v>0</v>
      </c>
      <c r="X83" s="143">
        <f t="shared" si="217"/>
        <v>0</v>
      </c>
      <c r="Y83" s="143">
        <f t="shared" si="160"/>
        <v>0</v>
      </c>
      <c r="Z83" s="143" t="e">
        <f t="shared" si="161"/>
        <v>#DIV/0!</v>
      </c>
      <c r="AA83" s="145"/>
      <c r="AB83" s="117"/>
      <c r="AC83" s="117"/>
      <c r="AD83" s="117"/>
      <c r="AE83" s="117"/>
      <c r="AF83" s="117"/>
      <c r="AG83" s="117"/>
    </row>
    <row r="84" spans="1:33" ht="30" customHeight="1" x14ac:dyDescent="0.3">
      <c r="A84" s="118" t="s">
        <v>71</v>
      </c>
      <c r="B84" s="119" t="s">
        <v>169</v>
      </c>
      <c r="C84" s="186" t="s">
        <v>164</v>
      </c>
      <c r="D84" s="201" t="s">
        <v>106</v>
      </c>
      <c r="E84" s="122"/>
      <c r="F84" s="123"/>
      <c r="G84" s="124">
        <f t="shared" ref="G84:G86" si="218">E84*F84</f>
        <v>0</v>
      </c>
      <c r="H84" s="122"/>
      <c r="I84" s="123"/>
      <c r="J84" s="124">
        <f t="shared" ref="J84:J86" si="219">H84*I84</f>
        <v>0</v>
      </c>
      <c r="K84" s="122"/>
      <c r="L84" s="123"/>
      <c r="M84" s="124">
        <f t="shared" ref="M84:M86" si="220">K84*L84</f>
        <v>0</v>
      </c>
      <c r="N84" s="122"/>
      <c r="O84" s="123"/>
      <c r="P84" s="124">
        <f t="shared" ref="P84:P86" si="221">N84*O84</f>
        <v>0</v>
      </c>
      <c r="Q84" s="122"/>
      <c r="R84" s="123"/>
      <c r="S84" s="124">
        <f t="shared" ref="S84:S86" si="222">Q84*R84</f>
        <v>0</v>
      </c>
      <c r="T84" s="122"/>
      <c r="U84" s="123"/>
      <c r="V84" s="124">
        <f t="shared" ref="V84:V86" si="223">T84*U84</f>
        <v>0</v>
      </c>
      <c r="W84" s="125">
        <f t="shared" ref="W84:W86" si="224">G84+M84+S84</f>
        <v>0</v>
      </c>
      <c r="X84" s="126">
        <f t="shared" ref="X84:X86" si="225">J84+P84+V84</f>
        <v>0</v>
      </c>
      <c r="Y84" s="126">
        <f t="shared" si="160"/>
        <v>0</v>
      </c>
      <c r="Z84" s="127" t="e">
        <f t="shared" si="161"/>
        <v>#DIV/0!</v>
      </c>
      <c r="AA84" s="128"/>
      <c r="AB84" s="130"/>
      <c r="AC84" s="130"/>
      <c r="AD84" s="130"/>
      <c r="AE84" s="130"/>
      <c r="AF84" s="130"/>
      <c r="AG84" s="130"/>
    </row>
    <row r="85" spans="1:33" ht="30" customHeight="1" x14ac:dyDescent="0.3">
      <c r="A85" s="118" t="s">
        <v>71</v>
      </c>
      <c r="B85" s="119" t="s">
        <v>170</v>
      </c>
      <c r="C85" s="186" t="s">
        <v>164</v>
      </c>
      <c r="D85" s="201" t="s">
        <v>106</v>
      </c>
      <c r="E85" s="122"/>
      <c r="F85" s="123"/>
      <c r="G85" s="124">
        <f t="shared" si="218"/>
        <v>0</v>
      </c>
      <c r="H85" s="122"/>
      <c r="I85" s="123"/>
      <c r="J85" s="124">
        <f t="shared" si="219"/>
        <v>0</v>
      </c>
      <c r="K85" s="122"/>
      <c r="L85" s="123"/>
      <c r="M85" s="124">
        <f t="shared" si="220"/>
        <v>0</v>
      </c>
      <c r="N85" s="122"/>
      <c r="O85" s="123"/>
      <c r="P85" s="124">
        <f t="shared" si="221"/>
        <v>0</v>
      </c>
      <c r="Q85" s="122"/>
      <c r="R85" s="123"/>
      <c r="S85" s="124">
        <f t="shared" si="222"/>
        <v>0</v>
      </c>
      <c r="T85" s="122"/>
      <c r="U85" s="123"/>
      <c r="V85" s="124">
        <f t="shared" si="223"/>
        <v>0</v>
      </c>
      <c r="W85" s="125">
        <f t="shared" si="224"/>
        <v>0</v>
      </c>
      <c r="X85" s="126">
        <f t="shared" si="225"/>
        <v>0</v>
      </c>
      <c r="Y85" s="126">
        <f t="shared" si="160"/>
        <v>0</v>
      </c>
      <c r="Z85" s="127" t="e">
        <f t="shared" si="161"/>
        <v>#DIV/0!</v>
      </c>
      <c r="AA85" s="128"/>
      <c r="AB85" s="130"/>
      <c r="AC85" s="130"/>
      <c r="AD85" s="130"/>
      <c r="AE85" s="130"/>
      <c r="AF85" s="130"/>
      <c r="AG85" s="130"/>
    </row>
    <row r="86" spans="1:33" ht="30" customHeight="1" x14ac:dyDescent="0.3">
      <c r="A86" s="131" t="s">
        <v>71</v>
      </c>
      <c r="B86" s="153" t="s">
        <v>171</v>
      </c>
      <c r="C86" s="162" t="s">
        <v>164</v>
      </c>
      <c r="D86" s="203" t="s">
        <v>106</v>
      </c>
      <c r="E86" s="134"/>
      <c r="F86" s="135"/>
      <c r="G86" s="136">
        <f t="shared" si="218"/>
        <v>0</v>
      </c>
      <c r="H86" s="134"/>
      <c r="I86" s="135"/>
      <c r="J86" s="136">
        <f t="shared" si="219"/>
        <v>0</v>
      </c>
      <c r="K86" s="134"/>
      <c r="L86" s="135"/>
      <c r="M86" s="136">
        <f t="shared" si="220"/>
        <v>0</v>
      </c>
      <c r="N86" s="134"/>
      <c r="O86" s="135"/>
      <c r="P86" s="136">
        <f t="shared" si="221"/>
        <v>0</v>
      </c>
      <c r="Q86" s="134"/>
      <c r="R86" s="135"/>
      <c r="S86" s="136">
        <f t="shared" si="222"/>
        <v>0</v>
      </c>
      <c r="T86" s="134"/>
      <c r="U86" s="135"/>
      <c r="V86" s="136">
        <f t="shared" si="223"/>
        <v>0</v>
      </c>
      <c r="W86" s="137">
        <f t="shared" si="224"/>
        <v>0</v>
      </c>
      <c r="X86" s="126">
        <f t="shared" si="225"/>
        <v>0</v>
      </c>
      <c r="Y86" s="164">
        <f t="shared" si="160"/>
        <v>0</v>
      </c>
      <c r="Z86" s="127" t="e">
        <f t="shared" si="161"/>
        <v>#DIV/0!</v>
      </c>
      <c r="AA86" s="138"/>
      <c r="AB86" s="130"/>
      <c r="AC86" s="130"/>
      <c r="AD86" s="130"/>
      <c r="AE86" s="130"/>
      <c r="AF86" s="130"/>
      <c r="AG86" s="130"/>
    </row>
    <row r="87" spans="1:33" ht="30" customHeight="1" x14ac:dyDescent="0.3">
      <c r="A87" s="165" t="s">
        <v>172</v>
      </c>
      <c r="B87" s="166"/>
      <c r="C87" s="167"/>
      <c r="D87" s="168"/>
      <c r="E87" s="172">
        <f>E83+E79+E73+E69+E65</f>
        <v>2100</v>
      </c>
      <c r="F87" s="188"/>
      <c r="G87" s="171">
        <f t="shared" ref="G87:H87" si="226">G83+G79+G73+G69+G65</f>
        <v>62120</v>
      </c>
      <c r="H87" s="172">
        <f t="shared" si="226"/>
        <v>2100</v>
      </c>
      <c r="I87" s="188"/>
      <c r="J87" s="171">
        <f t="shared" ref="J87:K87" si="227">J83+J79+J73+J69+J65</f>
        <v>62120</v>
      </c>
      <c r="K87" s="189">
        <f t="shared" si="227"/>
        <v>0</v>
      </c>
      <c r="L87" s="188"/>
      <c r="M87" s="171">
        <f t="shared" ref="M87:N87" si="228">M83+M79+M73+M69+M65</f>
        <v>0</v>
      </c>
      <c r="N87" s="189">
        <f t="shared" si="228"/>
        <v>0</v>
      </c>
      <c r="O87" s="188"/>
      <c r="P87" s="171">
        <f t="shared" ref="P87:Q87" si="229">P83+P79+P73+P69+P65</f>
        <v>0</v>
      </c>
      <c r="Q87" s="189">
        <f t="shared" si="229"/>
        <v>0</v>
      </c>
      <c r="R87" s="188"/>
      <c r="S87" s="171">
        <f t="shared" ref="S87:T87" si="230">S83+S79+S73+S69+S65</f>
        <v>0</v>
      </c>
      <c r="T87" s="189">
        <f t="shared" si="230"/>
        <v>0</v>
      </c>
      <c r="U87" s="188"/>
      <c r="V87" s="171">
        <f t="shared" ref="V87:X87" si="231">V83+V79+V73+V69+V65</f>
        <v>0</v>
      </c>
      <c r="W87" s="190">
        <f t="shared" si="231"/>
        <v>62120</v>
      </c>
      <c r="X87" s="204">
        <f t="shared" si="231"/>
        <v>62120</v>
      </c>
      <c r="Y87" s="205">
        <f t="shared" si="160"/>
        <v>0</v>
      </c>
      <c r="Z87" s="205">
        <f t="shared" si="161"/>
        <v>0</v>
      </c>
      <c r="AA87" s="176"/>
      <c r="AB87" s="6"/>
      <c r="AC87" s="6"/>
      <c r="AD87" s="6"/>
      <c r="AE87" s="6"/>
      <c r="AF87" s="6"/>
      <c r="AG87" s="6"/>
    </row>
    <row r="88" spans="1:33" ht="30" customHeight="1" x14ac:dyDescent="0.3">
      <c r="A88" s="206" t="s">
        <v>66</v>
      </c>
      <c r="B88" s="207">
        <v>5</v>
      </c>
      <c r="C88" s="208" t="s">
        <v>173</v>
      </c>
      <c r="D88" s="103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5"/>
      <c r="X88" s="105"/>
      <c r="Y88" s="209"/>
      <c r="Z88" s="105"/>
      <c r="AA88" s="106"/>
      <c r="AB88" s="6"/>
      <c r="AC88" s="6"/>
      <c r="AD88" s="6"/>
      <c r="AE88" s="6"/>
      <c r="AF88" s="6"/>
      <c r="AG88" s="6"/>
    </row>
    <row r="89" spans="1:33" ht="30" customHeight="1" x14ac:dyDescent="0.3">
      <c r="A89" s="107" t="s">
        <v>68</v>
      </c>
      <c r="B89" s="154" t="s">
        <v>174</v>
      </c>
      <c r="C89" s="139" t="s">
        <v>175</v>
      </c>
      <c r="D89" s="140"/>
      <c r="E89" s="141">
        <f>SUM(E90:E92)</f>
        <v>155</v>
      </c>
      <c r="F89" s="142"/>
      <c r="G89" s="143">
        <f t="shared" ref="G89:H89" si="232">SUM(G90:G92)</f>
        <v>159000</v>
      </c>
      <c r="H89" s="141">
        <f t="shared" si="232"/>
        <v>155</v>
      </c>
      <c r="I89" s="142"/>
      <c r="J89" s="143">
        <f t="shared" ref="J89:K89" si="233">SUM(J90:J92)</f>
        <v>159000</v>
      </c>
      <c r="K89" s="141">
        <f t="shared" si="233"/>
        <v>0</v>
      </c>
      <c r="L89" s="142"/>
      <c r="M89" s="143">
        <f t="shared" ref="M89:N89" si="234">SUM(M90:M92)</f>
        <v>0</v>
      </c>
      <c r="N89" s="141">
        <f t="shared" si="234"/>
        <v>0</v>
      </c>
      <c r="O89" s="142"/>
      <c r="P89" s="143">
        <f t="shared" ref="P89:Q89" si="235">SUM(P90:P92)</f>
        <v>0</v>
      </c>
      <c r="Q89" s="141">
        <f t="shared" si="235"/>
        <v>0</v>
      </c>
      <c r="R89" s="142"/>
      <c r="S89" s="143">
        <f t="shared" ref="S89:T89" si="236">SUM(S90:S92)</f>
        <v>0</v>
      </c>
      <c r="T89" s="141">
        <f t="shared" si="236"/>
        <v>0</v>
      </c>
      <c r="U89" s="142"/>
      <c r="V89" s="143">
        <f t="shared" ref="V89:X89" si="237">SUM(V90:V92)</f>
        <v>0</v>
      </c>
      <c r="W89" s="210">
        <f t="shared" si="237"/>
        <v>159000</v>
      </c>
      <c r="X89" s="210">
        <f t="shared" si="237"/>
        <v>159000</v>
      </c>
      <c r="Y89" s="210">
        <f t="shared" ref="Y89:Y101" si="238">W89-X89</f>
        <v>0</v>
      </c>
      <c r="Z89" s="115">
        <f t="shared" ref="Z89:Z101" si="239">Y89/W89</f>
        <v>0</v>
      </c>
      <c r="AA89" s="145"/>
      <c r="AB89" s="130"/>
      <c r="AC89" s="130"/>
      <c r="AD89" s="130"/>
      <c r="AE89" s="130"/>
      <c r="AF89" s="130"/>
      <c r="AG89" s="130"/>
    </row>
    <row r="90" spans="1:33" ht="30" customHeight="1" x14ac:dyDescent="0.3">
      <c r="A90" s="118" t="s">
        <v>71</v>
      </c>
      <c r="B90" s="119" t="s">
        <v>176</v>
      </c>
      <c r="C90" s="359" t="s">
        <v>363</v>
      </c>
      <c r="D90" s="201" t="s">
        <v>177</v>
      </c>
      <c r="E90" s="122">
        <v>25</v>
      </c>
      <c r="F90" s="123">
        <v>1360</v>
      </c>
      <c r="G90" s="124">
        <f t="shared" ref="G90:G92" si="240">E90*F90</f>
        <v>34000</v>
      </c>
      <c r="H90" s="122">
        <v>25</v>
      </c>
      <c r="I90" s="123">
        <v>1360</v>
      </c>
      <c r="J90" s="124">
        <f t="shared" ref="J90:J92" si="241">H90*I90</f>
        <v>34000</v>
      </c>
      <c r="K90" s="122"/>
      <c r="L90" s="123"/>
      <c r="M90" s="124">
        <f t="shared" ref="M90:M92" si="242">K90*L90</f>
        <v>0</v>
      </c>
      <c r="N90" s="122"/>
      <c r="O90" s="123"/>
      <c r="P90" s="124">
        <f t="shared" ref="P90:P92" si="243">N90*O90</f>
        <v>0</v>
      </c>
      <c r="Q90" s="122"/>
      <c r="R90" s="123"/>
      <c r="S90" s="124">
        <f t="shared" ref="S90:S92" si="244">Q90*R90</f>
        <v>0</v>
      </c>
      <c r="T90" s="122"/>
      <c r="U90" s="123"/>
      <c r="V90" s="124">
        <f t="shared" ref="V90:V92" si="245">T90*U90</f>
        <v>0</v>
      </c>
      <c r="W90" s="125">
        <f t="shared" ref="W90:W92" si="246">G90+M90+S90</f>
        <v>34000</v>
      </c>
      <c r="X90" s="126">
        <f t="shared" ref="X90:X92" si="247">J90+P90+V90</f>
        <v>34000</v>
      </c>
      <c r="Y90" s="126">
        <f t="shared" si="238"/>
        <v>0</v>
      </c>
      <c r="Z90" s="127">
        <f t="shared" si="239"/>
        <v>0</v>
      </c>
      <c r="AA90" s="128"/>
      <c r="AB90" s="130"/>
      <c r="AC90" s="130"/>
      <c r="AD90" s="130"/>
      <c r="AE90" s="130"/>
      <c r="AF90" s="130"/>
      <c r="AG90" s="130"/>
    </row>
    <row r="91" spans="1:33" ht="88.2" customHeight="1" x14ac:dyDescent="0.3">
      <c r="A91" s="118" t="s">
        <v>71</v>
      </c>
      <c r="B91" s="119" t="s">
        <v>178</v>
      </c>
      <c r="C91" s="359" t="s">
        <v>364</v>
      </c>
      <c r="D91" s="201" t="s">
        <v>177</v>
      </c>
      <c r="E91" s="122">
        <v>30</v>
      </c>
      <c r="F91" s="123">
        <v>3600</v>
      </c>
      <c r="G91" s="124">
        <f t="shared" si="240"/>
        <v>108000</v>
      </c>
      <c r="H91" s="122">
        <v>30</v>
      </c>
      <c r="I91" s="123">
        <v>3600</v>
      </c>
      <c r="J91" s="124">
        <f t="shared" si="241"/>
        <v>108000</v>
      </c>
      <c r="K91" s="122"/>
      <c r="L91" s="123"/>
      <c r="M91" s="124">
        <f t="shared" si="242"/>
        <v>0</v>
      </c>
      <c r="N91" s="122"/>
      <c r="O91" s="123"/>
      <c r="P91" s="124">
        <f t="shared" si="243"/>
        <v>0</v>
      </c>
      <c r="Q91" s="122"/>
      <c r="R91" s="123"/>
      <c r="S91" s="124">
        <f t="shared" si="244"/>
        <v>0</v>
      </c>
      <c r="T91" s="122"/>
      <c r="U91" s="123"/>
      <c r="V91" s="124">
        <f t="shared" si="245"/>
        <v>0</v>
      </c>
      <c r="W91" s="125">
        <f t="shared" si="246"/>
        <v>108000</v>
      </c>
      <c r="X91" s="126">
        <f t="shared" si="247"/>
        <v>108000</v>
      </c>
      <c r="Y91" s="126">
        <f t="shared" si="238"/>
        <v>0</v>
      </c>
      <c r="Z91" s="127">
        <f t="shared" si="239"/>
        <v>0</v>
      </c>
      <c r="AA91" s="128"/>
      <c r="AB91" s="130"/>
      <c r="AC91" s="130"/>
      <c r="AD91" s="130"/>
      <c r="AE91" s="130"/>
      <c r="AF91" s="130"/>
      <c r="AG91" s="130"/>
    </row>
    <row r="92" spans="1:33" ht="30" customHeight="1" x14ac:dyDescent="0.3">
      <c r="A92" s="131" t="s">
        <v>71</v>
      </c>
      <c r="B92" s="132" t="s">
        <v>179</v>
      </c>
      <c r="C92" s="359" t="s">
        <v>365</v>
      </c>
      <c r="D92" s="203" t="s">
        <v>177</v>
      </c>
      <c r="E92" s="134">
        <v>100</v>
      </c>
      <c r="F92" s="135">
        <v>170</v>
      </c>
      <c r="G92" s="136">
        <f t="shared" si="240"/>
        <v>17000</v>
      </c>
      <c r="H92" s="134">
        <v>100</v>
      </c>
      <c r="I92" s="135">
        <v>170</v>
      </c>
      <c r="J92" s="136">
        <f t="shared" si="241"/>
        <v>17000</v>
      </c>
      <c r="K92" s="134"/>
      <c r="L92" s="135"/>
      <c r="M92" s="136">
        <f t="shared" si="242"/>
        <v>0</v>
      </c>
      <c r="N92" s="134"/>
      <c r="O92" s="135"/>
      <c r="P92" s="136">
        <f t="shared" si="243"/>
        <v>0</v>
      </c>
      <c r="Q92" s="134"/>
      <c r="R92" s="135"/>
      <c r="S92" s="136">
        <f t="shared" si="244"/>
        <v>0</v>
      </c>
      <c r="T92" s="134"/>
      <c r="U92" s="135"/>
      <c r="V92" s="136">
        <f t="shared" si="245"/>
        <v>0</v>
      </c>
      <c r="W92" s="137">
        <f t="shared" si="246"/>
        <v>17000</v>
      </c>
      <c r="X92" s="126">
        <f t="shared" si="247"/>
        <v>17000</v>
      </c>
      <c r="Y92" s="126">
        <f t="shared" si="238"/>
        <v>0</v>
      </c>
      <c r="Z92" s="127">
        <f t="shared" si="239"/>
        <v>0</v>
      </c>
      <c r="AA92" s="138"/>
      <c r="AB92" s="130"/>
      <c r="AC92" s="130"/>
      <c r="AD92" s="130"/>
      <c r="AE92" s="130"/>
      <c r="AF92" s="130"/>
      <c r="AG92" s="130"/>
    </row>
    <row r="93" spans="1:33" ht="30" customHeight="1" x14ac:dyDescent="0.3">
      <c r="A93" s="107" t="s">
        <v>68</v>
      </c>
      <c r="B93" s="154" t="s">
        <v>180</v>
      </c>
      <c r="C93" s="139" t="s">
        <v>181</v>
      </c>
      <c r="D93" s="212"/>
      <c r="E93" s="213">
        <f>SUM(E94:E96)</f>
        <v>0</v>
      </c>
      <c r="F93" s="142"/>
      <c r="G93" s="143">
        <f t="shared" ref="G93:H93" si="248">SUM(G94:G96)</f>
        <v>0</v>
      </c>
      <c r="H93" s="213">
        <f t="shared" si="248"/>
        <v>0</v>
      </c>
      <c r="I93" s="142"/>
      <c r="J93" s="143">
        <f t="shared" ref="J93:K93" si="249">SUM(J94:J96)</f>
        <v>0</v>
      </c>
      <c r="K93" s="213">
        <f t="shared" si="249"/>
        <v>0</v>
      </c>
      <c r="L93" s="142"/>
      <c r="M93" s="143">
        <f t="shared" ref="M93:N93" si="250">SUM(M94:M96)</f>
        <v>0</v>
      </c>
      <c r="N93" s="213">
        <f t="shared" si="250"/>
        <v>0</v>
      </c>
      <c r="O93" s="142"/>
      <c r="P93" s="143">
        <f t="shared" ref="P93:Q93" si="251">SUM(P94:P96)</f>
        <v>0</v>
      </c>
      <c r="Q93" s="213">
        <f t="shared" si="251"/>
        <v>0</v>
      </c>
      <c r="R93" s="142"/>
      <c r="S93" s="143">
        <f t="shared" ref="S93:T93" si="252">SUM(S94:S96)</f>
        <v>0</v>
      </c>
      <c r="T93" s="213">
        <f t="shared" si="252"/>
        <v>0</v>
      </c>
      <c r="U93" s="142"/>
      <c r="V93" s="143">
        <f t="shared" ref="V93:X93" si="253">SUM(V94:V96)</f>
        <v>0</v>
      </c>
      <c r="W93" s="210">
        <f t="shared" si="253"/>
        <v>0</v>
      </c>
      <c r="X93" s="210">
        <f t="shared" si="253"/>
        <v>0</v>
      </c>
      <c r="Y93" s="210">
        <f t="shared" si="238"/>
        <v>0</v>
      </c>
      <c r="Z93" s="210" t="e">
        <f t="shared" si="239"/>
        <v>#DIV/0!</v>
      </c>
      <c r="AA93" s="145"/>
      <c r="AB93" s="130"/>
      <c r="AC93" s="130"/>
      <c r="AD93" s="130"/>
      <c r="AE93" s="130"/>
      <c r="AF93" s="130"/>
      <c r="AG93" s="130"/>
    </row>
    <row r="94" spans="1:33" ht="30" customHeight="1" x14ac:dyDescent="0.3">
      <c r="A94" s="118" t="s">
        <v>71</v>
      </c>
      <c r="B94" s="119" t="s">
        <v>182</v>
      </c>
      <c r="C94" s="211" t="s">
        <v>183</v>
      </c>
      <c r="D94" s="214" t="s">
        <v>106</v>
      </c>
      <c r="E94" s="122"/>
      <c r="F94" s="123"/>
      <c r="G94" s="124">
        <f t="shared" ref="G94:G96" si="254">E94*F94</f>
        <v>0</v>
      </c>
      <c r="H94" s="122"/>
      <c r="I94" s="123"/>
      <c r="J94" s="124">
        <f t="shared" ref="J94:J96" si="255">H94*I94</f>
        <v>0</v>
      </c>
      <c r="K94" s="122"/>
      <c r="L94" s="123"/>
      <c r="M94" s="124">
        <f t="shared" ref="M94:M96" si="256">K94*L94</f>
        <v>0</v>
      </c>
      <c r="N94" s="122"/>
      <c r="O94" s="123"/>
      <c r="P94" s="124">
        <f t="shared" ref="P94:P96" si="257">N94*O94</f>
        <v>0</v>
      </c>
      <c r="Q94" s="122"/>
      <c r="R94" s="123"/>
      <c r="S94" s="124">
        <f t="shared" ref="S94:S96" si="258">Q94*R94</f>
        <v>0</v>
      </c>
      <c r="T94" s="122"/>
      <c r="U94" s="123"/>
      <c r="V94" s="124">
        <f t="shared" ref="V94:V96" si="259">T94*U94</f>
        <v>0</v>
      </c>
      <c r="W94" s="125">
        <f t="shared" ref="W94:W96" si="260">G94+M94+S94</f>
        <v>0</v>
      </c>
      <c r="X94" s="126">
        <f t="shared" ref="X94:X96" si="261">J94+P94+V94</f>
        <v>0</v>
      </c>
      <c r="Y94" s="126">
        <f t="shared" si="238"/>
        <v>0</v>
      </c>
      <c r="Z94" s="127" t="e">
        <f t="shared" si="239"/>
        <v>#DIV/0!</v>
      </c>
      <c r="AA94" s="128"/>
      <c r="AB94" s="130"/>
      <c r="AC94" s="130"/>
      <c r="AD94" s="130"/>
      <c r="AE94" s="130"/>
      <c r="AF94" s="130"/>
      <c r="AG94" s="130"/>
    </row>
    <row r="95" spans="1:33" ht="30" customHeight="1" x14ac:dyDescent="0.3">
      <c r="A95" s="118" t="s">
        <v>71</v>
      </c>
      <c r="B95" s="119" t="s">
        <v>184</v>
      </c>
      <c r="C95" s="186" t="s">
        <v>183</v>
      </c>
      <c r="D95" s="201" t="s">
        <v>106</v>
      </c>
      <c r="E95" s="122"/>
      <c r="F95" s="123"/>
      <c r="G95" s="124">
        <f t="shared" si="254"/>
        <v>0</v>
      </c>
      <c r="H95" s="122"/>
      <c r="I95" s="123"/>
      <c r="J95" s="124">
        <f t="shared" si="255"/>
        <v>0</v>
      </c>
      <c r="K95" s="122"/>
      <c r="L95" s="123"/>
      <c r="M95" s="124">
        <f t="shared" si="256"/>
        <v>0</v>
      </c>
      <c r="N95" s="122"/>
      <c r="O95" s="123"/>
      <c r="P95" s="124">
        <f t="shared" si="257"/>
        <v>0</v>
      </c>
      <c r="Q95" s="122"/>
      <c r="R95" s="123"/>
      <c r="S95" s="124">
        <f t="shared" si="258"/>
        <v>0</v>
      </c>
      <c r="T95" s="122"/>
      <c r="U95" s="123"/>
      <c r="V95" s="124">
        <f t="shared" si="259"/>
        <v>0</v>
      </c>
      <c r="W95" s="125">
        <f t="shared" si="260"/>
        <v>0</v>
      </c>
      <c r="X95" s="126">
        <f t="shared" si="261"/>
        <v>0</v>
      </c>
      <c r="Y95" s="126">
        <f t="shared" si="238"/>
        <v>0</v>
      </c>
      <c r="Z95" s="127" t="e">
        <f t="shared" si="239"/>
        <v>#DIV/0!</v>
      </c>
      <c r="AA95" s="128"/>
      <c r="AB95" s="130"/>
      <c r="AC95" s="130"/>
      <c r="AD95" s="130"/>
      <c r="AE95" s="130"/>
      <c r="AF95" s="130"/>
      <c r="AG95" s="130"/>
    </row>
    <row r="96" spans="1:33" ht="30" customHeight="1" x14ac:dyDescent="0.3">
      <c r="A96" s="131" t="s">
        <v>71</v>
      </c>
      <c r="B96" s="132" t="s">
        <v>185</v>
      </c>
      <c r="C96" s="162" t="s">
        <v>183</v>
      </c>
      <c r="D96" s="203" t="s">
        <v>106</v>
      </c>
      <c r="E96" s="134"/>
      <c r="F96" s="135"/>
      <c r="G96" s="136">
        <f t="shared" si="254"/>
        <v>0</v>
      </c>
      <c r="H96" s="134"/>
      <c r="I96" s="135"/>
      <c r="J96" s="136">
        <f t="shared" si="255"/>
        <v>0</v>
      </c>
      <c r="K96" s="134"/>
      <c r="L96" s="135"/>
      <c r="M96" s="136">
        <f t="shared" si="256"/>
        <v>0</v>
      </c>
      <c r="N96" s="134"/>
      <c r="O96" s="135"/>
      <c r="P96" s="136">
        <f t="shared" si="257"/>
        <v>0</v>
      </c>
      <c r="Q96" s="134"/>
      <c r="R96" s="135"/>
      <c r="S96" s="136">
        <f t="shared" si="258"/>
        <v>0</v>
      </c>
      <c r="T96" s="134"/>
      <c r="U96" s="135"/>
      <c r="V96" s="136">
        <f t="shared" si="259"/>
        <v>0</v>
      </c>
      <c r="W96" s="137">
        <f t="shared" si="260"/>
        <v>0</v>
      </c>
      <c r="X96" s="126">
        <f t="shared" si="261"/>
        <v>0</v>
      </c>
      <c r="Y96" s="126">
        <f t="shared" si="238"/>
        <v>0</v>
      </c>
      <c r="Z96" s="127" t="e">
        <f t="shared" si="239"/>
        <v>#DIV/0!</v>
      </c>
      <c r="AA96" s="138"/>
      <c r="AB96" s="130"/>
      <c r="AC96" s="130"/>
      <c r="AD96" s="130"/>
      <c r="AE96" s="130"/>
      <c r="AF96" s="130"/>
      <c r="AG96" s="130"/>
    </row>
    <row r="97" spans="1:33" ht="30" customHeight="1" x14ac:dyDescent="0.3">
      <c r="A97" s="107" t="s">
        <v>68</v>
      </c>
      <c r="B97" s="154" t="s">
        <v>186</v>
      </c>
      <c r="C97" s="215" t="s">
        <v>187</v>
      </c>
      <c r="D97" s="216"/>
      <c r="E97" s="213">
        <f>SUM(E98:E100)</f>
        <v>2</v>
      </c>
      <c r="F97" s="142"/>
      <c r="G97" s="143">
        <f t="shared" ref="G97:H97" si="262">SUM(G98:G100)</f>
        <v>96000</v>
      </c>
      <c r="H97" s="213">
        <f t="shared" si="262"/>
        <v>2</v>
      </c>
      <c r="I97" s="142"/>
      <c r="J97" s="143">
        <f t="shared" ref="J97:K97" si="263">SUM(J98:J100)</f>
        <v>96000</v>
      </c>
      <c r="K97" s="213">
        <f t="shared" si="263"/>
        <v>0</v>
      </c>
      <c r="L97" s="142"/>
      <c r="M97" s="143">
        <f t="shared" ref="M97:N97" si="264">SUM(M98:M100)</f>
        <v>0</v>
      </c>
      <c r="N97" s="213">
        <f t="shared" si="264"/>
        <v>0</v>
      </c>
      <c r="O97" s="142"/>
      <c r="P97" s="143">
        <f t="shared" ref="P97:Q97" si="265">SUM(P98:P100)</f>
        <v>0</v>
      </c>
      <c r="Q97" s="213">
        <f t="shared" si="265"/>
        <v>0</v>
      </c>
      <c r="R97" s="142"/>
      <c r="S97" s="143">
        <f t="shared" ref="S97:T97" si="266">SUM(S98:S100)</f>
        <v>0</v>
      </c>
      <c r="T97" s="213">
        <f t="shared" si="266"/>
        <v>0</v>
      </c>
      <c r="U97" s="142"/>
      <c r="V97" s="143">
        <f t="shared" ref="V97:X97" si="267">SUM(V98:V100)</f>
        <v>0</v>
      </c>
      <c r="W97" s="210">
        <f t="shared" si="267"/>
        <v>96000</v>
      </c>
      <c r="X97" s="210">
        <f t="shared" si="267"/>
        <v>96000</v>
      </c>
      <c r="Y97" s="210">
        <f t="shared" si="238"/>
        <v>0</v>
      </c>
      <c r="Z97" s="210">
        <f t="shared" si="239"/>
        <v>0</v>
      </c>
      <c r="AA97" s="145"/>
      <c r="AB97" s="130"/>
      <c r="AC97" s="130"/>
      <c r="AD97" s="130"/>
      <c r="AE97" s="130"/>
      <c r="AF97" s="130"/>
      <c r="AG97" s="130"/>
    </row>
    <row r="98" spans="1:33" ht="76.95" customHeight="1" x14ac:dyDescent="0.3">
      <c r="A98" s="118" t="s">
        <v>71</v>
      </c>
      <c r="B98" s="119" t="s">
        <v>188</v>
      </c>
      <c r="C98" s="360" t="s">
        <v>366</v>
      </c>
      <c r="D98" s="218" t="s">
        <v>113</v>
      </c>
      <c r="E98" s="122">
        <v>2</v>
      </c>
      <c r="F98" s="123">
        <v>48000</v>
      </c>
      <c r="G98" s="124">
        <f t="shared" ref="G98:G100" si="268">E98*F98</f>
        <v>96000</v>
      </c>
      <c r="H98" s="122">
        <v>2</v>
      </c>
      <c r="I98" s="123">
        <v>48000</v>
      </c>
      <c r="J98" s="124">
        <f t="shared" ref="J98:J100" si="269">H98*I98</f>
        <v>96000</v>
      </c>
      <c r="K98" s="122"/>
      <c r="L98" s="123"/>
      <c r="M98" s="124">
        <f t="shared" ref="M98:M100" si="270">K98*L98</f>
        <v>0</v>
      </c>
      <c r="N98" s="122"/>
      <c r="O98" s="123"/>
      <c r="P98" s="124">
        <f t="shared" ref="P98:P100" si="271">N98*O98</f>
        <v>0</v>
      </c>
      <c r="Q98" s="122"/>
      <c r="R98" s="123"/>
      <c r="S98" s="124">
        <f t="shared" ref="S98:S100" si="272">Q98*R98</f>
        <v>0</v>
      </c>
      <c r="T98" s="122"/>
      <c r="U98" s="123"/>
      <c r="V98" s="124">
        <f t="shared" ref="V98:V100" si="273">T98*U98</f>
        <v>0</v>
      </c>
      <c r="W98" s="125">
        <f t="shared" ref="W98:W100" si="274">G98+M98+S98</f>
        <v>96000</v>
      </c>
      <c r="X98" s="126">
        <f t="shared" ref="X98:X100" si="275">J98+P98+V98</f>
        <v>96000</v>
      </c>
      <c r="Y98" s="126">
        <f t="shared" si="238"/>
        <v>0</v>
      </c>
      <c r="Z98" s="127">
        <f t="shared" si="239"/>
        <v>0</v>
      </c>
      <c r="AA98" s="128"/>
      <c r="AB98" s="129"/>
      <c r="AC98" s="130"/>
      <c r="AD98" s="130"/>
      <c r="AE98" s="130"/>
      <c r="AF98" s="130"/>
      <c r="AG98" s="130"/>
    </row>
    <row r="99" spans="1:33" ht="30" customHeight="1" x14ac:dyDescent="0.3">
      <c r="A99" s="118" t="s">
        <v>71</v>
      </c>
      <c r="B99" s="119" t="s">
        <v>189</v>
      </c>
      <c r="C99" s="217" t="s">
        <v>112</v>
      </c>
      <c r="D99" s="218" t="s">
        <v>113</v>
      </c>
      <c r="E99" s="122"/>
      <c r="F99" s="123"/>
      <c r="G99" s="124">
        <f t="shared" si="268"/>
        <v>0</v>
      </c>
      <c r="H99" s="122"/>
      <c r="I99" s="123"/>
      <c r="J99" s="124">
        <f t="shared" si="269"/>
        <v>0</v>
      </c>
      <c r="K99" s="122"/>
      <c r="L99" s="123"/>
      <c r="M99" s="124">
        <f t="shared" si="270"/>
        <v>0</v>
      </c>
      <c r="N99" s="122"/>
      <c r="O99" s="123"/>
      <c r="P99" s="124">
        <f t="shared" si="271"/>
        <v>0</v>
      </c>
      <c r="Q99" s="122"/>
      <c r="R99" s="123"/>
      <c r="S99" s="124">
        <f t="shared" si="272"/>
        <v>0</v>
      </c>
      <c r="T99" s="122"/>
      <c r="U99" s="123"/>
      <c r="V99" s="124">
        <f t="shared" si="273"/>
        <v>0</v>
      </c>
      <c r="W99" s="125">
        <f t="shared" si="274"/>
        <v>0</v>
      </c>
      <c r="X99" s="126">
        <f t="shared" si="275"/>
        <v>0</v>
      </c>
      <c r="Y99" s="126">
        <f t="shared" si="238"/>
        <v>0</v>
      </c>
      <c r="Z99" s="127" t="e">
        <f t="shared" si="239"/>
        <v>#DIV/0!</v>
      </c>
      <c r="AA99" s="128"/>
      <c r="AB99" s="130"/>
      <c r="AC99" s="130"/>
      <c r="AD99" s="130"/>
      <c r="AE99" s="130"/>
      <c r="AF99" s="130"/>
      <c r="AG99" s="130"/>
    </row>
    <row r="100" spans="1:33" ht="30" customHeight="1" x14ac:dyDescent="0.3">
      <c r="A100" s="131" t="s">
        <v>71</v>
      </c>
      <c r="B100" s="132" t="s">
        <v>190</v>
      </c>
      <c r="C100" s="219" t="s">
        <v>112</v>
      </c>
      <c r="D100" s="218" t="s">
        <v>113</v>
      </c>
      <c r="E100" s="148"/>
      <c r="F100" s="149"/>
      <c r="G100" s="150">
        <f t="shared" si="268"/>
        <v>0</v>
      </c>
      <c r="H100" s="148"/>
      <c r="I100" s="149"/>
      <c r="J100" s="150">
        <f t="shared" si="269"/>
        <v>0</v>
      </c>
      <c r="K100" s="148"/>
      <c r="L100" s="149"/>
      <c r="M100" s="150">
        <f t="shared" si="270"/>
        <v>0</v>
      </c>
      <c r="N100" s="148"/>
      <c r="O100" s="149"/>
      <c r="P100" s="150">
        <f t="shared" si="271"/>
        <v>0</v>
      </c>
      <c r="Q100" s="148"/>
      <c r="R100" s="149"/>
      <c r="S100" s="150">
        <f t="shared" si="272"/>
        <v>0</v>
      </c>
      <c r="T100" s="148"/>
      <c r="U100" s="149"/>
      <c r="V100" s="150">
        <f t="shared" si="273"/>
        <v>0</v>
      </c>
      <c r="W100" s="137">
        <f t="shared" si="274"/>
        <v>0</v>
      </c>
      <c r="X100" s="126">
        <f t="shared" si="275"/>
        <v>0</v>
      </c>
      <c r="Y100" s="126">
        <f t="shared" si="238"/>
        <v>0</v>
      </c>
      <c r="Z100" s="127" t="e">
        <f t="shared" si="239"/>
        <v>#DIV/0!</v>
      </c>
      <c r="AA100" s="151"/>
      <c r="AB100" s="130"/>
      <c r="AC100" s="130"/>
      <c r="AD100" s="130"/>
      <c r="AE100" s="130"/>
      <c r="AF100" s="130"/>
      <c r="AG100" s="130"/>
    </row>
    <row r="101" spans="1:33" ht="39.75" customHeight="1" x14ac:dyDescent="0.3">
      <c r="A101" s="432" t="s">
        <v>191</v>
      </c>
      <c r="B101" s="419"/>
      <c r="C101" s="419"/>
      <c r="D101" s="420"/>
      <c r="E101" s="188"/>
      <c r="F101" s="188"/>
      <c r="G101" s="171">
        <f>G89+G93+G97</f>
        <v>255000</v>
      </c>
      <c r="H101" s="188"/>
      <c r="I101" s="188"/>
      <c r="J101" s="171">
        <f>J89+J93+J97</f>
        <v>255000</v>
      </c>
      <c r="K101" s="188"/>
      <c r="L101" s="188"/>
      <c r="M101" s="171">
        <f>M89+M93+M97</f>
        <v>0</v>
      </c>
      <c r="N101" s="188"/>
      <c r="O101" s="188"/>
      <c r="P101" s="171">
        <f>P89+P93+P97</f>
        <v>0</v>
      </c>
      <c r="Q101" s="188"/>
      <c r="R101" s="188"/>
      <c r="S101" s="171">
        <f>S89+S93+S97</f>
        <v>0</v>
      </c>
      <c r="T101" s="188"/>
      <c r="U101" s="188"/>
      <c r="V101" s="171">
        <f t="shared" ref="V101:X101" si="276">V89+V93+V97</f>
        <v>0</v>
      </c>
      <c r="W101" s="190">
        <f t="shared" si="276"/>
        <v>255000</v>
      </c>
      <c r="X101" s="190">
        <f t="shared" si="276"/>
        <v>255000</v>
      </c>
      <c r="Y101" s="190">
        <f t="shared" si="238"/>
        <v>0</v>
      </c>
      <c r="Z101" s="190">
        <f t="shared" si="239"/>
        <v>0</v>
      </c>
      <c r="AA101" s="176"/>
      <c r="AB101" s="4"/>
      <c r="AC101" s="6"/>
      <c r="AD101" s="6"/>
      <c r="AE101" s="6"/>
      <c r="AF101" s="6"/>
      <c r="AG101" s="6"/>
    </row>
    <row r="102" spans="1:33" ht="30" customHeight="1" x14ac:dyDescent="0.3">
      <c r="A102" s="177" t="s">
        <v>66</v>
      </c>
      <c r="B102" s="178">
        <v>6</v>
      </c>
      <c r="C102" s="179" t="s">
        <v>192</v>
      </c>
      <c r="D102" s="180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5"/>
      <c r="X102" s="105"/>
      <c r="Y102" s="209"/>
      <c r="Z102" s="105"/>
      <c r="AA102" s="106"/>
      <c r="AB102" s="6"/>
      <c r="AC102" s="6"/>
      <c r="AD102" s="6"/>
      <c r="AE102" s="6"/>
      <c r="AF102" s="6"/>
      <c r="AG102" s="6"/>
    </row>
    <row r="103" spans="1:33" ht="30" customHeight="1" x14ac:dyDescent="0.3">
      <c r="A103" s="107" t="s">
        <v>68</v>
      </c>
      <c r="B103" s="154" t="s">
        <v>193</v>
      </c>
      <c r="C103" s="220" t="s">
        <v>194</v>
      </c>
      <c r="D103" s="110"/>
      <c r="E103" s="111">
        <f>SUM(E104:E127)</f>
        <v>410</v>
      </c>
      <c r="F103" s="112"/>
      <c r="G103" s="113">
        <f t="shared" ref="G103:H103" si="277">SUM(G104:G127)</f>
        <v>27268</v>
      </c>
      <c r="H103" s="111">
        <f t="shared" si="277"/>
        <v>410</v>
      </c>
      <c r="I103" s="112"/>
      <c r="J103" s="113">
        <f t="shared" ref="J103:K103" si="278">SUM(J104:J127)</f>
        <v>27268</v>
      </c>
      <c r="K103" s="111">
        <f t="shared" si="278"/>
        <v>0</v>
      </c>
      <c r="L103" s="112"/>
      <c r="M103" s="113">
        <f t="shared" ref="M103:N103" si="279">SUM(M104:M127)</f>
        <v>0</v>
      </c>
      <c r="N103" s="111">
        <f t="shared" si="279"/>
        <v>0</v>
      </c>
      <c r="O103" s="112"/>
      <c r="P103" s="113">
        <f t="shared" ref="P103:Q103" si="280">SUM(P104:P127)</f>
        <v>0</v>
      </c>
      <c r="Q103" s="111">
        <f t="shared" si="280"/>
        <v>0</v>
      </c>
      <c r="R103" s="112"/>
      <c r="S103" s="113">
        <f t="shared" ref="S103:T103" si="281">SUM(S104:S127)</f>
        <v>0</v>
      </c>
      <c r="T103" s="111">
        <f t="shared" si="281"/>
        <v>0</v>
      </c>
      <c r="U103" s="112"/>
      <c r="V103" s="113">
        <f t="shared" ref="V103:X103" si="282">SUM(V104:V127)</f>
        <v>0</v>
      </c>
      <c r="W103" s="113">
        <f t="shared" si="282"/>
        <v>27268</v>
      </c>
      <c r="X103" s="113">
        <f t="shared" si="282"/>
        <v>27268</v>
      </c>
      <c r="Y103" s="113">
        <f t="shared" ref="Y103:Y136" si="283">W103-X103</f>
        <v>0</v>
      </c>
      <c r="Z103" s="115">
        <f t="shared" ref="Z103:Z136" si="284">Y103/W103</f>
        <v>0</v>
      </c>
      <c r="AA103" s="116"/>
      <c r="AB103" s="117"/>
      <c r="AC103" s="117"/>
      <c r="AD103" s="117"/>
      <c r="AE103" s="117"/>
      <c r="AF103" s="117"/>
      <c r="AG103" s="117"/>
    </row>
    <row r="104" spans="1:33" ht="30" customHeight="1" x14ac:dyDescent="0.3">
      <c r="A104" s="118" t="s">
        <v>71</v>
      </c>
      <c r="B104" s="119" t="s">
        <v>195</v>
      </c>
      <c r="C104" s="352" t="s">
        <v>388</v>
      </c>
      <c r="D104" s="121" t="s">
        <v>106</v>
      </c>
      <c r="E104" s="122">
        <v>5</v>
      </c>
      <c r="F104" s="123">
        <v>180</v>
      </c>
      <c r="G104" s="124">
        <f t="shared" ref="G104:G127" si="285">E104*F104</f>
        <v>900</v>
      </c>
      <c r="H104" s="122">
        <v>5</v>
      </c>
      <c r="I104" s="123">
        <v>180</v>
      </c>
      <c r="J104" s="124">
        <f t="shared" ref="J104:J127" si="286">H104*I104</f>
        <v>900</v>
      </c>
      <c r="K104" s="122"/>
      <c r="L104" s="123"/>
      <c r="M104" s="124">
        <f t="shared" ref="M104:M127" si="287">K104*L104</f>
        <v>0</v>
      </c>
      <c r="N104" s="122"/>
      <c r="O104" s="123"/>
      <c r="P104" s="124">
        <f t="shared" ref="P104:P127" si="288">N104*O104</f>
        <v>0</v>
      </c>
      <c r="Q104" s="122"/>
      <c r="R104" s="123"/>
      <c r="S104" s="124">
        <f t="shared" ref="S104:S127" si="289">Q104*R104</f>
        <v>0</v>
      </c>
      <c r="T104" s="122"/>
      <c r="U104" s="123"/>
      <c r="V104" s="124">
        <f t="shared" ref="V104:V127" si="290">T104*U104</f>
        <v>0</v>
      </c>
      <c r="W104" s="125">
        <f t="shared" ref="W104:W127" si="291">G104+M104+S104</f>
        <v>900</v>
      </c>
      <c r="X104" s="126">
        <f t="shared" ref="X104:X127" si="292">J104+P104+V104</f>
        <v>900</v>
      </c>
      <c r="Y104" s="126">
        <f t="shared" si="283"/>
        <v>0</v>
      </c>
      <c r="Z104" s="127">
        <f t="shared" si="284"/>
        <v>0</v>
      </c>
      <c r="AA104" s="128"/>
      <c r="AB104" s="130"/>
      <c r="AC104" s="130"/>
      <c r="AD104" s="130"/>
      <c r="AE104" s="130"/>
      <c r="AF104" s="130"/>
      <c r="AG104" s="130"/>
    </row>
    <row r="105" spans="1:33" s="345" customFormat="1" ht="30" customHeight="1" x14ac:dyDescent="0.3">
      <c r="A105" s="118" t="s">
        <v>71</v>
      </c>
      <c r="B105" s="119" t="s">
        <v>197</v>
      </c>
      <c r="C105" s="352" t="s">
        <v>389</v>
      </c>
      <c r="D105" s="121" t="s">
        <v>106</v>
      </c>
      <c r="E105" s="122">
        <v>3</v>
      </c>
      <c r="F105" s="123">
        <v>82</v>
      </c>
      <c r="G105" s="124">
        <f t="shared" si="285"/>
        <v>246</v>
      </c>
      <c r="H105" s="122">
        <v>3</v>
      </c>
      <c r="I105" s="123">
        <v>82</v>
      </c>
      <c r="J105" s="124">
        <f t="shared" si="286"/>
        <v>246</v>
      </c>
      <c r="K105" s="122"/>
      <c r="L105" s="123"/>
      <c r="M105" s="124">
        <f t="shared" si="287"/>
        <v>0</v>
      </c>
      <c r="N105" s="122"/>
      <c r="O105" s="123"/>
      <c r="P105" s="124">
        <f t="shared" si="288"/>
        <v>0</v>
      </c>
      <c r="Q105" s="122"/>
      <c r="R105" s="123"/>
      <c r="S105" s="124">
        <f t="shared" si="289"/>
        <v>0</v>
      </c>
      <c r="T105" s="122"/>
      <c r="U105" s="123"/>
      <c r="V105" s="124">
        <f t="shared" si="290"/>
        <v>0</v>
      </c>
      <c r="W105" s="125">
        <f t="shared" si="291"/>
        <v>246</v>
      </c>
      <c r="X105" s="126">
        <f t="shared" si="292"/>
        <v>246</v>
      </c>
      <c r="Y105" s="126">
        <f t="shared" si="283"/>
        <v>0</v>
      </c>
      <c r="Z105" s="127">
        <f t="shared" si="284"/>
        <v>0</v>
      </c>
      <c r="AA105" s="128"/>
      <c r="AB105" s="130"/>
      <c r="AC105" s="130"/>
      <c r="AD105" s="130"/>
      <c r="AE105" s="130"/>
      <c r="AF105" s="130"/>
      <c r="AG105" s="130"/>
    </row>
    <row r="106" spans="1:33" s="345" customFormat="1" ht="30" customHeight="1" x14ac:dyDescent="0.3">
      <c r="A106" s="118" t="s">
        <v>71</v>
      </c>
      <c r="B106" s="119" t="s">
        <v>198</v>
      </c>
      <c r="C106" s="361" t="s">
        <v>390</v>
      </c>
      <c r="D106" s="121" t="s">
        <v>106</v>
      </c>
      <c r="E106" s="122">
        <v>2</v>
      </c>
      <c r="F106" s="123">
        <v>150</v>
      </c>
      <c r="G106" s="124">
        <f t="shared" si="285"/>
        <v>300</v>
      </c>
      <c r="H106" s="122">
        <v>2</v>
      </c>
      <c r="I106" s="123">
        <v>150</v>
      </c>
      <c r="J106" s="124">
        <f t="shared" si="286"/>
        <v>300</v>
      </c>
      <c r="K106" s="122"/>
      <c r="L106" s="123"/>
      <c r="M106" s="124">
        <f t="shared" si="287"/>
        <v>0</v>
      </c>
      <c r="N106" s="122"/>
      <c r="O106" s="123"/>
      <c r="P106" s="124">
        <f t="shared" si="288"/>
        <v>0</v>
      </c>
      <c r="Q106" s="122"/>
      <c r="R106" s="123"/>
      <c r="S106" s="124">
        <f t="shared" si="289"/>
        <v>0</v>
      </c>
      <c r="T106" s="122"/>
      <c r="U106" s="123"/>
      <c r="V106" s="124">
        <f t="shared" si="290"/>
        <v>0</v>
      </c>
      <c r="W106" s="125">
        <f t="shared" si="291"/>
        <v>300</v>
      </c>
      <c r="X106" s="126">
        <f t="shared" si="292"/>
        <v>300</v>
      </c>
      <c r="Y106" s="126">
        <f t="shared" si="283"/>
        <v>0</v>
      </c>
      <c r="Z106" s="127">
        <f t="shared" si="284"/>
        <v>0</v>
      </c>
      <c r="AA106" s="128"/>
      <c r="AB106" s="130"/>
      <c r="AC106" s="130"/>
      <c r="AD106" s="130"/>
      <c r="AE106" s="130"/>
      <c r="AF106" s="130"/>
      <c r="AG106" s="130"/>
    </row>
    <row r="107" spans="1:33" s="345" customFormat="1" ht="30" customHeight="1" x14ac:dyDescent="0.3">
      <c r="A107" s="118" t="s">
        <v>71</v>
      </c>
      <c r="B107" s="119" t="s">
        <v>367</v>
      </c>
      <c r="C107" s="361" t="s">
        <v>391</v>
      </c>
      <c r="D107" s="121" t="s">
        <v>106</v>
      </c>
      <c r="E107" s="122">
        <v>2</v>
      </c>
      <c r="F107" s="123">
        <v>295</v>
      </c>
      <c r="G107" s="124">
        <f t="shared" si="285"/>
        <v>590</v>
      </c>
      <c r="H107" s="122">
        <v>2</v>
      </c>
      <c r="I107" s="123">
        <v>295</v>
      </c>
      <c r="J107" s="124">
        <f t="shared" si="286"/>
        <v>590</v>
      </c>
      <c r="K107" s="122"/>
      <c r="L107" s="123"/>
      <c r="M107" s="124">
        <f t="shared" si="287"/>
        <v>0</v>
      </c>
      <c r="N107" s="122"/>
      <c r="O107" s="123"/>
      <c r="P107" s="124">
        <f t="shared" si="288"/>
        <v>0</v>
      </c>
      <c r="Q107" s="122"/>
      <c r="R107" s="123"/>
      <c r="S107" s="124">
        <f t="shared" si="289"/>
        <v>0</v>
      </c>
      <c r="T107" s="122"/>
      <c r="U107" s="123"/>
      <c r="V107" s="124">
        <f t="shared" si="290"/>
        <v>0</v>
      </c>
      <c r="W107" s="125">
        <f t="shared" si="291"/>
        <v>590</v>
      </c>
      <c r="X107" s="126">
        <f t="shared" si="292"/>
        <v>590</v>
      </c>
      <c r="Y107" s="126">
        <f t="shared" si="283"/>
        <v>0</v>
      </c>
      <c r="Z107" s="127">
        <f t="shared" si="284"/>
        <v>0</v>
      </c>
      <c r="AA107" s="128"/>
      <c r="AB107" s="130"/>
      <c r="AC107" s="130"/>
      <c r="AD107" s="130"/>
      <c r="AE107" s="130"/>
      <c r="AF107" s="130"/>
      <c r="AG107" s="130"/>
    </row>
    <row r="108" spans="1:33" s="345" customFormat="1" ht="30" customHeight="1" x14ac:dyDescent="0.3">
      <c r="A108" s="118" t="s">
        <v>71</v>
      </c>
      <c r="B108" s="119" t="s">
        <v>368</v>
      </c>
      <c r="C108" s="361" t="s">
        <v>392</v>
      </c>
      <c r="D108" s="121" t="s">
        <v>106</v>
      </c>
      <c r="E108" s="122">
        <v>2</v>
      </c>
      <c r="F108" s="123">
        <v>1020</v>
      </c>
      <c r="G108" s="124">
        <f t="shared" si="285"/>
        <v>2040</v>
      </c>
      <c r="H108" s="122">
        <v>2</v>
      </c>
      <c r="I108" s="123">
        <v>1020</v>
      </c>
      <c r="J108" s="124">
        <f t="shared" si="286"/>
        <v>2040</v>
      </c>
      <c r="K108" s="122"/>
      <c r="L108" s="123"/>
      <c r="M108" s="124">
        <f t="shared" si="287"/>
        <v>0</v>
      </c>
      <c r="N108" s="122"/>
      <c r="O108" s="123"/>
      <c r="P108" s="124">
        <f t="shared" si="288"/>
        <v>0</v>
      </c>
      <c r="Q108" s="122"/>
      <c r="R108" s="123"/>
      <c r="S108" s="124">
        <f t="shared" si="289"/>
        <v>0</v>
      </c>
      <c r="T108" s="122"/>
      <c r="U108" s="123"/>
      <c r="V108" s="124">
        <f t="shared" si="290"/>
        <v>0</v>
      </c>
      <c r="W108" s="125">
        <f t="shared" si="291"/>
        <v>2040</v>
      </c>
      <c r="X108" s="126">
        <f t="shared" si="292"/>
        <v>2040</v>
      </c>
      <c r="Y108" s="126">
        <f t="shared" si="283"/>
        <v>0</v>
      </c>
      <c r="Z108" s="127">
        <f t="shared" si="284"/>
        <v>0</v>
      </c>
      <c r="AA108" s="128"/>
      <c r="AB108" s="130"/>
      <c r="AC108" s="130"/>
      <c r="AD108" s="130"/>
      <c r="AE108" s="130"/>
      <c r="AF108" s="130"/>
      <c r="AG108" s="130"/>
    </row>
    <row r="109" spans="1:33" s="345" customFormat="1" ht="30" customHeight="1" x14ac:dyDescent="0.3">
      <c r="A109" s="118" t="s">
        <v>71</v>
      </c>
      <c r="B109" s="119" t="s">
        <v>369</v>
      </c>
      <c r="C109" s="361" t="s">
        <v>393</v>
      </c>
      <c r="D109" s="121" t="s">
        <v>106</v>
      </c>
      <c r="E109" s="122">
        <v>5</v>
      </c>
      <c r="F109" s="123">
        <v>111</v>
      </c>
      <c r="G109" s="124">
        <f t="shared" si="285"/>
        <v>555</v>
      </c>
      <c r="H109" s="122">
        <v>5</v>
      </c>
      <c r="I109" s="123">
        <v>111</v>
      </c>
      <c r="J109" s="124">
        <f t="shared" si="286"/>
        <v>555</v>
      </c>
      <c r="K109" s="122"/>
      <c r="L109" s="123"/>
      <c r="M109" s="124">
        <f t="shared" si="287"/>
        <v>0</v>
      </c>
      <c r="N109" s="122"/>
      <c r="O109" s="123"/>
      <c r="P109" s="124">
        <f t="shared" si="288"/>
        <v>0</v>
      </c>
      <c r="Q109" s="122"/>
      <c r="R109" s="123"/>
      <c r="S109" s="124">
        <f t="shared" si="289"/>
        <v>0</v>
      </c>
      <c r="T109" s="122"/>
      <c r="U109" s="123"/>
      <c r="V109" s="124">
        <f t="shared" si="290"/>
        <v>0</v>
      </c>
      <c r="W109" s="125">
        <f t="shared" si="291"/>
        <v>555</v>
      </c>
      <c r="X109" s="126">
        <f t="shared" si="292"/>
        <v>555</v>
      </c>
      <c r="Y109" s="126">
        <f t="shared" si="283"/>
        <v>0</v>
      </c>
      <c r="Z109" s="127">
        <f t="shared" si="284"/>
        <v>0</v>
      </c>
      <c r="AA109" s="128"/>
      <c r="AB109" s="130"/>
      <c r="AC109" s="130"/>
      <c r="AD109" s="130"/>
      <c r="AE109" s="130"/>
      <c r="AF109" s="130"/>
      <c r="AG109" s="130"/>
    </row>
    <row r="110" spans="1:33" s="345" customFormat="1" ht="30" customHeight="1" x14ac:dyDescent="0.3">
      <c r="A110" s="118" t="s">
        <v>71</v>
      </c>
      <c r="B110" s="119" t="s">
        <v>370</v>
      </c>
      <c r="C110" s="361" t="s">
        <v>394</v>
      </c>
      <c r="D110" s="121" t="s">
        <v>106</v>
      </c>
      <c r="E110" s="122">
        <v>10</v>
      </c>
      <c r="F110" s="123">
        <v>128</v>
      </c>
      <c r="G110" s="124">
        <f t="shared" si="285"/>
        <v>1280</v>
      </c>
      <c r="H110" s="122">
        <v>10</v>
      </c>
      <c r="I110" s="123">
        <v>128</v>
      </c>
      <c r="J110" s="124">
        <f t="shared" si="286"/>
        <v>1280</v>
      </c>
      <c r="K110" s="122"/>
      <c r="L110" s="123"/>
      <c r="M110" s="124">
        <f t="shared" si="287"/>
        <v>0</v>
      </c>
      <c r="N110" s="122"/>
      <c r="O110" s="123"/>
      <c r="P110" s="124">
        <f t="shared" si="288"/>
        <v>0</v>
      </c>
      <c r="Q110" s="122"/>
      <c r="R110" s="123"/>
      <c r="S110" s="124">
        <f t="shared" si="289"/>
        <v>0</v>
      </c>
      <c r="T110" s="122"/>
      <c r="U110" s="123"/>
      <c r="V110" s="124">
        <f t="shared" si="290"/>
        <v>0</v>
      </c>
      <c r="W110" s="125">
        <f t="shared" si="291"/>
        <v>1280</v>
      </c>
      <c r="X110" s="126">
        <f t="shared" si="292"/>
        <v>1280</v>
      </c>
      <c r="Y110" s="126">
        <f t="shared" si="283"/>
        <v>0</v>
      </c>
      <c r="Z110" s="127">
        <f t="shared" si="284"/>
        <v>0</v>
      </c>
      <c r="AA110" s="128"/>
      <c r="AB110" s="130"/>
      <c r="AC110" s="130"/>
      <c r="AD110" s="130"/>
      <c r="AE110" s="130"/>
      <c r="AF110" s="130"/>
      <c r="AG110" s="130"/>
    </row>
    <row r="111" spans="1:33" s="345" customFormat="1" ht="30" customHeight="1" x14ac:dyDescent="0.3">
      <c r="A111" s="118" t="s">
        <v>71</v>
      </c>
      <c r="B111" s="119" t="s">
        <v>371</v>
      </c>
      <c r="C111" s="361" t="s">
        <v>395</v>
      </c>
      <c r="D111" s="121" t="s">
        <v>106</v>
      </c>
      <c r="E111" s="122">
        <v>100</v>
      </c>
      <c r="F111" s="123">
        <v>2</v>
      </c>
      <c r="G111" s="124">
        <f t="shared" si="285"/>
        <v>200</v>
      </c>
      <c r="H111" s="122">
        <v>100</v>
      </c>
      <c r="I111" s="123">
        <v>2</v>
      </c>
      <c r="J111" s="124">
        <f t="shared" si="286"/>
        <v>200</v>
      </c>
      <c r="K111" s="122"/>
      <c r="L111" s="123"/>
      <c r="M111" s="124">
        <f t="shared" si="287"/>
        <v>0</v>
      </c>
      <c r="N111" s="122"/>
      <c r="O111" s="123"/>
      <c r="P111" s="124">
        <f t="shared" si="288"/>
        <v>0</v>
      </c>
      <c r="Q111" s="122"/>
      <c r="R111" s="123"/>
      <c r="S111" s="124">
        <f t="shared" si="289"/>
        <v>0</v>
      </c>
      <c r="T111" s="122"/>
      <c r="U111" s="123"/>
      <c r="V111" s="124">
        <f t="shared" si="290"/>
        <v>0</v>
      </c>
      <c r="W111" s="125">
        <f t="shared" si="291"/>
        <v>200</v>
      </c>
      <c r="X111" s="126">
        <f t="shared" si="292"/>
        <v>200</v>
      </c>
      <c r="Y111" s="126">
        <f t="shared" si="283"/>
        <v>0</v>
      </c>
      <c r="Z111" s="127">
        <f t="shared" si="284"/>
        <v>0</v>
      </c>
      <c r="AA111" s="128"/>
      <c r="AB111" s="130"/>
      <c r="AC111" s="130"/>
      <c r="AD111" s="130"/>
      <c r="AE111" s="130"/>
      <c r="AF111" s="130"/>
      <c r="AG111" s="130"/>
    </row>
    <row r="112" spans="1:33" s="345" customFormat="1" ht="30" customHeight="1" x14ac:dyDescent="0.3">
      <c r="A112" s="118" t="s">
        <v>71</v>
      </c>
      <c r="B112" s="119" t="s">
        <v>372</v>
      </c>
      <c r="C112" s="361" t="s">
        <v>396</v>
      </c>
      <c r="D112" s="121" t="s">
        <v>106</v>
      </c>
      <c r="E112" s="122">
        <v>50</v>
      </c>
      <c r="F112" s="123">
        <v>35</v>
      </c>
      <c r="G112" s="124">
        <f t="shared" si="285"/>
        <v>1750</v>
      </c>
      <c r="H112" s="122">
        <v>50</v>
      </c>
      <c r="I112" s="123">
        <v>35</v>
      </c>
      <c r="J112" s="124">
        <f t="shared" si="286"/>
        <v>1750</v>
      </c>
      <c r="K112" s="122"/>
      <c r="L112" s="123"/>
      <c r="M112" s="124">
        <f t="shared" si="287"/>
        <v>0</v>
      </c>
      <c r="N112" s="122"/>
      <c r="O112" s="123"/>
      <c r="P112" s="124">
        <f t="shared" si="288"/>
        <v>0</v>
      </c>
      <c r="Q112" s="122"/>
      <c r="R112" s="123"/>
      <c r="S112" s="124">
        <f t="shared" si="289"/>
        <v>0</v>
      </c>
      <c r="T112" s="122"/>
      <c r="U112" s="123"/>
      <c r="V112" s="124">
        <f t="shared" si="290"/>
        <v>0</v>
      </c>
      <c r="W112" s="125">
        <f t="shared" si="291"/>
        <v>1750</v>
      </c>
      <c r="X112" s="126">
        <f t="shared" si="292"/>
        <v>1750</v>
      </c>
      <c r="Y112" s="126">
        <f t="shared" si="283"/>
        <v>0</v>
      </c>
      <c r="Z112" s="127">
        <f t="shared" si="284"/>
        <v>0</v>
      </c>
      <c r="AA112" s="128"/>
      <c r="AB112" s="130"/>
      <c r="AC112" s="130"/>
      <c r="AD112" s="130"/>
      <c r="AE112" s="130"/>
      <c r="AF112" s="130"/>
      <c r="AG112" s="130"/>
    </row>
    <row r="113" spans="1:33" s="345" customFormat="1" ht="30" customHeight="1" x14ac:dyDescent="0.3">
      <c r="A113" s="118" t="s">
        <v>71</v>
      </c>
      <c r="B113" s="119" t="s">
        <v>373</v>
      </c>
      <c r="C113" s="361" t="s">
        <v>397</v>
      </c>
      <c r="D113" s="121" t="s">
        <v>106</v>
      </c>
      <c r="E113" s="122">
        <v>10</v>
      </c>
      <c r="F113" s="123">
        <v>130</v>
      </c>
      <c r="G113" s="124">
        <f t="shared" si="285"/>
        <v>1300</v>
      </c>
      <c r="H113" s="122">
        <v>10</v>
      </c>
      <c r="I113" s="123">
        <v>130</v>
      </c>
      <c r="J113" s="124">
        <f t="shared" si="286"/>
        <v>1300</v>
      </c>
      <c r="K113" s="122"/>
      <c r="L113" s="123"/>
      <c r="M113" s="124">
        <f t="shared" si="287"/>
        <v>0</v>
      </c>
      <c r="N113" s="122"/>
      <c r="O113" s="123"/>
      <c r="P113" s="124">
        <f t="shared" si="288"/>
        <v>0</v>
      </c>
      <c r="Q113" s="122"/>
      <c r="R113" s="123"/>
      <c r="S113" s="124">
        <f t="shared" si="289"/>
        <v>0</v>
      </c>
      <c r="T113" s="122"/>
      <c r="U113" s="123"/>
      <c r="V113" s="124">
        <f t="shared" si="290"/>
        <v>0</v>
      </c>
      <c r="W113" s="125">
        <f t="shared" si="291"/>
        <v>1300</v>
      </c>
      <c r="X113" s="126">
        <f t="shared" si="292"/>
        <v>1300</v>
      </c>
      <c r="Y113" s="126">
        <f t="shared" si="283"/>
        <v>0</v>
      </c>
      <c r="Z113" s="127">
        <f t="shared" si="284"/>
        <v>0</v>
      </c>
      <c r="AA113" s="128"/>
      <c r="AB113" s="130"/>
      <c r="AC113" s="130"/>
      <c r="AD113" s="130"/>
      <c r="AE113" s="130"/>
      <c r="AF113" s="130"/>
      <c r="AG113" s="130"/>
    </row>
    <row r="114" spans="1:33" s="345" customFormat="1" ht="30" customHeight="1" x14ac:dyDescent="0.3">
      <c r="A114" s="118" t="s">
        <v>71</v>
      </c>
      <c r="B114" s="119" t="s">
        <v>374</v>
      </c>
      <c r="C114" s="361" t="s">
        <v>398</v>
      </c>
      <c r="D114" s="121" t="s">
        <v>106</v>
      </c>
      <c r="E114" s="122">
        <v>25</v>
      </c>
      <c r="F114" s="123">
        <v>50</v>
      </c>
      <c r="G114" s="124">
        <f t="shared" si="285"/>
        <v>1250</v>
      </c>
      <c r="H114" s="122">
        <v>25</v>
      </c>
      <c r="I114" s="123">
        <v>50</v>
      </c>
      <c r="J114" s="124">
        <f t="shared" si="286"/>
        <v>1250</v>
      </c>
      <c r="K114" s="122"/>
      <c r="L114" s="123"/>
      <c r="M114" s="124">
        <f t="shared" si="287"/>
        <v>0</v>
      </c>
      <c r="N114" s="122"/>
      <c r="O114" s="123"/>
      <c r="P114" s="124">
        <f t="shared" si="288"/>
        <v>0</v>
      </c>
      <c r="Q114" s="122"/>
      <c r="R114" s="123"/>
      <c r="S114" s="124">
        <f t="shared" si="289"/>
        <v>0</v>
      </c>
      <c r="T114" s="122"/>
      <c r="U114" s="123"/>
      <c r="V114" s="124">
        <f t="shared" si="290"/>
        <v>0</v>
      </c>
      <c r="W114" s="125">
        <f t="shared" si="291"/>
        <v>1250</v>
      </c>
      <c r="X114" s="126">
        <f t="shared" si="292"/>
        <v>1250</v>
      </c>
      <c r="Y114" s="126">
        <f t="shared" si="283"/>
        <v>0</v>
      </c>
      <c r="Z114" s="127">
        <f t="shared" si="284"/>
        <v>0</v>
      </c>
      <c r="AA114" s="128"/>
      <c r="AB114" s="130"/>
      <c r="AC114" s="130"/>
      <c r="AD114" s="130"/>
      <c r="AE114" s="130"/>
      <c r="AF114" s="130"/>
      <c r="AG114" s="130"/>
    </row>
    <row r="115" spans="1:33" s="345" customFormat="1" ht="30" customHeight="1" x14ac:dyDescent="0.3">
      <c r="A115" s="118" t="s">
        <v>71</v>
      </c>
      <c r="B115" s="119" t="s">
        <v>375</v>
      </c>
      <c r="C115" s="361" t="s">
        <v>399</v>
      </c>
      <c r="D115" s="121" t="s">
        <v>106</v>
      </c>
      <c r="E115" s="122">
        <v>1</v>
      </c>
      <c r="F115" s="123">
        <v>824</v>
      </c>
      <c r="G115" s="124">
        <f t="shared" si="285"/>
        <v>824</v>
      </c>
      <c r="H115" s="122">
        <v>1</v>
      </c>
      <c r="I115" s="123">
        <v>824</v>
      </c>
      <c r="J115" s="124">
        <f t="shared" si="286"/>
        <v>824</v>
      </c>
      <c r="K115" s="122"/>
      <c r="L115" s="123"/>
      <c r="M115" s="124">
        <f t="shared" si="287"/>
        <v>0</v>
      </c>
      <c r="N115" s="122"/>
      <c r="O115" s="123"/>
      <c r="P115" s="124">
        <f t="shared" si="288"/>
        <v>0</v>
      </c>
      <c r="Q115" s="122"/>
      <c r="R115" s="123"/>
      <c r="S115" s="124">
        <f t="shared" si="289"/>
        <v>0</v>
      </c>
      <c r="T115" s="122"/>
      <c r="U115" s="123"/>
      <c r="V115" s="124">
        <f t="shared" si="290"/>
        <v>0</v>
      </c>
      <c r="W115" s="125">
        <f t="shared" si="291"/>
        <v>824</v>
      </c>
      <c r="X115" s="126">
        <f t="shared" si="292"/>
        <v>824</v>
      </c>
      <c r="Y115" s="126">
        <f t="shared" si="283"/>
        <v>0</v>
      </c>
      <c r="Z115" s="127">
        <f t="shared" si="284"/>
        <v>0</v>
      </c>
      <c r="AA115" s="128"/>
      <c r="AB115" s="130"/>
      <c r="AC115" s="130"/>
      <c r="AD115" s="130"/>
      <c r="AE115" s="130"/>
      <c r="AF115" s="130"/>
      <c r="AG115" s="130"/>
    </row>
    <row r="116" spans="1:33" s="345" customFormat="1" ht="30" customHeight="1" x14ac:dyDescent="0.3">
      <c r="A116" s="118" t="s">
        <v>71</v>
      </c>
      <c r="B116" s="119" t="s">
        <v>376</v>
      </c>
      <c r="C116" s="361" t="s">
        <v>400</v>
      </c>
      <c r="D116" s="121" t="s">
        <v>106</v>
      </c>
      <c r="E116" s="122">
        <v>5</v>
      </c>
      <c r="F116" s="123">
        <v>165</v>
      </c>
      <c r="G116" s="124">
        <f t="shared" si="285"/>
        <v>825</v>
      </c>
      <c r="H116" s="122">
        <v>5</v>
      </c>
      <c r="I116" s="123">
        <v>165</v>
      </c>
      <c r="J116" s="124">
        <f t="shared" si="286"/>
        <v>825</v>
      </c>
      <c r="K116" s="122"/>
      <c r="L116" s="123"/>
      <c r="M116" s="124">
        <f t="shared" si="287"/>
        <v>0</v>
      </c>
      <c r="N116" s="122"/>
      <c r="O116" s="123"/>
      <c r="P116" s="124">
        <f t="shared" si="288"/>
        <v>0</v>
      </c>
      <c r="Q116" s="122"/>
      <c r="R116" s="123"/>
      <c r="S116" s="124">
        <f t="shared" si="289"/>
        <v>0</v>
      </c>
      <c r="T116" s="122"/>
      <c r="U116" s="123"/>
      <c r="V116" s="124">
        <f t="shared" si="290"/>
        <v>0</v>
      </c>
      <c r="W116" s="125">
        <f t="shared" si="291"/>
        <v>825</v>
      </c>
      <c r="X116" s="126">
        <f t="shared" si="292"/>
        <v>825</v>
      </c>
      <c r="Y116" s="126">
        <f t="shared" si="283"/>
        <v>0</v>
      </c>
      <c r="Z116" s="127">
        <f t="shared" si="284"/>
        <v>0</v>
      </c>
      <c r="AA116" s="128"/>
      <c r="AB116" s="130"/>
      <c r="AC116" s="130"/>
      <c r="AD116" s="130"/>
      <c r="AE116" s="130"/>
      <c r="AF116" s="130"/>
      <c r="AG116" s="130"/>
    </row>
    <row r="117" spans="1:33" s="345" customFormat="1" ht="30" customHeight="1" x14ac:dyDescent="0.3">
      <c r="A117" s="118" t="s">
        <v>71</v>
      </c>
      <c r="B117" s="119" t="s">
        <v>377</v>
      </c>
      <c r="C117" s="361" t="s">
        <v>401</v>
      </c>
      <c r="D117" s="121" t="s">
        <v>106</v>
      </c>
      <c r="E117" s="122">
        <v>10</v>
      </c>
      <c r="F117" s="123">
        <v>15</v>
      </c>
      <c r="G117" s="124">
        <f t="shared" si="285"/>
        <v>150</v>
      </c>
      <c r="H117" s="122">
        <v>10</v>
      </c>
      <c r="I117" s="123">
        <v>15</v>
      </c>
      <c r="J117" s="124">
        <f t="shared" si="286"/>
        <v>150</v>
      </c>
      <c r="K117" s="122"/>
      <c r="L117" s="123"/>
      <c r="M117" s="124">
        <f t="shared" si="287"/>
        <v>0</v>
      </c>
      <c r="N117" s="122"/>
      <c r="O117" s="123"/>
      <c r="P117" s="124">
        <f t="shared" si="288"/>
        <v>0</v>
      </c>
      <c r="Q117" s="122"/>
      <c r="R117" s="123"/>
      <c r="S117" s="124">
        <f t="shared" si="289"/>
        <v>0</v>
      </c>
      <c r="T117" s="122"/>
      <c r="U117" s="123"/>
      <c r="V117" s="124">
        <f t="shared" si="290"/>
        <v>0</v>
      </c>
      <c r="W117" s="125">
        <f t="shared" si="291"/>
        <v>150</v>
      </c>
      <c r="X117" s="126">
        <f t="shared" si="292"/>
        <v>150</v>
      </c>
      <c r="Y117" s="126">
        <f t="shared" si="283"/>
        <v>0</v>
      </c>
      <c r="Z117" s="127">
        <f t="shared" si="284"/>
        <v>0</v>
      </c>
      <c r="AA117" s="128"/>
      <c r="AB117" s="130"/>
      <c r="AC117" s="130"/>
      <c r="AD117" s="130"/>
      <c r="AE117" s="130"/>
      <c r="AF117" s="130"/>
      <c r="AG117" s="130"/>
    </row>
    <row r="118" spans="1:33" s="345" customFormat="1" ht="30" customHeight="1" x14ac:dyDescent="0.3">
      <c r="A118" s="118" t="s">
        <v>71</v>
      </c>
      <c r="B118" s="119" t="s">
        <v>378</v>
      </c>
      <c r="C118" s="361" t="s">
        <v>402</v>
      </c>
      <c r="D118" s="121" t="s">
        <v>106</v>
      </c>
      <c r="E118" s="122">
        <v>2</v>
      </c>
      <c r="F118" s="123">
        <v>250</v>
      </c>
      <c r="G118" s="124">
        <f t="shared" si="285"/>
        <v>500</v>
      </c>
      <c r="H118" s="122">
        <v>2</v>
      </c>
      <c r="I118" s="123">
        <v>250</v>
      </c>
      <c r="J118" s="124">
        <f t="shared" si="286"/>
        <v>500</v>
      </c>
      <c r="K118" s="122"/>
      <c r="L118" s="123"/>
      <c r="M118" s="124">
        <f t="shared" si="287"/>
        <v>0</v>
      </c>
      <c r="N118" s="122"/>
      <c r="O118" s="123"/>
      <c r="P118" s="124">
        <f t="shared" si="288"/>
        <v>0</v>
      </c>
      <c r="Q118" s="122"/>
      <c r="R118" s="123"/>
      <c r="S118" s="124">
        <f t="shared" si="289"/>
        <v>0</v>
      </c>
      <c r="T118" s="122"/>
      <c r="U118" s="123"/>
      <c r="V118" s="124">
        <f t="shared" si="290"/>
        <v>0</v>
      </c>
      <c r="W118" s="125">
        <f t="shared" si="291"/>
        <v>500</v>
      </c>
      <c r="X118" s="126">
        <f t="shared" si="292"/>
        <v>500</v>
      </c>
      <c r="Y118" s="126">
        <f t="shared" si="283"/>
        <v>0</v>
      </c>
      <c r="Z118" s="127">
        <f t="shared" si="284"/>
        <v>0</v>
      </c>
      <c r="AA118" s="128"/>
      <c r="AB118" s="130"/>
      <c r="AC118" s="130"/>
      <c r="AD118" s="130"/>
      <c r="AE118" s="130"/>
      <c r="AF118" s="130"/>
      <c r="AG118" s="130"/>
    </row>
    <row r="119" spans="1:33" s="345" customFormat="1" ht="30" customHeight="1" x14ac:dyDescent="0.3">
      <c r="A119" s="118" t="s">
        <v>71</v>
      </c>
      <c r="B119" s="119" t="s">
        <v>379</v>
      </c>
      <c r="C119" s="361" t="s">
        <v>403</v>
      </c>
      <c r="D119" s="121" t="s">
        <v>106</v>
      </c>
      <c r="E119" s="122">
        <v>1</v>
      </c>
      <c r="F119" s="123">
        <v>359</v>
      </c>
      <c r="G119" s="124">
        <f t="shared" si="285"/>
        <v>359</v>
      </c>
      <c r="H119" s="122">
        <v>1</v>
      </c>
      <c r="I119" s="123">
        <v>359</v>
      </c>
      <c r="J119" s="124">
        <f t="shared" si="286"/>
        <v>359</v>
      </c>
      <c r="K119" s="122"/>
      <c r="L119" s="123"/>
      <c r="M119" s="124">
        <f t="shared" si="287"/>
        <v>0</v>
      </c>
      <c r="N119" s="122"/>
      <c r="O119" s="123"/>
      <c r="P119" s="124">
        <f t="shared" si="288"/>
        <v>0</v>
      </c>
      <c r="Q119" s="122"/>
      <c r="R119" s="123"/>
      <c r="S119" s="124">
        <f t="shared" si="289"/>
        <v>0</v>
      </c>
      <c r="T119" s="122"/>
      <c r="U119" s="123"/>
      <c r="V119" s="124">
        <f t="shared" si="290"/>
        <v>0</v>
      </c>
      <c r="W119" s="125">
        <f t="shared" si="291"/>
        <v>359</v>
      </c>
      <c r="X119" s="126">
        <f t="shared" si="292"/>
        <v>359</v>
      </c>
      <c r="Y119" s="126">
        <f t="shared" si="283"/>
        <v>0</v>
      </c>
      <c r="Z119" s="127">
        <f t="shared" si="284"/>
        <v>0</v>
      </c>
      <c r="AA119" s="128"/>
      <c r="AB119" s="130"/>
      <c r="AC119" s="130"/>
      <c r="AD119" s="130"/>
      <c r="AE119" s="130"/>
      <c r="AF119" s="130"/>
      <c r="AG119" s="130"/>
    </row>
    <row r="120" spans="1:33" s="345" customFormat="1" ht="30" customHeight="1" x14ac:dyDescent="0.3">
      <c r="A120" s="118" t="s">
        <v>71</v>
      </c>
      <c r="B120" s="119" t="s">
        <v>380</v>
      </c>
      <c r="C120" s="361" t="s">
        <v>404</v>
      </c>
      <c r="D120" s="121" t="s">
        <v>106</v>
      </c>
      <c r="E120" s="122">
        <v>10</v>
      </c>
      <c r="F120" s="123">
        <v>399</v>
      </c>
      <c r="G120" s="124">
        <f t="shared" si="285"/>
        <v>3990</v>
      </c>
      <c r="H120" s="122">
        <v>10</v>
      </c>
      <c r="I120" s="123">
        <v>399</v>
      </c>
      <c r="J120" s="124">
        <f t="shared" si="286"/>
        <v>3990</v>
      </c>
      <c r="K120" s="122"/>
      <c r="L120" s="123"/>
      <c r="M120" s="124">
        <f t="shared" si="287"/>
        <v>0</v>
      </c>
      <c r="N120" s="122"/>
      <c r="O120" s="123"/>
      <c r="P120" s="124">
        <f t="shared" si="288"/>
        <v>0</v>
      </c>
      <c r="Q120" s="122"/>
      <c r="R120" s="123"/>
      <c r="S120" s="124">
        <f t="shared" si="289"/>
        <v>0</v>
      </c>
      <c r="T120" s="122"/>
      <c r="U120" s="123"/>
      <c r="V120" s="124">
        <f t="shared" si="290"/>
        <v>0</v>
      </c>
      <c r="W120" s="125">
        <f t="shared" si="291"/>
        <v>3990</v>
      </c>
      <c r="X120" s="126">
        <f t="shared" si="292"/>
        <v>3990</v>
      </c>
      <c r="Y120" s="126">
        <f t="shared" si="283"/>
        <v>0</v>
      </c>
      <c r="Z120" s="127">
        <f t="shared" si="284"/>
        <v>0</v>
      </c>
      <c r="AA120" s="128"/>
      <c r="AB120" s="130"/>
      <c r="AC120" s="130"/>
      <c r="AD120" s="130"/>
      <c r="AE120" s="130"/>
      <c r="AF120" s="130"/>
      <c r="AG120" s="130"/>
    </row>
    <row r="121" spans="1:33" s="345" customFormat="1" ht="30" customHeight="1" x14ac:dyDescent="0.3">
      <c r="A121" s="118" t="s">
        <v>71</v>
      </c>
      <c r="B121" s="119" t="s">
        <v>381</v>
      </c>
      <c r="C121" s="361" t="s">
        <v>405</v>
      </c>
      <c r="D121" s="121" t="s">
        <v>106</v>
      </c>
      <c r="E121" s="122">
        <v>15</v>
      </c>
      <c r="F121" s="123">
        <v>38</v>
      </c>
      <c r="G121" s="124">
        <f t="shared" si="285"/>
        <v>570</v>
      </c>
      <c r="H121" s="122">
        <v>15</v>
      </c>
      <c r="I121" s="123">
        <v>38</v>
      </c>
      <c r="J121" s="124">
        <f t="shared" si="286"/>
        <v>570</v>
      </c>
      <c r="K121" s="122"/>
      <c r="L121" s="123"/>
      <c r="M121" s="124">
        <f t="shared" si="287"/>
        <v>0</v>
      </c>
      <c r="N121" s="122"/>
      <c r="O121" s="123"/>
      <c r="P121" s="124">
        <f t="shared" si="288"/>
        <v>0</v>
      </c>
      <c r="Q121" s="122"/>
      <c r="R121" s="123"/>
      <c r="S121" s="124">
        <f t="shared" si="289"/>
        <v>0</v>
      </c>
      <c r="T121" s="122"/>
      <c r="U121" s="123"/>
      <c r="V121" s="124">
        <f t="shared" si="290"/>
        <v>0</v>
      </c>
      <c r="W121" s="125">
        <f t="shared" si="291"/>
        <v>570</v>
      </c>
      <c r="X121" s="126">
        <f t="shared" si="292"/>
        <v>570</v>
      </c>
      <c r="Y121" s="126">
        <f t="shared" si="283"/>
        <v>0</v>
      </c>
      <c r="Z121" s="127">
        <f t="shared" si="284"/>
        <v>0</v>
      </c>
      <c r="AA121" s="128"/>
      <c r="AB121" s="130"/>
      <c r="AC121" s="130"/>
      <c r="AD121" s="130"/>
      <c r="AE121" s="130"/>
      <c r="AF121" s="130"/>
      <c r="AG121" s="130"/>
    </row>
    <row r="122" spans="1:33" s="345" customFormat="1" ht="30" customHeight="1" x14ac:dyDescent="0.3">
      <c r="A122" s="118" t="s">
        <v>71</v>
      </c>
      <c r="B122" s="119" t="s">
        <v>382</v>
      </c>
      <c r="C122" s="361" t="s">
        <v>406</v>
      </c>
      <c r="D122" s="121" t="s">
        <v>106</v>
      </c>
      <c r="E122" s="122">
        <v>5</v>
      </c>
      <c r="F122" s="123">
        <v>70</v>
      </c>
      <c r="G122" s="124">
        <f t="shared" si="285"/>
        <v>350</v>
      </c>
      <c r="H122" s="122">
        <v>5</v>
      </c>
      <c r="I122" s="123">
        <v>70</v>
      </c>
      <c r="J122" s="124">
        <f t="shared" si="286"/>
        <v>350</v>
      </c>
      <c r="K122" s="122"/>
      <c r="L122" s="123"/>
      <c r="M122" s="124">
        <f t="shared" si="287"/>
        <v>0</v>
      </c>
      <c r="N122" s="122"/>
      <c r="O122" s="123"/>
      <c r="P122" s="124">
        <f t="shared" si="288"/>
        <v>0</v>
      </c>
      <c r="Q122" s="122"/>
      <c r="R122" s="123"/>
      <c r="S122" s="124">
        <f t="shared" si="289"/>
        <v>0</v>
      </c>
      <c r="T122" s="122"/>
      <c r="U122" s="123"/>
      <c r="V122" s="124">
        <f t="shared" si="290"/>
        <v>0</v>
      </c>
      <c r="W122" s="125">
        <f t="shared" si="291"/>
        <v>350</v>
      </c>
      <c r="X122" s="126">
        <f t="shared" si="292"/>
        <v>350</v>
      </c>
      <c r="Y122" s="126">
        <f t="shared" si="283"/>
        <v>0</v>
      </c>
      <c r="Z122" s="127">
        <f t="shared" si="284"/>
        <v>0</v>
      </c>
      <c r="AA122" s="128"/>
      <c r="AB122" s="130"/>
      <c r="AC122" s="130"/>
      <c r="AD122" s="130"/>
      <c r="AE122" s="130"/>
      <c r="AF122" s="130"/>
      <c r="AG122" s="130"/>
    </row>
    <row r="123" spans="1:33" s="345" customFormat="1" ht="30" customHeight="1" x14ac:dyDescent="0.3">
      <c r="A123" s="118" t="s">
        <v>71</v>
      </c>
      <c r="B123" s="119" t="s">
        <v>383</v>
      </c>
      <c r="C123" s="361" t="s">
        <v>407</v>
      </c>
      <c r="D123" s="121" t="s">
        <v>106</v>
      </c>
      <c r="E123" s="122">
        <v>10</v>
      </c>
      <c r="F123" s="123">
        <v>14</v>
      </c>
      <c r="G123" s="124">
        <f t="shared" si="285"/>
        <v>140</v>
      </c>
      <c r="H123" s="122">
        <v>10</v>
      </c>
      <c r="I123" s="123">
        <v>14</v>
      </c>
      <c r="J123" s="124">
        <f t="shared" si="286"/>
        <v>140</v>
      </c>
      <c r="K123" s="122"/>
      <c r="L123" s="123"/>
      <c r="M123" s="124">
        <f t="shared" si="287"/>
        <v>0</v>
      </c>
      <c r="N123" s="122"/>
      <c r="O123" s="123"/>
      <c r="P123" s="124">
        <f t="shared" si="288"/>
        <v>0</v>
      </c>
      <c r="Q123" s="122"/>
      <c r="R123" s="123"/>
      <c r="S123" s="124">
        <f t="shared" si="289"/>
        <v>0</v>
      </c>
      <c r="T123" s="122"/>
      <c r="U123" s="123"/>
      <c r="V123" s="124">
        <f t="shared" si="290"/>
        <v>0</v>
      </c>
      <c r="W123" s="125">
        <f t="shared" si="291"/>
        <v>140</v>
      </c>
      <c r="X123" s="126">
        <f t="shared" si="292"/>
        <v>140</v>
      </c>
      <c r="Y123" s="126">
        <f t="shared" si="283"/>
        <v>0</v>
      </c>
      <c r="Z123" s="127">
        <f t="shared" si="284"/>
        <v>0</v>
      </c>
      <c r="AA123" s="128"/>
      <c r="AB123" s="130"/>
      <c r="AC123" s="130"/>
      <c r="AD123" s="130"/>
      <c r="AE123" s="130"/>
      <c r="AF123" s="130"/>
      <c r="AG123" s="130"/>
    </row>
    <row r="124" spans="1:33" s="345" customFormat="1" ht="30" customHeight="1" x14ac:dyDescent="0.3">
      <c r="A124" s="118" t="s">
        <v>71</v>
      </c>
      <c r="B124" s="119" t="s">
        <v>384</v>
      </c>
      <c r="C124" s="361" t="s">
        <v>408</v>
      </c>
      <c r="D124" s="121" t="s">
        <v>106</v>
      </c>
      <c r="E124" s="122">
        <v>100</v>
      </c>
      <c r="F124" s="123">
        <v>3</v>
      </c>
      <c r="G124" s="124">
        <f t="shared" si="285"/>
        <v>300</v>
      </c>
      <c r="H124" s="122">
        <v>100</v>
      </c>
      <c r="I124" s="123">
        <v>3</v>
      </c>
      <c r="J124" s="124">
        <f t="shared" si="286"/>
        <v>300</v>
      </c>
      <c r="K124" s="122"/>
      <c r="L124" s="123"/>
      <c r="M124" s="124">
        <f t="shared" si="287"/>
        <v>0</v>
      </c>
      <c r="N124" s="122"/>
      <c r="O124" s="123"/>
      <c r="P124" s="124">
        <f t="shared" si="288"/>
        <v>0</v>
      </c>
      <c r="Q124" s="122"/>
      <c r="R124" s="123"/>
      <c r="S124" s="124">
        <f t="shared" si="289"/>
        <v>0</v>
      </c>
      <c r="T124" s="122"/>
      <c r="U124" s="123"/>
      <c r="V124" s="124">
        <f t="shared" si="290"/>
        <v>0</v>
      </c>
      <c r="W124" s="125">
        <f t="shared" si="291"/>
        <v>300</v>
      </c>
      <c r="X124" s="126">
        <f t="shared" si="292"/>
        <v>300</v>
      </c>
      <c r="Y124" s="126">
        <f t="shared" si="283"/>
        <v>0</v>
      </c>
      <c r="Z124" s="127">
        <f t="shared" si="284"/>
        <v>0</v>
      </c>
      <c r="AA124" s="128"/>
      <c r="AB124" s="130"/>
      <c r="AC124" s="130"/>
      <c r="AD124" s="130"/>
      <c r="AE124" s="130"/>
      <c r="AF124" s="130"/>
      <c r="AG124" s="130"/>
    </row>
    <row r="125" spans="1:33" s="345" customFormat="1" ht="30" customHeight="1" x14ac:dyDescent="0.3">
      <c r="A125" s="118" t="s">
        <v>71</v>
      </c>
      <c r="B125" s="119" t="s">
        <v>385</v>
      </c>
      <c r="C125" s="361" t="s">
        <v>409</v>
      </c>
      <c r="D125" s="121" t="s">
        <v>106</v>
      </c>
      <c r="E125" s="122">
        <v>5</v>
      </c>
      <c r="F125" s="123">
        <v>35</v>
      </c>
      <c r="G125" s="124">
        <f t="shared" si="285"/>
        <v>175</v>
      </c>
      <c r="H125" s="122">
        <v>5</v>
      </c>
      <c r="I125" s="123">
        <v>35</v>
      </c>
      <c r="J125" s="124">
        <f t="shared" si="286"/>
        <v>175</v>
      </c>
      <c r="K125" s="122"/>
      <c r="L125" s="123"/>
      <c r="M125" s="124">
        <f t="shared" si="287"/>
        <v>0</v>
      </c>
      <c r="N125" s="122"/>
      <c r="O125" s="123"/>
      <c r="P125" s="124">
        <f t="shared" si="288"/>
        <v>0</v>
      </c>
      <c r="Q125" s="122"/>
      <c r="R125" s="123"/>
      <c r="S125" s="124">
        <f t="shared" si="289"/>
        <v>0</v>
      </c>
      <c r="T125" s="122"/>
      <c r="U125" s="123"/>
      <c r="V125" s="124">
        <f t="shared" si="290"/>
        <v>0</v>
      </c>
      <c r="W125" s="125">
        <f t="shared" si="291"/>
        <v>175</v>
      </c>
      <c r="X125" s="126">
        <f t="shared" si="292"/>
        <v>175</v>
      </c>
      <c r="Y125" s="126">
        <f t="shared" si="283"/>
        <v>0</v>
      </c>
      <c r="Z125" s="127">
        <f t="shared" si="284"/>
        <v>0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3">
      <c r="A126" s="118" t="s">
        <v>71</v>
      </c>
      <c r="B126" s="119" t="s">
        <v>386</v>
      </c>
      <c r="C126" s="361" t="s">
        <v>410</v>
      </c>
      <c r="D126" s="121" t="s">
        <v>106</v>
      </c>
      <c r="E126" s="122">
        <v>2</v>
      </c>
      <c r="F126" s="123">
        <v>32</v>
      </c>
      <c r="G126" s="124">
        <f t="shared" si="285"/>
        <v>64</v>
      </c>
      <c r="H126" s="122">
        <v>2</v>
      </c>
      <c r="I126" s="123">
        <v>32</v>
      </c>
      <c r="J126" s="124">
        <f t="shared" si="286"/>
        <v>64</v>
      </c>
      <c r="K126" s="122"/>
      <c r="L126" s="123"/>
      <c r="M126" s="124">
        <f t="shared" si="287"/>
        <v>0</v>
      </c>
      <c r="N126" s="122"/>
      <c r="O126" s="123"/>
      <c r="P126" s="124">
        <f t="shared" si="288"/>
        <v>0</v>
      </c>
      <c r="Q126" s="122"/>
      <c r="R126" s="123"/>
      <c r="S126" s="124">
        <f t="shared" si="289"/>
        <v>0</v>
      </c>
      <c r="T126" s="122"/>
      <c r="U126" s="123"/>
      <c r="V126" s="124">
        <f t="shared" si="290"/>
        <v>0</v>
      </c>
      <c r="W126" s="125">
        <f t="shared" si="291"/>
        <v>64</v>
      </c>
      <c r="X126" s="126">
        <f t="shared" si="292"/>
        <v>64</v>
      </c>
      <c r="Y126" s="126">
        <f t="shared" si="283"/>
        <v>0</v>
      </c>
      <c r="Z126" s="127">
        <f t="shared" si="284"/>
        <v>0</v>
      </c>
      <c r="AA126" s="128"/>
      <c r="AB126" s="130"/>
      <c r="AC126" s="130"/>
      <c r="AD126" s="130"/>
      <c r="AE126" s="130"/>
      <c r="AF126" s="130"/>
      <c r="AG126" s="130"/>
    </row>
    <row r="127" spans="1:33" ht="30" customHeight="1" x14ac:dyDescent="0.3">
      <c r="A127" s="131" t="s">
        <v>71</v>
      </c>
      <c r="B127" s="119" t="s">
        <v>387</v>
      </c>
      <c r="C127" s="361" t="s">
        <v>411</v>
      </c>
      <c r="D127" s="133" t="s">
        <v>106</v>
      </c>
      <c r="E127" s="134">
        <v>30</v>
      </c>
      <c r="F127" s="135">
        <v>287</v>
      </c>
      <c r="G127" s="124">
        <f t="shared" si="285"/>
        <v>8610</v>
      </c>
      <c r="H127" s="134">
        <v>30</v>
      </c>
      <c r="I127" s="135">
        <v>287</v>
      </c>
      <c r="J127" s="136">
        <f t="shared" si="286"/>
        <v>8610</v>
      </c>
      <c r="K127" s="134"/>
      <c r="L127" s="135"/>
      <c r="M127" s="136">
        <f t="shared" si="287"/>
        <v>0</v>
      </c>
      <c r="N127" s="134"/>
      <c r="O127" s="135"/>
      <c r="P127" s="136">
        <f t="shared" si="288"/>
        <v>0</v>
      </c>
      <c r="Q127" s="134"/>
      <c r="R127" s="135"/>
      <c r="S127" s="136">
        <f t="shared" si="289"/>
        <v>0</v>
      </c>
      <c r="T127" s="134"/>
      <c r="U127" s="135"/>
      <c r="V127" s="136">
        <f t="shared" si="290"/>
        <v>0</v>
      </c>
      <c r="W127" s="137">
        <f t="shared" si="291"/>
        <v>8610</v>
      </c>
      <c r="X127" s="126">
        <f t="shared" si="292"/>
        <v>8610</v>
      </c>
      <c r="Y127" s="126">
        <f t="shared" si="283"/>
        <v>0</v>
      </c>
      <c r="Z127" s="127">
        <f t="shared" si="284"/>
        <v>0</v>
      </c>
      <c r="AA127" s="138"/>
      <c r="AB127" s="130"/>
      <c r="AC127" s="130"/>
      <c r="AD127" s="130"/>
      <c r="AE127" s="130"/>
      <c r="AF127" s="130"/>
      <c r="AG127" s="130"/>
    </row>
    <row r="128" spans="1:33" ht="30" customHeight="1" x14ac:dyDescent="0.3">
      <c r="A128" s="107" t="s">
        <v>66</v>
      </c>
      <c r="B128" s="154" t="s">
        <v>199</v>
      </c>
      <c r="C128" s="221" t="s">
        <v>200</v>
      </c>
      <c r="D128" s="140"/>
      <c r="E128" s="141">
        <f>SUM(E129:E131)</f>
        <v>3</v>
      </c>
      <c r="F128" s="142"/>
      <c r="G128" s="143">
        <f t="shared" ref="G128:H128" si="293">SUM(G129:G131)</f>
        <v>861</v>
      </c>
      <c r="H128" s="141">
        <f t="shared" si="293"/>
        <v>3</v>
      </c>
      <c r="I128" s="142"/>
      <c r="J128" s="143">
        <f t="shared" ref="J128:K128" si="294">SUM(J129:J131)</f>
        <v>861</v>
      </c>
      <c r="K128" s="141">
        <f t="shared" si="294"/>
        <v>0</v>
      </c>
      <c r="L128" s="142"/>
      <c r="M128" s="143">
        <f t="shared" ref="M128:N128" si="295">SUM(M129:M131)</f>
        <v>0</v>
      </c>
      <c r="N128" s="141">
        <f t="shared" si="295"/>
        <v>0</v>
      </c>
      <c r="O128" s="142"/>
      <c r="P128" s="143">
        <f t="shared" ref="P128:Q128" si="296">SUM(P129:P131)</f>
        <v>0</v>
      </c>
      <c r="Q128" s="141">
        <f t="shared" si="296"/>
        <v>0</v>
      </c>
      <c r="R128" s="142"/>
      <c r="S128" s="143">
        <f t="shared" ref="S128:T128" si="297">SUM(S129:S131)</f>
        <v>0</v>
      </c>
      <c r="T128" s="141">
        <f t="shared" si="297"/>
        <v>0</v>
      </c>
      <c r="U128" s="142"/>
      <c r="V128" s="143">
        <f t="shared" ref="V128:X128" si="298">SUM(V129:V131)</f>
        <v>0</v>
      </c>
      <c r="W128" s="143">
        <f t="shared" si="298"/>
        <v>861</v>
      </c>
      <c r="X128" s="143">
        <f t="shared" si="298"/>
        <v>861</v>
      </c>
      <c r="Y128" s="143">
        <f t="shared" si="283"/>
        <v>0</v>
      </c>
      <c r="Z128" s="143">
        <f t="shared" si="284"/>
        <v>0</v>
      </c>
      <c r="AA128" s="145"/>
      <c r="AB128" s="117"/>
      <c r="AC128" s="117"/>
      <c r="AD128" s="117"/>
      <c r="AE128" s="117"/>
      <c r="AF128" s="117"/>
      <c r="AG128" s="117"/>
    </row>
    <row r="129" spans="1:33" ht="30" customHeight="1" x14ac:dyDescent="0.3">
      <c r="A129" s="118" t="s">
        <v>71</v>
      </c>
      <c r="B129" s="119" t="s">
        <v>201</v>
      </c>
      <c r="C129" s="352" t="s">
        <v>412</v>
      </c>
      <c r="D129" s="121" t="s">
        <v>106</v>
      </c>
      <c r="E129" s="122">
        <v>3</v>
      </c>
      <c r="F129" s="123">
        <v>287</v>
      </c>
      <c r="G129" s="124">
        <f t="shared" ref="G129:G131" si="299">E129*F129</f>
        <v>861</v>
      </c>
      <c r="H129" s="122">
        <v>3</v>
      </c>
      <c r="I129" s="123">
        <v>287</v>
      </c>
      <c r="J129" s="124">
        <f t="shared" ref="J129:J131" si="300">H129*I129</f>
        <v>861</v>
      </c>
      <c r="K129" s="122"/>
      <c r="L129" s="123"/>
      <c r="M129" s="124">
        <f t="shared" ref="M129:M131" si="301">K129*L129</f>
        <v>0</v>
      </c>
      <c r="N129" s="122"/>
      <c r="O129" s="123"/>
      <c r="P129" s="124">
        <f t="shared" ref="P129:P131" si="302">N129*O129</f>
        <v>0</v>
      </c>
      <c r="Q129" s="122"/>
      <c r="R129" s="123"/>
      <c r="S129" s="124">
        <f t="shared" ref="S129:S131" si="303">Q129*R129</f>
        <v>0</v>
      </c>
      <c r="T129" s="122"/>
      <c r="U129" s="123"/>
      <c r="V129" s="124">
        <f t="shared" ref="V129:V131" si="304">T129*U129</f>
        <v>0</v>
      </c>
      <c r="W129" s="125">
        <f t="shared" ref="W129:W131" si="305">G129+M129+S129</f>
        <v>861</v>
      </c>
      <c r="X129" s="126">
        <f t="shared" ref="X129:X131" si="306">J129+P129+V129</f>
        <v>861</v>
      </c>
      <c r="Y129" s="126">
        <f t="shared" si="283"/>
        <v>0</v>
      </c>
      <c r="Z129" s="127">
        <f t="shared" si="284"/>
        <v>0</v>
      </c>
      <c r="AA129" s="128"/>
      <c r="AB129" s="130"/>
      <c r="AC129" s="130"/>
      <c r="AD129" s="130"/>
      <c r="AE129" s="130"/>
      <c r="AF129" s="130"/>
      <c r="AG129" s="130"/>
    </row>
    <row r="130" spans="1:33" ht="30" customHeight="1" x14ac:dyDescent="0.3">
      <c r="A130" s="118" t="s">
        <v>71</v>
      </c>
      <c r="B130" s="119" t="s">
        <v>202</v>
      </c>
      <c r="C130" s="186" t="s">
        <v>196</v>
      </c>
      <c r="D130" s="121" t="s">
        <v>106</v>
      </c>
      <c r="E130" s="122"/>
      <c r="F130" s="123"/>
      <c r="G130" s="124">
        <f t="shared" si="299"/>
        <v>0</v>
      </c>
      <c r="H130" s="122"/>
      <c r="I130" s="123"/>
      <c r="J130" s="124">
        <f t="shared" si="300"/>
        <v>0</v>
      </c>
      <c r="K130" s="122"/>
      <c r="L130" s="123"/>
      <c r="M130" s="124">
        <f t="shared" si="301"/>
        <v>0</v>
      </c>
      <c r="N130" s="122"/>
      <c r="O130" s="123"/>
      <c r="P130" s="124">
        <f t="shared" si="302"/>
        <v>0</v>
      </c>
      <c r="Q130" s="122"/>
      <c r="R130" s="123"/>
      <c r="S130" s="124">
        <f t="shared" si="303"/>
        <v>0</v>
      </c>
      <c r="T130" s="122"/>
      <c r="U130" s="123"/>
      <c r="V130" s="124">
        <f t="shared" si="304"/>
        <v>0</v>
      </c>
      <c r="W130" s="125">
        <f t="shared" si="305"/>
        <v>0</v>
      </c>
      <c r="X130" s="126">
        <f t="shared" si="306"/>
        <v>0</v>
      </c>
      <c r="Y130" s="126">
        <f t="shared" si="283"/>
        <v>0</v>
      </c>
      <c r="Z130" s="127" t="e">
        <f t="shared" si="284"/>
        <v>#DIV/0!</v>
      </c>
      <c r="AA130" s="128"/>
      <c r="AB130" s="130"/>
      <c r="AC130" s="130"/>
      <c r="AD130" s="130"/>
      <c r="AE130" s="130"/>
      <c r="AF130" s="130"/>
      <c r="AG130" s="130"/>
    </row>
    <row r="131" spans="1:33" ht="30" customHeight="1" x14ac:dyDescent="0.3">
      <c r="A131" s="131" t="s">
        <v>71</v>
      </c>
      <c r="B131" s="132" t="s">
        <v>203</v>
      </c>
      <c r="C131" s="162" t="s">
        <v>196</v>
      </c>
      <c r="D131" s="133" t="s">
        <v>106</v>
      </c>
      <c r="E131" s="134"/>
      <c r="F131" s="135"/>
      <c r="G131" s="136">
        <f t="shared" si="299"/>
        <v>0</v>
      </c>
      <c r="H131" s="134"/>
      <c r="I131" s="135"/>
      <c r="J131" s="136">
        <f t="shared" si="300"/>
        <v>0</v>
      </c>
      <c r="K131" s="134"/>
      <c r="L131" s="135"/>
      <c r="M131" s="136">
        <f t="shared" si="301"/>
        <v>0</v>
      </c>
      <c r="N131" s="134"/>
      <c r="O131" s="135"/>
      <c r="P131" s="136">
        <f t="shared" si="302"/>
        <v>0</v>
      </c>
      <c r="Q131" s="134"/>
      <c r="R131" s="135"/>
      <c r="S131" s="136">
        <f t="shared" si="303"/>
        <v>0</v>
      </c>
      <c r="T131" s="134"/>
      <c r="U131" s="135"/>
      <c r="V131" s="136">
        <f t="shared" si="304"/>
        <v>0</v>
      </c>
      <c r="W131" s="137">
        <f t="shared" si="305"/>
        <v>0</v>
      </c>
      <c r="X131" s="126">
        <f t="shared" si="306"/>
        <v>0</v>
      </c>
      <c r="Y131" s="126">
        <f t="shared" si="283"/>
        <v>0</v>
      </c>
      <c r="Z131" s="127" t="e">
        <f t="shared" si="284"/>
        <v>#DIV/0!</v>
      </c>
      <c r="AA131" s="138"/>
      <c r="AB131" s="130"/>
      <c r="AC131" s="130"/>
      <c r="AD131" s="130"/>
      <c r="AE131" s="130"/>
      <c r="AF131" s="130"/>
      <c r="AG131" s="130"/>
    </row>
    <row r="132" spans="1:33" ht="30" customHeight="1" x14ac:dyDescent="0.3">
      <c r="A132" s="107" t="s">
        <v>66</v>
      </c>
      <c r="B132" s="154" t="s">
        <v>204</v>
      </c>
      <c r="C132" s="221" t="s">
        <v>205</v>
      </c>
      <c r="D132" s="140"/>
      <c r="E132" s="141">
        <f>SUM(E133:E135)</f>
        <v>0</v>
      </c>
      <c r="F132" s="142"/>
      <c r="G132" s="143">
        <f t="shared" ref="G132:H132" si="307">SUM(G133:G135)</f>
        <v>0</v>
      </c>
      <c r="H132" s="141">
        <f t="shared" si="307"/>
        <v>0</v>
      </c>
      <c r="I132" s="142"/>
      <c r="J132" s="143">
        <f t="shared" ref="J132:K132" si="308">SUM(J133:J135)</f>
        <v>0</v>
      </c>
      <c r="K132" s="141">
        <f t="shared" si="308"/>
        <v>0</v>
      </c>
      <c r="L132" s="142"/>
      <c r="M132" s="143">
        <f t="shared" ref="M132:N132" si="309">SUM(M133:M135)</f>
        <v>0</v>
      </c>
      <c r="N132" s="141">
        <f t="shared" si="309"/>
        <v>0</v>
      </c>
      <c r="O132" s="142"/>
      <c r="P132" s="143">
        <f t="shared" ref="P132:Q132" si="310">SUM(P133:P135)</f>
        <v>0</v>
      </c>
      <c r="Q132" s="141">
        <f t="shared" si="310"/>
        <v>0</v>
      </c>
      <c r="R132" s="142"/>
      <c r="S132" s="143">
        <f t="shared" ref="S132:T132" si="311">SUM(S133:S135)</f>
        <v>0</v>
      </c>
      <c r="T132" s="141">
        <f t="shared" si="311"/>
        <v>0</v>
      </c>
      <c r="U132" s="142"/>
      <c r="V132" s="143">
        <f t="shared" ref="V132:X132" si="312">SUM(V133:V135)</f>
        <v>0</v>
      </c>
      <c r="W132" s="143">
        <f t="shared" si="312"/>
        <v>0</v>
      </c>
      <c r="X132" s="143">
        <f t="shared" si="312"/>
        <v>0</v>
      </c>
      <c r="Y132" s="143">
        <f t="shared" si="283"/>
        <v>0</v>
      </c>
      <c r="Z132" s="143" t="e">
        <f t="shared" si="284"/>
        <v>#DIV/0!</v>
      </c>
      <c r="AA132" s="145"/>
      <c r="AB132" s="117"/>
      <c r="AC132" s="117"/>
      <c r="AD132" s="117"/>
      <c r="AE132" s="117"/>
      <c r="AF132" s="117"/>
      <c r="AG132" s="117"/>
    </row>
    <row r="133" spans="1:33" ht="30" customHeight="1" x14ac:dyDescent="0.3">
      <c r="A133" s="118" t="s">
        <v>71</v>
      </c>
      <c r="B133" s="119" t="s">
        <v>206</v>
      </c>
      <c r="C133" s="186" t="s">
        <v>196</v>
      </c>
      <c r="D133" s="121" t="s">
        <v>106</v>
      </c>
      <c r="E133" s="122"/>
      <c r="F133" s="123"/>
      <c r="G133" s="124">
        <f t="shared" ref="G133:G135" si="313">E133*F133</f>
        <v>0</v>
      </c>
      <c r="H133" s="122"/>
      <c r="I133" s="123"/>
      <c r="J133" s="124">
        <f t="shared" ref="J133:J135" si="314">H133*I133</f>
        <v>0</v>
      </c>
      <c r="K133" s="122"/>
      <c r="L133" s="123"/>
      <c r="M133" s="124">
        <f t="shared" ref="M133:M135" si="315">K133*L133</f>
        <v>0</v>
      </c>
      <c r="N133" s="122"/>
      <c r="O133" s="123"/>
      <c r="P133" s="124">
        <f t="shared" ref="P133:P135" si="316">N133*O133</f>
        <v>0</v>
      </c>
      <c r="Q133" s="122"/>
      <c r="R133" s="123"/>
      <c r="S133" s="124">
        <f t="shared" ref="S133:S135" si="317">Q133*R133</f>
        <v>0</v>
      </c>
      <c r="T133" s="122"/>
      <c r="U133" s="123"/>
      <c r="V133" s="124">
        <f t="shared" ref="V133:V135" si="318">T133*U133</f>
        <v>0</v>
      </c>
      <c r="W133" s="125">
        <f t="shared" ref="W133:W135" si="319">G133+M133+S133</f>
        <v>0</v>
      </c>
      <c r="X133" s="126">
        <f t="shared" ref="X133:X135" si="320">J133+P133+V133</f>
        <v>0</v>
      </c>
      <c r="Y133" s="126">
        <f t="shared" si="283"/>
        <v>0</v>
      </c>
      <c r="Z133" s="127" t="e">
        <f t="shared" si="284"/>
        <v>#DIV/0!</v>
      </c>
      <c r="AA133" s="128"/>
      <c r="AB133" s="130"/>
      <c r="AC133" s="130"/>
      <c r="AD133" s="130"/>
      <c r="AE133" s="130"/>
      <c r="AF133" s="130"/>
      <c r="AG133" s="130"/>
    </row>
    <row r="134" spans="1:33" ht="30" customHeight="1" x14ac:dyDescent="0.3">
      <c r="A134" s="118" t="s">
        <v>71</v>
      </c>
      <c r="B134" s="119" t="s">
        <v>207</v>
      </c>
      <c r="C134" s="186" t="s">
        <v>196</v>
      </c>
      <c r="D134" s="121" t="s">
        <v>106</v>
      </c>
      <c r="E134" s="122"/>
      <c r="F134" s="123"/>
      <c r="G134" s="124">
        <f t="shared" si="313"/>
        <v>0</v>
      </c>
      <c r="H134" s="122"/>
      <c r="I134" s="123"/>
      <c r="J134" s="124">
        <f t="shared" si="314"/>
        <v>0</v>
      </c>
      <c r="K134" s="122"/>
      <c r="L134" s="123"/>
      <c r="M134" s="124">
        <f t="shared" si="315"/>
        <v>0</v>
      </c>
      <c r="N134" s="122"/>
      <c r="O134" s="123"/>
      <c r="P134" s="124">
        <f t="shared" si="316"/>
        <v>0</v>
      </c>
      <c r="Q134" s="122"/>
      <c r="R134" s="123"/>
      <c r="S134" s="124">
        <f t="shared" si="317"/>
        <v>0</v>
      </c>
      <c r="T134" s="122"/>
      <c r="U134" s="123"/>
      <c r="V134" s="124">
        <f t="shared" si="318"/>
        <v>0</v>
      </c>
      <c r="W134" s="125">
        <f t="shared" si="319"/>
        <v>0</v>
      </c>
      <c r="X134" s="126">
        <f t="shared" si="320"/>
        <v>0</v>
      </c>
      <c r="Y134" s="126">
        <f t="shared" si="283"/>
        <v>0</v>
      </c>
      <c r="Z134" s="127" t="e">
        <f t="shared" si="284"/>
        <v>#DIV/0!</v>
      </c>
      <c r="AA134" s="128"/>
      <c r="AB134" s="130"/>
      <c r="AC134" s="130"/>
      <c r="AD134" s="130"/>
      <c r="AE134" s="130"/>
      <c r="AF134" s="130"/>
      <c r="AG134" s="130"/>
    </row>
    <row r="135" spans="1:33" ht="30" customHeight="1" x14ac:dyDescent="0.3">
      <c r="A135" s="131" t="s">
        <v>71</v>
      </c>
      <c r="B135" s="132" t="s">
        <v>208</v>
      </c>
      <c r="C135" s="162" t="s">
        <v>196</v>
      </c>
      <c r="D135" s="133" t="s">
        <v>106</v>
      </c>
      <c r="E135" s="148"/>
      <c r="F135" s="149"/>
      <c r="G135" s="150">
        <f t="shared" si="313"/>
        <v>0</v>
      </c>
      <c r="H135" s="148"/>
      <c r="I135" s="149"/>
      <c r="J135" s="150">
        <f t="shared" si="314"/>
        <v>0</v>
      </c>
      <c r="K135" s="148"/>
      <c r="L135" s="149"/>
      <c r="M135" s="150">
        <f t="shared" si="315"/>
        <v>0</v>
      </c>
      <c r="N135" s="148"/>
      <c r="O135" s="149"/>
      <c r="P135" s="150">
        <f t="shared" si="316"/>
        <v>0</v>
      </c>
      <c r="Q135" s="148"/>
      <c r="R135" s="149"/>
      <c r="S135" s="150">
        <f t="shared" si="317"/>
        <v>0</v>
      </c>
      <c r="T135" s="148"/>
      <c r="U135" s="149"/>
      <c r="V135" s="150">
        <f t="shared" si="318"/>
        <v>0</v>
      </c>
      <c r="W135" s="137">
        <f t="shared" si="319"/>
        <v>0</v>
      </c>
      <c r="X135" s="164">
        <f t="shared" si="320"/>
        <v>0</v>
      </c>
      <c r="Y135" s="164">
        <f t="shared" si="283"/>
        <v>0</v>
      </c>
      <c r="Z135" s="222" t="e">
        <f t="shared" si="284"/>
        <v>#DIV/0!</v>
      </c>
      <c r="AA135" s="138"/>
      <c r="AB135" s="130"/>
      <c r="AC135" s="130"/>
      <c r="AD135" s="130"/>
      <c r="AE135" s="130"/>
      <c r="AF135" s="130"/>
      <c r="AG135" s="130"/>
    </row>
    <row r="136" spans="1:33" ht="30" customHeight="1" x14ac:dyDescent="0.3">
      <c r="A136" s="165" t="s">
        <v>209</v>
      </c>
      <c r="B136" s="166"/>
      <c r="C136" s="167"/>
      <c r="D136" s="168"/>
      <c r="E136" s="172">
        <f>E132+E128+E103</f>
        <v>413</v>
      </c>
      <c r="F136" s="188"/>
      <c r="G136" s="171">
        <f t="shared" ref="G136:H136" si="321">G132+G128+G103</f>
        <v>28129</v>
      </c>
      <c r="H136" s="172">
        <f t="shared" si="321"/>
        <v>413</v>
      </c>
      <c r="I136" s="188"/>
      <c r="J136" s="171">
        <f t="shared" ref="J136:K136" si="322">J132+J128+J103</f>
        <v>28129</v>
      </c>
      <c r="K136" s="189">
        <f t="shared" si="322"/>
        <v>0</v>
      </c>
      <c r="L136" s="188"/>
      <c r="M136" s="171">
        <f t="shared" ref="M136:N136" si="323">M132+M128+M103</f>
        <v>0</v>
      </c>
      <c r="N136" s="189">
        <f t="shared" si="323"/>
        <v>0</v>
      </c>
      <c r="O136" s="188"/>
      <c r="P136" s="171">
        <f t="shared" ref="P136:Q136" si="324">P132+P128+P103</f>
        <v>0</v>
      </c>
      <c r="Q136" s="189">
        <f t="shared" si="324"/>
        <v>0</v>
      </c>
      <c r="R136" s="188"/>
      <c r="S136" s="171">
        <f t="shared" ref="S136:T136" si="325">S132+S128+S103</f>
        <v>0</v>
      </c>
      <c r="T136" s="189">
        <f t="shared" si="325"/>
        <v>0</v>
      </c>
      <c r="U136" s="188"/>
      <c r="V136" s="173">
        <f t="shared" ref="V136:X136" si="326">V132+V128+V103</f>
        <v>0</v>
      </c>
      <c r="W136" s="223">
        <f t="shared" si="326"/>
        <v>28129</v>
      </c>
      <c r="X136" s="224">
        <f t="shared" si="326"/>
        <v>28129</v>
      </c>
      <c r="Y136" s="224">
        <f t="shared" si="283"/>
        <v>0</v>
      </c>
      <c r="Z136" s="224">
        <f t="shared" si="284"/>
        <v>0</v>
      </c>
      <c r="AA136" s="225"/>
      <c r="AB136" s="6"/>
      <c r="AC136" s="6"/>
      <c r="AD136" s="6"/>
      <c r="AE136" s="6"/>
      <c r="AF136" s="6"/>
      <c r="AG136" s="6"/>
    </row>
    <row r="137" spans="1:33" ht="30" customHeight="1" x14ac:dyDescent="0.3">
      <c r="A137" s="177" t="s">
        <v>66</v>
      </c>
      <c r="B137" s="207">
        <v>7</v>
      </c>
      <c r="C137" s="179" t="s">
        <v>210</v>
      </c>
      <c r="D137" s="180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226"/>
      <c r="X137" s="226"/>
      <c r="Y137" s="181"/>
      <c r="Z137" s="226"/>
      <c r="AA137" s="227"/>
      <c r="AB137" s="6"/>
      <c r="AC137" s="6"/>
      <c r="AD137" s="6"/>
      <c r="AE137" s="6"/>
      <c r="AF137" s="6"/>
      <c r="AG137" s="6"/>
    </row>
    <row r="138" spans="1:33" ht="30" customHeight="1" x14ac:dyDescent="0.3">
      <c r="A138" s="118" t="s">
        <v>71</v>
      </c>
      <c r="B138" s="119" t="s">
        <v>211</v>
      </c>
      <c r="C138" s="186" t="s">
        <v>212</v>
      </c>
      <c r="D138" s="121" t="s">
        <v>106</v>
      </c>
      <c r="E138" s="122">
        <v>4</v>
      </c>
      <c r="F138" s="123">
        <v>400</v>
      </c>
      <c r="G138" s="124">
        <f t="shared" ref="G138:G147" si="327">E138*F138</f>
        <v>1600</v>
      </c>
      <c r="H138" s="122">
        <v>4</v>
      </c>
      <c r="I138" s="123">
        <v>400</v>
      </c>
      <c r="J138" s="124">
        <f t="shared" ref="J138:J147" si="328">H138*I138</f>
        <v>1600</v>
      </c>
      <c r="K138" s="122"/>
      <c r="L138" s="123"/>
      <c r="M138" s="124">
        <f t="shared" ref="M138:M147" si="329">K138*L138</f>
        <v>0</v>
      </c>
      <c r="N138" s="122"/>
      <c r="O138" s="123"/>
      <c r="P138" s="124">
        <f t="shared" ref="P138:P147" si="330">N138*O138</f>
        <v>0</v>
      </c>
      <c r="Q138" s="122"/>
      <c r="R138" s="123"/>
      <c r="S138" s="124">
        <f t="shared" ref="S138:S147" si="331">Q138*R138</f>
        <v>0</v>
      </c>
      <c r="T138" s="122"/>
      <c r="U138" s="123"/>
      <c r="V138" s="228">
        <f t="shared" ref="V138:V147" si="332">T138*U138</f>
        <v>0</v>
      </c>
      <c r="W138" s="229">
        <f t="shared" ref="W138:W147" si="333">G138+M138+S138</f>
        <v>1600</v>
      </c>
      <c r="X138" s="230">
        <f t="shared" ref="X138:X147" si="334">J138+P138+V138</f>
        <v>1600</v>
      </c>
      <c r="Y138" s="230">
        <f t="shared" ref="Y138:Y148" si="335">W138-X138</f>
        <v>0</v>
      </c>
      <c r="Z138" s="231">
        <f t="shared" ref="Z138:Z148" si="336">Y138/W138</f>
        <v>0</v>
      </c>
      <c r="AA138" s="232"/>
      <c r="AB138" s="130"/>
      <c r="AC138" s="130"/>
      <c r="AD138" s="130"/>
      <c r="AE138" s="130"/>
      <c r="AF138" s="130"/>
      <c r="AG138" s="130"/>
    </row>
    <row r="139" spans="1:33" ht="30" customHeight="1" x14ac:dyDescent="0.3">
      <c r="A139" s="118" t="s">
        <v>71</v>
      </c>
      <c r="B139" s="119" t="s">
        <v>213</v>
      </c>
      <c r="C139" s="186" t="s">
        <v>214</v>
      </c>
      <c r="D139" s="121" t="s">
        <v>106</v>
      </c>
      <c r="E139" s="122"/>
      <c r="F139" s="123"/>
      <c r="G139" s="124">
        <f t="shared" si="327"/>
        <v>0</v>
      </c>
      <c r="H139" s="122"/>
      <c r="I139" s="123"/>
      <c r="J139" s="124">
        <f t="shared" si="328"/>
        <v>0</v>
      </c>
      <c r="K139" s="122"/>
      <c r="L139" s="123"/>
      <c r="M139" s="124">
        <f t="shared" si="329"/>
        <v>0</v>
      </c>
      <c r="N139" s="122"/>
      <c r="O139" s="123"/>
      <c r="P139" s="124">
        <f t="shared" si="330"/>
        <v>0</v>
      </c>
      <c r="Q139" s="122"/>
      <c r="R139" s="123"/>
      <c r="S139" s="124">
        <f t="shared" si="331"/>
        <v>0</v>
      </c>
      <c r="T139" s="122"/>
      <c r="U139" s="123"/>
      <c r="V139" s="228">
        <f t="shared" si="332"/>
        <v>0</v>
      </c>
      <c r="W139" s="233">
        <f t="shared" si="333"/>
        <v>0</v>
      </c>
      <c r="X139" s="126">
        <f t="shared" si="334"/>
        <v>0</v>
      </c>
      <c r="Y139" s="126">
        <f t="shared" si="335"/>
        <v>0</v>
      </c>
      <c r="Z139" s="127" t="e">
        <f t="shared" si="336"/>
        <v>#DIV/0!</v>
      </c>
      <c r="AA139" s="128"/>
      <c r="AB139" s="130"/>
      <c r="AC139" s="130"/>
      <c r="AD139" s="130"/>
      <c r="AE139" s="130"/>
      <c r="AF139" s="130"/>
      <c r="AG139" s="130"/>
    </row>
    <row r="140" spans="1:33" ht="30" customHeight="1" x14ac:dyDescent="0.3">
      <c r="A140" s="118" t="s">
        <v>71</v>
      </c>
      <c r="B140" s="119" t="s">
        <v>215</v>
      </c>
      <c r="C140" s="352" t="s">
        <v>413</v>
      </c>
      <c r="D140" s="121" t="s">
        <v>106</v>
      </c>
      <c r="E140" s="122">
        <v>200</v>
      </c>
      <c r="F140" s="123">
        <v>360</v>
      </c>
      <c r="G140" s="124">
        <f t="shared" si="327"/>
        <v>72000</v>
      </c>
      <c r="H140" s="122">
        <v>200</v>
      </c>
      <c r="I140" s="123">
        <v>360</v>
      </c>
      <c r="J140" s="124">
        <f t="shared" si="328"/>
        <v>72000</v>
      </c>
      <c r="K140" s="122"/>
      <c r="L140" s="123"/>
      <c r="M140" s="124">
        <f t="shared" si="329"/>
        <v>0</v>
      </c>
      <c r="N140" s="122"/>
      <c r="O140" s="123"/>
      <c r="P140" s="124">
        <f t="shared" si="330"/>
        <v>0</v>
      </c>
      <c r="Q140" s="122"/>
      <c r="R140" s="123"/>
      <c r="S140" s="124">
        <f t="shared" si="331"/>
        <v>0</v>
      </c>
      <c r="T140" s="122"/>
      <c r="U140" s="123"/>
      <c r="V140" s="228">
        <f t="shared" si="332"/>
        <v>0</v>
      </c>
      <c r="W140" s="233">
        <f t="shared" si="333"/>
        <v>72000</v>
      </c>
      <c r="X140" s="126">
        <f t="shared" si="334"/>
        <v>72000</v>
      </c>
      <c r="Y140" s="126">
        <f t="shared" si="335"/>
        <v>0</v>
      </c>
      <c r="Z140" s="127">
        <f t="shared" si="336"/>
        <v>0</v>
      </c>
      <c r="AA140" s="128"/>
      <c r="AB140" s="130"/>
      <c r="AC140" s="130"/>
      <c r="AD140" s="130"/>
      <c r="AE140" s="130"/>
      <c r="AF140" s="130"/>
      <c r="AG140" s="130"/>
    </row>
    <row r="141" spans="1:33" ht="30" customHeight="1" x14ac:dyDescent="0.3">
      <c r="A141" s="118" t="s">
        <v>71</v>
      </c>
      <c r="B141" s="119" t="s">
        <v>216</v>
      </c>
      <c r="C141" s="352" t="s">
        <v>414</v>
      </c>
      <c r="D141" s="121" t="s">
        <v>106</v>
      </c>
      <c r="E141" s="122">
        <v>200</v>
      </c>
      <c r="F141" s="123">
        <v>114</v>
      </c>
      <c r="G141" s="124">
        <f t="shared" si="327"/>
        <v>22800</v>
      </c>
      <c r="H141" s="122">
        <v>200</v>
      </c>
      <c r="I141" s="123">
        <v>114</v>
      </c>
      <c r="J141" s="124">
        <f t="shared" si="328"/>
        <v>22800</v>
      </c>
      <c r="K141" s="122"/>
      <c r="L141" s="123"/>
      <c r="M141" s="124">
        <f t="shared" si="329"/>
        <v>0</v>
      </c>
      <c r="N141" s="122"/>
      <c r="O141" s="123"/>
      <c r="P141" s="124">
        <f t="shared" si="330"/>
        <v>0</v>
      </c>
      <c r="Q141" s="122"/>
      <c r="R141" s="123"/>
      <c r="S141" s="124">
        <f t="shared" si="331"/>
        <v>0</v>
      </c>
      <c r="T141" s="122"/>
      <c r="U141" s="123"/>
      <c r="V141" s="228">
        <f t="shared" si="332"/>
        <v>0</v>
      </c>
      <c r="W141" s="233">
        <f t="shared" si="333"/>
        <v>22800</v>
      </c>
      <c r="X141" s="126">
        <f t="shared" si="334"/>
        <v>22800</v>
      </c>
      <c r="Y141" s="126">
        <f t="shared" si="335"/>
        <v>0</v>
      </c>
      <c r="Z141" s="127">
        <f t="shared" si="336"/>
        <v>0</v>
      </c>
      <c r="AA141" s="128"/>
      <c r="AB141" s="130"/>
      <c r="AC141" s="130"/>
      <c r="AD141" s="130"/>
      <c r="AE141" s="130"/>
      <c r="AF141" s="130"/>
      <c r="AG141" s="130"/>
    </row>
    <row r="142" spans="1:33" ht="30" customHeight="1" x14ac:dyDescent="0.3">
      <c r="A142" s="118" t="s">
        <v>71</v>
      </c>
      <c r="B142" s="119" t="s">
        <v>217</v>
      </c>
      <c r="C142" s="352" t="s">
        <v>415</v>
      </c>
      <c r="D142" s="121" t="s">
        <v>106</v>
      </c>
      <c r="E142" s="122">
        <v>12</v>
      </c>
      <c r="F142" s="123">
        <v>30</v>
      </c>
      <c r="G142" s="124">
        <f t="shared" si="327"/>
        <v>360</v>
      </c>
      <c r="H142" s="122">
        <v>12</v>
      </c>
      <c r="I142" s="123">
        <v>30</v>
      </c>
      <c r="J142" s="124">
        <f t="shared" si="328"/>
        <v>360</v>
      </c>
      <c r="K142" s="122"/>
      <c r="L142" s="123"/>
      <c r="M142" s="124">
        <f t="shared" si="329"/>
        <v>0</v>
      </c>
      <c r="N142" s="122"/>
      <c r="O142" s="123"/>
      <c r="P142" s="124">
        <f t="shared" si="330"/>
        <v>0</v>
      </c>
      <c r="Q142" s="122"/>
      <c r="R142" s="123"/>
      <c r="S142" s="124">
        <f t="shared" si="331"/>
        <v>0</v>
      </c>
      <c r="T142" s="122"/>
      <c r="U142" s="123"/>
      <c r="V142" s="228">
        <f t="shared" si="332"/>
        <v>0</v>
      </c>
      <c r="W142" s="233">
        <f t="shared" si="333"/>
        <v>360</v>
      </c>
      <c r="X142" s="126">
        <f t="shared" si="334"/>
        <v>360</v>
      </c>
      <c r="Y142" s="126">
        <f t="shared" si="335"/>
        <v>0</v>
      </c>
      <c r="Z142" s="127">
        <f t="shared" si="336"/>
        <v>0</v>
      </c>
      <c r="AA142" s="128"/>
      <c r="AB142" s="130"/>
      <c r="AC142" s="130"/>
      <c r="AD142" s="130"/>
      <c r="AE142" s="130"/>
      <c r="AF142" s="130"/>
      <c r="AG142" s="130"/>
    </row>
    <row r="143" spans="1:33" ht="30" customHeight="1" x14ac:dyDescent="0.3">
      <c r="A143" s="118" t="s">
        <v>71</v>
      </c>
      <c r="B143" s="119" t="s">
        <v>218</v>
      </c>
      <c r="C143" s="352" t="s">
        <v>416</v>
      </c>
      <c r="D143" s="121" t="s">
        <v>106</v>
      </c>
      <c r="E143" s="122">
        <v>1</v>
      </c>
      <c r="F143" s="123">
        <v>2100</v>
      </c>
      <c r="G143" s="124">
        <f t="shared" si="327"/>
        <v>2100</v>
      </c>
      <c r="H143" s="122">
        <v>1</v>
      </c>
      <c r="I143" s="123">
        <v>2100</v>
      </c>
      <c r="J143" s="124">
        <f t="shared" si="328"/>
        <v>2100</v>
      </c>
      <c r="K143" s="122"/>
      <c r="L143" s="123"/>
      <c r="M143" s="124">
        <f t="shared" si="329"/>
        <v>0</v>
      </c>
      <c r="N143" s="122"/>
      <c r="O143" s="123"/>
      <c r="P143" s="124">
        <f t="shared" si="330"/>
        <v>0</v>
      </c>
      <c r="Q143" s="122"/>
      <c r="R143" s="123"/>
      <c r="S143" s="124">
        <f t="shared" si="331"/>
        <v>0</v>
      </c>
      <c r="T143" s="122"/>
      <c r="U143" s="123"/>
      <c r="V143" s="228">
        <f t="shared" si="332"/>
        <v>0</v>
      </c>
      <c r="W143" s="233">
        <f t="shared" si="333"/>
        <v>2100</v>
      </c>
      <c r="X143" s="126">
        <f t="shared" si="334"/>
        <v>2100</v>
      </c>
      <c r="Y143" s="126">
        <f t="shared" si="335"/>
        <v>0</v>
      </c>
      <c r="Z143" s="127">
        <f t="shared" si="336"/>
        <v>0</v>
      </c>
      <c r="AA143" s="128"/>
      <c r="AB143" s="130"/>
      <c r="AC143" s="130"/>
      <c r="AD143" s="130"/>
      <c r="AE143" s="130"/>
      <c r="AF143" s="130"/>
      <c r="AG143" s="130"/>
    </row>
    <row r="144" spans="1:33" ht="30" customHeight="1" x14ac:dyDescent="0.3">
      <c r="A144" s="118" t="s">
        <v>71</v>
      </c>
      <c r="B144" s="119" t="s">
        <v>219</v>
      </c>
      <c r="C144" s="186" t="s">
        <v>221</v>
      </c>
      <c r="D144" s="121" t="s">
        <v>106</v>
      </c>
      <c r="E144" s="122"/>
      <c r="F144" s="123"/>
      <c r="G144" s="124">
        <f t="shared" si="327"/>
        <v>0</v>
      </c>
      <c r="H144" s="122"/>
      <c r="I144" s="123"/>
      <c r="J144" s="124">
        <f t="shared" si="328"/>
        <v>0</v>
      </c>
      <c r="K144" s="122"/>
      <c r="L144" s="123"/>
      <c r="M144" s="124">
        <f t="shared" si="329"/>
        <v>0</v>
      </c>
      <c r="N144" s="122"/>
      <c r="O144" s="123"/>
      <c r="P144" s="124">
        <f t="shared" si="330"/>
        <v>0</v>
      </c>
      <c r="Q144" s="122"/>
      <c r="R144" s="123"/>
      <c r="S144" s="124">
        <f t="shared" si="331"/>
        <v>0</v>
      </c>
      <c r="T144" s="122"/>
      <c r="U144" s="123"/>
      <c r="V144" s="228">
        <f t="shared" si="332"/>
        <v>0</v>
      </c>
      <c r="W144" s="233">
        <f t="shared" si="333"/>
        <v>0</v>
      </c>
      <c r="X144" s="126">
        <f t="shared" si="334"/>
        <v>0</v>
      </c>
      <c r="Y144" s="126">
        <f t="shared" si="335"/>
        <v>0</v>
      </c>
      <c r="Z144" s="127" t="e">
        <f t="shared" si="336"/>
        <v>#DIV/0!</v>
      </c>
      <c r="AA144" s="128"/>
      <c r="AB144" s="130"/>
      <c r="AC144" s="130"/>
      <c r="AD144" s="130"/>
      <c r="AE144" s="130"/>
      <c r="AF144" s="130"/>
      <c r="AG144" s="130"/>
    </row>
    <row r="145" spans="1:33" ht="30" customHeight="1" x14ac:dyDescent="0.3">
      <c r="A145" s="131" t="s">
        <v>71</v>
      </c>
      <c r="B145" s="119" t="s">
        <v>220</v>
      </c>
      <c r="C145" s="162" t="s">
        <v>223</v>
      </c>
      <c r="D145" s="121" t="s">
        <v>106</v>
      </c>
      <c r="E145" s="134"/>
      <c r="F145" s="135"/>
      <c r="G145" s="124">
        <f t="shared" si="327"/>
        <v>0</v>
      </c>
      <c r="H145" s="134"/>
      <c r="I145" s="135"/>
      <c r="J145" s="124">
        <f t="shared" si="328"/>
        <v>0</v>
      </c>
      <c r="K145" s="122"/>
      <c r="L145" s="123"/>
      <c r="M145" s="124">
        <f t="shared" si="329"/>
        <v>0</v>
      </c>
      <c r="N145" s="122"/>
      <c r="O145" s="123"/>
      <c r="P145" s="124">
        <f t="shared" si="330"/>
        <v>0</v>
      </c>
      <c r="Q145" s="122"/>
      <c r="R145" s="123"/>
      <c r="S145" s="124">
        <f t="shared" si="331"/>
        <v>0</v>
      </c>
      <c r="T145" s="122"/>
      <c r="U145" s="123"/>
      <c r="V145" s="228">
        <f t="shared" si="332"/>
        <v>0</v>
      </c>
      <c r="W145" s="233">
        <f t="shared" si="333"/>
        <v>0</v>
      </c>
      <c r="X145" s="126">
        <f t="shared" si="334"/>
        <v>0</v>
      </c>
      <c r="Y145" s="126">
        <f t="shared" si="335"/>
        <v>0</v>
      </c>
      <c r="Z145" s="127" t="e">
        <f t="shared" si="336"/>
        <v>#DIV/0!</v>
      </c>
      <c r="AA145" s="138"/>
      <c r="AB145" s="130"/>
      <c r="AC145" s="130"/>
      <c r="AD145" s="130"/>
      <c r="AE145" s="130"/>
      <c r="AF145" s="130"/>
      <c r="AG145" s="130"/>
    </row>
    <row r="146" spans="1:33" ht="30" customHeight="1" x14ac:dyDescent="0.3">
      <c r="A146" s="131" t="s">
        <v>71</v>
      </c>
      <c r="B146" s="119" t="s">
        <v>222</v>
      </c>
      <c r="C146" s="162" t="s">
        <v>225</v>
      </c>
      <c r="D146" s="133" t="s">
        <v>106</v>
      </c>
      <c r="E146" s="122"/>
      <c r="F146" s="123"/>
      <c r="G146" s="124">
        <f t="shared" si="327"/>
        <v>0</v>
      </c>
      <c r="H146" s="122"/>
      <c r="I146" s="123"/>
      <c r="J146" s="124">
        <f t="shared" si="328"/>
        <v>0</v>
      </c>
      <c r="K146" s="122"/>
      <c r="L146" s="123"/>
      <c r="M146" s="124">
        <f t="shared" si="329"/>
        <v>0</v>
      </c>
      <c r="N146" s="122"/>
      <c r="O146" s="123"/>
      <c r="P146" s="124">
        <f t="shared" si="330"/>
        <v>0</v>
      </c>
      <c r="Q146" s="122"/>
      <c r="R146" s="123"/>
      <c r="S146" s="124">
        <f t="shared" si="331"/>
        <v>0</v>
      </c>
      <c r="T146" s="122"/>
      <c r="U146" s="123"/>
      <c r="V146" s="228">
        <f t="shared" si="332"/>
        <v>0</v>
      </c>
      <c r="W146" s="233">
        <f t="shared" si="333"/>
        <v>0</v>
      </c>
      <c r="X146" s="126">
        <f t="shared" si="334"/>
        <v>0</v>
      </c>
      <c r="Y146" s="126">
        <f t="shared" si="335"/>
        <v>0</v>
      </c>
      <c r="Z146" s="127" t="e">
        <f t="shared" si="336"/>
        <v>#DIV/0!</v>
      </c>
      <c r="AA146" s="128"/>
      <c r="AB146" s="130"/>
      <c r="AC146" s="130"/>
      <c r="AD146" s="130"/>
      <c r="AE146" s="130"/>
      <c r="AF146" s="130"/>
      <c r="AG146" s="130"/>
    </row>
    <row r="147" spans="1:33" ht="30" customHeight="1" x14ac:dyDescent="0.3">
      <c r="A147" s="131" t="s">
        <v>71</v>
      </c>
      <c r="B147" s="119" t="s">
        <v>224</v>
      </c>
      <c r="C147" s="234" t="s">
        <v>226</v>
      </c>
      <c r="D147" s="133"/>
      <c r="E147" s="134"/>
      <c r="F147" s="135">
        <v>0.22</v>
      </c>
      <c r="G147" s="136">
        <f t="shared" si="327"/>
        <v>0</v>
      </c>
      <c r="H147" s="134"/>
      <c r="I147" s="135">
        <v>0.22</v>
      </c>
      <c r="J147" s="136">
        <f t="shared" si="328"/>
        <v>0</v>
      </c>
      <c r="K147" s="134"/>
      <c r="L147" s="135">
        <v>0.22</v>
      </c>
      <c r="M147" s="136">
        <f t="shared" si="329"/>
        <v>0</v>
      </c>
      <c r="N147" s="134"/>
      <c r="O147" s="135">
        <v>0.22</v>
      </c>
      <c r="P147" s="136">
        <f t="shared" si="330"/>
        <v>0</v>
      </c>
      <c r="Q147" s="134"/>
      <c r="R147" s="135">
        <v>0.22</v>
      </c>
      <c r="S147" s="136">
        <f t="shared" si="331"/>
        <v>0</v>
      </c>
      <c r="T147" s="134"/>
      <c r="U147" s="135">
        <v>0.22</v>
      </c>
      <c r="V147" s="235">
        <f t="shared" si="332"/>
        <v>0</v>
      </c>
      <c r="W147" s="236">
        <f t="shared" si="333"/>
        <v>0</v>
      </c>
      <c r="X147" s="237">
        <f t="shared" si="334"/>
        <v>0</v>
      </c>
      <c r="Y147" s="237">
        <f t="shared" si="335"/>
        <v>0</v>
      </c>
      <c r="Z147" s="238" t="e">
        <f t="shared" si="336"/>
        <v>#DIV/0!</v>
      </c>
      <c r="AA147" s="151"/>
      <c r="AB147" s="6"/>
      <c r="AC147" s="6"/>
      <c r="AD147" s="6"/>
      <c r="AE147" s="6"/>
      <c r="AF147" s="6"/>
      <c r="AG147" s="6"/>
    </row>
    <row r="148" spans="1:33" ht="30" customHeight="1" x14ac:dyDescent="0.3">
      <c r="A148" s="165" t="s">
        <v>227</v>
      </c>
      <c r="B148" s="239"/>
      <c r="C148" s="167"/>
      <c r="D148" s="168"/>
      <c r="E148" s="172">
        <f>SUM(E138:E146)</f>
        <v>417</v>
      </c>
      <c r="F148" s="188"/>
      <c r="G148" s="171">
        <f>SUM(G138:G147)</f>
        <v>98860</v>
      </c>
      <c r="H148" s="172">
        <f>SUM(H138:H146)</f>
        <v>417</v>
      </c>
      <c r="I148" s="188"/>
      <c r="J148" s="171">
        <f>SUM(J138:J147)</f>
        <v>98860</v>
      </c>
      <c r="K148" s="189">
        <f>SUM(K138:K146)</f>
        <v>0</v>
      </c>
      <c r="L148" s="188"/>
      <c r="M148" s="171">
        <f>SUM(M138:M147)</f>
        <v>0</v>
      </c>
      <c r="N148" s="189">
        <f>SUM(N138:N146)</f>
        <v>0</v>
      </c>
      <c r="O148" s="188"/>
      <c r="P148" s="171">
        <f>SUM(P138:P147)</f>
        <v>0</v>
      </c>
      <c r="Q148" s="189">
        <f>SUM(Q138:Q146)</f>
        <v>0</v>
      </c>
      <c r="R148" s="188"/>
      <c r="S148" s="171">
        <f>SUM(S138:S147)</f>
        <v>0</v>
      </c>
      <c r="T148" s="189">
        <f>SUM(T138:T146)</f>
        <v>0</v>
      </c>
      <c r="U148" s="188"/>
      <c r="V148" s="173">
        <f>SUM(V138:V147)</f>
        <v>0</v>
      </c>
      <c r="W148" s="223">
        <f>SUM(W138:W147)</f>
        <v>98860</v>
      </c>
      <c r="X148" s="224">
        <f>SUM(X138:X147)</f>
        <v>98860</v>
      </c>
      <c r="Y148" s="224">
        <f t="shared" si="335"/>
        <v>0</v>
      </c>
      <c r="Z148" s="224">
        <f t="shared" si="336"/>
        <v>0</v>
      </c>
      <c r="AA148" s="225"/>
      <c r="AB148" s="6"/>
      <c r="AC148" s="6"/>
      <c r="AD148" s="6"/>
      <c r="AE148" s="6"/>
      <c r="AF148" s="6"/>
      <c r="AG148" s="6"/>
    </row>
    <row r="149" spans="1:33" ht="30" customHeight="1" x14ac:dyDescent="0.3">
      <c r="A149" s="240" t="s">
        <v>66</v>
      </c>
      <c r="B149" s="207">
        <v>8</v>
      </c>
      <c r="C149" s="241" t="s">
        <v>228</v>
      </c>
      <c r="D149" s="180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226"/>
      <c r="X149" s="226"/>
      <c r="Y149" s="181"/>
      <c r="Z149" s="226"/>
      <c r="AA149" s="227"/>
      <c r="AB149" s="117"/>
      <c r="AC149" s="117"/>
      <c r="AD149" s="117"/>
      <c r="AE149" s="117"/>
      <c r="AF149" s="117"/>
      <c r="AG149" s="117"/>
    </row>
    <row r="150" spans="1:33" ht="30" customHeight="1" x14ac:dyDescent="0.3">
      <c r="A150" s="118" t="s">
        <v>71</v>
      </c>
      <c r="B150" s="119" t="s">
        <v>229</v>
      </c>
      <c r="C150" s="186" t="s">
        <v>230</v>
      </c>
      <c r="D150" s="121" t="s">
        <v>231</v>
      </c>
      <c r="E150" s="122"/>
      <c r="F150" s="123"/>
      <c r="G150" s="124">
        <f t="shared" ref="G150:G155" si="337">E150*F150</f>
        <v>0</v>
      </c>
      <c r="H150" s="122"/>
      <c r="I150" s="123"/>
      <c r="J150" s="124">
        <f t="shared" ref="J150:J155" si="338">H150*I150</f>
        <v>0</v>
      </c>
      <c r="K150" s="122"/>
      <c r="L150" s="123"/>
      <c r="M150" s="124">
        <f t="shared" ref="M150:M155" si="339">K150*L150</f>
        <v>0</v>
      </c>
      <c r="N150" s="122"/>
      <c r="O150" s="123"/>
      <c r="P150" s="124">
        <f t="shared" ref="P150:P155" si="340">N150*O150</f>
        <v>0</v>
      </c>
      <c r="Q150" s="122"/>
      <c r="R150" s="123"/>
      <c r="S150" s="124">
        <f t="shared" ref="S150:S155" si="341">Q150*R150</f>
        <v>0</v>
      </c>
      <c r="T150" s="122"/>
      <c r="U150" s="123"/>
      <c r="V150" s="228">
        <f t="shared" ref="V150:V155" si="342">T150*U150</f>
        <v>0</v>
      </c>
      <c r="W150" s="229">
        <f t="shared" ref="W150:W155" si="343">G150+M150+S150</f>
        <v>0</v>
      </c>
      <c r="X150" s="230">
        <f t="shared" ref="X150:X155" si="344">J150+P150+V150</f>
        <v>0</v>
      </c>
      <c r="Y150" s="230">
        <f t="shared" ref="Y150:Y156" si="345">W150-X150</f>
        <v>0</v>
      </c>
      <c r="Z150" s="231" t="e">
        <f t="shared" ref="Z150:Z156" si="346">Y150/W150</f>
        <v>#DIV/0!</v>
      </c>
      <c r="AA150" s="232"/>
      <c r="AB150" s="130"/>
      <c r="AC150" s="130"/>
      <c r="AD150" s="130"/>
      <c r="AE150" s="130"/>
      <c r="AF150" s="130"/>
      <c r="AG150" s="130"/>
    </row>
    <row r="151" spans="1:33" ht="30" customHeight="1" x14ac:dyDescent="0.3">
      <c r="A151" s="118" t="s">
        <v>71</v>
      </c>
      <c r="B151" s="119" t="s">
        <v>232</v>
      </c>
      <c r="C151" s="186" t="s">
        <v>233</v>
      </c>
      <c r="D151" s="121" t="s">
        <v>231</v>
      </c>
      <c r="E151" s="122"/>
      <c r="F151" s="123"/>
      <c r="G151" s="124">
        <f t="shared" si="337"/>
        <v>0</v>
      </c>
      <c r="H151" s="122"/>
      <c r="I151" s="123"/>
      <c r="J151" s="124">
        <f t="shared" si="338"/>
        <v>0</v>
      </c>
      <c r="K151" s="122"/>
      <c r="L151" s="123"/>
      <c r="M151" s="124">
        <f t="shared" si="339"/>
        <v>0</v>
      </c>
      <c r="N151" s="122"/>
      <c r="O151" s="123"/>
      <c r="P151" s="124">
        <f t="shared" si="340"/>
        <v>0</v>
      </c>
      <c r="Q151" s="122"/>
      <c r="R151" s="123"/>
      <c r="S151" s="124">
        <f t="shared" si="341"/>
        <v>0</v>
      </c>
      <c r="T151" s="122"/>
      <c r="U151" s="123"/>
      <c r="V151" s="228">
        <f t="shared" si="342"/>
        <v>0</v>
      </c>
      <c r="W151" s="233">
        <f t="shared" si="343"/>
        <v>0</v>
      </c>
      <c r="X151" s="126">
        <f t="shared" si="344"/>
        <v>0</v>
      </c>
      <c r="Y151" s="126">
        <f t="shared" si="345"/>
        <v>0</v>
      </c>
      <c r="Z151" s="127" t="e">
        <f t="shared" si="346"/>
        <v>#DIV/0!</v>
      </c>
      <c r="AA151" s="128"/>
      <c r="AB151" s="130"/>
      <c r="AC151" s="130"/>
      <c r="AD151" s="130"/>
      <c r="AE151" s="130"/>
      <c r="AF151" s="130"/>
      <c r="AG151" s="130"/>
    </row>
    <row r="152" spans="1:33" ht="30" customHeight="1" x14ac:dyDescent="0.3">
      <c r="A152" s="118" t="s">
        <v>71</v>
      </c>
      <c r="B152" s="119" t="s">
        <v>234</v>
      </c>
      <c r="C152" s="186" t="s">
        <v>235</v>
      </c>
      <c r="D152" s="121" t="s">
        <v>236</v>
      </c>
      <c r="E152" s="242"/>
      <c r="F152" s="243"/>
      <c r="G152" s="124">
        <f t="shared" si="337"/>
        <v>0</v>
      </c>
      <c r="H152" s="242"/>
      <c r="I152" s="243"/>
      <c r="J152" s="124">
        <f t="shared" si="338"/>
        <v>0</v>
      </c>
      <c r="K152" s="122"/>
      <c r="L152" s="123"/>
      <c r="M152" s="124">
        <f t="shared" si="339"/>
        <v>0</v>
      </c>
      <c r="N152" s="122"/>
      <c r="O152" s="123"/>
      <c r="P152" s="124">
        <f t="shared" si="340"/>
        <v>0</v>
      </c>
      <c r="Q152" s="122"/>
      <c r="R152" s="123"/>
      <c r="S152" s="124">
        <f t="shared" si="341"/>
        <v>0</v>
      </c>
      <c r="T152" s="122"/>
      <c r="U152" s="123"/>
      <c r="V152" s="228">
        <f t="shared" si="342"/>
        <v>0</v>
      </c>
      <c r="W152" s="244">
        <f t="shared" si="343"/>
        <v>0</v>
      </c>
      <c r="X152" s="126">
        <f t="shared" si="344"/>
        <v>0</v>
      </c>
      <c r="Y152" s="126">
        <f t="shared" si="345"/>
        <v>0</v>
      </c>
      <c r="Z152" s="127" t="e">
        <f t="shared" si="346"/>
        <v>#DIV/0!</v>
      </c>
      <c r="AA152" s="128"/>
      <c r="AB152" s="130"/>
      <c r="AC152" s="130"/>
      <c r="AD152" s="130"/>
      <c r="AE152" s="130"/>
      <c r="AF152" s="130"/>
      <c r="AG152" s="130"/>
    </row>
    <row r="153" spans="1:33" ht="30" customHeight="1" x14ac:dyDescent="0.3">
      <c r="A153" s="118" t="s">
        <v>71</v>
      </c>
      <c r="B153" s="119" t="s">
        <v>237</v>
      </c>
      <c r="C153" s="186" t="s">
        <v>238</v>
      </c>
      <c r="D153" s="121" t="s">
        <v>236</v>
      </c>
      <c r="E153" s="122"/>
      <c r="F153" s="123"/>
      <c r="G153" s="124">
        <f t="shared" si="337"/>
        <v>0</v>
      </c>
      <c r="H153" s="122"/>
      <c r="I153" s="123"/>
      <c r="J153" s="124">
        <f t="shared" si="338"/>
        <v>0</v>
      </c>
      <c r="K153" s="242"/>
      <c r="L153" s="243"/>
      <c r="M153" s="124">
        <f t="shared" si="339"/>
        <v>0</v>
      </c>
      <c r="N153" s="242"/>
      <c r="O153" s="243"/>
      <c r="P153" s="124">
        <f t="shared" si="340"/>
        <v>0</v>
      </c>
      <c r="Q153" s="242"/>
      <c r="R153" s="243"/>
      <c r="S153" s="124">
        <f t="shared" si="341"/>
        <v>0</v>
      </c>
      <c r="T153" s="242"/>
      <c r="U153" s="243"/>
      <c r="V153" s="228">
        <f t="shared" si="342"/>
        <v>0</v>
      </c>
      <c r="W153" s="244">
        <f t="shared" si="343"/>
        <v>0</v>
      </c>
      <c r="X153" s="126">
        <f t="shared" si="344"/>
        <v>0</v>
      </c>
      <c r="Y153" s="126">
        <f t="shared" si="345"/>
        <v>0</v>
      </c>
      <c r="Z153" s="127" t="e">
        <f t="shared" si="346"/>
        <v>#DIV/0!</v>
      </c>
      <c r="AA153" s="128"/>
      <c r="AB153" s="130"/>
      <c r="AC153" s="130"/>
      <c r="AD153" s="130"/>
      <c r="AE153" s="130"/>
      <c r="AF153" s="130"/>
      <c r="AG153" s="130"/>
    </row>
    <row r="154" spans="1:33" ht="30" customHeight="1" x14ac:dyDescent="0.3">
      <c r="A154" s="118" t="s">
        <v>71</v>
      </c>
      <c r="B154" s="119" t="s">
        <v>239</v>
      </c>
      <c r="C154" s="186" t="s">
        <v>240</v>
      </c>
      <c r="D154" s="121" t="s">
        <v>236</v>
      </c>
      <c r="E154" s="122"/>
      <c r="F154" s="123"/>
      <c r="G154" s="124">
        <f t="shared" si="337"/>
        <v>0</v>
      </c>
      <c r="H154" s="122"/>
      <c r="I154" s="123"/>
      <c r="J154" s="124">
        <f t="shared" si="338"/>
        <v>0</v>
      </c>
      <c r="K154" s="122"/>
      <c r="L154" s="123"/>
      <c r="M154" s="124">
        <f t="shared" si="339"/>
        <v>0</v>
      </c>
      <c r="N154" s="122"/>
      <c r="O154" s="123"/>
      <c r="P154" s="124">
        <f t="shared" si="340"/>
        <v>0</v>
      </c>
      <c r="Q154" s="122"/>
      <c r="R154" s="123"/>
      <c r="S154" s="124">
        <f t="shared" si="341"/>
        <v>0</v>
      </c>
      <c r="T154" s="122"/>
      <c r="U154" s="123"/>
      <c r="V154" s="228">
        <f t="shared" si="342"/>
        <v>0</v>
      </c>
      <c r="W154" s="233">
        <f t="shared" si="343"/>
        <v>0</v>
      </c>
      <c r="X154" s="126">
        <f t="shared" si="344"/>
        <v>0</v>
      </c>
      <c r="Y154" s="126">
        <f t="shared" si="345"/>
        <v>0</v>
      </c>
      <c r="Z154" s="127" t="e">
        <f t="shared" si="346"/>
        <v>#DIV/0!</v>
      </c>
      <c r="AA154" s="128"/>
      <c r="AB154" s="130"/>
      <c r="AC154" s="130"/>
      <c r="AD154" s="130"/>
      <c r="AE154" s="130"/>
      <c r="AF154" s="130"/>
      <c r="AG154" s="130"/>
    </row>
    <row r="155" spans="1:33" ht="30" customHeight="1" x14ac:dyDescent="0.3">
      <c r="A155" s="131" t="s">
        <v>71</v>
      </c>
      <c r="B155" s="153" t="s">
        <v>241</v>
      </c>
      <c r="C155" s="163" t="s">
        <v>242</v>
      </c>
      <c r="D155" s="133"/>
      <c r="E155" s="134"/>
      <c r="F155" s="135">
        <v>0.22</v>
      </c>
      <c r="G155" s="136">
        <f t="shared" si="337"/>
        <v>0</v>
      </c>
      <c r="H155" s="134"/>
      <c r="I155" s="135">
        <v>0.22</v>
      </c>
      <c r="J155" s="136">
        <f t="shared" si="338"/>
        <v>0</v>
      </c>
      <c r="K155" s="134"/>
      <c r="L155" s="135">
        <v>0.22</v>
      </c>
      <c r="M155" s="136">
        <f t="shared" si="339"/>
        <v>0</v>
      </c>
      <c r="N155" s="134"/>
      <c r="O155" s="135">
        <v>0.22</v>
      </c>
      <c r="P155" s="136">
        <f t="shared" si="340"/>
        <v>0</v>
      </c>
      <c r="Q155" s="134"/>
      <c r="R155" s="135">
        <v>0.22</v>
      </c>
      <c r="S155" s="136">
        <f t="shared" si="341"/>
        <v>0</v>
      </c>
      <c r="T155" s="134"/>
      <c r="U155" s="135">
        <v>0.22</v>
      </c>
      <c r="V155" s="235">
        <f t="shared" si="342"/>
        <v>0</v>
      </c>
      <c r="W155" s="236">
        <f t="shared" si="343"/>
        <v>0</v>
      </c>
      <c r="X155" s="237">
        <f t="shared" si="344"/>
        <v>0</v>
      </c>
      <c r="Y155" s="237">
        <f t="shared" si="345"/>
        <v>0</v>
      </c>
      <c r="Z155" s="238" t="e">
        <f t="shared" si="346"/>
        <v>#DIV/0!</v>
      </c>
      <c r="AA155" s="151"/>
      <c r="AB155" s="6"/>
      <c r="AC155" s="6"/>
      <c r="AD155" s="6"/>
      <c r="AE155" s="6"/>
      <c r="AF155" s="6"/>
      <c r="AG155" s="6"/>
    </row>
    <row r="156" spans="1:33" ht="30" customHeight="1" x14ac:dyDescent="0.3">
      <c r="A156" s="165" t="s">
        <v>243</v>
      </c>
      <c r="B156" s="245"/>
      <c r="C156" s="167"/>
      <c r="D156" s="168"/>
      <c r="E156" s="172">
        <f>SUM(E150:E154)</f>
        <v>0</v>
      </c>
      <c r="F156" s="188"/>
      <c r="G156" s="172">
        <f>SUM(G150:G155)</f>
        <v>0</v>
      </c>
      <c r="H156" s="172">
        <f>SUM(H150:H154)</f>
        <v>0</v>
      </c>
      <c r="I156" s="188"/>
      <c r="J156" s="172">
        <f>SUM(J150:J155)</f>
        <v>0</v>
      </c>
      <c r="K156" s="172">
        <f>SUM(K150:K154)</f>
        <v>0</v>
      </c>
      <c r="L156" s="188"/>
      <c r="M156" s="172">
        <f>SUM(M150:M155)</f>
        <v>0</v>
      </c>
      <c r="N156" s="172">
        <f>SUM(N150:N154)</f>
        <v>0</v>
      </c>
      <c r="O156" s="188"/>
      <c r="P156" s="172">
        <f>SUM(P150:P155)</f>
        <v>0</v>
      </c>
      <c r="Q156" s="172">
        <f>SUM(Q150:Q154)</f>
        <v>0</v>
      </c>
      <c r="R156" s="188"/>
      <c r="S156" s="172">
        <f>SUM(S150:S155)</f>
        <v>0</v>
      </c>
      <c r="T156" s="172">
        <f>SUM(T150:T154)</f>
        <v>0</v>
      </c>
      <c r="U156" s="188"/>
      <c r="V156" s="246">
        <f t="shared" ref="V156:X156" si="347">SUM(V150:V155)</f>
        <v>0</v>
      </c>
      <c r="W156" s="223">
        <f t="shared" si="347"/>
        <v>0</v>
      </c>
      <c r="X156" s="224">
        <f t="shared" si="347"/>
        <v>0</v>
      </c>
      <c r="Y156" s="224">
        <f t="shared" si="345"/>
        <v>0</v>
      </c>
      <c r="Z156" s="224" t="e">
        <f t="shared" si="346"/>
        <v>#DIV/0!</v>
      </c>
      <c r="AA156" s="225"/>
      <c r="AB156" s="6"/>
      <c r="AC156" s="6"/>
      <c r="AD156" s="6"/>
      <c r="AE156" s="6"/>
      <c r="AF156" s="6"/>
      <c r="AG156" s="6"/>
    </row>
    <row r="157" spans="1:33" ht="30" customHeight="1" x14ac:dyDescent="0.3">
      <c r="A157" s="177" t="s">
        <v>66</v>
      </c>
      <c r="B157" s="178">
        <v>9</v>
      </c>
      <c r="C157" s="179" t="s">
        <v>244</v>
      </c>
      <c r="D157" s="180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247"/>
      <c r="X157" s="247"/>
      <c r="Y157" s="209"/>
      <c r="Z157" s="247"/>
      <c r="AA157" s="248"/>
      <c r="AB157" s="6"/>
      <c r="AC157" s="6"/>
      <c r="AD157" s="6"/>
      <c r="AE157" s="6"/>
      <c r="AF157" s="6"/>
      <c r="AG157" s="6"/>
    </row>
    <row r="158" spans="1:33" ht="30" customHeight="1" x14ac:dyDescent="0.3">
      <c r="A158" s="249" t="s">
        <v>71</v>
      </c>
      <c r="B158" s="250">
        <v>43839</v>
      </c>
      <c r="C158" s="251" t="s">
        <v>245</v>
      </c>
      <c r="D158" s="362" t="s">
        <v>136</v>
      </c>
      <c r="E158" s="253">
        <v>1</v>
      </c>
      <c r="F158" s="254">
        <v>24000</v>
      </c>
      <c r="G158" s="255">
        <f t="shared" ref="G158:G163" si="348">E158*F158</f>
        <v>24000</v>
      </c>
      <c r="H158" s="253">
        <v>1</v>
      </c>
      <c r="I158" s="254">
        <v>24000</v>
      </c>
      <c r="J158" s="255">
        <f t="shared" ref="J158:J163" si="349">H158*I158</f>
        <v>24000</v>
      </c>
      <c r="K158" s="256"/>
      <c r="L158" s="254"/>
      <c r="M158" s="255">
        <f t="shared" ref="M158:M163" si="350">K158*L158</f>
        <v>0</v>
      </c>
      <c r="N158" s="256"/>
      <c r="O158" s="254"/>
      <c r="P158" s="255">
        <f t="shared" ref="P158:P163" si="351">N158*O158</f>
        <v>0</v>
      </c>
      <c r="Q158" s="256"/>
      <c r="R158" s="254"/>
      <c r="S158" s="255">
        <f t="shared" ref="S158:S163" si="352">Q158*R158</f>
        <v>0</v>
      </c>
      <c r="T158" s="256"/>
      <c r="U158" s="254"/>
      <c r="V158" s="255">
        <f t="shared" ref="V158:V163" si="353">T158*U158</f>
        <v>0</v>
      </c>
      <c r="W158" s="230">
        <f t="shared" ref="W158:W163" si="354">G158+M158+S158</f>
        <v>24000</v>
      </c>
      <c r="X158" s="126">
        <f t="shared" ref="X158:X163" si="355">J158+P158+V158</f>
        <v>24000</v>
      </c>
      <c r="Y158" s="126">
        <f t="shared" ref="Y158:Y164" si="356">W158-X158</f>
        <v>0</v>
      </c>
      <c r="Z158" s="127">
        <f t="shared" ref="Z158:Z164" si="357">Y158/W158</f>
        <v>0</v>
      </c>
      <c r="AA158" s="232"/>
      <c r="AB158" s="129"/>
      <c r="AC158" s="130"/>
      <c r="AD158" s="130"/>
      <c r="AE158" s="130"/>
      <c r="AF158" s="130"/>
      <c r="AG158" s="130"/>
    </row>
    <row r="159" spans="1:33" ht="30" customHeight="1" x14ac:dyDescent="0.3">
      <c r="A159" s="118" t="s">
        <v>71</v>
      </c>
      <c r="B159" s="257">
        <v>43870</v>
      </c>
      <c r="C159" s="186" t="s">
        <v>246</v>
      </c>
      <c r="D159" s="363" t="s">
        <v>136</v>
      </c>
      <c r="E159" s="259">
        <v>1</v>
      </c>
      <c r="F159" s="123">
        <v>18000</v>
      </c>
      <c r="G159" s="124">
        <f t="shared" si="348"/>
        <v>18000</v>
      </c>
      <c r="H159" s="259">
        <v>1</v>
      </c>
      <c r="I159" s="123">
        <v>18000</v>
      </c>
      <c r="J159" s="124">
        <f t="shared" si="349"/>
        <v>18000</v>
      </c>
      <c r="K159" s="122"/>
      <c r="L159" s="123"/>
      <c r="M159" s="124">
        <f t="shared" si="350"/>
        <v>0</v>
      </c>
      <c r="N159" s="122"/>
      <c r="O159" s="123"/>
      <c r="P159" s="124">
        <f t="shared" si="351"/>
        <v>0</v>
      </c>
      <c r="Q159" s="122"/>
      <c r="R159" s="123"/>
      <c r="S159" s="124">
        <f t="shared" si="352"/>
        <v>0</v>
      </c>
      <c r="T159" s="122"/>
      <c r="U159" s="123"/>
      <c r="V159" s="124">
        <f t="shared" si="353"/>
        <v>0</v>
      </c>
      <c r="W159" s="125">
        <f t="shared" si="354"/>
        <v>18000</v>
      </c>
      <c r="X159" s="126">
        <f t="shared" si="355"/>
        <v>18000</v>
      </c>
      <c r="Y159" s="126">
        <f t="shared" si="356"/>
        <v>0</v>
      </c>
      <c r="Z159" s="127">
        <f t="shared" si="357"/>
        <v>0</v>
      </c>
      <c r="AA159" s="128"/>
      <c r="AB159" s="130"/>
      <c r="AC159" s="130"/>
      <c r="AD159" s="130"/>
      <c r="AE159" s="130"/>
      <c r="AF159" s="130"/>
      <c r="AG159" s="130"/>
    </row>
    <row r="160" spans="1:33" ht="30" customHeight="1" x14ac:dyDescent="0.3">
      <c r="A160" s="118" t="s">
        <v>71</v>
      </c>
      <c r="B160" s="257">
        <v>43899</v>
      </c>
      <c r="C160" s="186" t="s">
        <v>247</v>
      </c>
      <c r="D160" s="258"/>
      <c r="E160" s="259"/>
      <c r="F160" s="123"/>
      <c r="G160" s="124">
        <f t="shared" si="348"/>
        <v>0</v>
      </c>
      <c r="H160" s="259"/>
      <c r="I160" s="123"/>
      <c r="J160" s="124">
        <f t="shared" si="349"/>
        <v>0</v>
      </c>
      <c r="K160" s="122"/>
      <c r="L160" s="123"/>
      <c r="M160" s="124">
        <f t="shared" si="350"/>
        <v>0</v>
      </c>
      <c r="N160" s="122"/>
      <c r="O160" s="123"/>
      <c r="P160" s="124">
        <f t="shared" si="351"/>
        <v>0</v>
      </c>
      <c r="Q160" s="122"/>
      <c r="R160" s="123"/>
      <c r="S160" s="124">
        <f t="shared" si="352"/>
        <v>0</v>
      </c>
      <c r="T160" s="122"/>
      <c r="U160" s="123"/>
      <c r="V160" s="124">
        <f t="shared" si="353"/>
        <v>0</v>
      </c>
      <c r="W160" s="125">
        <f t="shared" si="354"/>
        <v>0</v>
      </c>
      <c r="X160" s="126">
        <f t="shared" si="355"/>
        <v>0</v>
      </c>
      <c r="Y160" s="126">
        <f t="shared" si="356"/>
        <v>0</v>
      </c>
      <c r="Z160" s="127" t="e">
        <f t="shared" si="357"/>
        <v>#DIV/0!</v>
      </c>
      <c r="AA160" s="128"/>
      <c r="AB160" s="130"/>
      <c r="AC160" s="130"/>
      <c r="AD160" s="130"/>
      <c r="AE160" s="130"/>
      <c r="AF160" s="130"/>
      <c r="AG160" s="130"/>
    </row>
    <row r="161" spans="1:33" ht="30" customHeight="1" x14ac:dyDescent="0.3">
      <c r="A161" s="118" t="s">
        <v>71</v>
      </c>
      <c r="B161" s="257">
        <v>43930</v>
      </c>
      <c r="C161" s="186" t="s">
        <v>248</v>
      </c>
      <c r="D161" s="258"/>
      <c r="E161" s="259"/>
      <c r="F161" s="123"/>
      <c r="G161" s="124">
        <f t="shared" si="348"/>
        <v>0</v>
      </c>
      <c r="H161" s="259"/>
      <c r="I161" s="123"/>
      <c r="J161" s="124">
        <f t="shared" si="349"/>
        <v>0</v>
      </c>
      <c r="K161" s="122"/>
      <c r="L161" s="123"/>
      <c r="M161" s="124">
        <f t="shared" si="350"/>
        <v>0</v>
      </c>
      <c r="N161" s="122"/>
      <c r="O161" s="123"/>
      <c r="P161" s="124">
        <f t="shared" si="351"/>
        <v>0</v>
      </c>
      <c r="Q161" s="122"/>
      <c r="R161" s="123"/>
      <c r="S161" s="124">
        <f t="shared" si="352"/>
        <v>0</v>
      </c>
      <c r="T161" s="122"/>
      <c r="U161" s="123"/>
      <c r="V161" s="124">
        <f t="shared" si="353"/>
        <v>0</v>
      </c>
      <c r="W161" s="125">
        <f t="shared" si="354"/>
        <v>0</v>
      </c>
      <c r="X161" s="126">
        <f t="shared" si="355"/>
        <v>0</v>
      </c>
      <c r="Y161" s="126">
        <f t="shared" si="356"/>
        <v>0</v>
      </c>
      <c r="Z161" s="127" t="e">
        <f t="shared" si="357"/>
        <v>#DIV/0!</v>
      </c>
      <c r="AA161" s="128"/>
      <c r="AB161" s="130"/>
      <c r="AC161" s="130"/>
      <c r="AD161" s="130"/>
      <c r="AE161" s="130"/>
      <c r="AF161" s="130"/>
      <c r="AG161" s="130"/>
    </row>
    <row r="162" spans="1:33" ht="30" customHeight="1" x14ac:dyDescent="0.3">
      <c r="A162" s="131" t="s">
        <v>71</v>
      </c>
      <c r="B162" s="257">
        <v>43960</v>
      </c>
      <c r="C162" s="162" t="s">
        <v>249</v>
      </c>
      <c r="D162" s="260"/>
      <c r="E162" s="261"/>
      <c r="F162" s="135"/>
      <c r="G162" s="136">
        <f t="shared" si="348"/>
        <v>0</v>
      </c>
      <c r="H162" s="261"/>
      <c r="I162" s="135"/>
      <c r="J162" s="136">
        <f t="shared" si="349"/>
        <v>0</v>
      </c>
      <c r="K162" s="134"/>
      <c r="L162" s="135"/>
      <c r="M162" s="136">
        <f t="shared" si="350"/>
        <v>0</v>
      </c>
      <c r="N162" s="134"/>
      <c r="O162" s="135"/>
      <c r="P162" s="136">
        <f t="shared" si="351"/>
        <v>0</v>
      </c>
      <c r="Q162" s="134"/>
      <c r="R162" s="135"/>
      <c r="S162" s="136">
        <f t="shared" si="352"/>
        <v>0</v>
      </c>
      <c r="T162" s="134"/>
      <c r="U162" s="135"/>
      <c r="V162" s="136">
        <f t="shared" si="353"/>
        <v>0</v>
      </c>
      <c r="W162" s="137">
        <f t="shared" si="354"/>
        <v>0</v>
      </c>
      <c r="X162" s="126">
        <f t="shared" si="355"/>
        <v>0</v>
      </c>
      <c r="Y162" s="126">
        <f t="shared" si="356"/>
        <v>0</v>
      </c>
      <c r="Z162" s="127" t="e">
        <f t="shared" si="357"/>
        <v>#DIV/0!</v>
      </c>
      <c r="AA162" s="138"/>
      <c r="AB162" s="130"/>
      <c r="AC162" s="130"/>
      <c r="AD162" s="130"/>
      <c r="AE162" s="130"/>
      <c r="AF162" s="130"/>
      <c r="AG162" s="130"/>
    </row>
    <row r="163" spans="1:33" ht="30" customHeight="1" x14ac:dyDescent="0.3">
      <c r="A163" s="131" t="s">
        <v>71</v>
      </c>
      <c r="B163" s="257">
        <v>43991</v>
      </c>
      <c r="C163" s="234" t="s">
        <v>250</v>
      </c>
      <c r="D163" s="147"/>
      <c r="E163" s="134"/>
      <c r="F163" s="135">
        <v>0.22</v>
      </c>
      <c r="G163" s="136">
        <f t="shared" si="348"/>
        <v>0</v>
      </c>
      <c r="H163" s="134"/>
      <c r="I163" s="135">
        <v>0.22</v>
      </c>
      <c r="J163" s="136">
        <f t="shared" si="349"/>
        <v>0</v>
      </c>
      <c r="K163" s="134"/>
      <c r="L163" s="135">
        <v>0.22</v>
      </c>
      <c r="M163" s="136">
        <f t="shared" si="350"/>
        <v>0</v>
      </c>
      <c r="N163" s="134"/>
      <c r="O163" s="135">
        <v>0.22</v>
      </c>
      <c r="P163" s="136">
        <f t="shared" si="351"/>
        <v>0</v>
      </c>
      <c r="Q163" s="134"/>
      <c r="R163" s="135">
        <v>0.22</v>
      </c>
      <c r="S163" s="136">
        <f t="shared" si="352"/>
        <v>0</v>
      </c>
      <c r="T163" s="134"/>
      <c r="U163" s="135">
        <v>0.22</v>
      </c>
      <c r="V163" s="136">
        <f t="shared" si="353"/>
        <v>0</v>
      </c>
      <c r="W163" s="137">
        <f t="shared" si="354"/>
        <v>0</v>
      </c>
      <c r="X163" s="164">
        <f t="shared" si="355"/>
        <v>0</v>
      </c>
      <c r="Y163" s="164">
        <f t="shared" si="356"/>
        <v>0</v>
      </c>
      <c r="Z163" s="222" t="e">
        <f t="shared" si="357"/>
        <v>#DIV/0!</v>
      </c>
      <c r="AA163" s="138"/>
      <c r="AB163" s="6"/>
      <c r="AC163" s="6"/>
      <c r="AD163" s="6"/>
      <c r="AE163" s="6"/>
      <c r="AF163" s="6"/>
      <c r="AG163" s="6"/>
    </row>
    <row r="164" spans="1:33" ht="30" customHeight="1" x14ac:dyDescent="0.3">
      <c r="A164" s="165" t="s">
        <v>251</v>
      </c>
      <c r="B164" s="166"/>
      <c r="C164" s="167"/>
      <c r="D164" s="168"/>
      <c r="E164" s="172">
        <f>SUM(E158:E162)</f>
        <v>2</v>
      </c>
      <c r="F164" s="188"/>
      <c r="G164" s="171">
        <f>SUM(G158:G163)</f>
        <v>42000</v>
      </c>
      <c r="H164" s="172">
        <f>SUM(H158:H162)</f>
        <v>2</v>
      </c>
      <c r="I164" s="188"/>
      <c r="J164" s="171">
        <f>SUM(J158:J163)</f>
        <v>42000</v>
      </c>
      <c r="K164" s="189">
        <f>SUM(K158:K162)</f>
        <v>0</v>
      </c>
      <c r="L164" s="188"/>
      <c r="M164" s="171">
        <f>SUM(M158:M163)</f>
        <v>0</v>
      </c>
      <c r="N164" s="189">
        <f>SUM(N158:N162)</f>
        <v>0</v>
      </c>
      <c r="O164" s="188"/>
      <c r="P164" s="171">
        <f>SUM(P158:P163)</f>
        <v>0</v>
      </c>
      <c r="Q164" s="189">
        <f>SUM(Q158:Q162)</f>
        <v>0</v>
      </c>
      <c r="R164" s="188"/>
      <c r="S164" s="171">
        <f>SUM(S158:S163)</f>
        <v>0</v>
      </c>
      <c r="T164" s="189">
        <f>SUM(T158:T162)</f>
        <v>0</v>
      </c>
      <c r="U164" s="188"/>
      <c r="V164" s="173">
        <f t="shared" ref="V164:X164" si="358">SUM(V158:V163)</f>
        <v>0</v>
      </c>
      <c r="W164" s="223">
        <f t="shared" si="358"/>
        <v>42000</v>
      </c>
      <c r="X164" s="224">
        <f t="shared" si="358"/>
        <v>42000</v>
      </c>
      <c r="Y164" s="224">
        <f t="shared" si="356"/>
        <v>0</v>
      </c>
      <c r="Z164" s="224">
        <f t="shared" si="357"/>
        <v>0</v>
      </c>
      <c r="AA164" s="225"/>
      <c r="AB164" s="6"/>
      <c r="AC164" s="6"/>
      <c r="AD164" s="6"/>
      <c r="AE164" s="6"/>
      <c r="AF164" s="6"/>
      <c r="AG164" s="6"/>
    </row>
    <row r="165" spans="1:33" ht="30" customHeight="1" x14ac:dyDescent="0.3">
      <c r="A165" s="177" t="s">
        <v>66</v>
      </c>
      <c r="B165" s="207">
        <v>10</v>
      </c>
      <c r="C165" s="262" t="s">
        <v>252</v>
      </c>
      <c r="D165" s="180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226"/>
      <c r="X165" s="226"/>
      <c r="Y165" s="181"/>
      <c r="Z165" s="226"/>
      <c r="AA165" s="227"/>
      <c r="AB165" s="6"/>
      <c r="AC165" s="6"/>
      <c r="AD165" s="6"/>
      <c r="AE165" s="6"/>
      <c r="AF165" s="6"/>
      <c r="AG165" s="6"/>
    </row>
    <row r="166" spans="1:33" ht="30" customHeight="1" x14ac:dyDescent="0.3">
      <c r="A166" s="118" t="s">
        <v>71</v>
      </c>
      <c r="B166" s="257">
        <v>43840</v>
      </c>
      <c r="C166" s="263" t="s">
        <v>253</v>
      </c>
      <c r="D166" s="252"/>
      <c r="E166" s="264"/>
      <c r="F166" s="159"/>
      <c r="G166" s="160">
        <f t="shared" ref="G166:G170" si="359">E166*F166</f>
        <v>0</v>
      </c>
      <c r="H166" s="264"/>
      <c r="I166" s="159"/>
      <c r="J166" s="160">
        <f t="shared" ref="J166:J170" si="360">H166*I166</f>
        <v>0</v>
      </c>
      <c r="K166" s="158"/>
      <c r="L166" s="159"/>
      <c r="M166" s="160">
        <f t="shared" ref="M166:M170" si="361">K166*L166</f>
        <v>0</v>
      </c>
      <c r="N166" s="158"/>
      <c r="O166" s="159"/>
      <c r="P166" s="160">
        <f t="shared" ref="P166:P170" si="362">N166*O166</f>
        <v>0</v>
      </c>
      <c r="Q166" s="158"/>
      <c r="R166" s="159"/>
      <c r="S166" s="160">
        <f t="shared" ref="S166:S170" si="363">Q166*R166</f>
        <v>0</v>
      </c>
      <c r="T166" s="158"/>
      <c r="U166" s="159"/>
      <c r="V166" s="265">
        <f t="shared" ref="V166:V170" si="364">T166*U166</f>
        <v>0</v>
      </c>
      <c r="W166" s="266">
        <f t="shared" ref="W166:W170" si="365">G166+M166+S166</f>
        <v>0</v>
      </c>
      <c r="X166" s="230">
        <f t="shared" ref="X166:X170" si="366">J166+P166+V166</f>
        <v>0</v>
      </c>
      <c r="Y166" s="230">
        <f t="shared" ref="Y166:Y171" si="367">W166-X166</f>
        <v>0</v>
      </c>
      <c r="Z166" s="231" t="e">
        <f t="shared" ref="Z166:Z171" si="368">Y166/W166</f>
        <v>#DIV/0!</v>
      </c>
      <c r="AA166" s="267"/>
      <c r="AB166" s="130"/>
      <c r="AC166" s="130"/>
      <c r="AD166" s="130"/>
      <c r="AE166" s="130"/>
      <c r="AF166" s="130"/>
      <c r="AG166" s="130"/>
    </row>
    <row r="167" spans="1:33" ht="30" customHeight="1" x14ac:dyDescent="0.3">
      <c r="A167" s="118" t="s">
        <v>71</v>
      </c>
      <c r="B167" s="257">
        <v>43871</v>
      </c>
      <c r="C167" s="263" t="s">
        <v>253</v>
      </c>
      <c r="D167" s="258"/>
      <c r="E167" s="259"/>
      <c r="F167" s="123"/>
      <c r="G167" s="124">
        <f t="shared" si="359"/>
        <v>0</v>
      </c>
      <c r="H167" s="259"/>
      <c r="I167" s="123"/>
      <c r="J167" s="124">
        <f t="shared" si="360"/>
        <v>0</v>
      </c>
      <c r="K167" s="122"/>
      <c r="L167" s="123"/>
      <c r="M167" s="124">
        <f t="shared" si="361"/>
        <v>0</v>
      </c>
      <c r="N167" s="122"/>
      <c r="O167" s="123"/>
      <c r="P167" s="124">
        <f t="shared" si="362"/>
        <v>0</v>
      </c>
      <c r="Q167" s="122"/>
      <c r="R167" s="123"/>
      <c r="S167" s="124">
        <f t="shared" si="363"/>
        <v>0</v>
      </c>
      <c r="T167" s="122"/>
      <c r="U167" s="123"/>
      <c r="V167" s="228">
        <f t="shared" si="364"/>
        <v>0</v>
      </c>
      <c r="W167" s="233">
        <f t="shared" si="365"/>
        <v>0</v>
      </c>
      <c r="X167" s="126">
        <f t="shared" si="366"/>
        <v>0</v>
      </c>
      <c r="Y167" s="126">
        <f t="shared" si="367"/>
        <v>0</v>
      </c>
      <c r="Z167" s="127" t="e">
        <f t="shared" si="368"/>
        <v>#DIV/0!</v>
      </c>
      <c r="AA167" s="128"/>
      <c r="AB167" s="130"/>
      <c r="AC167" s="130"/>
      <c r="AD167" s="130"/>
      <c r="AE167" s="130"/>
      <c r="AF167" s="130"/>
      <c r="AG167" s="130"/>
    </row>
    <row r="168" spans="1:33" ht="30" customHeight="1" x14ac:dyDescent="0.3">
      <c r="A168" s="118" t="s">
        <v>71</v>
      </c>
      <c r="B168" s="257">
        <v>43900</v>
      </c>
      <c r="C168" s="263" t="s">
        <v>253</v>
      </c>
      <c r="D168" s="258"/>
      <c r="E168" s="259"/>
      <c r="F168" s="123"/>
      <c r="G168" s="124">
        <f t="shared" si="359"/>
        <v>0</v>
      </c>
      <c r="H168" s="259"/>
      <c r="I168" s="123"/>
      <c r="J168" s="124">
        <f t="shared" si="360"/>
        <v>0</v>
      </c>
      <c r="K168" s="122"/>
      <c r="L168" s="123"/>
      <c r="M168" s="124">
        <f t="shared" si="361"/>
        <v>0</v>
      </c>
      <c r="N168" s="122"/>
      <c r="O168" s="123"/>
      <c r="P168" s="124">
        <f t="shared" si="362"/>
        <v>0</v>
      </c>
      <c r="Q168" s="122"/>
      <c r="R168" s="123"/>
      <c r="S168" s="124">
        <f t="shared" si="363"/>
        <v>0</v>
      </c>
      <c r="T168" s="122"/>
      <c r="U168" s="123"/>
      <c r="V168" s="228">
        <f t="shared" si="364"/>
        <v>0</v>
      </c>
      <c r="W168" s="233">
        <f t="shared" si="365"/>
        <v>0</v>
      </c>
      <c r="X168" s="126">
        <f t="shared" si="366"/>
        <v>0</v>
      </c>
      <c r="Y168" s="126">
        <f t="shared" si="367"/>
        <v>0</v>
      </c>
      <c r="Z168" s="127" t="e">
        <f t="shared" si="368"/>
        <v>#DIV/0!</v>
      </c>
      <c r="AA168" s="128"/>
      <c r="AB168" s="130"/>
      <c r="AC168" s="130"/>
      <c r="AD168" s="130"/>
      <c r="AE168" s="130"/>
      <c r="AF168" s="130"/>
      <c r="AG168" s="130"/>
    </row>
    <row r="169" spans="1:33" ht="30" customHeight="1" x14ac:dyDescent="0.3">
      <c r="A169" s="131" t="s">
        <v>71</v>
      </c>
      <c r="B169" s="268">
        <v>43931</v>
      </c>
      <c r="C169" s="162" t="s">
        <v>254</v>
      </c>
      <c r="D169" s="260" t="s">
        <v>74</v>
      </c>
      <c r="E169" s="261"/>
      <c r="F169" s="135"/>
      <c r="G169" s="124">
        <f t="shared" si="359"/>
        <v>0</v>
      </c>
      <c r="H169" s="261"/>
      <c r="I169" s="135"/>
      <c r="J169" s="124">
        <f t="shared" si="360"/>
        <v>0</v>
      </c>
      <c r="K169" s="134"/>
      <c r="L169" s="135"/>
      <c r="M169" s="136">
        <f t="shared" si="361"/>
        <v>0</v>
      </c>
      <c r="N169" s="134"/>
      <c r="O169" s="135"/>
      <c r="P169" s="136">
        <f t="shared" si="362"/>
        <v>0</v>
      </c>
      <c r="Q169" s="134"/>
      <c r="R169" s="135"/>
      <c r="S169" s="136">
        <f t="shared" si="363"/>
        <v>0</v>
      </c>
      <c r="T169" s="134"/>
      <c r="U169" s="135"/>
      <c r="V169" s="235">
        <f t="shared" si="364"/>
        <v>0</v>
      </c>
      <c r="W169" s="269">
        <f t="shared" si="365"/>
        <v>0</v>
      </c>
      <c r="X169" s="126">
        <f t="shared" si="366"/>
        <v>0</v>
      </c>
      <c r="Y169" s="126">
        <f t="shared" si="367"/>
        <v>0</v>
      </c>
      <c r="Z169" s="127" t="e">
        <f t="shared" si="368"/>
        <v>#DIV/0!</v>
      </c>
      <c r="AA169" s="219"/>
      <c r="AB169" s="130"/>
      <c r="AC169" s="130"/>
      <c r="AD169" s="130"/>
      <c r="AE169" s="130"/>
      <c r="AF169" s="130"/>
      <c r="AG169" s="130"/>
    </row>
    <row r="170" spans="1:33" ht="30" customHeight="1" x14ac:dyDescent="0.3">
      <c r="A170" s="131" t="s">
        <v>71</v>
      </c>
      <c r="B170" s="270">
        <v>43961</v>
      </c>
      <c r="C170" s="234" t="s">
        <v>255</v>
      </c>
      <c r="D170" s="271"/>
      <c r="E170" s="134"/>
      <c r="F170" s="135">
        <v>0.22</v>
      </c>
      <c r="G170" s="136">
        <f t="shared" si="359"/>
        <v>0</v>
      </c>
      <c r="H170" s="134"/>
      <c r="I170" s="135">
        <v>0.22</v>
      </c>
      <c r="J170" s="136">
        <f t="shared" si="360"/>
        <v>0</v>
      </c>
      <c r="K170" s="134"/>
      <c r="L170" s="135">
        <v>0.22</v>
      </c>
      <c r="M170" s="136">
        <f t="shared" si="361"/>
        <v>0</v>
      </c>
      <c r="N170" s="134"/>
      <c r="O170" s="135">
        <v>0.22</v>
      </c>
      <c r="P170" s="136">
        <f t="shared" si="362"/>
        <v>0</v>
      </c>
      <c r="Q170" s="134"/>
      <c r="R170" s="135">
        <v>0.22</v>
      </c>
      <c r="S170" s="136">
        <f t="shared" si="363"/>
        <v>0</v>
      </c>
      <c r="T170" s="134"/>
      <c r="U170" s="135">
        <v>0.22</v>
      </c>
      <c r="V170" s="235">
        <f t="shared" si="364"/>
        <v>0</v>
      </c>
      <c r="W170" s="236">
        <f t="shared" si="365"/>
        <v>0</v>
      </c>
      <c r="X170" s="237">
        <f t="shared" si="366"/>
        <v>0</v>
      </c>
      <c r="Y170" s="237">
        <f t="shared" si="367"/>
        <v>0</v>
      </c>
      <c r="Z170" s="238" t="e">
        <f t="shared" si="368"/>
        <v>#DIV/0!</v>
      </c>
      <c r="AA170" s="272"/>
      <c r="AB170" s="6"/>
      <c r="AC170" s="6"/>
      <c r="AD170" s="6"/>
      <c r="AE170" s="6"/>
      <c r="AF170" s="6"/>
      <c r="AG170" s="6"/>
    </row>
    <row r="171" spans="1:33" ht="30" customHeight="1" x14ac:dyDescent="0.3">
      <c r="A171" s="165" t="s">
        <v>256</v>
      </c>
      <c r="B171" s="166"/>
      <c r="C171" s="167"/>
      <c r="D171" s="168"/>
      <c r="E171" s="172">
        <f>SUM(E166:E169)</f>
        <v>0</v>
      </c>
      <c r="F171" s="188"/>
      <c r="G171" s="171">
        <f>SUM(G166:G170)</f>
        <v>0</v>
      </c>
      <c r="H171" s="172">
        <f>SUM(H166:H169)</f>
        <v>0</v>
      </c>
      <c r="I171" s="188"/>
      <c r="J171" s="171">
        <f>SUM(J166:J170)</f>
        <v>0</v>
      </c>
      <c r="K171" s="189">
        <f>SUM(K166:K169)</f>
        <v>0</v>
      </c>
      <c r="L171" s="188"/>
      <c r="M171" s="171">
        <f>SUM(M166:M170)</f>
        <v>0</v>
      </c>
      <c r="N171" s="189">
        <f>SUM(N166:N169)</f>
        <v>0</v>
      </c>
      <c r="O171" s="188"/>
      <c r="P171" s="171">
        <f>SUM(P166:P170)</f>
        <v>0</v>
      </c>
      <c r="Q171" s="189">
        <f>SUM(Q166:Q169)</f>
        <v>0</v>
      </c>
      <c r="R171" s="188"/>
      <c r="S171" s="171">
        <f>SUM(S166:S170)</f>
        <v>0</v>
      </c>
      <c r="T171" s="189">
        <f>SUM(T166:T169)</f>
        <v>0</v>
      </c>
      <c r="U171" s="188"/>
      <c r="V171" s="173">
        <f t="shared" ref="V171:X171" si="369">SUM(V166:V170)</f>
        <v>0</v>
      </c>
      <c r="W171" s="223">
        <f t="shared" si="369"/>
        <v>0</v>
      </c>
      <c r="X171" s="224">
        <f t="shared" si="369"/>
        <v>0</v>
      </c>
      <c r="Y171" s="224">
        <f t="shared" si="367"/>
        <v>0</v>
      </c>
      <c r="Z171" s="224" t="e">
        <f t="shared" si="368"/>
        <v>#DIV/0!</v>
      </c>
      <c r="AA171" s="225"/>
      <c r="AB171" s="6"/>
      <c r="AC171" s="6"/>
      <c r="AD171" s="6"/>
      <c r="AE171" s="6"/>
      <c r="AF171" s="6"/>
      <c r="AG171" s="6"/>
    </row>
    <row r="172" spans="1:33" ht="30" customHeight="1" x14ac:dyDescent="0.3">
      <c r="A172" s="177" t="s">
        <v>66</v>
      </c>
      <c r="B172" s="207">
        <v>11</v>
      </c>
      <c r="C172" s="179" t="s">
        <v>257</v>
      </c>
      <c r="D172" s="180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226"/>
      <c r="X172" s="226"/>
      <c r="Y172" s="181"/>
      <c r="Z172" s="226"/>
      <c r="AA172" s="227"/>
      <c r="AB172" s="6"/>
      <c r="AC172" s="6"/>
      <c r="AD172" s="6"/>
      <c r="AE172" s="6"/>
      <c r="AF172" s="6"/>
      <c r="AG172" s="6"/>
    </row>
    <row r="173" spans="1:33" ht="30" customHeight="1" x14ac:dyDescent="0.3">
      <c r="A173" s="273" t="s">
        <v>71</v>
      </c>
      <c r="B173" s="257">
        <v>43841</v>
      </c>
      <c r="C173" s="263" t="s">
        <v>258</v>
      </c>
      <c r="D173" s="157" t="s">
        <v>106</v>
      </c>
      <c r="E173" s="158"/>
      <c r="F173" s="159"/>
      <c r="G173" s="160">
        <f t="shared" ref="G173:G174" si="370">E173*F173</f>
        <v>0</v>
      </c>
      <c r="H173" s="158"/>
      <c r="I173" s="159"/>
      <c r="J173" s="160">
        <f t="shared" ref="J173:J174" si="371">H173*I173</f>
        <v>0</v>
      </c>
      <c r="K173" s="158"/>
      <c r="L173" s="159"/>
      <c r="M173" s="160">
        <f t="shared" ref="M173:M174" si="372">K173*L173</f>
        <v>0</v>
      </c>
      <c r="N173" s="158"/>
      <c r="O173" s="159"/>
      <c r="P173" s="160">
        <f t="shared" ref="P173:P174" si="373">N173*O173</f>
        <v>0</v>
      </c>
      <c r="Q173" s="158"/>
      <c r="R173" s="159"/>
      <c r="S173" s="160">
        <f t="shared" ref="S173:S174" si="374">Q173*R173</f>
        <v>0</v>
      </c>
      <c r="T173" s="158"/>
      <c r="U173" s="159"/>
      <c r="V173" s="265">
        <f t="shared" ref="V173:V174" si="375">T173*U173</f>
        <v>0</v>
      </c>
      <c r="W173" s="266">
        <f t="shared" ref="W173:W174" si="376">G173+M173+S173</f>
        <v>0</v>
      </c>
      <c r="X173" s="230">
        <f t="shared" ref="X173:X174" si="377">J173+P173+V173</f>
        <v>0</v>
      </c>
      <c r="Y173" s="230">
        <f t="shared" ref="Y173:Y175" si="378">W173-X173</f>
        <v>0</v>
      </c>
      <c r="Z173" s="231" t="e">
        <f t="shared" ref="Z173:Z175" si="379">Y173/W173</f>
        <v>#DIV/0!</v>
      </c>
      <c r="AA173" s="267"/>
      <c r="AB173" s="130"/>
      <c r="AC173" s="130"/>
      <c r="AD173" s="130"/>
      <c r="AE173" s="130"/>
      <c r="AF173" s="130"/>
      <c r="AG173" s="130"/>
    </row>
    <row r="174" spans="1:33" ht="30" customHeight="1" x14ac:dyDescent="0.3">
      <c r="A174" s="274" t="s">
        <v>71</v>
      </c>
      <c r="B174" s="257">
        <v>43872</v>
      </c>
      <c r="C174" s="162" t="s">
        <v>258</v>
      </c>
      <c r="D174" s="133" t="s">
        <v>106</v>
      </c>
      <c r="E174" s="134"/>
      <c r="F174" s="135"/>
      <c r="G174" s="124">
        <f t="shared" si="370"/>
        <v>0</v>
      </c>
      <c r="H174" s="134"/>
      <c r="I174" s="135"/>
      <c r="J174" s="124">
        <f t="shared" si="371"/>
        <v>0</v>
      </c>
      <c r="K174" s="134"/>
      <c r="L174" s="135"/>
      <c r="M174" s="136">
        <f t="shared" si="372"/>
        <v>0</v>
      </c>
      <c r="N174" s="134"/>
      <c r="O174" s="135"/>
      <c r="P174" s="136">
        <f t="shared" si="373"/>
        <v>0</v>
      </c>
      <c r="Q174" s="134"/>
      <c r="R174" s="135"/>
      <c r="S174" s="136">
        <f t="shared" si="374"/>
        <v>0</v>
      </c>
      <c r="T174" s="134"/>
      <c r="U174" s="135"/>
      <c r="V174" s="235">
        <f t="shared" si="375"/>
        <v>0</v>
      </c>
      <c r="W174" s="275">
        <f t="shared" si="376"/>
        <v>0</v>
      </c>
      <c r="X174" s="237">
        <f t="shared" si="377"/>
        <v>0</v>
      </c>
      <c r="Y174" s="237">
        <f t="shared" si="378"/>
        <v>0</v>
      </c>
      <c r="Z174" s="238" t="e">
        <f t="shared" si="379"/>
        <v>#DIV/0!</v>
      </c>
      <c r="AA174" s="272"/>
      <c r="AB174" s="129"/>
      <c r="AC174" s="130"/>
      <c r="AD174" s="130"/>
      <c r="AE174" s="130"/>
      <c r="AF174" s="130"/>
      <c r="AG174" s="130"/>
    </row>
    <row r="175" spans="1:33" ht="30" customHeight="1" x14ac:dyDescent="0.3">
      <c r="A175" s="435" t="s">
        <v>259</v>
      </c>
      <c r="B175" s="436"/>
      <c r="C175" s="436"/>
      <c r="D175" s="437"/>
      <c r="E175" s="172">
        <f>SUM(E173:E174)</f>
        <v>0</v>
      </c>
      <c r="F175" s="188"/>
      <c r="G175" s="171">
        <f t="shared" ref="G175:H175" si="380">SUM(G173:G174)</f>
        <v>0</v>
      </c>
      <c r="H175" s="172">
        <f t="shared" si="380"/>
        <v>0</v>
      </c>
      <c r="I175" s="188"/>
      <c r="J175" s="171">
        <f t="shared" ref="J175:K175" si="381">SUM(J173:J174)</f>
        <v>0</v>
      </c>
      <c r="K175" s="189">
        <f t="shared" si="381"/>
        <v>0</v>
      </c>
      <c r="L175" s="188"/>
      <c r="M175" s="171">
        <f t="shared" ref="M175:N175" si="382">SUM(M173:M174)</f>
        <v>0</v>
      </c>
      <c r="N175" s="189">
        <f t="shared" si="382"/>
        <v>0</v>
      </c>
      <c r="O175" s="188"/>
      <c r="P175" s="171">
        <f t="shared" ref="P175:Q175" si="383">SUM(P173:P174)</f>
        <v>0</v>
      </c>
      <c r="Q175" s="189">
        <f t="shared" si="383"/>
        <v>0</v>
      </c>
      <c r="R175" s="188"/>
      <c r="S175" s="171">
        <f t="shared" ref="S175:T175" si="384">SUM(S173:S174)</f>
        <v>0</v>
      </c>
      <c r="T175" s="189">
        <f t="shared" si="384"/>
        <v>0</v>
      </c>
      <c r="U175" s="188"/>
      <c r="V175" s="173">
        <f t="shared" ref="V175:X175" si="385">SUM(V173:V174)</f>
        <v>0</v>
      </c>
      <c r="W175" s="223">
        <f t="shared" si="385"/>
        <v>0</v>
      </c>
      <c r="X175" s="224">
        <f t="shared" si="385"/>
        <v>0</v>
      </c>
      <c r="Y175" s="224">
        <f t="shared" si="378"/>
        <v>0</v>
      </c>
      <c r="Z175" s="224" t="e">
        <f t="shared" si="379"/>
        <v>#DIV/0!</v>
      </c>
      <c r="AA175" s="225"/>
      <c r="AB175" s="6"/>
      <c r="AC175" s="6"/>
      <c r="AD175" s="6"/>
      <c r="AE175" s="6"/>
      <c r="AF175" s="6"/>
      <c r="AG175" s="6"/>
    </row>
    <row r="176" spans="1:33" ht="30" customHeight="1" x14ac:dyDescent="0.3">
      <c r="A176" s="206" t="s">
        <v>66</v>
      </c>
      <c r="B176" s="207">
        <v>12</v>
      </c>
      <c r="C176" s="208" t="s">
        <v>260</v>
      </c>
      <c r="D176" s="276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226"/>
      <c r="X176" s="226"/>
      <c r="Y176" s="181"/>
      <c r="Z176" s="226"/>
      <c r="AA176" s="227"/>
      <c r="AB176" s="6"/>
      <c r="AC176" s="6"/>
      <c r="AD176" s="6"/>
      <c r="AE176" s="6"/>
      <c r="AF176" s="6"/>
      <c r="AG176" s="6"/>
    </row>
    <row r="177" spans="1:33" ht="30" customHeight="1" x14ac:dyDescent="0.3">
      <c r="A177" s="155" t="s">
        <v>71</v>
      </c>
      <c r="B177" s="277">
        <v>43842</v>
      </c>
      <c r="C177" s="278" t="s">
        <v>261</v>
      </c>
      <c r="D177" s="252" t="s">
        <v>262</v>
      </c>
      <c r="E177" s="264"/>
      <c r="F177" s="159"/>
      <c r="G177" s="160">
        <f t="shared" ref="G177:G180" si="386">E177*F177</f>
        <v>0</v>
      </c>
      <c r="H177" s="264"/>
      <c r="I177" s="159"/>
      <c r="J177" s="160">
        <f t="shared" ref="J177:J180" si="387">H177*I177</f>
        <v>0</v>
      </c>
      <c r="K177" s="158"/>
      <c r="L177" s="159"/>
      <c r="M177" s="160">
        <f t="shared" ref="M177:M180" si="388">K177*L177</f>
        <v>0</v>
      </c>
      <c r="N177" s="158"/>
      <c r="O177" s="159"/>
      <c r="P177" s="160">
        <f t="shared" ref="P177:P180" si="389">N177*O177</f>
        <v>0</v>
      </c>
      <c r="Q177" s="158"/>
      <c r="R177" s="159"/>
      <c r="S177" s="160">
        <f t="shared" ref="S177:S180" si="390">Q177*R177</f>
        <v>0</v>
      </c>
      <c r="T177" s="158"/>
      <c r="U177" s="159"/>
      <c r="V177" s="265">
        <f t="shared" ref="V177:V180" si="391">T177*U177</f>
        <v>0</v>
      </c>
      <c r="W177" s="266">
        <f t="shared" ref="W177:W180" si="392">G177+M177+S177</f>
        <v>0</v>
      </c>
      <c r="X177" s="230">
        <f t="shared" ref="X177:X180" si="393">J177+P177+V177</f>
        <v>0</v>
      </c>
      <c r="Y177" s="230">
        <f t="shared" ref="Y177:Y181" si="394">W177-X177</f>
        <v>0</v>
      </c>
      <c r="Z177" s="231" t="e">
        <f t="shared" ref="Z177:Z181" si="395">Y177/W177</f>
        <v>#DIV/0!</v>
      </c>
      <c r="AA177" s="279"/>
      <c r="AB177" s="129"/>
      <c r="AC177" s="130"/>
      <c r="AD177" s="130"/>
      <c r="AE177" s="130"/>
      <c r="AF177" s="130"/>
      <c r="AG177" s="130"/>
    </row>
    <row r="178" spans="1:33" ht="30" customHeight="1" x14ac:dyDescent="0.3">
      <c r="A178" s="118" t="s">
        <v>71</v>
      </c>
      <c r="B178" s="257">
        <v>43873</v>
      </c>
      <c r="C178" s="186" t="s">
        <v>263</v>
      </c>
      <c r="D178" s="258" t="s">
        <v>231</v>
      </c>
      <c r="E178" s="259"/>
      <c r="F178" s="123"/>
      <c r="G178" s="124">
        <f t="shared" si="386"/>
        <v>0</v>
      </c>
      <c r="H178" s="259"/>
      <c r="I178" s="123"/>
      <c r="J178" s="124">
        <f t="shared" si="387"/>
        <v>0</v>
      </c>
      <c r="K178" s="122"/>
      <c r="L178" s="123"/>
      <c r="M178" s="124">
        <f t="shared" si="388"/>
        <v>0</v>
      </c>
      <c r="N178" s="122"/>
      <c r="O178" s="123"/>
      <c r="P178" s="124">
        <f t="shared" si="389"/>
        <v>0</v>
      </c>
      <c r="Q178" s="122"/>
      <c r="R178" s="123"/>
      <c r="S178" s="124">
        <f t="shared" si="390"/>
        <v>0</v>
      </c>
      <c r="T178" s="122"/>
      <c r="U178" s="123"/>
      <c r="V178" s="228">
        <f t="shared" si="391"/>
        <v>0</v>
      </c>
      <c r="W178" s="280">
        <f t="shared" si="392"/>
        <v>0</v>
      </c>
      <c r="X178" s="126">
        <f t="shared" si="393"/>
        <v>0</v>
      </c>
      <c r="Y178" s="126">
        <f t="shared" si="394"/>
        <v>0</v>
      </c>
      <c r="Z178" s="127" t="e">
        <f t="shared" si="395"/>
        <v>#DIV/0!</v>
      </c>
      <c r="AA178" s="281"/>
      <c r="AB178" s="130"/>
      <c r="AC178" s="130"/>
      <c r="AD178" s="130"/>
      <c r="AE178" s="130"/>
      <c r="AF178" s="130"/>
      <c r="AG178" s="130"/>
    </row>
    <row r="179" spans="1:33" ht="30" customHeight="1" x14ac:dyDescent="0.3">
      <c r="A179" s="131" t="s">
        <v>71</v>
      </c>
      <c r="B179" s="268">
        <v>43902</v>
      </c>
      <c r="C179" s="162" t="s">
        <v>264</v>
      </c>
      <c r="D179" s="260" t="s">
        <v>231</v>
      </c>
      <c r="E179" s="261"/>
      <c r="F179" s="135"/>
      <c r="G179" s="136">
        <f t="shared" si="386"/>
        <v>0</v>
      </c>
      <c r="H179" s="261"/>
      <c r="I179" s="135"/>
      <c r="J179" s="136">
        <f t="shared" si="387"/>
        <v>0</v>
      </c>
      <c r="K179" s="134"/>
      <c r="L179" s="135"/>
      <c r="M179" s="136">
        <f t="shared" si="388"/>
        <v>0</v>
      </c>
      <c r="N179" s="134"/>
      <c r="O179" s="135"/>
      <c r="P179" s="136">
        <f t="shared" si="389"/>
        <v>0</v>
      </c>
      <c r="Q179" s="134"/>
      <c r="R179" s="135"/>
      <c r="S179" s="136">
        <f t="shared" si="390"/>
        <v>0</v>
      </c>
      <c r="T179" s="134"/>
      <c r="U179" s="135"/>
      <c r="V179" s="235">
        <f t="shared" si="391"/>
        <v>0</v>
      </c>
      <c r="W179" s="269">
        <f t="shared" si="392"/>
        <v>0</v>
      </c>
      <c r="X179" s="126">
        <f t="shared" si="393"/>
        <v>0</v>
      </c>
      <c r="Y179" s="126">
        <f t="shared" si="394"/>
        <v>0</v>
      </c>
      <c r="Z179" s="127" t="e">
        <f t="shared" si="395"/>
        <v>#DIV/0!</v>
      </c>
      <c r="AA179" s="282"/>
      <c r="AB179" s="130"/>
      <c r="AC179" s="130"/>
      <c r="AD179" s="130"/>
      <c r="AE179" s="130"/>
      <c r="AF179" s="130"/>
      <c r="AG179" s="130"/>
    </row>
    <row r="180" spans="1:33" ht="30" customHeight="1" x14ac:dyDescent="0.3">
      <c r="A180" s="131" t="s">
        <v>71</v>
      </c>
      <c r="B180" s="268">
        <v>43933</v>
      </c>
      <c r="C180" s="234" t="s">
        <v>265</v>
      </c>
      <c r="D180" s="271"/>
      <c r="E180" s="261"/>
      <c r="F180" s="135">
        <v>0.22</v>
      </c>
      <c r="G180" s="136">
        <f t="shared" si="386"/>
        <v>0</v>
      </c>
      <c r="H180" s="261"/>
      <c r="I180" s="135">
        <v>0.22</v>
      </c>
      <c r="J180" s="136">
        <f t="shared" si="387"/>
        <v>0</v>
      </c>
      <c r="K180" s="134"/>
      <c r="L180" s="135">
        <v>0.22</v>
      </c>
      <c r="M180" s="136">
        <f t="shared" si="388"/>
        <v>0</v>
      </c>
      <c r="N180" s="134"/>
      <c r="O180" s="135">
        <v>0.22</v>
      </c>
      <c r="P180" s="136">
        <f t="shared" si="389"/>
        <v>0</v>
      </c>
      <c r="Q180" s="134"/>
      <c r="R180" s="135">
        <v>0.22</v>
      </c>
      <c r="S180" s="136">
        <f t="shared" si="390"/>
        <v>0</v>
      </c>
      <c r="T180" s="134"/>
      <c r="U180" s="135">
        <v>0.22</v>
      </c>
      <c r="V180" s="235">
        <f t="shared" si="391"/>
        <v>0</v>
      </c>
      <c r="W180" s="236">
        <f t="shared" si="392"/>
        <v>0</v>
      </c>
      <c r="X180" s="237">
        <f t="shared" si="393"/>
        <v>0</v>
      </c>
      <c r="Y180" s="237">
        <f t="shared" si="394"/>
        <v>0</v>
      </c>
      <c r="Z180" s="238" t="e">
        <f t="shared" si="395"/>
        <v>#DIV/0!</v>
      </c>
      <c r="AA180" s="151"/>
      <c r="AB180" s="6"/>
      <c r="AC180" s="6"/>
      <c r="AD180" s="6"/>
      <c r="AE180" s="6"/>
      <c r="AF180" s="6"/>
      <c r="AG180" s="6"/>
    </row>
    <row r="181" spans="1:33" ht="30" customHeight="1" x14ac:dyDescent="0.3">
      <c r="A181" s="165" t="s">
        <v>266</v>
      </c>
      <c r="B181" s="166"/>
      <c r="C181" s="167"/>
      <c r="D181" s="283"/>
      <c r="E181" s="172">
        <f>SUM(E177:E179)</f>
        <v>0</v>
      </c>
      <c r="F181" s="188"/>
      <c r="G181" s="171">
        <f>SUM(G177:G180)</f>
        <v>0</v>
      </c>
      <c r="H181" s="172">
        <f>SUM(H177:H179)</f>
        <v>0</v>
      </c>
      <c r="I181" s="188"/>
      <c r="J181" s="171">
        <f>SUM(J177:J180)</f>
        <v>0</v>
      </c>
      <c r="K181" s="189">
        <f>SUM(K177:K179)</f>
        <v>0</v>
      </c>
      <c r="L181" s="188"/>
      <c r="M181" s="171">
        <f>SUM(M177:M180)</f>
        <v>0</v>
      </c>
      <c r="N181" s="189">
        <f>SUM(N177:N179)</f>
        <v>0</v>
      </c>
      <c r="O181" s="188"/>
      <c r="P181" s="171">
        <f>SUM(P177:P180)</f>
        <v>0</v>
      </c>
      <c r="Q181" s="189">
        <f>SUM(Q177:Q179)</f>
        <v>0</v>
      </c>
      <c r="R181" s="188"/>
      <c r="S181" s="171">
        <f>SUM(S177:S180)</f>
        <v>0</v>
      </c>
      <c r="T181" s="189">
        <f>SUM(T177:T179)</f>
        <v>0</v>
      </c>
      <c r="U181" s="188"/>
      <c r="V181" s="173">
        <f t="shared" ref="V181:X181" si="396">SUM(V177:V180)</f>
        <v>0</v>
      </c>
      <c r="W181" s="223">
        <f t="shared" si="396"/>
        <v>0</v>
      </c>
      <c r="X181" s="224">
        <f t="shared" si="396"/>
        <v>0</v>
      </c>
      <c r="Y181" s="224">
        <f t="shared" si="394"/>
        <v>0</v>
      </c>
      <c r="Z181" s="224" t="e">
        <f t="shared" si="395"/>
        <v>#DIV/0!</v>
      </c>
      <c r="AA181" s="225"/>
      <c r="AB181" s="6"/>
      <c r="AC181" s="6"/>
      <c r="AD181" s="6"/>
      <c r="AE181" s="6"/>
      <c r="AF181" s="6"/>
      <c r="AG181" s="6"/>
    </row>
    <row r="182" spans="1:33" ht="30" customHeight="1" x14ac:dyDescent="0.3">
      <c r="A182" s="206" t="s">
        <v>66</v>
      </c>
      <c r="B182" s="284">
        <v>13</v>
      </c>
      <c r="C182" s="208" t="s">
        <v>267</v>
      </c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226"/>
      <c r="X182" s="226"/>
      <c r="Y182" s="181"/>
      <c r="Z182" s="226"/>
      <c r="AA182" s="227"/>
      <c r="AB182" s="5"/>
      <c r="AC182" s="6"/>
      <c r="AD182" s="6"/>
      <c r="AE182" s="6"/>
      <c r="AF182" s="6"/>
      <c r="AG182" s="6"/>
    </row>
    <row r="183" spans="1:33" ht="30" customHeight="1" x14ac:dyDescent="0.3">
      <c r="A183" s="107" t="s">
        <v>68</v>
      </c>
      <c r="B183" s="154" t="s">
        <v>268</v>
      </c>
      <c r="C183" s="285" t="s">
        <v>269</v>
      </c>
      <c r="D183" s="140"/>
      <c r="E183" s="141">
        <f>SUM(E184:E186)</f>
        <v>0</v>
      </c>
      <c r="F183" s="142"/>
      <c r="G183" s="143">
        <f>SUM(G184:G187)</f>
        <v>0</v>
      </c>
      <c r="H183" s="141">
        <f>SUM(H184:H186)</f>
        <v>0</v>
      </c>
      <c r="I183" s="142"/>
      <c r="J183" s="143">
        <f>SUM(J184:J187)</f>
        <v>0</v>
      </c>
      <c r="K183" s="141">
        <f>SUM(K184:K186)</f>
        <v>0</v>
      </c>
      <c r="L183" s="142"/>
      <c r="M183" s="143">
        <f>SUM(M184:M187)</f>
        <v>0</v>
      </c>
      <c r="N183" s="141">
        <f>SUM(N184:N186)</f>
        <v>0</v>
      </c>
      <c r="O183" s="142"/>
      <c r="P183" s="143">
        <f>SUM(P184:P187)</f>
        <v>0</v>
      </c>
      <c r="Q183" s="141">
        <f>SUM(Q184:Q186)</f>
        <v>0</v>
      </c>
      <c r="R183" s="142"/>
      <c r="S183" s="143">
        <f>SUM(S184:S187)</f>
        <v>0</v>
      </c>
      <c r="T183" s="141">
        <f>SUM(T184:T186)</f>
        <v>0</v>
      </c>
      <c r="U183" s="142"/>
      <c r="V183" s="286">
        <f t="shared" ref="V183:X183" si="397">SUM(V184:V187)</f>
        <v>0</v>
      </c>
      <c r="W183" s="287">
        <f t="shared" si="397"/>
        <v>0</v>
      </c>
      <c r="X183" s="143">
        <f t="shared" si="397"/>
        <v>0</v>
      </c>
      <c r="Y183" s="143">
        <f t="shared" ref="Y183:Y208" si="398">W183-X183</f>
        <v>0</v>
      </c>
      <c r="Z183" s="143" t="e">
        <f t="shared" ref="Z183:Z209" si="399">Y183/W183</f>
        <v>#DIV/0!</v>
      </c>
      <c r="AA183" s="145"/>
      <c r="AB183" s="117"/>
      <c r="AC183" s="117"/>
      <c r="AD183" s="117"/>
      <c r="AE183" s="117"/>
      <c r="AF183" s="117"/>
      <c r="AG183" s="117"/>
    </row>
    <row r="184" spans="1:33" ht="30" customHeight="1" x14ac:dyDescent="0.3">
      <c r="A184" s="118" t="s">
        <v>71</v>
      </c>
      <c r="B184" s="119" t="s">
        <v>270</v>
      </c>
      <c r="C184" s="288" t="s">
        <v>271</v>
      </c>
      <c r="D184" s="121" t="s">
        <v>136</v>
      </c>
      <c r="E184" s="122"/>
      <c r="F184" s="123"/>
      <c r="G184" s="124">
        <f t="shared" ref="G184:G187" si="400">E184*F184</f>
        <v>0</v>
      </c>
      <c r="H184" s="122"/>
      <c r="I184" s="123"/>
      <c r="J184" s="124">
        <f t="shared" ref="J184:J187" si="401">H184*I184</f>
        <v>0</v>
      </c>
      <c r="K184" s="122"/>
      <c r="L184" s="123"/>
      <c r="M184" s="124">
        <f t="shared" ref="M184:M187" si="402">K184*L184</f>
        <v>0</v>
      </c>
      <c r="N184" s="122"/>
      <c r="O184" s="123"/>
      <c r="P184" s="124">
        <f t="shared" ref="P184:P187" si="403">N184*O184</f>
        <v>0</v>
      </c>
      <c r="Q184" s="122"/>
      <c r="R184" s="123"/>
      <c r="S184" s="124">
        <f t="shared" ref="S184:S187" si="404">Q184*R184</f>
        <v>0</v>
      </c>
      <c r="T184" s="122"/>
      <c r="U184" s="123"/>
      <c r="V184" s="228">
        <f t="shared" ref="V184:V187" si="405">T184*U184</f>
        <v>0</v>
      </c>
      <c r="W184" s="233">
        <f t="shared" ref="W184:W187" si="406">G184+M184+S184</f>
        <v>0</v>
      </c>
      <c r="X184" s="126">
        <f t="shared" ref="X184:X187" si="407">J184+P184+V184</f>
        <v>0</v>
      </c>
      <c r="Y184" s="126">
        <f t="shared" si="398"/>
        <v>0</v>
      </c>
      <c r="Z184" s="127" t="e">
        <f t="shared" si="399"/>
        <v>#DIV/0!</v>
      </c>
      <c r="AA184" s="128"/>
      <c r="AB184" s="130"/>
      <c r="AC184" s="130"/>
      <c r="AD184" s="130"/>
      <c r="AE184" s="130"/>
      <c r="AF184" s="130"/>
      <c r="AG184" s="130"/>
    </row>
    <row r="185" spans="1:33" ht="30" customHeight="1" x14ac:dyDescent="0.3">
      <c r="A185" s="118" t="s">
        <v>71</v>
      </c>
      <c r="B185" s="119" t="s">
        <v>272</v>
      </c>
      <c r="C185" s="289" t="s">
        <v>273</v>
      </c>
      <c r="D185" s="121" t="s">
        <v>136</v>
      </c>
      <c r="E185" s="122"/>
      <c r="F185" s="123"/>
      <c r="G185" s="124">
        <f t="shared" si="400"/>
        <v>0</v>
      </c>
      <c r="H185" s="122"/>
      <c r="I185" s="123"/>
      <c r="J185" s="124">
        <f t="shared" si="401"/>
        <v>0</v>
      </c>
      <c r="K185" s="122"/>
      <c r="L185" s="123"/>
      <c r="M185" s="124">
        <f t="shared" si="402"/>
        <v>0</v>
      </c>
      <c r="N185" s="122"/>
      <c r="O185" s="123"/>
      <c r="P185" s="124">
        <f t="shared" si="403"/>
        <v>0</v>
      </c>
      <c r="Q185" s="122"/>
      <c r="R185" s="123"/>
      <c r="S185" s="124">
        <f t="shared" si="404"/>
        <v>0</v>
      </c>
      <c r="T185" s="122"/>
      <c r="U185" s="123"/>
      <c r="V185" s="228">
        <f t="shared" si="405"/>
        <v>0</v>
      </c>
      <c r="W185" s="233">
        <f t="shared" si="406"/>
        <v>0</v>
      </c>
      <c r="X185" s="126">
        <f t="shared" si="407"/>
        <v>0</v>
      </c>
      <c r="Y185" s="126">
        <f t="shared" si="398"/>
        <v>0</v>
      </c>
      <c r="Z185" s="127" t="e">
        <f t="shared" si="399"/>
        <v>#DIV/0!</v>
      </c>
      <c r="AA185" s="128"/>
      <c r="AB185" s="130"/>
      <c r="AC185" s="130"/>
      <c r="AD185" s="130"/>
      <c r="AE185" s="130"/>
      <c r="AF185" s="130"/>
      <c r="AG185" s="130"/>
    </row>
    <row r="186" spans="1:33" ht="30" customHeight="1" x14ac:dyDescent="0.3">
      <c r="A186" s="118" t="s">
        <v>71</v>
      </c>
      <c r="B186" s="119" t="s">
        <v>274</v>
      </c>
      <c r="C186" s="289" t="s">
        <v>275</v>
      </c>
      <c r="D186" s="121" t="s">
        <v>136</v>
      </c>
      <c r="E186" s="122"/>
      <c r="F186" s="123"/>
      <c r="G186" s="124">
        <f t="shared" si="400"/>
        <v>0</v>
      </c>
      <c r="H186" s="122"/>
      <c r="I186" s="123"/>
      <c r="J186" s="124">
        <f t="shared" si="401"/>
        <v>0</v>
      </c>
      <c r="K186" s="122"/>
      <c r="L186" s="123"/>
      <c r="M186" s="124">
        <f t="shared" si="402"/>
        <v>0</v>
      </c>
      <c r="N186" s="122"/>
      <c r="O186" s="123"/>
      <c r="P186" s="124">
        <f t="shared" si="403"/>
        <v>0</v>
      </c>
      <c r="Q186" s="122"/>
      <c r="R186" s="123"/>
      <c r="S186" s="124">
        <f t="shared" si="404"/>
        <v>0</v>
      </c>
      <c r="T186" s="122"/>
      <c r="U186" s="123"/>
      <c r="V186" s="228">
        <f t="shared" si="405"/>
        <v>0</v>
      </c>
      <c r="W186" s="233">
        <f t="shared" si="406"/>
        <v>0</v>
      </c>
      <c r="X186" s="126">
        <f t="shared" si="407"/>
        <v>0</v>
      </c>
      <c r="Y186" s="126">
        <f t="shared" si="398"/>
        <v>0</v>
      </c>
      <c r="Z186" s="127" t="e">
        <f t="shared" si="399"/>
        <v>#DIV/0!</v>
      </c>
      <c r="AA186" s="128"/>
      <c r="AB186" s="130"/>
      <c r="AC186" s="130"/>
      <c r="AD186" s="130"/>
      <c r="AE186" s="130"/>
      <c r="AF186" s="130"/>
      <c r="AG186" s="130"/>
    </row>
    <row r="187" spans="1:33" ht="30" customHeight="1" x14ac:dyDescent="0.3">
      <c r="A187" s="146" t="s">
        <v>71</v>
      </c>
      <c r="B187" s="153" t="s">
        <v>276</v>
      </c>
      <c r="C187" s="289" t="s">
        <v>277</v>
      </c>
      <c r="D187" s="147"/>
      <c r="E187" s="148"/>
      <c r="F187" s="149">
        <v>0.22</v>
      </c>
      <c r="G187" s="150">
        <f t="shared" si="400"/>
        <v>0</v>
      </c>
      <c r="H187" s="148"/>
      <c r="I187" s="149">
        <v>0.22</v>
      </c>
      <c r="J187" s="150">
        <f t="shared" si="401"/>
        <v>0</v>
      </c>
      <c r="K187" s="148"/>
      <c r="L187" s="149">
        <v>0.22</v>
      </c>
      <c r="M187" s="150">
        <f t="shared" si="402"/>
        <v>0</v>
      </c>
      <c r="N187" s="148"/>
      <c r="O187" s="149">
        <v>0.22</v>
      </c>
      <c r="P187" s="150">
        <f t="shared" si="403"/>
        <v>0</v>
      </c>
      <c r="Q187" s="148"/>
      <c r="R187" s="149">
        <v>0.22</v>
      </c>
      <c r="S187" s="150">
        <f t="shared" si="404"/>
        <v>0</v>
      </c>
      <c r="T187" s="148"/>
      <c r="U187" s="149">
        <v>0.22</v>
      </c>
      <c r="V187" s="290">
        <f t="shared" si="405"/>
        <v>0</v>
      </c>
      <c r="W187" s="236">
        <f t="shared" si="406"/>
        <v>0</v>
      </c>
      <c r="X187" s="237">
        <f t="shared" si="407"/>
        <v>0</v>
      </c>
      <c r="Y187" s="237">
        <f t="shared" si="398"/>
        <v>0</v>
      </c>
      <c r="Z187" s="238" t="e">
        <f t="shared" si="399"/>
        <v>#DIV/0!</v>
      </c>
      <c r="AA187" s="151"/>
      <c r="AB187" s="130"/>
      <c r="AC187" s="130"/>
      <c r="AD187" s="130"/>
      <c r="AE187" s="130"/>
      <c r="AF187" s="130"/>
      <c r="AG187" s="130"/>
    </row>
    <row r="188" spans="1:33" ht="30" customHeight="1" x14ac:dyDescent="0.3">
      <c r="A188" s="291" t="s">
        <v>68</v>
      </c>
      <c r="B188" s="292" t="s">
        <v>278</v>
      </c>
      <c r="C188" s="221" t="s">
        <v>279</v>
      </c>
      <c r="D188" s="110"/>
      <c r="E188" s="111">
        <f>SUM(E189:E191)</f>
        <v>1</v>
      </c>
      <c r="F188" s="112"/>
      <c r="G188" s="113">
        <f>SUM(G189:G192)</f>
        <v>5000</v>
      </c>
      <c r="H188" s="111">
        <f>SUM(H189:H191)</f>
        <v>1</v>
      </c>
      <c r="I188" s="112"/>
      <c r="J188" s="113">
        <f>SUM(J189:J192)</f>
        <v>5000</v>
      </c>
      <c r="K188" s="111">
        <f>SUM(K189:K191)</f>
        <v>0</v>
      </c>
      <c r="L188" s="112"/>
      <c r="M188" s="113">
        <f>SUM(M189:M192)</f>
        <v>0</v>
      </c>
      <c r="N188" s="111">
        <f>SUM(N189:N191)</f>
        <v>0</v>
      </c>
      <c r="O188" s="112"/>
      <c r="P188" s="113">
        <f>SUM(P189:P192)</f>
        <v>0</v>
      </c>
      <c r="Q188" s="111">
        <f>SUM(Q189:Q191)</f>
        <v>0</v>
      </c>
      <c r="R188" s="112"/>
      <c r="S188" s="113">
        <f>SUM(S189:S192)</f>
        <v>0</v>
      </c>
      <c r="T188" s="111">
        <f>SUM(T189:T191)</f>
        <v>0</v>
      </c>
      <c r="U188" s="112"/>
      <c r="V188" s="113">
        <f t="shared" ref="V188:X188" si="408">SUM(V189:V192)</f>
        <v>0</v>
      </c>
      <c r="W188" s="113">
        <f t="shared" si="408"/>
        <v>5000</v>
      </c>
      <c r="X188" s="113">
        <f t="shared" si="408"/>
        <v>5000</v>
      </c>
      <c r="Y188" s="113">
        <f t="shared" si="398"/>
        <v>0</v>
      </c>
      <c r="Z188" s="113">
        <f t="shared" si="399"/>
        <v>0</v>
      </c>
      <c r="AA188" s="113"/>
      <c r="AB188" s="117"/>
      <c r="AC188" s="117"/>
      <c r="AD188" s="117"/>
      <c r="AE188" s="117"/>
      <c r="AF188" s="117"/>
      <c r="AG188" s="117"/>
    </row>
    <row r="189" spans="1:33" ht="30" customHeight="1" x14ac:dyDescent="0.3">
      <c r="A189" s="118" t="s">
        <v>71</v>
      </c>
      <c r="B189" s="119" t="s">
        <v>280</v>
      </c>
      <c r="C189" s="352" t="s">
        <v>417</v>
      </c>
      <c r="D189" s="353" t="s">
        <v>136</v>
      </c>
      <c r="E189" s="122">
        <v>1</v>
      </c>
      <c r="F189" s="123">
        <v>5000</v>
      </c>
      <c r="G189" s="124">
        <f t="shared" ref="G189:G192" si="409">E189*F189</f>
        <v>5000</v>
      </c>
      <c r="H189" s="122">
        <v>1</v>
      </c>
      <c r="I189" s="123">
        <v>5000</v>
      </c>
      <c r="J189" s="124">
        <f t="shared" ref="J189:J192" si="410">H189*I189</f>
        <v>5000</v>
      </c>
      <c r="K189" s="122"/>
      <c r="L189" s="123"/>
      <c r="M189" s="124">
        <f t="shared" ref="M189:M192" si="411">K189*L189</f>
        <v>0</v>
      </c>
      <c r="N189" s="122"/>
      <c r="O189" s="123"/>
      <c r="P189" s="124">
        <f t="shared" ref="P189:P192" si="412">N189*O189</f>
        <v>0</v>
      </c>
      <c r="Q189" s="122"/>
      <c r="R189" s="123"/>
      <c r="S189" s="124">
        <f t="shared" ref="S189:S192" si="413">Q189*R189</f>
        <v>0</v>
      </c>
      <c r="T189" s="122"/>
      <c r="U189" s="123"/>
      <c r="V189" s="124">
        <f t="shared" ref="V189:V192" si="414">T189*U189</f>
        <v>0</v>
      </c>
      <c r="W189" s="125">
        <f t="shared" ref="W189:W192" si="415">G189+M189+S189</f>
        <v>5000</v>
      </c>
      <c r="X189" s="126">
        <f t="shared" ref="X189:X192" si="416">J189+P189+V189</f>
        <v>5000</v>
      </c>
      <c r="Y189" s="126">
        <f t="shared" si="398"/>
        <v>0</v>
      </c>
      <c r="Z189" s="127">
        <f t="shared" si="399"/>
        <v>0</v>
      </c>
      <c r="AA189" s="128"/>
      <c r="AB189" s="130"/>
      <c r="AC189" s="130"/>
      <c r="AD189" s="130"/>
      <c r="AE189" s="130"/>
      <c r="AF189" s="130"/>
      <c r="AG189" s="130"/>
    </row>
    <row r="190" spans="1:33" ht="30" customHeight="1" x14ac:dyDescent="0.3">
      <c r="A190" s="118" t="s">
        <v>71</v>
      </c>
      <c r="B190" s="119" t="s">
        <v>282</v>
      </c>
      <c r="C190" s="186" t="s">
        <v>281</v>
      </c>
      <c r="D190" s="121"/>
      <c r="E190" s="122"/>
      <c r="F190" s="123"/>
      <c r="G190" s="124">
        <f t="shared" si="409"/>
        <v>0</v>
      </c>
      <c r="H190" s="122"/>
      <c r="I190" s="123"/>
      <c r="J190" s="124">
        <f t="shared" si="410"/>
        <v>0</v>
      </c>
      <c r="K190" s="122"/>
      <c r="L190" s="123"/>
      <c r="M190" s="124">
        <f t="shared" si="411"/>
        <v>0</v>
      </c>
      <c r="N190" s="122"/>
      <c r="O190" s="123"/>
      <c r="P190" s="124">
        <f t="shared" si="412"/>
        <v>0</v>
      </c>
      <c r="Q190" s="122"/>
      <c r="R190" s="123"/>
      <c r="S190" s="124">
        <f t="shared" si="413"/>
        <v>0</v>
      </c>
      <c r="T190" s="122"/>
      <c r="U190" s="123"/>
      <c r="V190" s="124">
        <f t="shared" si="414"/>
        <v>0</v>
      </c>
      <c r="W190" s="125">
        <f t="shared" si="415"/>
        <v>0</v>
      </c>
      <c r="X190" s="126">
        <f t="shared" si="416"/>
        <v>0</v>
      </c>
      <c r="Y190" s="126">
        <f t="shared" si="398"/>
        <v>0</v>
      </c>
      <c r="Z190" s="127" t="e">
        <f t="shared" si="399"/>
        <v>#DIV/0!</v>
      </c>
      <c r="AA190" s="128"/>
      <c r="AB190" s="130"/>
      <c r="AC190" s="130"/>
      <c r="AD190" s="130"/>
      <c r="AE190" s="130"/>
      <c r="AF190" s="130"/>
      <c r="AG190" s="130"/>
    </row>
    <row r="191" spans="1:33" ht="30" customHeight="1" x14ac:dyDescent="0.3">
      <c r="A191" s="131" t="s">
        <v>71</v>
      </c>
      <c r="B191" s="132" t="s">
        <v>283</v>
      </c>
      <c r="C191" s="186" t="s">
        <v>281</v>
      </c>
      <c r="D191" s="133"/>
      <c r="E191" s="134"/>
      <c r="F191" s="135"/>
      <c r="G191" s="136">
        <f t="shared" si="409"/>
        <v>0</v>
      </c>
      <c r="H191" s="134"/>
      <c r="I191" s="135"/>
      <c r="J191" s="136">
        <f t="shared" si="410"/>
        <v>0</v>
      </c>
      <c r="K191" s="134"/>
      <c r="L191" s="135"/>
      <c r="M191" s="136">
        <f t="shared" si="411"/>
        <v>0</v>
      </c>
      <c r="N191" s="134"/>
      <c r="O191" s="135"/>
      <c r="P191" s="136">
        <f t="shared" si="412"/>
        <v>0</v>
      </c>
      <c r="Q191" s="134"/>
      <c r="R191" s="135"/>
      <c r="S191" s="136">
        <f t="shared" si="413"/>
        <v>0</v>
      </c>
      <c r="T191" s="134"/>
      <c r="U191" s="135"/>
      <c r="V191" s="136">
        <f t="shared" si="414"/>
        <v>0</v>
      </c>
      <c r="W191" s="137">
        <f t="shared" si="415"/>
        <v>0</v>
      </c>
      <c r="X191" s="126">
        <f t="shared" si="416"/>
        <v>0</v>
      </c>
      <c r="Y191" s="126">
        <f t="shared" si="398"/>
        <v>0</v>
      </c>
      <c r="Z191" s="127" t="e">
        <f t="shared" si="399"/>
        <v>#DIV/0!</v>
      </c>
      <c r="AA191" s="138"/>
      <c r="AB191" s="130"/>
      <c r="AC191" s="130"/>
      <c r="AD191" s="130"/>
      <c r="AE191" s="130"/>
      <c r="AF191" s="130"/>
      <c r="AG191" s="130"/>
    </row>
    <row r="192" spans="1:33" ht="30" customHeight="1" x14ac:dyDescent="0.3">
      <c r="A192" s="131" t="s">
        <v>71</v>
      </c>
      <c r="B192" s="132" t="s">
        <v>284</v>
      </c>
      <c r="C192" s="187" t="s">
        <v>285</v>
      </c>
      <c r="D192" s="147"/>
      <c r="E192" s="134"/>
      <c r="F192" s="135">
        <v>0.22</v>
      </c>
      <c r="G192" s="136">
        <f t="shared" si="409"/>
        <v>0</v>
      </c>
      <c r="H192" s="134"/>
      <c r="I192" s="135">
        <v>0.22</v>
      </c>
      <c r="J192" s="136">
        <f t="shared" si="410"/>
        <v>0</v>
      </c>
      <c r="K192" s="134"/>
      <c r="L192" s="135">
        <v>0.22</v>
      </c>
      <c r="M192" s="136">
        <f t="shared" si="411"/>
        <v>0</v>
      </c>
      <c r="N192" s="134"/>
      <c r="O192" s="135">
        <v>0.22</v>
      </c>
      <c r="P192" s="136">
        <f t="shared" si="412"/>
        <v>0</v>
      </c>
      <c r="Q192" s="134"/>
      <c r="R192" s="135">
        <v>0.22</v>
      </c>
      <c r="S192" s="136">
        <f t="shared" si="413"/>
        <v>0</v>
      </c>
      <c r="T192" s="134"/>
      <c r="U192" s="135">
        <v>0.22</v>
      </c>
      <c r="V192" s="136">
        <f t="shared" si="414"/>
        <v>0</v>
      </c>
      <c r="W192" s="137">
        <f t="shared" si="415"/>
        <v>0</v>
      </c>
      <c r="X192" s="126">
        <f t="shared" si="416"/>
        <v>0</v>
      </c>
      <c r="Y192" s="126">
        <f t="shared" si="398"/>
        <v>0</v>
      </c>
      <c r="Z192" s="127" t="e">
        <f t="shared" si="399"/>
        <v>#DIV/0!</v>
      </c>
      <c r="AA192" s="151"/>
      <c r="AB192" s="130"/>
      <c r="AC192" s="130"/>
      <c r="AD192" s="130"/>
      <c r="AE192" s="130"/>
      <c r="AF192" s="130"/>
      <c r="AG192" s="130"/>
    </row>
    <row r="193" spans="1:33" ht="30" customHeight="1" x14ac:dyDescent="0.3">
      <c r="A193" s="107" t="s">
        <v>68</v>
      </c>
      <c r="B193" s="154" t="s">
        <v>286</v>
      </c>
      <c r="C193" s="221" t="s">
        <v>287</v>
      </c>
      <c r="D193" s="140"/>
      <c r="E193" s="141">
        <f>SUM(E194:E196)</f>
        <v>0</v>
      </c>
      <c r="F193" s="142"/>
      <c r="G193" s="143">
        <f t="shared" ref="G193:H193" si="417">SUM(G194:G196)</f>
        <v>0</v>
      </c>
      <c r="H193" s="141">
        <f t="shared" si="417"/>
        <v>0</v>
      </c>
      <c r="I193" s="142"/>
      <c r="J193" s="143">
        <f t="shared" ref="J193:K193" si="418">SUM(J194:J196)</f>
        <v>0</v>
      </c>
      <c r="K193" s="141">
        <f t="shared" si="418"/>
        <v>0</v>
      </c>
      <c r="L193" s="142"/>
      <c r="M193" s="143">
        <f t="shared" ref="M193:N193" si="419">SUM(M194:M196)</f>
        <v>0</v>
      </c>
      <c r="N193" s="141">
        <f t="shared" si="419"/>
        <v>0</v>
      </c>
      <c r="O193" s="142"/>
      <c r="P193" s="143">
        <f t="shared" ref="P193:Q193" si="420">SUM(P194:P196)</f>
        <v>0</v>
      </c>
      <c r="Q193" s="141">
        <f t="shared" si="420"/>
        <v>0</v>
      </c>
      <c r="R193" s="142"/>
      <c r="S193" s="143">
        <f t="shared" ref="S193:T193" si="421">SUM(S194:S196)</f>
        <v>0</v>
      </c>
      <c r="T193" s="141">
        <f t="shared" si="421"/>
        <v>0</v>
      </c>
      <c r="U193" s="142"/>
      <c r="V193" s="143">
        <f t="shared" ref="V193:X193" si="422">SUM(V194:V196)</f>
        <v>0</v>
      </c>
      <c r="W193" s="143">
        <f t="shared" si="422"/>
        <v>0</v>
      </c>
      <c r="X193" s="143">
        <f t="shared" si="422"/>
        <v>0</v>
      </c>
      <c r="Y193" s="143">
        <f t="shared" si="398"/>
        <v>0</v>
      </c>
      <c r="Z193" s="143" t="e">
        <f t="shared" si="399"/>
        <v>#DIV/0!</v>
      </c>
      <c r="AA193" s="293"/>
      <c r="AB193" s="117"/>
      <c r="AC193" s="117"/>
      <c r="AD193" s="117"/>
      <c r="AE193" s="117"/>
      <c r="AF193" s="117"/>
      <c r="AG193" s="117"/>
    </row>
    <row r="194" spans="1:33" ht="30" customHeight="1" x14ac:dyDescent="0.3">
      <c r="A194" s="118" t="s">
        <v>71</v>
      </c>
      <c r="B194" s="119" t="s">
        <v>288</v>
      </c>
      <c r="C194" s="186" t="s">
        <v>289</v>
      </c>
      <c r="D194" s="121"/>
      <c r="E194" s="122"/>
      <c r="F194" s="123"/>
      <c r="G194" s="124">
        <f t="shared" ref="G194:G196" si="423">E194*F194</f>
        <v>0</v>
      </c>
      <c r="H194" s="122"/>
      <c r="I194" s="123"/>
      <c r="J194" s="124">
        <f t="shared" ref="J194:J196" si="424">H194*I194</f>
        <v>0</v>
      </c>
      <c r="K194" s="122"/>
      <c r="L194" s="123"/>
      <c r="M194" s="124">
        <f t="shared" ref="M194:M196" si="425">K194*L194</f>
        <v>0</v>
      </c>
      <c r="N194" s="122"/>
      <c r="O194" s="123"/>
      <c r="P194" s="124">
        <f t="shared" ref="P194:P196" si="426">N194*O194</f>
        <v>0</v>
      </c>
      <c r="Q194" s="122"/>
      <c r="R194" s="123"/>
      <c r="S194" s="124">
        <f t="shared" ref="S194:S196" si="427">Q194*R194</f>
        <v>0</v>
      </c>
      <c r="T194" s="122"/>
      <c r="U194" s="123"/>
      <c r="V194" s="124">
        <f t="shared" ref="V194:V196" si="428">T194*U194</f>
        <v>0</v>
      </c>
      <c r="W194" s="125">
        <f t="shared" ref="W194:W196" si="429">G194+M194+S194</f>
        <v>0</v>
      </c>
      <c r="X194" s="126">
        <f t="shared" ref="X194:X196" si="430">J194+P194+V194</f>
        <v>0</v>
      </c>
      <c r="Y194" s="126">
        <f t="shared" si="398"/>
        <v>0</v>
      </c>
      <c r="Z194" s="127" t="e">
        <f t="shared" si="399"/>
        <v>#DIV/0!</v>
      </c>
      <c r="AA194" s="281"/>
      <c r="AB194" s="130"/>
      <c r="AC194" s="130"/>
      <c r="AD194" s="130"/>
      <c r="AE194" s="130"/>
      <c r="AF194" s="130"/>
      <c r="AG194" s="130"/>
    </row>
    <row r="195" spans="1:33" ht="30" customHeight="1" x14ac:dyDescent="0.3">
      <c r="A195" s="118" t="s">
        <v>71</v>
      </c>
      <c r="B195" s="119" t="s">
        <v>290</v>
      </c>
      <c r="C195" s="186" t="s">
        <v>289</v>
      </c>
      <c r="D195" s="121"/>
      <c r="E195" s="122"/>
      <c r="F195" s="123"/>
      <c r="G195" s="124">
        <f t="shared" si="423"/>
        <v>0</v>
      </c>
      <c r="H195" s="122"/>
      <c r="I195" s="123"/>
      <c r="J195" s="124">
        <f t="shared" si="424"/>
        <v>0</v>
      </c>
      <c r="K195" s="122"/>
      <c r="L195" s="123"/>
      <c r="M195" s="124">
        <f t="shared" si="425"/>
        <v>0</v>
      </c>
      <c r="N195" s="122"/>
      <c r="O195" s="123"/>
      <c r="P195" s="124">
        <f t="shared" si="426"/>
        <v>0</v>
      </c>
      <c r="Q195" s="122"/>
      <c r="R195" s="123"/>
      <c r="S195" s="124">
        <f t="shared" si="427"/>
        <v>0</v>
      </c>
      <c r="T195" s="122"/>
      <c r="U195" s="123"/>
      <c r="V195" s="124">
        <f t="shared" si="428"/>
        <v>0</v>
      </c>
      <c r="W195" s="125">
        <f t="shared" si="429"/>
        <v>0</v>
      </c>
      <c r="X195" s="126">
        <f t="shared" si="430"/>
        <v>0</v>
      </c>
      <c r="Y195" s="126">
        <f t="shared" si="398"/>
        <v>0</v>
      </c>
      <c r="Z195" s="127" t="e">
        <f t="shared" si="399"/>
        <v>#DIV/0!</v>
      </c>
      <c r="AA195" s="281"/>
      <c r="AB195" s="130"/>
      <c r="AC195" s="130"/>
      <c r="AD195" s="130"/>
      <c r="AE195" s="130"/>
      <c r="AF195" s="130"/>
      <c r="AG195" s="130"/>
    </row>
    <row r="196" spans="1:33" ht="30" customHeight="1" x14ac:dyDescent="0.3">
      <c r="A196" s="131" t="s">
        <v>71</v>
      </c>
      <c r="B196" s="132" t="s">
        <v>291</v>
      </c>
      <c r="C196" s="162" t="s">
        <v>289</v>
      </c>
      <c r="D196" s="133"/>
      <c r="E196" s="134"/>
      <c r="F196" s="135"/>
      <c r="G196" s="136">
        <f t="shared" si="423"/>
        <v>0</v>
      </c>
      <c r="H196" s="134"/>
      <c r="I196" s="135"/>
      <c r="J196" s="136">
        <f t="shared" si="424"/>
        <v>0</v>
      </c>
      <c r="K196" s="134"/>
      <c r="L196" s="135"/>
      <c r="M196" s="136">
        <f t="shared" si="425"/>
        <v>0</v>
      </c>
      <c r="N196" s="134"/>
      <c r="O196" s="135"/>
      <c r="P196" s="136">
        <f t="shared" si="426"/>
        <v>0</v>
      </c>
      <c r="Q196" s="134"/>
      <c r="R196" s="135"/>
      <c r="S196" s="136">
        <f t="shared" si="427"/>
        <v>0</v>
      </c>
      <c r="T196" s="134"/>
      <c r="U196" s="135"/>
      <c r="V196" s="136">
        <f t="shared" si="428"/>
        <v>0</v>
      </c>
      <c r="W196" s="137">
        <f t="shared" si="429"/>
        <v>0</v>
      </c>
      <c r="X196" s="126">
        <f t="shared" si="430"/>
        <v>0</v>
      </c>
      <c r="Y196" s="126">
        <f t="shared" si="398"/>
        <v>0</v>
      </c>
      <c r="Z196" s="127" t="e">
        <f t="shared" si="399"/>
        <v>#DIV/0!</v>
      </c>
      <c r="AA196" s="282"/>
      <c r="AB196" s="130"/>
      <c r="AC196" s="130"/>
      <c r="AD196" s="130"/>
      <c r="AE196" s="130"/>
      <c r="AF196" s="130"/>
      <c r="AG196" s="130"/>
    </row>
    <row r="197" spans="1:33" ht="30" customHeight="1" x14ac:dyDescent="0.3">
      <c r="A197" s="107" t="s">
        <v>68</v>
      </c>
      <c r="B197" s="154" t="s">
        <v>292</v>
      </c>
      <c r="C197" s="294" t="s">
        <v>267</v>
      </c>
      <c r="D197" s="140"/>
      <c r="E197" s="141">
        <f>SUM(E198:E206)</f>
        <v>120</v>
      </c>
      <c r="F197" s="142"/>
      <c r="G197" s="143">
        <f>SUM(G198:G207)</f>
        <v>148396</v>
      </c>
      <c r="H197" s="141">
        <f>SUM(H198:H206)</f>
        <v>71</v>
      </c>
      <c r="I197" s="142"/>
      <c r="J197" s="143">
        <f>SUM(J198:J207)</f>
        <v>147857</v>
      </c>
      <c r="K197" s="141">
        <f>SUM(K198:K206)</f>
        <v>0</v>
      </c>
      <c r="L197" s="142"/>
      <c r="M197" s="143">
        <f>SUM(M198:M207)</f>
        <v>0</v>
      </c>
      <c r="N197" s="141">
        <f>SUM(N198:N206)</f>
        <v>0</v>
      </c>
      <c r="O197" s="142"/>
      <c r="P197" s="143">
        <f>SUM(P198:P207)</f>
        <v>0</v>
      </c>
      <c r="Q197" s="141">
        <f>SUM(Q198:Q206)</f>
        <v>0</v>
      </c>
      <c r="R197" s="142"/>
      <c r="S197" s="143">
        <f>SUM(S198:S207)</f>
        <v>0</v>
      </c>
      <c r="T197" s="141">
        <f>SUM(T198:T206)</f>
        <v>0</v>
      </c>
      <c r="U197" s="142"/>
      <c r="V197" s="143">
        <f t="shared" ref="V197:X197" si="431">SUM(V198:V207)</f>
        <v>0</v>
      </c>
      <c r="W197" s="143">
        <f t="shared" si="431"/>
        <v>148396</v>
      </c>
      <c r="X197" s="143">
        <f t="shared" si="431"/>
        <v>147857</v>
      </c>
      <c r="Y197" s="143">
        <f t="shared" si="398"/>
        <v>539</v>
      </c>
      <c r="Z197" s="143">
        <f t="shared" si="399"/>
        <v>3.6321733739453892E-3</v>
      </c>
      <c r="AA197" s="293"/>
      <c r="AB197" s="117"/>
      <c r="AC197" s="117"/>
      <c r="AD197" s="117"/>
      <c r="AE197" s="117"/>
      <c r="AF197" s="117"/>
      <c r="AG197" s="117"/>
    </row>
    <row r="198" spans="1:33" ht="30" customHeight="1" x14ac:dyDescent="0.3">
      <c r="A198" s="118" t="s">
        <v>71</v>
      </c>
      <c r="B198" s="119" t="s">
        <v>293</v>
      </c>
      <c r="C198" s="186" t="s">
        <v>294</v>
      </c>
      <c r="D198" s="121"/>
      <c r="E198" s="122"/>
      <c r="F198" s="123"/>
      <c r="G198" s="124">
        <f t="shared" ref="G198:G207" si="432">E198*F198</f>
        <v>0</v>
      </c>
      <c r="H198" s="122"/>
      <c r="I198" s="123"/>
      <c r="J198" s="124">
        <f t="shared" ref="J198:J207" si="433">H198*I198</f>
        <v>0</v>
      </c>
      <c r="K198" s="122"/>
      <c r="L198" s="123"/>
      <c r="M198" s="124">
        <f t="shared" ref="M198:M207" si="434">K198*L198</f>
        <v>0</v>
      </c>
      <c r="N198" s="122"/>
      <c r="O198" s="123"/>
      <c r="P198" s="124">
        <f t="shared" ref="P198:P207" si="435">N198*O198</f>
        <v>0</v>
      </c>
      <c r="Q198" s="122"/>
      <c r="R198" s="123"/>
      <c r="S198" s="124">
        <f t="shared" ref="S198:S207" si="436">Q198*R198</f>
        <v>0</v>
      </c>
      <c r="T198" s="122"/>
      <c r="U198" s="123"/>
      <c r="V198" s="124">
        <f t="shared" ref="V198:V207" si="437">T198*U198</f>
        <v>0</v>
      </c>
      <c r="W198" s="125">
        <f t="shared" ref="W198:W207" si="438">G198+M198+S198</f>
        <v>0</v>
      </c>
      <c r="X198" s="126">
        <f t="shared" ref="X198:X207" si="439">J198+P198+V198</f>
        <v>0</v>
      </c>
      <c r="Y198" s="126">
        <f t="shared" si="398"/>
        <v>0</v>
      </c>
      <c r="Z198" s="127" t="e">
        <f t="shared" si="399"/>
        <v>#DIV/0!</v>
      </c>
      <c r="AA198" s="281"/>
      <c r="AB198" s="130"/>
      <c r="AC198" s="130"/>
      <c r="AD198" s="130"/>
      <c r="AE198" s="130"/>
      <c r="AF198" s="130"/>
      <c r="AG198" s="130"/>
    </row>
    <row r="199" spans="1:33" ht="30" customHeight="1" x14ac:dyDescent="0.3">
      <c r="A199" s="118" t="s">
        <v>71</v>
      </c>
      <c r="B199" s="119" t="s">
        <v>295</v>
      </c>
      <c r="C199" s="186" t="s">
        <v>296</v>
      </c>
      <c r="D199" s="353" t="s">
        <v>425</v>
      </c>
      <c r="E199" s="122">
        <v>100</v>
      </c>
      <c r="F199" s="123">
        <v>3</v>
      </c>
      <c r="G199" s="124">
        <f t="shared" si="432"/>
        <v>300</v>
      </c>
      <c r="H199" s="122">
        <v>53</v>
      </c>
      <c r="I199" s="123">
        <v>3</v>
      </c>
      <c r="J199" s="124">
        <f t="shared" si="433"/>
        <v>159</v>
      </c>
      <c r="K199" s="122"/>
      <c r="L199" s="123"/>
      <c r="M199" s="124">
        <f t="shared" si="434"/>
        <v>0</v>
      </c>
      <c r="N199" s="122"/>
      <c r="O199" s="123"/>
      <c r="P199" s="124">
        <f t="shared" si="435"/>
        <v>0</v>
      </c>
      <c r="Q199" s="122"/>
      <c r="R199" s="123"/>
      <c r="S199" s="124">
        <f t="shared" si="436"/>
        <v>0</v>
      </c>
      <c r="T199" s="122"/>
      <c r="U199" s="123"/>
      <c r="V199" s="124">
        <f t="shared" si="437"/>
        <v>0</v>
      </c>
      <c r="W199" s="137">
        <f t="shared" si="438"/>
        <v>300</v>
      </c>
      <c r="X199" s="126">
        <f t="shared" si="439"/>
        <v>159</v>
      </c>
      <c r="Y199" s="126">
        <f t="shared" si="398"/>
        <v>141</v>
      </c>
      <c r="Z199" s="127">
        <f t="shared" si="399"/>
        <v>0.47</v>
      </c>
      <c r="AA199" s="281"/>
      <c r="AB199" s="130"/>
      <c r="AC199" s="130"/>
      <c r="AD199" s="130"/>
      <c r="AE199" s="130"/>
      <c r="AF199" s="130"/>
      <c r="AG199" s="130"/>
    </row>
    <row r="200" spans="1:33" ht="30" customHeight="1" x14ac:dyDescent="0.3">
      <c r="A200" s="118" t="s">
        <v>71</v>
      </c>
      <c r="B200" s="119" t="s">
        <v>297</v>
      </c>
      <c r="C200" s="186" t="s">
        <v>298</v>
      </c>
      <c r="D200" s="353" t="s">
        <v>74</v>
      </c>
      <c r="E200" s="122">
        <v>4</v>
      </c>
      <c r="F200" s="123">
        <v>199</v>
      </c>
      <c r="G200" s="124">
        <f t="shared" si="432"/>
        <v>796</v>
      </c>
      <c r="H200" s="122">
        <v>2</v>
      </c>
      <c r="I200" s="123">
        <v>199</v>
      </c>
      <c r="J200" s="124">
        <f t="shared" si="433"/>
        <v>398</v>
      </c>
      <c r="K200" s="122"/>
      <c r="L200" s="123"/>
      <c r="M200" s="124">
        <f t="shared" si="434"/>
        <v>0</v>
      </c>
      <c r="N200" s="122"/>
      <c r="O200" s="123"/>
      <c r="P200" s="124">
        <f t="shared" si="435"/>
        <v>0</v>
      </c>
      <c r="Q200" s="122"/>
      <c r="R200" s="123"/>
      <c r="S200" s="124">
        <f t="shared" si="436"/>
        <v>0</v>
      </c>
      <c r="T200" s="122"/>
      <c r="U200" s="123"/>
      <c r="V200" s="124">
        <f t="shared" si="437"/>
        <v>0</v>
      </c>
      <c r="W200" s="137">
        <f t="shared" si="438"/>
        <v>796</v>
      </c>
      <c r="X200" s="126">
        <f t="shared" si="439"/>
        <v>398</v>
      </c>
      <c r="Y200" s="126">
        <f t="shared" si="398"/>
        <v>398</v>
      </c>
      <c r="Z200" s="127">
        <f t="shared" si="399"/>
        <v>0.5</v>
      </c>
      <c r="AA200" s="281"/>
      <c r="AB200" s="130"/>
      <c r="AC200" s="130"/>
      <c r="AD200" s="130"/>
      <c r="AE200" s="130"/>
      <c r="AF200" s="130"/>
      <c r="AG200" s="130"/>
    </row>
    <row r="201" spans="1:33" ht="30" customHeight="1" x14ac:dyDescent="0.3">
      <c r="A201" s="118" t="s">
        <v>71</v>
      </c>
      <c r="B201" s="119" t="s">
        <v>299</v>
      </c>
      <c r="C201" s="186" t="s">
        <v>300</v>
      </c>
      <c r="D201" s="121"/>
      <c r="E201" s="122"/>
      <c r="F201" s="123"/>
      <c r="G201" s="124">
        <f t="shared" si="432"/>
        <v>0</v>
      </c>
      <c r="H201" s="122"/>
      <c r="I201" s="123"/>
      <c r="J201" s="124">
        <f t="shared" si="433"/>
        <v>0</v>
      </c>
      <c r="K201" s="122"/>
      <c r="L201" s="123"/>
      <c r="M201" s="124">
        <f t="shared" si="434"/>
        <v>0</v>
      </c>
      <c r="N201" s="122"/>
      <c r="O201" s="123"/>
      <c r="P201" s="124">
        <f t="shared" si="435"/>
        <v>0</v>
      </c>
      <c r="Q201" s="122"/>
      <c r="R201" s="123"/>
      <c r="S201" s="124">
        <f t="shared" si="436"/>
        <v>0</v>
      </c>
      <c r="T201" s="122"/>
      <c r="U201" s="123"/>
      <c r="V201" s="124">
        <f t="shared" si="437"/>
        <v>0</v>
      </c>
      <c r="W201" s="137">
        <f t="shared" si="438"/>
        <v>0</v>
      </c>
      <c r="X201" s="126">
        <f t="shared" si="439"/>
        <v>0</v>
      </c>
      <c r="Y201" s="126">
        <f t="shared" si="398"/>
        <v>0</v>
      </c>
      <c r="Z201" s="127" t="e">
        <f t="shared" si="399"/>
        <v>#DIV/0!</v>
      </c>
      <c r="AA201" s="281"/>
      <c r="AB201" s="130"/>
      <c r="AC201" s="130"/>
      <c r="AD201" s="130"/>
      <c r="AE201" s="130"/>
      <c r="AF201" s="130"/>
      <c r="AG201" s="130"/>
    </row>
    <row r="202" spans="1:33" ht="30" customHeight="1" x14ac:dyDescent="0.3">
      <c r="A202" s="118" t="s">
        <v>71</v>
      </c>
      <c r="B202" s="119" t="s">
        <v>301</v>
      </c>
      <c r="C202" s="361" t="s">
        <v>420</v>
      </c>
      <c r="D202" s="353" t="s">
        <v>136</v>
      </c>
      <c r="E202" s="122">
        <v>8</v>
      </c>
      <c r="F202" s="123">
        <v>8000</v>
      </c>
      <c r="G202" s="124">
        <f t="shared" si="432"/>
        <v>64000</v>
      </c>
      <c r="H202" s="122">
        <v>8</v>
      </c>
      <c r="I202" s="123">
        <v>8000</v>
      </c>
      <c r="J202" s="124">
        <f t="shared" si="433"/>
        <v>64000</v>
      </c>
      <c r="K202" s="122"/>
      <c r="L202" s="123"/>
      <c r="M202" s="124">
        <f t="shared" si="434"/>
        <v>0</v>
      </c>
      <c r="N202" s="122"/>
      <c r="O202" s="123"/>
      <c r="P202" s="124">
        <f t="shared" si="435"/>
        <v>0</v>
      </c>
      <c r="Q202" s="122"/>
      <c r="R202" s="123"/>
      <c r="S202" s="124">
        <f t="shared" si="436"/>
        <v>0</v>
      </c>
      <c r="T202" s="122"/>
      <c r="U202" s="123"/>
      <c r="V202" s="124">
        <f t="shared" si="437"/>
        <v>0</v>
      </c>
      <c r="W202" s="137">
        <f t="shared" si="438"/>
        <v>64000</v>
      </c>
      <c r="X202" s="126">
        <f t="shared" si="439"/>
        <v>64000</v>
      </c>
      <c r="Y202" s="126">
        <f t="shared" si="398"/>
        <v>0</v>
      </c>
      <c r="Z202" s="127">
        <f t="shared" si="399"/>
        <v>0</v>
      </c>
      <c r="AA202" s="281"/>
      <c r="AB202" s="129"/>
      <c r="AC202" s="130"/>
      <c r="AD202" s="130"/>
      <c r="AE202" s="130"/>
      <c r="AF202" s="130"/>
      <c r="AG202" s="130"/>
    </row>
    <row r="203" spans="1:33" s="345" customFormat="1" ht="30" customHeight="1" x14ac:dyDescent="0.3">
      <c r="A203" s="118" t="s">
        <v>71</v>
      </c>
      <c r="B203" s="119" t="s">
        <v>302</v>
      </c>
      <c r="C203" s="361" t="s">
        <v>421</v>
      </c>
      <c r="D203" s="353" t="s">
        <v>136</v>
      </c>
      <c r="E203" s="122">
        <v>4</v>
      </c>
      <c r="F203" s="123">
        <v>15000</v>
      </c>
      <c r="G203" s="124">
        <f t="shared" si="432"/>
        <v>60000</v>
      </c>
      <c r="H203" s="122">
        <v>4</v>
      </c>
      <c r="I203" s="123">
        <v>15000</v>
      </c>
      <c r="J203" s="124">
        <f t="shared" si="433"/>
        <v>60000</v>
      </c>
      <c r="K203" s="122"/>
      <c r="L203" s="123"/>
      <c r="M203" s="124"/>
      <c r="N203" s="122"/>
      <c r="O203" s="123"/>
      <c r="P203" s="124"/>
      <c r="Q203" s="122"/>
      <c r="R203" s="123"/>
      <c r="S203" s="124"/>
      <c r="T203" s="122"/>
      <c r="U203" s="123"/>
      <c r="V203" s="124"/>
      <c r="W203" s="137">
        <f t="shared" si="438"/>
        <v>60000</v>
      </c>
      <c r="X203" s="126">
        <f t="shared" si="439"/>
        <v>60000</v>
      </c>
      <c r="Y203" s="126">
        <f t="shared" si="398"/>
        <v>0</v>
      </c>
      <c r="Z203" s="127">
        <f t="shared" si="399"/>
        <v>0</v>
      </c>
      <c r="AA203" s="281"/>
      <c r="AB203" s="129"/>
      <c r="AC203" s="130"/>
      <c r="AD203" s="130"/>
      <c r="AE203" s="130"/>
      <c r="AF203" s="130"/>
      <c r="AG203" s="130"/>
    </row>
    <row r="204" spans="1:33" s="345" customFormat="1" ht="30" customHeight="1" x14ac:dyDescent="0.3">
      <c r="A204" s="118" t="s">
        <v>71</v>
      </c>
      <c r="B204" s="119" t="s">
        <v>303</v>
      </c>
      <c r="C204" s="361" t="s">
        <v>422</v>
      </c>
      <c r="D204" s="353" t="s">
        <v>136</v>
      </c>
      <c r="E204" s="122">
        <v>2</v>
      </c>
      <c r="F204" s="123">
        <v>5000</v>
      </c>
      <c r="G204" s="124">
        <f t="shared" si="432"/>
        <v>10000</v>
      </c>
      <c r="H204" s="122">
        <v>2</v>
      </c>
      <c r="I204" s="123">
        <v>5000</v>
      </c>
      <c r="J204" s="124">
        <f t="shared" si="433"/>
        <v>10000</v>
      </c>
      <c r="K204" s="122"/>
      <c r="L204" s="123"/>
      <c r="M204" s="124"/>
      <c r="N204" s="122"/>
      <c r="O204" s="123"/>
      <c r="P204" s="124"/>
      <c r="Q204" s="122"/>
      <c r="R204" s="123"/>
      <c r="S204" s="124"/>
      <c r="T204" s="122"/>
      <c r="U204" s="123"/>
      <c r="V204" s="124"/>
      <c r="W204" s="137">
        <f t="shared" si="438"/>
        <v>10000</v>
      </c>
      <c r="X204" s="126">
        <f t="shared" si="439"/>
        <v>10000</v>
      </c>
      <c r="Y204" s="126">
        <f t="shared" si="398"/>
        <v>0</v>
      </c>
      <c r="Z204" s="127">
        <f t="shared" si="399"/>
        <v>0</v>
      </c>
      <c r="AA204" s="281"/>
      <c r="AB204" s="129"/>
      <c r="AC204" s="130"/>
      <c r="AD204" s="130"/>
      <c r="AE204" s="130"/>
      <c r="AF204" s="130"/>
      <c r="AG204" s="130"/>
    </row>
    <row r="205" spans="1:33" ht="30" customHeight="1" x14ac:dyDescent="0.3">
      <c r="A205" s="118" t="s">
        <v>71</v>
      </c>
      <c r="B205" s="119" t="s">
        <v>304</v>
      </c>
      <c r="C205" s="361" t="s">
        <v>423</v>
      </c>
      <c r="D205" s="353" t="s">
        <v>136</v>
      </c>
      <c r="E205" s="122">
        <v>1</v>
      </c>
      <c r="F205" s="123">
        <v>5500</v>
      </c>
      <c r="G205" s="124">
        <f t="shared" si="432"/>
        <v>5500</v>
      </c>
      <c r="H205" s="122">
        <v>1</v>
      </c>
      <c r="I205" s="123">
        <v>5500</v>
      </c>
      <c r="J205" s="124">
        <f t="shared" si="433"/>
        <v>5500</v>
      </c>
      <c r="K205" s="122"/>
      <c r="L205" s="123"/>
      <c r="M205" s="124">
        <f t="shared" si="434"/>
        <v>0</v>
      </c>
      <c r="N205" s="122"/>
      <c r="O205" s="123"/>
      <c r="P205" s="124">
        <f t="shared" si="435"/>
        <v>0</v>
      </c>
      <c r="Q205" s="122"/>
      <c r="R205" s="123"/>
      <c r="S205" s="124">
        <f t="shared" si="436"/>
        <v>0</v>
      </c>
      <c r="T205" s="122"/>
      <c r="U205" s="123"/>
      <c r="V205" s="124">
        <f t="shared" si="437"/>
        <v>0</v>
      </c>
      <c r="W205" s="137">
        <f t="shared" si="438"/>
        <v>5500</v>
      </c>
      <c r="X205" s="126">
        <f t="shared" si="439"/>
        <v>5500</v>
      </c>
      <c r="Y205" s="126">
        <f t="shared" si="398"/>
        <v>0</v>
      </c>
      <c r="Z205" s="127">
        <f t="shared" si="399"/>
        <v>0</v>
      </c>
      <c r="AA205" s="281"/>
      <c r="AB205" s="130"/>
      <c r="AC205" s="130"/>
      <c r="AD205" s="130"/>
      <c r="AE205" s="130"/>
      <c r="AF205" s="130"/>
      <c r="AG205" s="130"/>
    </row>
    <row r="206" spans="1:33" ht="30" customHeight="1" x14ac:dyDescent="0.3">
      <c r="A206" s="131" t="s">
        <v>71</v>
      </c>
      <c r="B206" s="119" t="s">
        <v>418</v>
      </c>
      <c r="C206" s="361" t="s">
        <v>424</v>
      </c>
      <c r="D206" s="364" t="s">
        <v>136</v>
      </c>
      <c r="E206" s="134">
        <v>1</v>
      </c>
      <c r="F206" s="135">
        <v>7800</v>
      </c>
      <c r="G206" s="136">
        <f t="shared" si="432"/>
        <v>7800</v>
      </c>
      <c r="H206" s="134">
        <v>1</v>
      </c>
      <c r="I206" s="135">
        <v>7800</v>
      </c>
      <c r="J206" s="136">
        <f t="shared" si="433"/>
        <v>7800</v>
      </c>
      <c r="K206" s="134"/>
      <c r="L206" s="135"/>
      <c r="M206" s="136">
        <f t="shared" si="434"/>
        <v>0</v>
      </c>
      <c r="N206" s="134"/>
      <c r="O206" s="135"/>
      <c r="P206" s="136">
        <f t="shared" si="435"/>
        <v>0</v>
      </c>
      <c r="Q206" s="134"/>
      <c r="R206" s="135"/>
      <c r="S206" s="136">
        <f t="shared" si="436"/>
        <v>0</v>
      </c>
      <c r="T206" s="134"/>
      <c r="U206" s="135"/>
      <c r="V206" s="136">
        <f t="shared" si="437"/>
        <v>0</v>
      </c>
      <c r="W206" s="137">
        <f t="shared" si="438"/>
        <v>7800</v>
      </c>
      <c r="X206" s="126">
        <f t="shared" si="439"/>
        <v>7800</v>
      </c>
      <c r="Y206" s="126">
        <f t="shared" si="398"/>
        <v>0</v>
      </c>
      <c r="Z206" s="127">
        <f t="shared" si="399"/>
        <v>0</v>
      </c>
      <c r="AA206" s="282"/>
      <c r="AB206" s="130"/>
      <c r="AC206" s="130"/>
      <c r="AD206" s="130"/>
      <c r="AE206" s="130"/>
      <c r="AF206" s="130"/>
      <c r="AG206" s="130"/>
    </row>
    <row r="207" spans="1:33" ht="30" customHeight="1" thickBot="1" x14ac:dyDescent="0.35">
      <c r="A207" s="131" t="s">
        <v>71</v>
      </c>
      <c r="B207" s="119" t="s">
        <v>419</v>
      </c>
      <c r="C207" s="187" t="s">
        <v>305</v>
      </c>
      <c r="D207" s="147"/>
      <c r="E207" s="134"/>
      <c r="F207" s="135">
        <v>0.22</v>
      </c>
      <c r="G207" s="136">
        <f t="shared" si="432"/>
        <v>0</v>
      </c>
      <c r="H207" s="134"/>
      <c r="I207" s="135">
        <v>0.22</v>
      </c>
      <c r="J207" s="136">
        <f t="shared" si="433"/>
        <v>0</v>
      </c>
      <c r="K207" s="134"/>
      <c r="L207" s="135">
        <v>0.22</v>
      </c>
      <c r="M207" s="136">
        <f t="shared" si="434"/>
        <v>0</v>
      </c>
      <c r="N207" s="134"/>
      <c r="O207" s="135">
        <v>0.22</v>
      </c>
      <c r="P207" s="136">
        <f t="shared" si="435"/>
        <v>0</v>
      </c>
      <c r="Q207" s="134"/>
      <c r="R207" s="135">
        <v>0.22</v>
      </c>
      <c r="S207" s="136">
        <f t="shared" si="436"/>
        <v>0</v>
      </c>
      <c r="T207" s="134"/>
      <c r="U207" s="135">
        <v>0.22</v>
      </c>
      <c r="V207" s="136">
        <f t="shared" si="437"/>
        <v>0</v>
      </c>
      <c r="W207" s="137">
        <f t="shared" si="438"/>
        <v>0</v>
      </c>
      <c r="X207" s="126">
        <f t="shared" si="439"/>
        <v>0</v>
      </c>
      <c r="Y207" s="126">
        <f t="shared" si="398"/>
        <v>0</v>
      </c>
      <c r="Z207" s="127" t="e">
        <f t="shared" si="399"/>
        <v>#DIV/0!</v>
      </c>
      <c r="AA207" s="151"/>
      <c r="AB207" s="6"/>
      <c r="AC207" s="6"/>
      <c r="AD207" s="6"/>
      <c r="AE207" s="6"/>
      <c r="AF207" s="6"/>
      <c r="AG207" s="6"/>
    </row>
    <row r="208" spans="1:33" ht="30" customHeight="1" thickBot="1" x14ac:dyDescent="0.35">
      <c r="A208" s="295" t="s">
        <v>306</v>
      </c>
      <c r="B208" s="296"/>
      <c r="C208" s="297"/>
      <c r="D208" s="298"/>
      <c r="E208" s="172">
        <f>E197+E193+E188+E183</f>
        <v>121</v>
      </c>
      <c r="F208" s="188"/>
      <c r="G208" s="299">
        <f t="shared" ref="G208:H208" si="440">G197+G193+G188+G183</f>
        <v>153396</v>
      </c>
      <c r="H208" s="172">
        <f t="shared" si="440"/>
        <v>72</v>
      </c>
      <c r="I208" s="188"/>
      <c r="J208" s="299">
        <f t="shared" ref="J208:K208" si="441">J197+J193+J188+J183</f>
        <v>152857</v>
      </c>
      <c r="K208" s="172">
        <f t="shared" si="441"/>
        <v>0</v>
      </c>
      <c r="L208" s="188"/>
      <c r="M208" s="299">
        <f t="shared" ref="M208:N208" si="442">M197+M193+M188+M183</f>
        <v>0</v>
      </c>
      <c r="N208" s="172">
        <f t="shared" si="442"/>
        <v>0</v>
      </c>
      <c r="O208" s="188"/>
      <c r="P208" s="299">
        <f t="shared" ref="P208:Q208" si="443">P197+P193+P188+P183</f>
        <v>0</v>
      </c>
      <c r="Q208" s="172">
        <f t="shared" si="443"/>
        <v>0</v>
      </c>
      <c r="R208" s="188"/>
      <c r="S208" s="299">
        <f t="shared" ref="S208:T208" si="444">S197+S193+S188+S183</f>
        <v>0</v>
      </c>
      <c r="T208" s="172">
        <f t="shared" si="444"/>
        <v>0</v>
      </c>
      <c r="U208" s="188"/>
      <c r="V208" s="299">
        <f>V197+V193+V188+V183</f>
        <v>0</v>
      </c>
      <c r="W208" s="224">
        <f t="shared" ref="W208:X208" si="445">W197+W183+W193+W188</f>
        <v>153396</v>
      </c>
      <c r="X208" s="224">
        <f t="shared" si="445"/>
        <v>152857</v>
      </c>
      <c r="Y208" s="224">
        <f t="shared" si="398"/>
        <v>539</v>
      </c>
      <c r="Z208" s="224">
        <f t="shared" si="399"/>
        <v>3.5137813241544759E-3</v>
      </c>
      <c r="AA208" s="225"/>
      <c r="AB208" s="6"/>
      <c r="AC208" s="6"/>
      <c r="AD208" s="6"/>
      <c r="AE208" s="6"/>
      <c r="AF208" s="6"/>
      <c r="AG208" s="6"/>
    </row>
    <row r="209" spans="1:33" ht="30" customHeight="1" x14ac:dyDescent="0.3">
      <c r="A209" s="300" t="s">
        <v>307</v>
      </c>
      <c r="B209" s="301"/>
      <c r="C209" s="302"/>
      <c r="D209" s="303"/>
      <c r="E209" s="304"/>
      <c r="F209" s="305"/>
      <c r="G209" s="306">
        <f>G36+G50+G63+G87+G101+G136+G148+G156+G164+G171+G175+G181+G208</f>
        <v>834212</v>
      </c>
      <c r="H209" s="304"/>
      <c r="I209" s="305"/>
      <c r="J209" s="306">
        <f>J36+J50+J63+J87+J101+J136+J148+J156+J164+J171+J175+J181+J208</f>
        <v>833673</v>
      </c>
      <c r="K209" s="304"/>
      <c r="L209" s="305"/>
      <c r="M209" s="306">
        <f>M36+M50+M63+M87+M101+M136+M148+M156+M164+M171+M175+M181+M208</f>
        <v>0</v>
      </c>
      <c r="N209" s="304"/>
      <c r="O209" s="305"/>
      <c r="P209" s="306">
        <f>P36+P50+P63+P87+P101+P136+P148+P156+P164+P171+P175+P181+P208</f>
        <v>0</v>
      </c>
      <c r="Q209" s="304"/>
      <c r="R209" s="305"/>
      <c r="S209" s="306">
        <f>S36+S50+S63+S87+S101+S136+S148+S156+S164+S171+S175+S181+S208</f>
        <v>0</v>
      </c>
      <c r="T209" s="304"/>
      <c r="U209" s="305"/>
      <c r="V209" s="306">
        <f>V36+V50+V63+V87+V101+V136+V148+V156+V164+V171+V175+V181+V208</f>
        <v>0</v>
      </c>
      <c r="W209" s="306">
        <f>W36+W50+W63+W87+W101+W136+W148+W156+W164+W171+W175+W181+W208</f>
        <v>834212</v>
      </c>
      <c r="X209" s="306">
        <f>X36+X50+X63+X87+X101+X136+X148+X156+X164+X171+X175+X181+X208</f>
        <v>833673</v>
      </c>
      <c r="Y209" s="306">
        <f>Y36+Y50+Y63+Y87+Y101+Y136+Y148+Y156+Y164+Y171+Y175+Y181+Y208</f>
        <v>539</v>
      </c>
      <c r="Z209" s="307">
        <f t="shared" si="399"/>
        <v>6.4611873240854841E-4</v>
      </c>
      <c r="AA209" s="308"/>
      <c r="AB209" s="6"/>
      <c r="AC209" s="6"/>
      <c r="AD209" s="6"/>
      <c r="AE209" s="6"/>
      <c r="AF209" s="6"/>
      <c r="AG209" s="6"/>
    </row>
    <row r="210" spans="1:33" ht="15" customHeight="1" x14ac:dyDescent="0.3">
      <c r="A210" s="438"/>
      <c r="B210" s="407"/>
      <c r="C210" s="407"/>
      <c r="D210" s="73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309"/>
      <c r="X210" s="309"/>
      <c r="Y210" s="309"/>
      <c r="Z210" s="309"/>
      <c r="AA210" s="82"/>
      <c r="AB210" s="6"/>
      <c r="AC210" s="6"/>
      <c r="AD210" s="6"/>
      <c r="AE210" s="6"/>
      <c r="AF210" s="6"/>
      <c r="AG210" s="6"/>
    </row>
    <row r="211" spans="1:33" ht="30" customHeight="1" x14ac:dyDescent="0.3">
      <c r="A211" s="439" t="s">
        <v>308</v>
      </c>
      <c r="B211" s="419"/>
      <c r="C211" s="419"/>
      <c r="D211" s="310"/>
      <c r="E211" s="304"/>
      <c r="F211" s="305"/>
      <c r="G211" s="311">
        <f>Фінансування!C27-'Кошторис  витрат'!G209</f>
        <v>0</v>
      </c>
      <c r="H211" s="304"/>
      <c r="I211" s="305"/>
      <c r="J211" s="311">
        <f>Фінансування!C28-'Кошторис  витрат'!J209</f>
        <v>0</v>
      </c>
      <c r="K211" s="304"/>
      <c r="L211" s="305"/>
      <c r="M211" s="311">
        <f>Фінансування!J27-'Кошторис  витрат'!M209</f>
        <v>0</v>
      </c>
      <c r="N211" s="304"/>
      <c r="O211" s="305"/>
      <c r="P211" s="311">
        <f>Фінансування!J28-'Кошторис  витрат'!P209</f>
        <v>0</v>
      </c>
      <c r="Q211" s="304"/>
      <c r="R211" s="305"/>
      <c r="S211" s="311">
        <f>Фінансування!L27-'Кошторис  витрат'!S209</f>
        <v>0</v>
      </c>
      <c r="T211" s="304"/>
      <c r="U211" s="305"/>
      <c r="V211" s="311">
        <f>Фінансування!L28-'Кошторис  витрат'!V209</f>
        <v>0</v>
      </c>
      <c r="W211" s="312">
        <f>Фінансування!N27-'Кошторис  витрат'!W209</f>
        <v>0</v>
      </c>
      <c r="X211" s="312">
        <f>Фінансування!N28-'Кошторис  витрат'!X209</f>
        <v>0</v>
      </c>
      <c r="Y211" s="312"/>
      <c r="Z211" s="312"/>
      <c r="AA211" s="313"/>
      <c r="AB211" s="6"/>
      <c r="AC211" s="6"/>
      <c r="AD211" s="6"/>
      <c r="AE211" s="6"/>
      <c r="AF211" s="6"/>
      <c r="AG211" s="6"/>
    </row>
    <row r="212" spans="1:33" ht="15.75" customHeight="1" x14ac:dyDescent="0.3">
      <c r="A212" s="1"/>
      <c r="B212" s="314"/>
      <c r="C212" s="2"/>
      <c r="D212" s="315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70"/>
      <c r="X212" s="70"/>
      <c r="Y212" s="70"/>
      <c r="Z212" s="70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4"/>
      <c r="C213" s="2"/>
      <c r="D213" s="315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70"/>
      <c r="X213" s="70"/>
      <c r="Y213" s="70"/>
      <c r="Z213" s="70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4"/>
      <c r="C214" s="2"/>
      <c r="D214" s="315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70"/>
      <c r="X214" s="70"/>
      <c r="Y214" s="70"/>
      <c r="Z214" s="70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316"/>
      <c r="B215" s="433" t="s">
        <v>614</v>
      </c>
      <c r="C215" s="433"/>
      <c r="D215" s="315"/>
      <c r="E215" s="317"/>
      <c r="F215" s="317"/>
      <c r="G215" s="69"/>
      <c r="H215" s="434" t="s">
        <v>615</v>
      </c>
      <c r="I215" s="434"/>
      <c r="J215" s="434"/>
      <c r="K215" s="318"/>
      <c r="L215" s="2"/>
      <c r="M215" s="69"/>
      <c r="N215" s="318"/>
      <c r="O215" s="2"/>
      <c r="P215" s="69"/>
      <c r="Q215" s="69"/>
      <c r="R215" s="69"/>
      <c r="S215" s="69"/>
      <c r="T215" s="69"/>
      <c r="U215" s="69"/>
      <c r="V215" s="69"/>
      <c r="W215" s="70"/>
      <c r="X215" s="70"/>
      <c r="Y215" s="70"/>
      <c r="Z215" s="70"/>
      <c r="AA215" s="2"/>
      <c r="AB215" s="1"/>
      <c r="AC215" s="2"/>
      <c r="AD215" s="1"/>
      <c r="AE215" s="1"/>
      <c r="AF215" s="1"/>
      <c r="AG215" s="1"/>
    </row>
    <row r="216" spans="1:33" ht="15.75" customHeight="1" x14ac:dyDescent="0.3">
      <c r="A216" s="319"/>
      <c r="B216" s="320"/>
      <c r="C216" s="321" t="s">
        <v>309</v>
      </c>
      <c r="D216" s="322"/>
      <c r="E216" s="323" t="s">
        <v>310</v>
      </c>
      <c r="F216" s="323"/>
      <c r="G216" s="324"/>
      <c r="H216" s="325"/>
      <c r="I216" s="326" t="s">
        <v>311</v>
      </c>
      <c r="J216" s="324"/>
      <c r="K216" s="325"/>
      <c r="L216" s="326"/>
      <c r="M216" s="324"/>
      <c r="N216" s="325"/>
      <c r="O216" s="326"/>
      <c r="P216" s="324"/>
      <c r="Q216" s="324"/>
      <c r="R216" s="324"/>
      <c r="S216" s="324"/>
      <c r="T216" s="324"/>
      <c r="U216" s="324"/>
      <c r="V216" s="324"/>
      <c r="W216" s="327"/>
      <c r="X216" s="327"/>
      <c r="Y216" s="327"/>
      <c r="Z216" s="327"/>
      <c r="AA216" s="328"/>
      <c r="AB216" s="329"/>
      <c r="AC216" s="328"/>
      <c r="AD216" s="329"/>
      <c r="AE216" s="329"/>
      <c r="AF216" s="329"/>
      <c r="AG216" s="329"/>
    </row>
    <row r="217" spans="1:33" ht="15.75" customHeight="1" x14ac:dyDescent="0.3">
      <c r="A217" s="1"/>
      <c r="B217" s="314"/>
      <c r="C217" s="2"/>
      <c r="D217" s="315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70"/>
      <c r="X217" s="70"/>
      <c r="Y217" s="70"/>
      <c r="Z217" s="70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4"/>
      <c r="C218" s="2"/>
      <c r="D218" s="315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70"/>
      <c r="X218" s="70"/>
      <c r="Y218" s="70"/>
      <c r="Z218" s="70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4"/>
      <c r="C219" s="2"/>
      <c r="D219" s="315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70"/>
      <c r="X219" s="70"/>
      <c r="Y219" s="70"/>
      <c r="Z219" s="70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4"/>
      <c r="C220" s="2"/>
      <c r="D220" s="315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30"/>
      <c r="X220" s="330"/>
      <c r="Y220" s="330"/>
      <c r="Z220" s="330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4"/>
      <c r="C221" s="2"/>
      <c r="D221" s="315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30"/>
      <c r="X221" s="330"/>
      <c r="Y221" s="330"/>
      <c r="Z221" s="330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4"/>
      <c r="C222" s="2"/>
      <c r="D222" s="315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30"/>
      <c r="X222" s="330"/>
      <c r="Y222" s="330"/>
      <c r="Z222" s="330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4"/>
      <c r="C223" s="2"/>
      <c r="D223" s="315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30"/>
      <c r="X223" s="330"/>
      <c r="Y223" s="330"/>
      <c r="Z223" s="330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4"/>
      <c r="C224" s="2"/>
      <c r="D224" s="315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30"/>
      <c r="X224" s="330"/>
      <c r="Y224" s="330"/>
      <c r="Z224" s="330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4"/>
      <c r="C225" s="2"/>
      <c r="D225" s="315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30"/>
      <c r="X225" s="330"/>
      <c r="Y225" s="330"/>
      <c r="Z225" s="330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4"/>
      <c r="C226" s="2"/>
      <c r="D226" s="315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30"/>
      <c r="X226" s="330"/>
      <c r="Y226" s="330"/>
      <c r="Z226" s="330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4"/>
      <c r="C227" s="2"/>
      <c r="D227" s="315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30"/>
      <c r="X227" s="330"/>
      <c r="Y227" s="330"/>
      <c r="Z227" s="330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4"/>
      <c r="C228" s="2"/>
      <c r="D228" s="315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30"/>
      <c r="X228" s="330"/>
      <c r="Y228" s="330"/>
      <c r="Z228" s="330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4"/>
      <c r="C229" s="2"/>
      <c r="D229" s="315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30"/>
      <c r="X229" s="330"/>
      <c r="Y229" s="330"/>
      <c r="Z229" s="330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4"/>
      <c r="C230" s="2"/>
      <c r="D230" s="315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30"/>
      <c r="X230" s="330"/>
      <c r="Y230" s="330"/>
      <c r="Z230" s="330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4"/>
      <c r="C231" s="2"/>
      <c r="D231" s="315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30"/>
      <c r="X231" s="330"/>
      <c r="Y231" s="330"/>
      <c r="Z231" s="330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4"/>
      <c r="C232" s="2"/>
      <c r="D232" s="315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30"/>
      <c r="X232" s="330"/>
      <c r="Y232" s="330"/>
      <c r="Z232" s="330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4"/>
      <c r="C233" s="2"/>
      <c r="D233" s="315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30"/>
      <c r="X233" s="330"/>
      <c r="Y233" s="330"/>
      <c r="Z233" s="330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4"/>
      <c r="C234" s="2"/>
      <c r="D234" s="315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30"/>
      <c r="X234" s="330"/>
      <c r="Y234" s="330"/>
      <c r="Z234" s="330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4"/>
      <c r="C235" s="2"/>
      <c r="D235" s="315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30"/>
      <c r="X235" s="330"/>
      <c r="Y235" s="330"/>
      <c r="Z235" s="330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4"/>
      <c r="C236" s="2"/>
      <c r="D236" s="315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30"/>
      <c r="X236" s="330"/>
      <c r="Y236" s="330"/>
      <c r="Z236" s="330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4"/>
      <c r="C237" s="2"/>
      <c r="D237" s="315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30"/>
      <c r="X237" s="330"/>
      <c r="Y237" s="330"/>
      <c r="Z237" s="330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4"/>
      <c r="C238" s="2"/>
      <c r="D238" s="315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30"/>
      <c r="X238" s="330"/>
      <c r="Y238" s="330"/>
      <c r="Z238" s="330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4"/>
      <c r="C239" s="2"/>
      <c r="D239" s="315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30"/>
      <c r="X239" s="330"/>
      <c r="Y239" s="330"/>
      <c r="Z239" s="330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4"/>
      <c r="C240" s="2"/>
      <c r="D240" s="315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30"/>
      <c r="X240" s="330"/>
      <c r="Y240" s="330"/>
      <c r="Z240" s="330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4"/>
      <c r="C241" s="2"/>
      <c r="D241" s="315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30"/>
      <c r="X241" s="330"/>
      <c r="Y241" s="330"/>
      <c r="Z241" s="330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4"/>
      <c r="C242" s="2"/>
      <c r="D242" s="315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30"/>
      <c r="X242" s="330"/>
      <c r="Y242" s="330"/>
      <c r="Z242" s="330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4"/>
      <c r="C243" s="2"/>
      <c r="D243" s="315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30"/>
      <c r="X243" s="330"/>
      <c r="Y243" s="330"/>
      <c r="Z243" s="330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4"/>
      <c r="C244" s="2"/>
      <c r="D244" s="315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30"/>
      <c r="X244" s="330"/>
      <c r="Y244" s="330"/>
      <c r="Z244" s="330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4"/>
      <c r="C245" s="2"/>
      <c r="D245" s="315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30"/>
      <c r="X245" s="330"/>
      <c r="Y245" s="330"/>
      <c r="Z245" s="330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4"/>
      <c r="C246" s="2"/>
      <c r="D246" s="315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30"/>
      <c r="X246" s="330"/>
      <c r="Y246" s="330"/>
      <c r="Z246" s="330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4"/>
      <c r="C247" s="2"/>
      <c r="D247" s="315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30"/>
      <c r="X247" s="330"/>
      <c r="Y247" s="330"/>
      <c r="Z247" s="330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4"/>
      <c r="C248" s="2"/>
      <c r="D248" s="315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30"/>
      <c r="X248" s="330"/>
      <c r="Y248" s="330"/>
      <c r="Z248" s="330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4"/>
      <c r="C249" s="2"/>
      <c r="D249" s="315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30"/>
      <c r="X249" s="330"/>
      <c r="Y249" s="330"/>
      <c r="Z249" s="330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4"/>
      <c r="C250" s="2"/>
      <c r="D250" s="315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30"/>
      <c r="X250" s="330"/>
      <c r="Y250" s="330"/>
      <c r="Z250" s="330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4"/>
      <c r="C251" s="2"/>
      <c r="D251" s="315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30"/>
      <c r="X251" s="330"/>
      <c r="Y251" s="330"/>
      <c r="Z251" s="330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4"/>
      <c r="C252" s="2"/>
      <c r="D252" s="315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30"/>
      <c r="X252" s="330"/>
      <c r="Y252" s="330"/>
      <c r="Z252" s="330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4"/>
      <c r="C253" s="2"/>
      <c r="D253" s="315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30"/>
      <c r="X253" s="330"/>
      <c r="Y253" s="330"/>
      <c r="Z253" s="330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4"/>
      <c r="C254" s="2"/>
      <c r="D254" s="315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30"/>
      <c r="X254" s="330"/>
      <c r="Y254" s="330"/>
      <c r="Z254" s="330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4"/>
      <c r="C255" s="2"/>
      <c r="D255" s="315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30"/>
      <c r="X255" s="330"/>
      <c r="Y255" s="330"/>
      <c r="Z255" s="330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4"/>
      <c r="C256" s="2"/>
      <c r="D256" s="315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30"/>
      <c r="X256" s="330"/>
      <c r="Y256" s="330"/>
      <c r="Z256" s="330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4"/>
      <c r="C257" s="2"/>
      <c r="D257" s="315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30"/>
      <c r="X257" s="330"/>
      <c r="Y257" s="330"/>
      <c r="Z257" s="330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4"/>
      <c r="C258" s="2"/>
      <c r="D258" s="315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30"/>
      <c r="X258" s="330"/>
      <c r="Y258" s="330"/>
      <c r="Z258" s="330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4"/>
      <c r="C259" s="2"/>
      <c r="D259" s="315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30"/>
      <c r="X259" s="330"/>
      <c r="Y259" s="330"/>
      <c r="Z259" s="330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4"/>
      <c r="C260" s="2"/>
      <c r="D260" s="315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30"/>
      <c r="X260" s="330"/>
      <c r="Y260" s="330"/>
      <c r="Z260" s="330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4"/>
      <c r="C261" s="2"/>
      <c r="D261" s="315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30"/>
      <c r="X261" s="330"/>
      <c r="Y261" s="330"/>
      <c r="Z261" s="330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4"/>
      <c r="C262" s="2"/>
      <c r="D262" s="315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30"/>
      <c r="X262" s="330"/>
      <c r="Y262" s="330"/>
      <c r="Z262" s="330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4"/>
      <c r="C263" s="2"/>
      <c r="D263" s="315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30"/>
      <c r="X263" s="330"/>
      <c r="Y263" s="330"/>
      <c r="Z263" s="330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4"/>
      <c r="C264" s="2"/>
      <c r="D264" s="315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30"/>
      <c r="X264" s="330"/>
      <c r="Y264" s="330"/>
      <c r="Z264" s="330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4"/>
      <c r="C265" s="2"/>
      <c r="D265" s="315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30"/>
      <c r="X265" s="330"/>
      <c r="Y265" s="330"/>
      <c r="Z265" s="330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4"/>
      <c r="C266" s="2"/>
      <c r="D266" s="315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30"/>
      <c r="X266" s="330"/>
      <c r="Y266" s="330"/>
      <c r="Z266" s="330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4"/>
      <c r="C267" s="2"/>
      <c r="D267" s="315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30"/>
      <c r="X267" s="330"/>
      <c r="Y267" s="330"/>
      <c r="Z267" s="330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4"/>
      <c r="C268" s="2"/>
      <c r="D268" s="315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30"/>
      <c r="X268" s="330"/>
      <c r="Y268" s="330"/>
      <c r="Z268" s="330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4"/>
      <c r="C269" s="2"/>
      <c r="D269" s="315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30"/>
      <c r="X269" s="330"/>
      <c r="Y269" s="330"/>
      <c r="Z269" s="330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4"/>
      <c r="C270" s="2"/>
      <c r="D270" s="315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30"/>
      <c r="X270" s="330"/>
      <c r="Y270" s="330"/>
      <c r="Z270" s="330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4"/>
      <c r="C271" s="2"/>
      <c r="D271" s="315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30"/>
      <c r="X271" s="330"/>
      <c r="Y271" s="330"/>
      <c r="Z271" s="330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4"/>
      <c r="C272" s="2"/>
      <c r="D272" s="315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30"/>
      <c r="X272" s="330"/>
      <c r="Y272" s="330"/>
      <c r="Z272" s="330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4"/>
      <c r="C273" s="2"/>
      <c r="D273" s="315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30"/>
      <c r="X273" s="330"/>
      <c r="Y273" s="330"/>
      <c r="Z273" s="330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4"/>
      <c r="C274" s="2"/>
      <c r="D274" s="315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30"/>
      <c r="X274" s="330"/>
      <c r="Y274" s="330"/>
      <c r="Z274" s="330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4"/>
      <c r="C275" s="2"/>
      <c r="D275" s="315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30"/>
      <c r="X275" s="330"/>
      <c r="Y275" s="330"/>
      <c r="Z275" s="330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4"/>
      <c r="C276" s="2"/>
      <c r="D276" s="315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30"/>
      <c r="X276" s="330"/>
      <c r="Y276" s="330"/>
      <c r="Z276" s="330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4"/>
      <c r="C277" s="2"/>
      <c r="D277" s="315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30"/>
      <c r="X277" s="330"/>
      <c r="Y277" s="330"/>
      <c r="Z277" s="330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4"/>
      <c r="C278" s="2"/>
      <c r="D278" s="315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30"/>
      <c r="X278" s="330"/>
      <c r="Y278" s="330"/>
      <c r="Z278" s="330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4"/>
      <c r="C279" s="2"/>
      <c r="D279" s="315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30"/>
      <c r="X279" s="330"/>
      <c r="Y279" s="330"/>
      <c r="Z279" s="330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4"/>
      <c r="C280" s="2"/>
      <c r="D280" s="315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30"/>
      <c r="X280" s="330"/>
      <c r="Y280" s="330"/>
      <c r="Z280" s="330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4"/>
      <c r="C281" s="2"/>
      <c r="D281" s="315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30"/>
      <c r="X281" s="330"/>
      <c r="Y281" s="330"/>
      <c r="Z281" s="330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4"/>
      <c r="C282" s="2"/>
      <c r="D282" s="315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30"/>
      <c r="X282" s="330"/>
      <c r="Y282" s="330"/>
      <c r="Z282" s="330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4"/>
      <c r="C283" s="2"/>
      <c r="D283" s="315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30"/>
      <c r="X283" s="330"/>
      <c r="Y283" s="330"/>
      <c r="Z283" s="330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4"/>
      <c r="C284" s="2"/>
      <c r="D284" s="315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30"/>
      <c r="X284" s="330"/>
      <c r="Y284" s="330"/>
      <c r="Z284" s="330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4"/>
      <c r="C285" s="2"/>
      <c r="D285" s="315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30"/>
      <c r="X285" s="330"/>
      <c r="Y285" s="330"/>
      <c r="Z285" s="330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4"/>
      <c r="C286" s="2"/>
      <c r="D286" s="315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30"/>
      <c r="X286" s="330"/>
      <c r="Y286" s="330"/>
      <c r="Z286" s="330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4"/>
      <c r="C287" s="2"/>
      <c r="D287" s="315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30"/>
      <c r="X287" s="330"/>
      <c r="Y287" s="330"/>
      <c r="Z287" s="330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4"/>
      <c r="C288" s="2"/>
      <c r="D288" s="315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30"/>
      <c r="X288" s="330"/>
      <c r="Y288" s="330"/>
      <c r="Z288" s="330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4"/>
      <c r="C289" s="2"/>
      <c r="D289" s="315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30"/>
      <c r="X289" s="330"/>
      <c r="Y289" s="330"/>
      <c r="Z289" s="330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4"/>
      <c r="C290" s="2"/>
      <c r="D290" s="315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30"/>
      <c r="X290" s="330"/>
      <c r="Y290" s="330"/>
      <c r="Z290" s="330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4"/>
      <c r="C291" s="2"/>
      <c r="D291" s="315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30"/>
      <c r="X291" s="330"/>
      <c r="Y291" s="330"/>
      <c r="Z291" s="330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4"/>
      <c r="C292" s="2"/>
      <c r="D292" s="315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30"/>
      <c r="X292" s="330"/>
      <c r="Y292" s="330"/>
      <c r="Z292" s="330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4"/>
      <c r="C293" s="2"/>
      <c r="D293" s="315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30"/>
      <c r="X293" s="330"/>
      <c r="Y293" s="330"/>
      <c r="Z293" s="330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4"/>
      <c r="C294" s="2"/>
      <c r="D294" s="315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30"/>
      <c r="X294" s="330"/>
      <c r="Y294" s="330"/>
      <c r="Z294" s="330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4"/>
      <c r="C295" s="2"/>
      <c r="D295" s="315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30"/>
      <c r="X295" s="330"/>
      <c r="Y295" s="330"/>
      <c r="Z295" s="330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4"/>
      <c r="C296" s="2"/>
      <c r="D296" s="315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30"/>
      <c r="X296" s="330"/>
      <c r="Y296" s="330"/>
      <c r="Z296" s="330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4"/>
      <c r="C297" s="2"/>
      <c r="D297" s="315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30"/>
      <c r="X297" s="330"/>
      <c r="Y297" s="330"/>
      <c r="Z297" s="330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4"/>
      <c r="C298" s="2"/>
      <c r="D298" s="315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30"/>
      <c r="X298" s="330"/>
      <c r="Y298" s="330"/>
      <c r="Z298" s="330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4"/>
      <c r="C299" s="2"/>
      <c r="D299" s="315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30"/>
      <c r="X299" s="330"/>
      <c r="Y299" s="330"/>
      <c r="Z299" s="330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4"/>
      <c r="C300" s="2"/>
      <c r="D300" s="315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30"/>
      <c r="X300" s="330"/>
      <c r="Y300" s="330"/>
      <c r="Z300" s="330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4"/>
      <c r="C301" s="2"/>
      <c r="D301" s="315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30"/>
      <c r="X301" s="330"/>
      <c r="Y301" s="330"/>
      <c r="Z301" s="330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4"/>
      <c r="C302" s="2"/>
      <c r="D302" s="315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30"/>
      <c r="X302" s="330"/>
      <c r="Y302" s="330"/>
      <c r="Z302" s="330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4"/>
      <c r="C303" s="2"/>
      <c r="D303" s="315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30"/>
      <c r="X303" s="330"/>
      <c r="Y303" s="330"/>
      <c r="Z303" s="330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4"/>
      <c r="C304" s="2"/>
      <c r="D304" s="315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30"/>
      <c r="X304" s="330"/>
      <c r="Y304" s="330"/>
      <c r="Z304" s="330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4"/>
      <c r="C305" s="2"/>
      <c r="D305" s="315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30"/>
      <c r="X305" s="330"/>
      <c r="Y305" s="330"/>
      <c r="Z305" s="330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4"/>
      <c r="C306" s="2"/>
      <c r="D306" s="315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30"/>
      <c r="X306" s="330"/>
      <c r="Y306" s="330"/>
      <c r="Z306" s="330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4"/>
      <c r="C307" s="2"/>
      <c r="D307" s="315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30"/>
      <c r="X307" s="330"/>
      <c r="Y307" s="330"/>
      <c r="Z307" s="330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4"/>
      <c r="C308" s="2"/>
      <c r="D308" s="315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30"/>
      <c r="X308" s="330"/>
      <c r="Y308" s="330"/>
      <c r="Z308" s="330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4"/>
      <c r="C309" s="2"/>
      <c r="D309" s="315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30"/>
      <c r="X309" s="330"/>
      <c r="Y309" s="330"/>
      <c r="Z309" s="330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4"/>
      <c r="C310" s="2"/>
      <c r="D310" s="315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30"/>
      <c r="X310" s="330"/>
      <c r="Y310" s="330"/>
      <c r="Z310" s="330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4"/>
      <c r="C311" s="2"/>
      <c r="D311" s="315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30"/>
      <c r="X311" s="330"/>
      <c r="Y311" s="330"/>
      <c r="Z311" s="330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4"/>
      <c r="C312" s="2"/>
      <c r="D312" s="315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30"/>
      <c r="X312" s="330"/>
      <c r="Y312" s="330"/>
      <c r="Z312" s="330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4"/>
      <c r="C313" s="2"/>
      <c r="D313" s="315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30"/>
      <c r="X313" s="330"/>
      <c r="Y313" s="330"/>
      <c r="Z313" s="330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4"/>
      <c r="C314" s="2"/>
      <c r="D314" s="315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30"/>
      <c r="X314" s="330"/>
      <c r="Y314" s="330"/>
      <c r="Z314" s="330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4"/>
      <c r="C315" s="2"/>
      <c r="D315" s="315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30"/>
      <c r="X315" s="330"/>
      <c r="Y315" s="330"/>
      <c r="Z315" s="330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4"/>
      <c r="C316" s="2"/>
      <c r="D316" s="315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30"/>
      <c r="X316" s="330"/>
      <c r="Y316" s="330"/>
      <c r="Z316" s="330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4"/>
      <c r="C317" s="2"/>
      <c r="D317" s="315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30"/>
      <c r="X317" s="330"/>
      <c r="Y317" s="330"/>
      <c r="Z317" s="330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4"/>
      <c r="C318" s="2"/>
      <c r="D318" s="315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30"/>
      <c r="X318" s="330"/>
      <c r="Y318" s="330"/>
      <c r="Z318" s="330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4"/>
      <c r="C319" s="2"/>
      <c r="D319" s="315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30"/>
      <c r="X319" s="330"/>
      <c r="Y319" s="330"/>
      <c r="Z319" s="330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4"/>
      <c r="C320" s="2"/>
      <c r="D320" s="315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30"/>
      <c r="X320" s="330"/>
      <c r="Y320" s="330"/>
      <c r="Z320" s="330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4"/>
      <c r="C321" s="2"/>
      <c r="D321" s="315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30"/>
      <c r="X321" s="330"/>
      <c r="Y321" s="330"/>
      <c r="Z321" s="330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4"/>
      <c r="C322" s="2"/>
      <c r="D322" s="315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30"/>
      <c r="X322" s="330"/>
      <c r="Y322" s="330"/>
      <c r="Z322" s="330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4"/>
      <c r="C323" s="2"/>
      <c r="D323" s="315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30"/>
      <c r="X323" s="330"/>
      <c r="Y323" s="330"/>
      <c r="Z323" s="330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4"/>
      <c r="C324" s="2"/>
      <c r="D324" s="315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30"/>
      <c r="X324" s="330"/>
      <c r="Y324" s="330"/>
      <c r="Z324" s="330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4"/>
      <c r="C325" s="2"/>
      <c r="D325" s="315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30"/>
      <c r="X325" s="330"/>
      <c r="Y325" s="330"/>
      <c r="Z325" s="330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4"/>
      <c r="C326" s="2"/>
      <c r="D326" s="315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30"/>
      <c r="X326" s="330"/>
      <c r="Y326" s="330"/>
      <c r="Z326" s="330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4"/>
      <c r="C327" s="2"/>
      <c r="D327" s="315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30"/>
      <c r="X327" s="330"/>
      <c r="Y327" s="330"/>
      <c r="Z327" s="330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4"/>
      <c r="C328" s="2"/>
      <c r="D328" s="315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30"/>
      <c r="X328" s="330"/>
      <c r="Y328" s="330"/>
      <c r="Z328" s="330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4"/>
      <c r="C329" s="2"/>
      <c r="D329" s="315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30"/>
      <c r="X329" s="330"/>
      <c r="Y329" s="330"/>
      <c r="Z329" s="330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4"/>
      <c r="C330" s="2"/>
      <c r="D330" s="315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30"/>
      <c r="X330" s="330"/>
      <c r="Y330" s="330"/>
      <c r="Z330" s="330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4"/>
      <c r="C331" s="2"/>
      <c r="D331" s="315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30"/>
      <c r="X331" s="330"/>
      <c r="Y331" s="330"/>
      <c r="Z331" s="330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4"/>
      <c r="C332" s="2"/>
      <c r="D332" s="315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30"/>
      <c r="X332" s="330"/>
      <c r="Y332" s="330"/>
      <c r="Z332" s="330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4"/>
      <c r="C333" s="2"/>
      <c r="D333" s="315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30"/>
      <c r="X333" s="330"/>
      <c r="Y333" s="330"/>
      <c r="Z333" s="330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4"/>
      <c r="C334" s="2"/>
      <c r="D334" s="315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30"/>
      <c r="X334" s="330"/>
      <c r="Y334" s="330"/>
      <c r="Z334" s="330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4"/>
      <c r="C335" s="2"/>
      <c r="D335" s="315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30"/>
      <c r="X335" s="330"/>
      <c r="Y335" s="330"/>
      <c r="Z335" s="330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4"/>
      <c r="C336" s="2"/>
      <c r="D336" s="315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30"/>
      <c r="X336" s="330"/>
      <c r="Y336" s="330"/>
      <c r="Z336" s="330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4"/>
      <c r="C337" s="2"/>
      <c r="D337" s="315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30"/>
      <c r="X337" s="330"/>
      <c r="Y337" s="330"/>
      <c r="Z337" s="330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4"/>
      <c r="C338" s="2"/>
      <c r="D338" s="315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30"/>
      <c r="X338" s="330"/>
      <c r="Y338" s="330"/>
      <c r="Z338" s="330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4"/>
      <c r="C339" s="2"/>
      <c r="D339" s="315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30"/>
      <c r="X339" s="330"/>
      <c r="Y339" s="330"/>
      <c r="Z339" s="330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4"/>
      <c r="C340" s="2"/>
      <c r="D340" s="315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30"/>
      <c r="X340" s="330"/>
      <c r="Y340" s="330"/>
      <c r="Z340" s="330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4"/>
      <c r="C341" s="2"/>
      <c r="D341" s="315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30"/>
      <c r="X341" s="330"/>
      <c r="Y341" s="330"/>
      <c r="Z341" s="330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4"/>
      <c r="C342" s="2"/>
      <c r="D342" s="315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30"/>
      <c r="X342" s="330"/>
      <c r="Y342" s="330"/>
      <c r="Z342" s="330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4"/>
      <c r="C343" s="2"/>
      <c r="D343" s="315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30"/>
      <c r="X343" s="330"/>
      <c r="Y343" s="330"/>
      <c r="Z343" s="330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4"/>
      <c r="C344" s="2"/>
      <c r="D344" s="315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30"/>
      <c r="X344" s="330"/>
      <c r="Y344" s="330"/>
      <c r="Z344" s="330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4"/>
      <c r="C345" s="2"/>
      <c r="D345" s="315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30"/>
      <c r="X345" s="330"/>
      <c r="Y345" s="330"/>
      <c r="Z345" s="330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4"/>
      <c r="C346" s="2"/>
      <c r="D346" s="315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30"/>
      <c r="X346" s="330"/>
      <c r="Y346" s="330"/>
      <c r="Z346" s="330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4"/>
      <c r="C347" s="2"/>
      <c r="D347" s="315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30"/>
      <c r="X347" s="330"/>
      <c r="Y347" s="330"/>
      <c r="Z347" s="330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4"/>
      <c r="C348" s="2"/>
      <c r="D348" s="315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30"/>
      <c r="X348" s="330"/>
      <c r="Y348" s="330"/>
      <c r="Z348" s="330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4"/>
      <c r="C349" s="2"/>
      <c r="D349" s="315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30"/>
      <c r="X349" s="330"/>
      <c r="Y349" s="330"/>
      <c r="Z349" s="330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4"/>
      <c r="C350" s="2"/>
      <c r="D350" s="315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30"/>
      <c r="X350" s="330"/>
      <c r="Y350" s="330"/>
      <c r="Z350" s="330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4"/>
      <c r="C351" s="2"/>
      <c r="D351" s="315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30"/>
      <c r="X351" s="330"/>
      <c r="Y351" s="330"/>
      <c r="Z351" s="330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4"/>
      <c r="C352" s="2"/>
      <c r="D352" s="315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30"/>
      <c r="X352" s="330"/>
      <c r="Y352" s="330"/>
      <c r="Z352" s="330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4"/>
      <c r="C353" s="2"/>
      <c r="D353" s="315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30"/>
      <c r="X353" s="330"/>
      <c r="Y353" s="330"/>
      <c r="Z353" s="330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4"/>
      <c r="C354" s="2"/>
      <c r="D354" s="315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30"/>
      <c r="X354" s="330"/>
      <c r="Y354" s="330"/>
      <c r="Z354" s="330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4"/>
      <c r="C355" s="2"/>
      <c r="D355" s="315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30"/>
      <c r="X355" s="330"/>
      <c r="Y355" s="330"/>
      <c r="Z355" s="330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4"/>
      <c r="C356" s="2"/>
      <c r="D356" s="315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30"/>
      <c r="X356" s="330"/>
      <c r="Y356" s="330"/>
      <c r="Z356" s="330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4"/>
      <c r="C357" s="2"/>
      <c r="D357" s="315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30"/>
      <c r="X357" s="330"/>
      <c r="Y357" s="330"/>
      <c r="Z357" s="330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4"/>
      <c r="C358" s="2"/>
      <c r="D358" s="315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30"/>
      <c r="X358" s="330"/>
      <c r="Y358" s="330"/>
      <c r="Z358" s="330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4"/>
      <c r="C359" s="2"/>
      <c r="D359" s="315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30"/>
      <c r="X359" s="330"/>
      <c r="Y359" s="330"/>
      <c r="Z359" s="330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4"/>
      <c r="C360" s="2"/>
      <c r="D360" s="315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30"/>
      <c r="X360" s="330"/>
      <c r="Y360" s="330"/>
      <c r="Z360" s="330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4"/>
      <c r="C361" s="2"/>
      <c r="D361" s="315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30"/>
      <c r="X361" s="330"/>
      <c r="Y361" s="330"/>
      <c r="Z361" s="330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4"/>
      <c r="C362" s="2"/>
      <c r="D362" s="315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30"/>
      <c r="X362" s="330"/>
      <c r="Y362" s="330"/>
      <c r="Z362" s="330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4"/>
      <c r="C363" s="2"/>
      <c r="D363" s="315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30"/>
      <c r="X363" s="330"/>
      <c r="Y363" s="330"/>
      <c r="Z363" s="330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4"/>
      <c r="C364" s="2"/>
      <c r="D364" s="315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30"/>
      <c r="X364" s="330"/>
      <c r="Y364" s="330"/>
      <c r="Z364" s="330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4"/>
      <c r="C365" s="2"/>
      <c r="D365" s="315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30"/>
      <c r="X365" s="330"/>
      <c r="Y365" s="330"/>
      <c r="Z365" s="330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4"/>
      <c r="C366" s="2"/>
      <c r="D366" s="315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30"/>
      <c r="X366" s="330"/>
      <c r="Y366" s="330"/>
      <c r="Z366" s="330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4"/>
      <c r="C367" s="2"/>
      <c r="D367" s="315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30"/>
      <c r="X367" s="330"/>
      <c r="Y367" s="330"/>
      <c r="Z367" s="330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4"/>
      <c r="C368" s="2"/>
      <c r="D368" s="315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30"/>
      <c r="X368" s="330"/>
      <c r="Y368" s="330"/>
      <c r="Z368" s="330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4"/>
      <c r="C369" s="2"/>
      <c r="D369" s="315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30"/>
      <c r="X369" s="330"/>
      <c r="Y369" s="330"/>
      <c r="Z369" s="330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4"/>
      <c r="C370" s="2"/>
      <c r="D370" s="315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30"/>
      <c r="X370" s="330"/>
      <c r="Y370" s="330"/>
      <c r="Z370" s="330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4"/>
      <c r="C371" s="2"/>
      <c r="D371" s="315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30"/>
      <c r="X371" s="330"/>
      <c r="Y371" s="330"/>
      <c r="Z371" s="330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4"/>
      <c r="C372" s="2"/>
      <c r="D372" s="315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30"/>
      <c r="X372" s="330"/>
      <c r="Y372" s="330"/>
      <c r="Z372" s="330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4"/>
      <c r="C373" s="2"/>
      <c r="D373" s="315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30"/>
      <c r="X373" s="330"/>
      <c r="Y373" s="330"/>
      <c r="Z373" s="330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4"/>
      <c r="C374" s="2"/>
      <c r="D374" s="315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30"/>
      <c r="X374" s="330"/>
      <c r="Y374" s="330"/>
      <c r="Z374" s="330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4"/>
      <c r="C375" s="2"/>
      <c r="D375" s="315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30"/>
      <c r="X375" s="330"/>
      <c r="Y375" s="330"/>
      <c r="Z375" s="330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4"/>
      <c r="C376" s="2"/>
      <c r="D376" s="315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30"/>
      <c r="X376" s="330"/>
      <c r="Y376" s="330"/>
      <c r="Z376" s="330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4"/>
      <c r="C377" s="2"/>
      <c r="D377" s="315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30"/>
      <c r="X377" s="330"/>
      <c r="Y377" s="330"/>
      <c r="Z377" s="330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4"/>
      <c r="C378" s="2"/>
      <c r="D378" s="315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30"/>
      <c r="X378" s="330"/>
      <c r="Y378" s="330"/>
      <c r="Z378" s="330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4"/>
      <c r="C379" s="2"/>
      <c r="D379" s="315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30"/>
      <c r="X379" s="330"/>
      <c r="Y379" s="330"/>
      <c r="Z379" s="330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4"/>
      <c r="C380" s="2"/>
      <c r="D380" s="315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30"/>
      <c r="X380" s="330"/>
      <c r="Y380" s="330"/>
      <c r="Z380" s="330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4"/>
      <c r="C381" s="2"/>
      <c r="D381" s="315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30"/>
      <c r="X381" s="330"/>
      <c r="Y381" s="330"/>
      <c r="Z381" s="330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4"/>
      <c r="C382" s="2"/>
      <c r="D382" s="315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30"/>
      <c r="X382" s="330"/>
      <c r="Y382" s="330"/>
      <c r="Z382" s="330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14"/>
      <c r="C383" s="2"/>
      <c r="D383" s="315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30"/>
      <c r="X383" s="330"/>
      <c r="Y383" s="330"/>
      <c r="Z383" s="330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14"/>
      <c r="C384" s="2"/>
      <c r="D384" s="315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30"/>
      <c r="X384" s="330"/>
      <c r="Y384" s="330"/>
      <c r="Z384" s="330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14"/>
      <c r="C385" s="2"/>
      <c r="D385" s="315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30"/>
      <c r="X385" s="330"/>
      <c r="Y385" s="330"/>
      <c r="Z385" s="330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14"/>
      <c r="C386" s="2"/>
      <c r="D386" s="315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30"/>
      <c r="X386" s="330"/>
      <c r="Y386" s="330"/>
      <c r="Z386" s="330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14"/>
      <c r="C387" s="2"/>
      <c r="D387" s="315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30"/>
      <c r="X387" s="330"/>
      <c r="Y387" s="330"/>
      <c r="Z387" s="330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14"/>
      <c r="C388" s="2"/>
      <c r="D388" s="315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30"/>
      <c r="X388" s="330"/>
      <c r="Y388" s="330"/>
      <c r="Z388" s="330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14"/>
      <c r="C389" s="2"/>
      <c r="D389" s="315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30"/>
      <c r="X389" s="330"/>
      <c r="Y389" s="330"/>
      <c r="Z389" s="330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314"/>
      <c r="C390" s="2"/>
      <c r="D390" s="315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30"/>
      <c r="X390" s="330"/>
      <c r="Y390" s="330"/>
      <c r="Z390" s="330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314"/>
      <c r="C391" s="2"/>
      <c r="D391" s="315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30"/>
      <c r="X391" s="330"/>
      <c r="Y391" s="330"/>
      <c r="Z391" s="330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314"/>
      <c r="C392" s="2"/>
      <c r="D392" s="315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30"/>
      <c r="X392" s="330"/>
      <c r="Y392" s="330"/>
      <c r="Z392" s="330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314"/>
      <c r="C393" s="2"/>
      <c r="D393" s="315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30"/>
      <c r="X393" s="330"/>
      <c r="Y393" s="330"/>
      <c r="Z393" s="330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314"/>
      <c r="C394" s="2"/>
      <c r="D394" s="315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30"/>
      <c r="X394" s="330"/>
      <c r="Y394" s="330"/>
      <c r="Z394" s="330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314"/>
      <c r="C395" s="2"/>
      <c r="D395" s="315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30"/>
      <c r="X395" s="330"/>
      <c r="Y395" s="330"/>
      <c r="Z395" s="330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314"/>
      <c r="C396" s="2"/>
      <c r="D396" s="315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330"/>
      <c r="X396" s="330"/>
      <c r="Y396" s="330"/>
      <c r="Z396" s="330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A397" s="1"/>
      <c r="B397" s="314"/>
      <c r="C397" s="2"/>
      <c r="D397" s="315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330"/>
      <c r="X397" s="330"/>
      <c r="Y397" s="330"/>
      <c r="Z397" s="330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">
      <c r="A398" s="1"/>
      <c r="B398" s="314"/>
      <c r="C398" s="2"/>
      <c r="D398" s="315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330"/>
      <c r="X398" s="330"/>
      <c r="Y398" s="330"/>
      <c r="Z398" s="330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">
      <c r="A399" s="1"/>
      <c r="B399" s="314"/>
      <c r="C399" s="2"/>
      <c r="D399" s="315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330"/>
      <c r="X399" s="330"/>
      <c r="Y399" s="330"/>
      <c r="Z399" s="330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">
      <c r="A400" s="1"/>
      <c r="B400" s="314"/>
      <c r="C400" s="2"/>
      <c r="D400" s="315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330"/>
      <c r="X400" s="330"/>
      <c r="Y400" s="330"/>
      <c r="Z400" s="330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">
      <c r="A401" s="1"/>
      <c r="B401" s="314"/>
      <c r="C401" s="2"/>
      <c r="D401" s="315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330"/>
      <c r="X401" s="330"/>
      <c r="Y401" s="330"/>
      <c r="Z401" s="330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">
      <c r="A402" s="1"/>
      <c r="B402" s="314"/>
      <c r="C402" s="2"/>
      <c r="D402" s="315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330"/>
      <c r="X402" s="330"/>
      <c r="Y402" s="330"/>
      <c r="Z402" s="330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">
      <c r="A403" s="1"/>
      <c r="B403" s="314"/>
      <c r="C403" s="2"/>
      <c r="D403" s="315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330"/>
      <c r="X403" s="330"/>
      <c r="Y403" s="330"/>
      <c r="Z403" s="330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">
      <c r="A404" s="1"/>
      <c r="B404" s="314"/>
      <c r="C404" s="2"/>
      <c r="D404" s="315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330"/>
      <c r="X404" s="330"/>
      <c r="Y404" s="330"/>
      <c r="Z404" s="330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">
      <c r="A405" s="1"/>
      <c r="B405" s="314"/>
      <c r="C405" s="2"/>
      <c r="D405" s="315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330"/>
      <c r="X405" s="330"/>
      <c r="Y405" s="330"/>
      <c r="Z405" s="330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">
      <c r="A406" s="1"/>
      <c r="B406" s="314"/>
      <c r="C406" s="2"/>
      <c r="D406" s="315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330"/>
      <c r="X406" s="330"/>
      <c r="Y406" s="330"/>
      <c r="Z406" s="330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">
      <c r="A407" s="1"/>
      <c r="B407" s="314"/>
      <c r="C407" s="2"/>
      <c r="D407" s="315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330"/>
      <c r="X407" s="330"/>
      <c r="Y407" s="330"/>
      <c r="Z407" s="330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3">
      <c r="A408" s="1"/>
      <c r="B408" s="314"/>
      <c r="C408" s="2"/>
      <c r="D408" s="315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330"/>
      <c r="X408" s="330"/>
      <c r="Y408" s="330"/>
      <c r="Z408" s="330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3">
      <c r="A409" s="1"/>
      <c r="B409" s="314"/>
      <c r="C409" s="2"/>
      <c r="D409" s="315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330"/>
      <c r="X409" s="330"/>
      <c r="Y409" s="330"/>
      <c r="Z409" s="330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3">
      <c r="A410" s="1"/>
      <c r="B410" s="314"/>
      <c r="C410" s="2"/>
      <c r="D410" s="315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330"/>
      <c r="X410" s="330"/>
      <c r="Y410" s="330"/>
      <c r="Z410" s="330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3">
      <c r="A411" s="1"/>
      <c r="B411" s="314"/>
      <c r="C411" s="2"/>
      <c r="D411" s="315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330"/>
      <c r="X411" s="330"/>
      <c r="Y411" s="330"/>
      <c r="Z411" s="330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3">
      <c r="A412" s="1"/>
      <c r="B412" s="1"/>
      <c r="C412" s="2"/>
      <c r="D412" s="315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330"/>
      <c r="X412" s="330"/>
      <c r="Y412" s="330"/>
      <c r="Z412" s="330"/>
      <c r="AA412" s="2"/>
      <c r="AB412" s="1"/>
      <c r="AC412" s="1"/>
      <c r="AD412" s="1"/>
      <c r="AE412" s="1"/>
      <c r="AF412" s="1"/>
      <c r="AG412" s="1"/>
    </row>
    <row r="413" spans="1:33" ht="15.75" customHeight="1" x14ac:dyDescent="0.3">
      <c r="A413" s="1"/>
      <c r="B413" s="1"/>
      <c r="C413" s="2"/>
      <c r="D413" s="315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330"/>
      <c r="X413" s="330"/>
      <c r="Y413" s="330"/>
      <c r="Z413" s="330"/>
      <c r="AA413" s="2"/>
      <c r="AB413" s="1"/>
      <c r="AC413" s="1"/>
      <c r="AD413" s="1"/>
      <c r="AE413" s="1"/>
      <c r="AF413" s="1"/>
      <c r="AG413" s="1"/>
    </row>
    <row r="414" spans="1:33" ht="15.75" customHeight="1" x14ac:dyDescent="0.3">
      <c r="A414" s="1"/>
      <c r="B414" s="1"/>
      <c r="C414" s="2"/>
      <c r="D414" s="315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330"/>
      <c r="X414" s="330"/>
      <c r="Y414" s="330"/>
      <c r="Z414" s="330"/>
      <c r="AA414" s="2"/>
      <c r="AB414" s="1"/>
      <c r="AC414" s="1"/>
      <c r="AD414" s="1"/>
      <c r="AE414" s="1"/>
      <c r="AF414" s="1"/>
      <c r="AG414" s="1"/>
    </row>
    <row r="415" spans="1:33" ht="15.75" customHeight="1" x14ac:dyDescent="0.3">
      <c r="A415" s="1"/>
      <c r="B415" s="1"/>
      <c r="C415" s="2"/>
      <c r="D415" s="315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330"/>
      <c r="X415" s="330"/>
      <c r="Y415" s="330"/>
      <c r="Z415" s="330"/>
      <c r="AA415" s="2"/>
      <c r="AB415" s="1"/>
      <c r="AC415" s="1"/>
      <c r="AD415" s="1"/>
      <c r="AE415" s="1"/>
      <c r="AF415" s="1"/>
      <c r="AG415" s="1"/>
    </row>
    <row r="416" spans="1:33" ht="15.75" customHeight="1" x14ac:dyDescent="0.3">
      <c r="A416" s="1"/>
      <c r="B416" s="1"/>
      <c r="C416" s="2"/>
      <c r="D416" s="315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330"/>
      <c r="X416" s="330"/>
      <c r="Y416" s="330"/>
      <c r="Z416" s="330"/>
      <c r="AA416" s="2"/>
      <c r="AB416" s="1"/>
      <c r="AC416" s="1"/>
      <c r="AD416" s="1"/>
      <c r="AE416" s="1"/>
      <c r="AF416" s="1"/>
      <c r="AG416" s="1"/>
    </row>
    <row r="417" spans="8:28" ht="15.75" customHeight="1" x14ac:dyDescent="0.3">
      <c r="H417" s="4"/>
      <c r="I417" s="4"/>
      <c r="J417" s="4"/>
      <c r="N417" s="4"/>
      <c r="O417" s="4"/>
      <c r="P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8:28" ht="15.75" customHeight="1" x14ac:dyDescent="0.3">
      <c r="H418" s="4"/>
      <c r="I418" s="4"/>
      <c r="J418" s="4"/>
      <c r="N418" s="4"/>
      <c r="O418" s="4"/>
      <c r="P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8:28" ht="15.75" customHeight="1" x14ac:dyDescent="0.3">
      <c r="H419" s="4"/>
      <c r="I419" s="4"/>
      <c r="J419" s="4"/>
      <c r="N419" s="4"/>
      <c r="O419" s="4"/>
      <c r="P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8:28" ht="15.75" customHeight="1" x14ac:dyDescent="0.3">
      <c r="H420" s="4"/>
      <c r="I420" s="4"/>
      <c r="J420" s="4"/>
      <c r="N420" s="4"/>
      <c r="O420" s="4"/>
      <c r="P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8:28" ht="15.75" customHeight="1" x14ac:dyDescent="0.3">
      <c r="H421" s="4"/>
      <c r="I421" s="4"/>
      <c r="J421" s="4"/>
      <c r="N421" s="4"/>
      <c r="O421" s="4"/>
      <c r="P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8:28" ht="15.75" customHeight="1" x14ac:dyDescent="0.3">
      <c r="H422" s="4"/>
      <c r="I422" s="4"/>
      <c r="J422" s="4"/>
      <c r="N422" s="4"/>
      <c r="O422" s="4"/>
      <c r="P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8:28" ht="15.75" customHeight="1" x14ac:dyDescent="0.3">
      <c r="H423" s="4"/>
      <c r="I423" s="4"/>
      <c r="J423" s="4"/>
      <c r="N423" s="4"/>
      <c r="O423" s="4"/>
      <c r="P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8:28" ht="15.75" customHeight="1" x14ac:dyDescent="0.3">
      <c r="H424" s="4"/>
      <c r="I424" s="4"/>
      <c r="J424" s="4"/>
      <c r="N424" s="4"/>
      <c r="O424" s="4"/>
      <c r="P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8:28" ht="15.75" customHeight="1" x14ac:dyDescent="0.3">
      <c r="H425" s="4"/>
      <c r="I425" s="4"/>
      <c r="J425" s="4"/>
      <c r="N425" s="4"/>
      <c r="O425" s="4"/>
      <c r="P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8:28" ht="15.75" customHeight="1" x14ac:dyDescent="0.3">
      <c r="H426" s="4"/>
      <c r="I426" s="4"/>
      <c r="J426" s="4"/>
      <c r="N426" s="4"/>
      <c r="O426" s="4"/>
      <c r="P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8:28" ht="15.75" customHeight="1" x14ac:dyDescent="0.3">
      <c r="H427" s="4"/>
      <c r="I427" s="4"/>
      <c r="J427" s="4"/>
      <c r="N427" s="4"/>
      <c r="O427" s="4"/>
      <c r="P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8:28" ht="15.75" customHeight="1" x14ac:dyDescent="0.3">
      <c r="H428" s="4"/>
      <c r="I428" s="4"/>
      <c r="J428" s="4"/>
      <c r="N428" s="4"/>
      <c r="O428" s="4"/>
      <c r="P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8:28" ht="15.75" customHeight="1" x14ac:dyDescent="0.3">
      <c r="H429" s="4"/>
      <c r="I429" s="4"/>
      <c r="J429" s="4"/>
      <c r="N429" s="4"/>
      <c r="O429" s="4"/>
      <c r="P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8:28" ht="15.75" customHeight="1" x14ac:dyDescent="0.3">
      <c r="H430" s="4"/>
      <c r="I430" s="4"/>
      <c r="J430" s="4"/>
      <c r="N430" s="4"/>
      <c r="O430" s="4"/>
      <c r="P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8:28" ht="15.75" customHeight="1" x14ac:dyDescent="0.3">
      <c r="H431" s="4"/>
      <c r="I431" s="4"/>
      <c r="J431" s="4"/>
      <c r="N431" s="4"/>
      <c r="O431" s="4"/>
      <c r="P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8:28" ht="15.75" customHeight="1" x14ac:dyDescent="0.3">
      <c r="H432" s="4"/>
      <c r="I432" s="4"/>
      <c r="J432" s="4"/>
      <c r="N432" s="4"/>
      <c r="O432" s="4"/>
      <c r="P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8:28" ht="15.75" customHeight="1" x14ac:dyDescent="0.3">
      <c r="H433" s="4"/>
      <c r="I433" s="4"/>
      <c r="J433" s="4"/>
      <c r="N433" s="4"/>
      <c r="O433" s="4"/>
      <c r="P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8:28" ht="15.75" customHeight="1" x14ac:dyDescent="0.3">
      <c r="H434" s="4"/>
      <c r="I434" s="4"/>
      <c r="J434" s="4"/>
      <c r="N434" s="4"/>
      <c r="O434" s="4"/>
      <c r="P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8:28" ht="15.75" customHeight="1" x14ac:dyDescent="0.3">
      <c r="H435" s="4"/>
      <c r="I435" s="4"/>
      <c r="J435" s="4"/>
      <c r="N435" s="4"/>
      <c r="O435" s="4"/>
      <c r="P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8:28" ht="15.75" customHeight="1" x14ac:dyDescent="0.3">
      <c r="H436" s="4"/>
      <c r="I436" s="4"/>
      <c r="J436" s="4"/>
      <c r="N436" s="4"/>
      <c r="O436" s="4"/>
      <c r="P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8:28" ht="15.75" customHeight="1" x14ac:dyDescent="0.3">
      <c r="H437" s="4"/>
      <c r="I437" s="4"/>
      <c r="J437" s="4"/>
      <c r="N437" s="4"/>
      <c r="O437" s="4"/>
      <c r="P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8:28" ht="15.75" customHeight="1" x14ac:dyDescent="0.3">
      <c r="H438" s="4"/>
      <c r="I438" s="4"/>
      <c r="J438" s="4"/>
      <c r="N438" s="4"/>
      <c r="O438" s="4"/>
      <c r="P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8:28" ht="15.75" customHeight="1" x14ac:dyDescent="0.3">
      <c r="H439" s="4"/>
      <c r="I439" s="4"/>
      <c r="J439" s="4"/>
      <c r="N439" s="4"/>
      <c r="O439" s="4"/>
      <c r="P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8:28" ht="15.75" customHeight="1" x14ac:dyDescent="0.3">
      <c r="H440" s="4"/>
      <c r="I440" s="4"/>
      <c r="J440" s="4"/>
      <c r="N440" s="4"/>
      <c r="O440" s="4"/>
      <c r="P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8:28" ht="15.75" customHeight="1" x14ac:dyDescent="0.3">
      <c r="H441" s="4"/>
      <c r="I441" s="4"/>
      <c r="J441" s="4"/>
      <c r="N441" s="4"/>
      <c r="O441" s="4"/>
      <c r="P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8:28" ht="15.75" customHeight="1" x14ac:dyDescent="0.3">
      <c r="H442" s="4"/>
      <c r="I442" s="4"/>
      <c r="J442" s="4"/>
      <c r="N442" s="4"/>
      <c r="O442" s="4"/>
      <c r="P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8:28" ht="15.75" customHeight="1" x14ac:dyDescent="0.3">
      <c r="H443" s="4"/>
      <c r="I443" s="4"/>
      <c r="J443" s="4"/>
      <c r="N443" s="4"/>
      <c r="O443" s="4"/>
      <c r="P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8:28" ht="15.75" customHeight="1" x14ac:dyDescent="0.3">
      <c r="H444" s="4"/>
      <c r="I444" s="4"/>
      <c r="J444" s="4"/>
      <c r="N444" s="4"/>
      <c r="O444" s="4"/>
      <c r="P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8:28" ht="15.75" customHeight="1" x14ac:dyDescent="0.3">
      <c r="H445" s="4"/>
      <c r="I445" s="4"/>
      <c r="J445" s="4"/>
      <c r="N445" s="4"/>
      <c r="O445" s="4"/>
      <c r="P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8:28" ht="15.75" customHeight="1" x14ac:dyDescent="0.3">
      <c r="H446" s="4"/>
      <c r="I446" s="4"/>
      <c r="J446" s="4"/>
      <c r="N446" s="4"/>
      <c r="O446" s="4"/>
      <c r="P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8:28" ht="15.75" customHeight="1" x14ac:dyDescent="0.3">
      <c r="H447" s="4"/>
      <c r="I447" s="4"/>
      <c r="J447" s="4"/>
      <c r="N447" s="4"/>
      <c r="O447" s="4"/>
      <c r="P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8:28" ht="15.75" customHeight="1" x14ac:dyDescent="0.3">
      <c r="H448" s="4"/>
      <c r="I448" s="4"/>
      <c r="J448" s="4"/>
      <c r="N448" s="4"/>
      <c r="O448" s="4"/>
      <c r="P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8:28" ht="15.75" customHeight="1" x14ac:dyDescent="0.3">
      <c r="H449" s="4"/>
      <c r="I449" s="4"/>
      <c r="J449" s="4"/>
      <c r="N449" s="4"/>
      <c r="O449" s="4"/>
      <c r="P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8:28" ht="15.75" customHeight="1" x14ac:dyDescent="0.3">
      <c r="H450" s="4"/>
      <c r="I450" s="4"/>
      <c r="J450" s="4"/>
      <c r="N450" s="4"/>
      <c r="O450" s="4"/>
      <c r="P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8:28" ht="15.75" customHeight="1" x14ac:dyDescent="0.3">
      <c r="H451" s="4"/>
      <c r="I451" s="4"/>
      <c r="J451" s="4"/>
      <c r="N451" s="4"/>
      <c r="O451" s="4"/>
      <c r="P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8:28" ht="15.75" customHeight="1" x14ac:dyDescent="0.3">
      <c r="H452" s="4"/>
      <c r="I452" s="4"/>
      <c r="J452" s="4"/>
      <c r="N452" s="4"/>
      <c r="O452" s="4"/>
      <c r="P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8:28" ht="15.75" customHeight="1" x14ac:dyDescent="0.3">
      <c r="H453" s="4"/>
      <c r="I453" s="4"/>
      <c r="J453" s="4"/>
      <c r="N453" s="4"/>
      <c r="O453" s="4"/>
      <c r="P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8:28" ht="15.75" customHeight="1" x14ac:dyDescent="0.3">
      <c r="H454" s="4"/>
      <c r="I454" s="4"/>
      <c r="J454" s="4"/>
      <c r="N454" s="4"/>
      <c r="O454" s="4"/>
      <c r="P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8:28" ht="15.75" customHeight="1" x14ac:dyDescent="0.3">
      <c r="H455" s="4"/>
      <c r="I455" s="4"/>
      <c r="J455" s="4"/>
      <c r="N455" s="4"/>
      <c r="O455" s="4"/>
      <c r="P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8:28" ht="15.75" customHeight="1" x14ac:dyDescent="0.3">
      <c r="H456" s="4"/>
      <c r="I456" s="4"/>
      <c r="J456" s="4"/>
      <c r="N456" s="4"/>
      <c r="O456" s="4"/>
      <c r="P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8:28" ht="15.75" customHeight="1" x14ac:dyDescent="0.3">
      <c r="H457" s="4"/>
      <c r="I457" s="4"/>
      <c r="J457" s="4"/>
      <c r="N457" s="4"/>
      <c r="O457" s="4"/>
      <c r="P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8:28" ht="15.75" customHeight="1" x14ac:dyDescent="0.3">
      <c r="H458" s="4"/>
      <c r="I458" s="4"/>
      <c r="J458" s="4"/>
      <c r="N458" s="4"/>
      <c r="O458" s="4"/>
      <c r="P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8:28" ht="15.75" customHeight="1" x14ac:dyDescent="0.3">
      <c r="H459" s="4"/>
      <c r="I459" s="4"/>
      <c r="J459" s="4"/>
      <c r="N459" s="4"/>
      <c r="O459" s="4"/>
      <c r="P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8:28" ht="15.75" customHeight="1" x14ac:dyDescent="0.3">
      <c r="H460" s="4"/>
      <c r="I460" s="4"/>
      <c r="J460" s="4"/>
      <c r="N460" s="4"/>
      <c r="O460" s="4"/>
      <c r="P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8:28" ht="15.75" customHeight="1" x14ac:dyDescent="0.3">
      <c r="H461" s="4"/>
      <c r="I461" s="4"/>
      <c r="J461" s="4"/>
      <c r="N461" s="4"/>
      <c r="O461" s="4"/>
      <c r="P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8:28" ht="15.75" customHeight="1" x14ac:dyDescent="0.3">
      <c r="H462" s="4"/>
      <c r="I462" s="4"/>
      <c r="J462" s="4"/>
      <c r="N462" s="4"/>
      <c r="O462" s="4"/>
      <c r="P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8:28" ht="15.75" customHeight="1" x14ac:dyDescent="0.3">
      <c r="H463" s="4"/>
      <c r="I463" s="4"/>
      <c r="J463" s="4"/>
      <c r="N463" s="4"/>
      <c r="O463" s="4"/>
      <c r="P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8:28" ht="15.75" customHeight="1" x14ac:dyDescent="0.3">
      <c r="H464" s="4"/>
      <c r="I464" s="4"/>
      <c r="J464" s="4"/>
      <c r="N464" s="4"/>
      <c r="O464" s="4"/>
      <c r="P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ht="15.75" customHeight="1" x14ac:dyDescent="0.3">
      <c r="H465" s="4"/>
      <c r="I465" s="4"/>
      <c r="J465" s="4"/>
      <c r="N465" s="4"/>
      <c r="O465" s="4"/>
      <c r="P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ht="15.75" customHeight="1" x14ac:dyDescent="0.3">
      <c r="H466" s="4"/>
      <c r="I466" s="4"/>
      <c r="J466" s="4"/>
      <c r="N466" s="4"/>
      <c r="O466" s="4"/>
      <c r="P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ht="15.75" customHeight="1" x14ac:dyDescent="0.3">
      <c r="H467" s="4"/>
      <c r="I467" s="4"/>
      <c r="J467" s="4"/>
      <c r="N467" s="4"/>
      <c r="O467" s="4"/>
      <c r="P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ht="15.75" customHeight="1" x14ac:dyDescent="0.3">
      <c r="H468" s="4"/>
      <c r="I468" s="4"/>
      <c r="J468" s="4"/>
      <c r="N468" s="4"/>
      <c r="O468" s="4"/>
      <c r="P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ht="15.75" customHeight="1" x14ac:dyDescent="0.3">
      <c r="H469" s="4"/>
      <c r="I469" s="4"/>
      <c r="J469" s="4"/>
      <c r="N469" s="4"/>
      <c r="O469" s="4"/>
      <c r="P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ht="15.75" customHeight="1" x14ac:dyDescent="0.3">
      <c r="H470" s="4"/>
      <c r="I470" s="4"/>
      <c r="J470" s="4"/>
      <c r="N470" s="4"/>
      <c r="O470" s="4"/>
      <c r="P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ht="15.75" customHeight="1" x14ac:dyDescent="0.3">
      <c r="H471" s="4"/>
      <c r="I471" s="4"/>
      <c r="J471" s="4"/>
      <c r="N471" s="4"/>
      <c r="O471" s="4"/>
      <c r="P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ht="15.75" customHeight="1" x14ac:dyDescent="0.3">
      <c r="H472" s="4"/>
      <c r="I472" s="4"/>
      <c r="J472" s="4"/>
      <c r="N472" s="4"/>
      <c r="O472" s="4"/>
      <c r="P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ht="15.75" customHeight="1" x14ac:dyDescent="0.3">
      <c r="H473" s="4"/>
      <c r="I473" s="4"/>
      <c r="J473" s="4"/>
      <c r="N473" s="4"/>
      <c r="O473" s="4"/>
      <c r="P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ht="15.75" customHeight="1" x14ac:dyDescent="0.3">
      <c r="H474" s="4"/>
      <c r="I474" s="4"/>
      <c r="J474" s="4"/>
      <c r="N474" s="4"/>
      <c r="O474" s="4"/>
      <c r="P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ht="15.75" customHeight="1" x14ac:dyDescent="0.3">
      <c r="H475" s="4"/>
      <c r="I475" s="4"/>
      <c r="J475" s="4"/>
      <c r="N475" s="4"/>
      <c r="O475" s="4"/>
      <c r="P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ht="15.75" customHeight="1" x14ac:dyDescent="0.3">
      <c r="H476" s="4"/>
      <c r="I476" s="4"/>
      <c r="J476" s="4"/>
      <c r="N476" s="4"/>
      <c r="O476" s="4"/>
      <c r="P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ht="15.75" customHeight="1" x14ac:dyDescent="0.3">
      <c r="H477" s="4"/>
      <c r="I477" s="4"/>
      <c r="J477" s="4"/>
      <c r="N477" s="4"/>
      <c r="O477" s="4"/>
      <c r="P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ht="15.75" customHeight="1" x14ac:dyDescent="0.3">
      <c r="H478" s="4"/>
      <c r="I478" s="4"/>
      <c r="J478" s="4"/>
      <c r="N478" s="4"/>
      <c r="O478" s="4"/>
      <c r="P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ht="15.75" customHeight="1" x14ac:dyDescent="0.3">
      <c r="H479" s="4"/>
      <c r="I479" s="4"/>
      <c r="J479" s="4"/>
      <c r="N479" s="4"/>
      <c r="O479" s="4"/>
      <c r="P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ht="15.75" customHeight="1" x14ac:dyDescent="0.3">
      <c r="H480" s="4"/>
      <c r="I480" s="4"/>
      <c r="J480" s="4"/>
      <c r="N480" s="4"/>
      <c r="O480" s="4"/>
      <c r="P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ht="15.75" customHeight="1" x14ac:dyDescent="0.3">
      <c r="H481" s="4"/>
      <c r="I481" s="4"/>
      <c r="J481" s="4"/>
      <c r="N481" s="4"/>
      <c r="O481" s="4"/>
      <c r="P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ht="15.75" customHeight="1" x14ac:dyDescent="0.3">
      <c r="H482" s="4"/>
      <c r="I482" s="4"/>
      <c r="J482" s="4"/>
      <c r="N482" s="4"/>
      <c r="O482" s="4"/>
      <c r="P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ht="15.75" customHeight="1" x14ac:dyDescent="0.3">
      <c r="H483" s="4"/>
      <c r="I483" s="4"/>
      <c r="J483" s="4"/>
      <c r="N483" s="4"/>
      <c r="O483" s="4"/>
      <c r="P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ht="15.75" customHeight="1" x14ac:dyDescent="0.3">
      <c r="H484" s="4"/>
      <c r="I484" s="4"/>
      <c r="J484" s="4"/>
      <c r="N484" s="4"/>
      <c r="O484" s="4"/>
      <c r="P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ht="15.75" customHeight="1" x14ac:dyDescent="0.3">
      <c r="H485" s="4"/>
      <c r="I485" s="4"/>
      <c r="J485" s="4"/>
      <c r="N485" s="4"/>
      <c r="O485" s="4"/>
      <c r="P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ht="15.75" customHeight="1" x14ac:dyDescent="0.3">
      <c r="H486" s="4"/>
      <c r="I486" s="4"/>
      <c r="J486" s="4"/>
      <c r="N486" s="4"/>
      <c r="O486" s="4"/>
      <c r="P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ht="15.75" customHeight="1" x14ac:dyDescent="0.3">
      <c r="H487" s="4"/>
      <c r="I487" s="4"/>
      <c r="J487" s="4"/>
      <c r="N487" s="4"/>
      <c r="O487" s="4"/>
      <c r="P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ht="15.75" customHeight="1" x14ac:dyDescent="0.3">
      <c r="H488" s="4"/>
      <c r="I488" s="4"/>
      <c r="J488" s="4"/>
      <c r="N488" s="4"/>
      <c r="O488" s="4"/>
      <c r="P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ht="15.75" customHeight="1" x14ac:dyDescent="0.3">
      <c r="H489" s="4"/>
      <c r="I489" s="4"/>
      <c r="J489" s="4"/>
      <c r="N489" s="4"/>
      <c r="O489" s="4"/>
      <c r="P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ht="15.75" customHeight="1" x14ac:dyDescent="0.3">
      <c r="H490" s="4"/>
      <c r="I490" s="4"/>
      <c r="J490" s="4"/>
      <c r="N490" s="4"/>
      <c r="O490" s="4"/>
      <c r="P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ht="15.75" customHeight="1" x14ac:dyDescent="0.3">
      <c r="H491" s="4"/>
      <c r="I491" s="4"/>
      <c r="J491" s="4"/>
      <c r="N491" s="4"/>
      <c r="O491" s="4"/>
      <c r="P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ht="15.75" customHeight="1" x14ac:dyDescent="0.3">
      <c r="H492" s="4"/>
      <c r="I492" s="4"/>
      <c r="J492" s="4"/>
      <c r="N492" s="4"/>
      <c r="O492" s="4"/>
      <c r="P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ht="15.75" customHeight="1" x14ac:dyDescent="0.3">
      <c r="H493" s="4"/>
      <c r="I493" s="4"/>
      <c r="J493" s="4"/>
      <c r="N493" s="4"/>
      <c r="O493" s="4"/>
      <c r="P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ht="15.75" customHeight="1" x14ac:dyDescent="0.3">
      <c r="H494" s="4"/>
      <c r="I494" s="4"/>
      <c r="J494" s="4"/>
      <c r="N494" s="4"/>
      <c r="O494" s="4"/>
      <c r="P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ht="15.75" customHeight="1" x14ac:dyDescent="0.3">
      <c r="H495" s="4"/>
      <c r="I495" s="4"/>
      <c r="J495" s="4"/>
      <c r="N495" s="4"/>
      <c r="O495" s="4"/>
      <c r="P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ht="15.75" customHeight="1" x14ac:dyDescent="0.3">
      <c r="H496" s="4"/>
      <c r="I496" s="4"/>
      <c r="J496" s="4"/>
      <c r="N496" s="4"/>
      <c r="O496" s="4"/>
      <c r="P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ht="15.75" customHeight="1" x14ac:dyDescent="0.3">
      <c r="H497" s="4"/>
      <c r="I497" s="4"/>
      <c r="J497" s="4"/>
      <c r="N497" s="4"/>
      <c r="O497" s="4"/>
      <c r="P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ht="15.75" customHeight="1" x14ac:dyDescent="0.3">
      <c r="H498" s="4"/>
      <c r="I498" s="4"/>
      <c r="J498" s="4"/>
      <c r="N498" s="4"/>
      <c r="O498" s="4"/>
      <c r="P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ht="15.75" customHeight="1" x14ac:dyDescent="0.3">
      <c r="H499" s="4"/>
      <c r="I499" s="4"/>
      <c r="J499" s="4"/>
      <c r="N499" s="4"/>
      <c r="O499" s="4"/>
      <c r="P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ht="15.75" customHeight="1" x14ac:dyDescent="0.3">
      <c r="H500" s="4"/>
      <c r="I500" s="4"/>
      <c r="J500" s="4"/>
      <c r="N500" s="4"/>
      <c r="O500" s="4"/>
      <c r="P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ht="15.75" customHeight="1" x14ac:dyDescent="0.3">
      <c r="H501" s="4"/>
      <c r="I501" s="4"/>
      <c r="J501" s="4"/>
      <c r="N501" s="4"/>
      <c r="O501" s="4"/>
      <c r="P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ht="15.75" customHeight="1" x14ac:dyDescent="0.3">
      <c r="H502" s="4"/>
      <c r="I502" s="4"/>
      <c r="J502" s="4"/>
      <c r="N502" s="4"/>
      <c r="O502" s="4"/>
      <c r="P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ht="15.75" customHeight="1" x14ac:dyDescent="0.3">
      <c r="H503" s="4"/>
      <c r="I503" s="4"/>
      <c r="J503" s="4"/>
      <c r="N503" s="4"/>
      <c r="O503" s="4"/>
      <c r="P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ht="15.75" customHeight="1" x14ac:dyDescent="0.3">
      <c r="H504" s="4"/>
      <c r="I504" s="4"/>
      <c r="J504" s="4"/>
      <c r="N504" s="4"/>
      <c r="O504" s="4"/>
      <c r="P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ht="15.75" customHeight="1" x14ac:dyDescent="0.3">
      <c r="H505" s="4"/>
      <c r="I505" s="4"/>
      <c r="J505" s="4"/>
      <c r="N505" s="4"/>
      <c r="O505" s="4"/>
      <c r="P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ht="15.75" customHeight="1" x14ac:dyDescent="0.3">
      <c r="H506" s="4"/>
      <c r="I506" s="4"/>
      <c r="J506" s="4"/>
      <c r="N506" s="4"/>
      <c r="O506" s="4"/>
      <c r="P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ht="15.75" customHeight="1" x14ac:dyDescent="0.3">
      <c r="H507" s="4"/>
      <c r="I507" s="4"/>
      <c r="J507" s="4"/>
      <c r="N507" s="4"/>
      <c r="O507" s="4"/>
      <c r="P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ht="15.75" customHeight="1" x14ac:dyDescent="0.3">
      <c r="H508" s="4"/>
      <c r="I508" s="4"/>
      <c r="J508" s="4"/>
      <c r="N508" s="4"/>
      <c r="O508" s="4"/>
      <c r="P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ht="15.75" customHeight="1" x14ac:dyDescent="0.3">
      <c r="H509" s="4"/>
      <c r="I509" s="4"/>
      <c r="J509" s="4"/>
      <c r="N509" s="4"/>
      <c r="O509" s="4"/>
      <c r="P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ht="15.75" customHeight="1" x14ac:dyDescent="0.3">
      <c r="H510" s="4"/>
      <c r="I510" s="4"/>
      <c r="J510" s="4"/>
      <c r="N510" s="4"/>
      <c r="O510" s="4"/>
      <c r="P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ht="15.75" customHeight="1" x14ac:dyDescent="0.3">
      <c r="H511" s="4"/>
      <c r="I511" s="4"/>
      <c r="J511" s="4"/>
      <c r="N511" s="4"/>
      <c r="O511" s="4"/>
      <c r="P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ht="15.75" customHeight="1" x14ac:dyDescent="0.3">
      <c r="H512" s="4"/>
      <c r="I512" s="4"/>
      <c r="J512" s="4"/>
      <c r="N512" s="4"/>
      <c r="O512" s="4"/>
      <c r="P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ht="15.75" customHeight="1" x14ac:dyDescent="0.3">
      <c r="H513" s="4"/>
      <c r="I513" s="4"/>
      <c r="J513" s="4"/>
      <c r="N513" s="4"/>
      <c r="O513" s="4"/>
      <c r="P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ht="15.75" customHeight="1" x14ac:dyDescent="0.3">
      <c r="H514" s="4"/>
      <c r="I514" s="4"/>
      <c r="J514" s="4"/>
      <c r="N514" s="4"/>
      <c r="O514" s="4"/>
      <c r="P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ht="15.75" customHeight="1" x14ac:dyDescent="0.3">
      <c r="H515" s="4"/>
      <c r="I515" s="4"/>
      <c r="J515" s="4"/>
      <c r="N515" s="4"/>
      <c r="O515" s="4"/>
      <c r="P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ht="15.75" customHeight="1" x14ac:dyDescent="0.3">
      <c r="H516" s="4"/>
      <c r="I516" s="4"/>
      <c r="J516" s="4"/>
      <c r="N516" s="4"/>
      <c r="O516" s="4"/>
      <c r="P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ht="15.75" customHeight="1" x14ac:dyDescent="0.3">
      <c r="H517" s="4"/>
      <c r="I517" s="4"/>
      <c r="J517" s="4"/>
      <c r="N517" s="4"/>
      <c r="O517" s="4"/>
      <c r="P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ht="15.75" customHeight="1" x14ac:dyDescent="0.3">
      <c r="H518" s="4"/>
      <c r="I518" s="4"/>
      <c r="J518" s="4"/>
      <c r="N518" s="4"/>
      <c r="O518" s="4"/>
      <c r="P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ht="15.75" customHeight="1" x14ac:dyDescent="0.3">
      <c r="H519" s="4"/>
      <c r="I519" s="4"/>
      <c r="J519" s="4"/>
      <c r="N519" s="4"/>
      <c r="O519" s="4"/>
      <c r="P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ht="15.75" customHeight="1" x14ac:dyDescent="0.3">
      <c r="H520" s="4"/>
      <c r="I520" s="4"/>
      <c r="J520" s="4"/>
      <c r="N520" s="4"/>
      <c r="O520" s="4"/>
      <c r="P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ht="15.75" customHeight="1" x14ac:dyDescent="0.3">
      <c r="H521" s="4"/>
      <c r="I521" s="4"/>
      <c r="J521" s="4"/>
      <c r="N521" s="4"/>
      <c r="O521" s="4"/>
      <c r="P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ht="15.75" customHeight="1" x14ac:dyDescent="0.3">
      <c r="H522" s="4"/>
      <c r="I522" s="4"/>
      <c r="J522" s="4"/>
      <c r="N522" s="4"/>
      <c r="O522" s="4"/>
      <c r="P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ht="15.75" customHeight="1" x14ac:dyDescent="0.3">
      <c r="H523" s="4"/>
      <c r="I523" s="4"/>
      <c r="J523" s="4"/>
      <c r="N523" s="4"/>
      <c r="O523" s="4"/>
      <c r="P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ht="15.75" customHeight="1" x14ac:dyDescent="0.3">
      <c r="H524" s="4"/>
      <c r="I524" s="4"/>
      <c r="J524" s="4"/>
      <c r="N524" s="4"/>
      <c r="O524" s="4"/>
      <c r="P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ht="15.75" customHeight="1" x14ac:dyDescent="0.3">
      <c r="H525" s="4"/>
      <c r="I525" s="4"/>
      <c r="J525" s="4"/>
      <c r="N525" s="4"/>
      <c r="O525" s="4"/>
      <c r="P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ht="15.75" customHeight="1" x14ac:dyDescent="0.3">
      <c r="H526" s="4"/>
      <c r="I526" s="4"/>
      <c r="J526" s="4"/>
      <c r="N526" s="4"/>
      <c r="O526" s="4"/>
      <c r="P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ht="15.75" customHeight="1" x14ac:dyDescent="0.3">
      <c r="H527" s="4"/>
      <c r="I527" s="4"/>
      <c r="J527" s="4"/>
      <c r="N527" s="4"/>
      <c r="O527" s="4"/>
      <c r="P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ht="15.75" customHeight="1" x14ac:dyDescent="0.3">
      <c r="H528" s="4"/>
      <c r="I528" s="4"/>
      <c r="J528" s="4"/>
      <c r="N528" s="4"/>
      <c r="O528" s="4"/>
      <c r="P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ht="15.75" customHeight="1" x14ac:dyDescent="0.3">
      <c r="H529" s="4"/>
      <c r="I529" s="4"/>
      <c r="J529" s="4"/>
      <c r="N529" s="4"/>
      <c r="O529" s="4"/>
      <c r="P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ht="15.75" customHeight="1" x14ac:dyDescent="0.3">
      <c r="H530" s="4"/>
      <c r="I530" s="4"/>
      <c r="J530" s="4"/>
      <c r="N530" s="4"/>
      <c r="O530" s="4"/>
      <c r="P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ht="15.75" customHeight="1" x14ac:dyDescent="0.3">
      <c r="H531" s="4"/>
      <c r="I531" s="4"/>
      <c r="J531" s="4"/>
      <c r="N531" s="4"/>
      <c r="O531" s="4"/>
      <c r="P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ht="15.75" customHeight="1" x14ac:dyDescent="0.3">
      <c r="H532" s="4"/>
      <c r="I532" s="4"/>
      <c r="J532" s="4"/>
      <c r="N532" s="4"/>
      <c r="O532" s="4"/>
      <c r="P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ht="15.75" customHeight="1" x14ac:dyDescent="0.3">
      <c r="H533" s="4"/>
      <c r="I533" s="4"/>
      <c r="J533" s="4"/>
      <c r="N533" s="4"/>
      <c r="O533" s="4"/>
      <c r="P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ht="15.75" customHeight="1" x14ac:dyDescent="0.3">
      <c r="H534" s="4"/>
      <c r="I534" s="4"/>
      <c r="J534" s="4"/>
      <c r="N534" s="4"/>
      <c r="O534" s="4"/>
      <c r="P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ht="15.75" customHeight="1" x14ac:dyDescent="0.3">
      <c r="H535" s="4"/>
      <c r="I535" s="4"/>
      <c r="J535" s="4"/>
      <c r="N535" s="4"/>
      <c r="O535" s="4"/>
      <c r="P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ht="15.75" customHeight="1" x14ac:dyDescent="0.3">
      <c r="H536" s="4"/>
      <c r="I536" s="4"/>
      <c r="J536" s="4"/>
      <c r="N536" s="4"/>
      <c r="O536" s="4"/>
      <c r="P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ht="15.75" customHeight="1" x14ac:dyDescent="0.3">
      <c r="H537" s="4"/>
      <c r="I537" s="4"/>
      <c r="J537" s="4"/>
      <c r="N537" s="4"/>
      <c r="O537" s="4"/>
      <c r="P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ht="15.75" customHeight="1" x14ac:dyDescent="0.3">
      <c r="H538" s="4"/>
      <c r="I538" s="4"/>
      <c r="J538" s="4"/>
      <c r="N538" s="4"/>
      <c r="O538" s="4"/>
      <c r="P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ht="15.75" customHeight="1" x14ac:dyDescent="0.3">
      <c r="H539" s="4"/>
      <c r="I539" s="4"/>
      <c r="J539" s="4"/>
      <c r="N539" s="4"/>
      <c r="O539" s="4"/>
      <c r="P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ht="15.75" customHeight="1" x14ac:dyDescent="0.3">
      <c r="H540" s="4"/>
      <c r="I540" s="4"/>
      <c r="J540" s="4"/>
      <c r="N540" s="4"/>
      <c r="O540" s="4"/>
      <c r="P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ht="15.75" customHeight="1" x14ac:dyDescent="0.3">
      <c r="H541" s="4"/>
      <c r="I541" s="4"/>
      <c r="J541" s="4"/>
      <c r="N541" s="4"/>
      <c r="O541" s="4"/>
      <c r="P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ht="15.75" customHeight="1" x14ac:dyDescent="0.3">
      <c r="H542" s="4"/>
      <c r="I542" s="4"/>
      <c r="J542" s="4"/>
      <c r="N542" s="4"/>
      <c r="O542" s="4"/>
      <c r="P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ht="15.75" customHeight="1" x14ac:dyDescent="0.3">
      <c r="H543" s="4"/>
      <c r="I543" s="4"/>
      <c r="J543" s="4"/>
      <c r="N543" s="4"/>
      <c r="O543" s="4"/>
      <c r="P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ht="15.75" customHeight="1" x14ac:dyDescent="0.3">
      <c r="H544" s="4"/>
      <c r="I544" s="4"/>
      <c r="J544" s="4"/>
      <c r="N544" s="4"/>
      <c r="O544" s="4"/>
      <c r="P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ht="15.75" customHeight="1" x14ac:dyDescent="0.3">
      <c r="H545" s="4"/>
      <c r="I545" s="4"/>
      <c r="J545" s="4"/>
      <c r="N545" s="4"/>
      <c r="O545" s="4"/>
      <c r="P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ht="15.75" customHeight="1" x14ac:dyDescent="0.3">
      <c r="H546" s="4"/>
      <c r="I546" s="4"/>
      <c r="J546" s="4"/>
      <c r="N546" s="4"/>
      <c r="O546" s="4"/>
      <c r="P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ht="15.75" customHeight="1" x14ac:dyDescent="0.3">
      <c r="H547" s="4"/>
      <c r="I547" s="4"/>
      <c r="J547" s="4"/>
      <c r="N547" s="4"/>
      <c r="O547" s="4"/>
      <c r="P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ht="15.75" customHeight="1" x14ac:dyDescent="0.3">
      <c r="H548" s="4"/>
      <c r="I548" s="4"/>
      <c r="J548" s="4"/>
      <c r="N548" s="4"/>
      <c r="O548" s="4"/>
      <c r="P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ht="15.75" customHeight="1" x14ac:dyDescent="0.3">
      <c r="H549" s="4"/>
      <c r="I549" s="4"/>
      <c r="J549" s="4"/>
      <c r="N549" s="4"/>
      <c r="O549" s="4"/>
      <c r="P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ht="15.75" customHeight="1" x14ac:dyDescent="0.3">
      <c r="H550" s="4"/>
      <c r="I550" s="4"/>
      <c r="J550" s="4"/>
      <c r="N550" s="4"/>
      <c r="O550" s="4"/>
      <c r="P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ht="15.75" customHeight="1" x14ac:dyDescent="0.3">
      <c r="H551" s="4"/>
      <c r="I551" s="4"/>
      <c r="J551" s="4"/>
      <c r="N551" s="4"/>
      <c r="O551" s="4"/>
      <c r="P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ht="15.75" customHeight="1" x14ac:dyDescent="0.3">
      <c r="H552" s="4"/>
      <c r="I552" s="4"/>
      <c r="J552" s="4"/>
      <c r="N552" s="4"/>
      <c r="O552" s="4"/>
      <c r="P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ht="15.75" customHeight="1" x14ac:dyDescent="0.3">
      <c r="H553" s="4"/>
      <c r="I553" s="4"/>
      <c r="J553" s="4"/>
      <c r="N553" s="4"/>
      <c r="O553" s="4"/>
      <c r="P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ht="15.75" customHeight="1" x14ac:dyDescent="0.3">
      <c r="H554" s="4"/>
      <c r="I554" s="4"/>
      <c r="J554" s="4"/>
      <c r="N554" s="4"/>
      <c r="O554" s="4"/>
      <c r="P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ht="15.75" customHeight="1" x14ac:dyDescent="0.3">
      <c r="H555" s="4"/>
      <c r="I555" s="4"/>
      <c r="J555" s="4"/>
      <c r="N555" s="4"/>
      <c r="O555" s="4"/>
      <c r="P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ht="15.75" customHeight="1" x14ac:dyDescent="0.3">
      <c r="H556" s="4"/>
      <c r="I556" s="4"/>
      <c r="J556" s="4"/>
      <c r="N556" s="4"/>
      <c r="O556" s="4"/>
      <c r="P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ht="15.75" customHeight="1" x14ac:dyDescent="0.3">
      <c r="H557" s="4"/>
      <c r="I557" s="4"/>
      <c r="J557" s="4"/>
      <c r="N557" s="4"/>
      <c r="O557" s="4"/>
      <c r="P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ht="15.75" customHeight="1" x14ac:dyDescent="0.3">
      <c r="H558" s="4"/>
      <c r="I558" s="4"/>
      <c r="J558" s="4"/>
      <c r="N558" s="4"/>
      <c r="O558" s="4"/>
      <c r="P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ht="15.75" customHeight="1" x14ac:dyDescent="0.3">
      <c r="H559" s="4"/>
      <c r="I559" s="4"/>
      <c r="J559" s="4"/>
      <c r="N559" s="4"/>
      <c r="O559" s="4"/>
      <c r="P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ht="15.75" customHeight="1" x14ac:dyDescent="0.3">
      <c r="H560" s="4"/>
      <c r="I560" s="4"/>
      <c r="J560" s="4"/>
      <c r="N560" s="4"/>
      <c r="O560" s="4"/>
      <c r="P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ht="15.75" customHeight="1" x14ac:dyDescent="0.3">
      <c r="H561" s="4"/>
      <c r="I561" s="4"/>
      <c r="J561" s="4"/>
      <c r="N561" s="4"/>
      <c r="O561" s="4"/>
      <c r="P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ht="15.75" customHeight="1" x14ac:dyDescent="0.3">
      <c r="H562" s="4"/>
      <c r="I562" s="4"/>
      <c r="J562" s="4"/>
      <c r="N562" s="4"/>
      <c r="O562" s="4"/>
      <c r="P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ht="15.75" customHeight="1" x14ac:dyDescent="0.3">
      <c r="H563" s="4"/>
      <c r="I563" s="4"/>
      <c r="J563" s="4"/>
      <c r="N563" s="4"/>
      <c r="O563" s="4"/>
      <c r="P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ht="15.75" customHeight="1" x14ac:dyDescent="0.3">
      <c r="H564" s="4"/>
      <c r="I564" s="4"/>
      <c r="J564" s="4"/>
      <c r="N564" s="4"/>
      <c r="O564" s="4"/>
      <c r="P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ht="15.75" customHeight="1" x14ac:dyDescent="0.3">
      <c r="H565" s="4"/>
      <c r="I565" s="4"/>
      <c r="J565" s="4"/>
      <c r="N565" s="4"/>
      <c r="O565" s="4"/>
      <c r="P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ht="15.75" customHeight="1" x14ac:dyDescent="0.3">
      <c r="H566" s="4"/>
      <c r="I566" s="4"/>
      <c r="J566" s="4"/>
      <c r="N566" s="4"/>
      <c r="O566" s="4"/>
      <c r="P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ht="15.75" customHeight="1" x14ac:dyDescent="0.3">
      <c r="H567" s="4"/>
      <c r="I567" s="4"/>
      <c r="J567" s="4"/>
      <c r="N567" s="4"/>
      <c r="O567" s="4"/>
      <c r="P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ht="15.75" customHeight="1" x14ac:dyDescent="0.3">
      <c r="H568" s="4"/>
      <c r="I568" s="4"/>
      <c r="J568" s="4"/>
      <c r="N568" s="4"/>
      <c r="O568" s="4"/>
      <c r="P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ht="15.75" customHeight="1" x14ac:dyDescent="0.3">
      <c r="H569" s="4"/>
      <c r="I569" s="4"/>
      <c r="J569" s="4"/>
      <c r="N569" s="4"/>
      <c r="O569" s="4"/>
      <c r="P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ht="15.75" customHeight="1" x14ac:dyDescent="0.3">
      <c r="H570" s="4"/>
      <c r="I570" s="4"/>
      <c r="J570" s="4"/>
      <c r="N570" s="4"/>
      <c r="O570" s="4"/>
      <c r="P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ht="15.75" customHeight="1" x14ac:dyDescent="0.3">
      <c r="H571" s="4"/>
      <c r="I571" s="4"/>
      <c r="J571" s="4"/>
      <c r="N571" s="4"/>
      <c r="O571" s="4"/>
      <c r="P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ht="15.75" customHeight="1" x14ac:dyDescent="0.3">
      <c r="H572" s="4"/>
      <c r="I572" s="4"/>
      <c r="J572" s="4"/>
      <c r="N572" s="4"/>
      <c r="O572" s="4"/>
      <c r="P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ht="15.75" customHeight="1" x14ac:dyDescent="0.3">
      <c r="H573" s="4"/>
      <c r="I573" s="4"/>
      <c r="J573" s="4"/>
      <c r="N573" s="4"/>
      <c r="O573" s="4"/>
      <c r="P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ht="15.75" customHeight="1" x14ac:dyDescent="0.3">
      <c r="H574" s="4"/>
      <c r="I574" s="4"/>
      <c r="J574" s="4"/>
      <c r="N574" s="4"/>
      <c r="O574" s="4"/>
      <c r="P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ht="15.75" customHeight="1" x14ac:dyDescent="0.3">
      <c r="H575" s="4"/>
      <c r="I575" s="4"/>
      <c r="J575" s="4"/>
      <c r="N575" s="4"/>
      <c r="O575" s="4"/>
      <c r="P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ht="15.75" customHeight="1" x14ac:dyDescent="0.3">
      <c r="H576" s="4"/>
      <c r="I576" s="4"/>
      <c r="J576" s="4"/>
      <c r="N576" s="4"/>
      <c r="O576" s="4"/>
      <c r="P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ht="15.75" customHeight="1" x14ac:dyDescent="0.3">
      <c r="H577" s="4"/>
      <c r="I577" s="4"/>
      <c r="J577" s="4"/>
      <c r="N577" s="4"/>
      <c r="O577" s="4"/>
      <c r="P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ht="15.75" customHeight="1" x14ac:dyDescent="0.3">
      <c r="H578" s="4"/>
      <c r="I578" s="4"/>
      <c r="J578" s="4"/>
      <c r="N578" s="4"/>
      <c r="O578" s="4"/>
      <c r="P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ht="15.75" customHeight="1" x14ac:dyDescent="0.3">
      <c r="H579" s="4"/>
      <c r="I579" s="4"/>
      <c r="J579" s="4"/>
      <c r="N579" s="4"/>
      <c r="O579" s="4"/>
      <c r="P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ht="15.75" customHeight="1" x14ac:dyDescent="0.3">
      <c r="H580" s="4"/>
      <c r="I580" s="4"/>
      <c r="J580" s="4"/>
      <c r="N580" s="4"/>
      <c r="O580" s="4"/>
      <c r="P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ht="15.75" customHeight="1" x14ac:dyDescent="0.3">
      <c r="H581" s="4"/>
      <c r="I581" s="4"/>
      <c r="J581" s="4"/>
      <c r="N581" s="4"/>
      <c r="O581" s="4"/>
      <c r="P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ht="15.75" customHeight="1" x14ac:dyDescent="0.3">
      <c r="H582" s="4"/>
      <c r="I582" s="4"/>
      <c r="J582" s="4"/>
      <c r="N582" s="4"/>
      <c r="O582" s="4"/>
      <c r="P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ht="15.75" customHeight="1" x14ac:dyDescent="0.3">
      <c r="H583" s="4"/>
      <c r="I583" s="4"/>
      <c r="J583" s="4"/>
      <c r="N583" s="4"/>
      <c r="O583" s="4"/>
      <c r="P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ht="15.75" customHeight="1" x14ac:dyDescent="0.3">
      <c r="H584" s="4"/>
      <c r="I584" s="4"/>
      <c r="J584" s="4"/>
      <c r="N584" s="4"/>
      <c r="O584" s="4"/>
      <c r="P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ht="15.75" customHeight="1" x14ac:dyDescent="0.3">
      <c r="H585" s="4"/>
      <c r="I585" s="4"/>
      <c r="J585" s="4"/>
      <c r="N585" s="4"/>
      <c r="O585" s="4"/>
      <c r="P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ht="15.75" customHeight="1" x14ac:dyDescent="0.3">
      <c r="H586" s="4"/>
      <c r="I586" s="4"/>
      <c r="J586" s="4"/>
      <c r="N586" s="4"/>
      <c r="O586" s="4"/>
      <c r="P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ht="15.75" customHeight="1" x14ac:dyDescent="0.3">
      <c r="H587" s="4"/>
      <c r="I587" s="4"/>
      <c r="J587" s="4"/>
      <c r="N587" s="4"/>
      <c r="O587" s="4"/>
      <c r="P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ht="15.75" customHeight="1" x14ac:dyDescent="0.3">
      <c r="H588" s="4"/>
      <c r="I588" s="4"/>
      <c r="J588" s="4"/>
      <c r="N588" s="4"/>
      <c r="O588" s="4"/>
      <c r="P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ht="15.75" customHeight="1" x14ac:dyDescent="0.3">
      <c r="H589" s="4"/>
      <c r="I589" s="4"/>
      <c r="J589" s="4"/>
      <c r="N589" s="4"/>
      <c r="O589" s="4"/>
      <c r="P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ht="15.75" customHeight="1" x14ac:dyDescent="0.3">
      <c r="H590" s="4"/>
      <c r="I590" s="4"/>
      <c r="J590" s="4"/>
      <c r="N590" s="4"/>
      <c r="O590" s="4"/>
      <c r="P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ht="15.75" customHeight="1" x14ac:dyDescent="0.3">
      <c r="H591" s="4"/>
      <c r="I591" s="4"/>
      <c r="J591" s="4"/>
      <c r="N591" s="4"/>
      <c r="O591" s="4"/>
      <c r="P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ht="15.75" customHeight="1" x14ac:dyDescent="0.3">
      <c r="H592" s="4"/>
      <c r="I592" s="4"/>
      <c r="J592" s="4"/>
      <c r="N592" s="4"/>
      <c r="O592" s="4"/>
      <c r="P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ht="15.75" customHeight="1" x14ac:dyDescent="0.3">
      <c r="H593" s="4"/>
      <c r="I593" s="4"/>
      <c r="J593" s="4"/>
      <c r="N593" s="4"/>
      <c r="O593" s="4"/>
      <c r="P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ht="15.75" customHeight="1" x14ac:dyDescent="0.3">
      <c r="H594" s="4"/>
      <c r="I594" s="4"/>
      <c r="J594" s="4"/>
      <c r="N594" s="4"/>
      <c r="O594" s="4"/>
      <c r="P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ht="15.75" customHeight="1" x14ac:dyDescent="0.3">
      <c r="H595" s="4"/>
      <c r="I595" s="4"/>
      <c r="J595" s="4"/>
      <c r="N595" s="4"/>
      <c r="O595" s="4"/>
      <c r="P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ht="15.75" customHeight="1" x14ac:dyDescent="0.3">
      <c r="H596" s="4"/>
      <c r="I596" s="4"/>
      <c r="J596" s="4"/>
      <c r="N596" s="4"/>
      <c r="O596" s="4"/>
      <c r="P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ht="15.75" customHeight="1" x14ac:dyDescent="0.3">
      <c r="H597" s="4"/>
      <c r="I597" s="4"/>
      <c r="J597" s="4"/>
      <c r="N597" s="4"/>
      <c r="O597" s="4"/>
      <c r="P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ht="15.75" customHeight="1" x14ac:dyDescent="0.3">
      <c r="H598" s="4"/>
      <c r="I598" s="4"/>
      <c r="J598" s="4"/>
      <c r="N598" s="4"/>
      <c r="O598" s="4"/>
      <c r="P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ht="15.75" customHeight="1" x14ac:dyDescent="0.3">
      <c r="H599" s="4"/>
      <c r="I599" s="4"/>
      <c r="J599" s="4"/>
      <c r="N599" s="4"/>
      <c r="O599" s="4"/>
      <c r="P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ht="15.75" customHeight="1" x14ac:dyDescent="0.3">
      <c r="H600" s="4"/>
      <c r="I600" s="4"/>
      <c r="J600" s="4"/>
      <c r="N600" s="4"/>
      <c r="O600" s="4"/>
      <c r="P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ht="15.75" customHeight="1" x14ac:dyDescent="0.3">
      <c r="H601" s="4"/>
      <c r="I601" s="4"/>
      <c r="J601" s="4"/>
      <c r="N601" s="4"/>
      <c r="O601" s="4"/>
      <c r="P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ht="15.75" customHeight="1" x14ac:dyDescent="0.3">
      <c r="H602" s="4"/>
      <c r="I602" s="4"/>
      <c r="J602" s="4"/>
      <c r="N602" s="4"/>
      <c r="O602" s="4"/>
      <c r="P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ht="15.75" customHeight="1" x14ac:dyDescent="0.3">
      <c r="H603" s="4"/>
      <c r="I603" s="4"/>
      <c r="J603" s="4"/>
      <c r="N603" s="4"/>
      <c r="O603" s="4"/>
      <c r="P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ht="15.75" customHeight="1" x14ac:dyDescent="0.3">
      <c r="H604" s="4"/>
      <c r="I604" s="4"/>
      <c r="J604" s="4"/>
      <c r="N604" s="4"/>
      <c r="O604" s="4"/>
      <c r="P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ht="15.75" customHeight="1" x14ac:dyDescent="0.3">
      <c r="H605" s="4"/>
      <c r="I605" s="4"/>
      <c r="J605" s="4"/>
      <c r="N605" s="4"/>
      <c r="O605" s="4"/>
      <c r="P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ht="15.75" customHeight="1" x14ac:dyDescent="0.3">
      <c r="H606" s="4"/>
      <c r="I606" s="4"/>
      <c r="J606" s="4"/>
      <c r="N606" s="4"/>
      <c r="O606" s="4"/>
      <c r="P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ht="15.75" customHeight="1" x14ac:dyDescent="0.3">
      <c r="H607" s="4"/>
      <c r="I607" s="4"/>
      <c r="J607" s="4"/>
      <c r="N607" s="4"/>
      <c r="O607" s="4"/>
      <c r="P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ht="15.75" customHeight="1" x14ac:dyDescent="0.3">
      <c r="H608" s="4"/>
      <c r="I608" s="4"/>
      <c r="J608" s="4"/>
      <c r="N608" s="4"/>
      <c r="O608" s="4"/>
      <c r="P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ht="15.75" customHeight="1" x14ac:dyDescent="0.3">
      <c r="H609" s="4"/>
      <c r="I609" s="4"/>
      <c r="J609" s="4"/>
      <c r="N609" s="4"/>
      <c r="O609" s="4"/>
      <c r="P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ht="15.75" customHeight="1" x14ac:dyDescent="0.3">
      <c r="H610" s="4"/>
      <c r="I610" s="4"/>
      <c r="J610" s="4"/>
      <c r="N610" s="4"/>
      <c r="O610" s="4"/>
      <c r="P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ht="15.75" customHeight="1" x14ac:dyDescent="0.3">
      <c r="H611" s="4"/>
      <c r="I611" s="4"/>
      <c r="J611" s="4"/>
      <c r="N611" s="4"/>
      <c r="O611" s="4"/>
      <c r="P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ht="15.75" customHeight="1" x14ac:dyDescent="0.3">
      <c r="H612" s="4"/>
      <c r="I612" s="4"/>
      <c r="J612" s="4"/>
      <c r="N612" s="4"/>
      <c r="O612" s="4"/>
      <c r="P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ht="15.75" customHeight="1" x14ac:dyDescent="0.3">
      <c r="H613" s="4"/>
      <c r="I613" s="4"/>
      <c r="J613" s="4"/>
      <c r="N613" s="4"/>
      <c r="O613" s="4"/>
      <c r="P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ht="15.75" customHeight="1" x14ac:dyDescent="0.3">
      <c r="H614" s="4"/>
      <c r="I614" s="4"/>
      <c r="J614" s="4"/>
      <c r="N614" s="4"/>
      <c r="O614" s="4"/>
      <c r="P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ht="15.75" customHeight="1" x14ac:dyDescent="0.3">
      <c r="H615" s="4"/>
      <c r="I615" s="4"/>
      <c r="J615" s="4"/>
      <c r="N615" s="4"/>
      <c r="O615" s="4"/>
      <c r="P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ht="15.75" customHeight="1" x14ac:dyDescent="0.3">
      <c r="H616" s="4"/>
      <c r="I616" s="4"/>
      <c r="J616" s="4"/>
      <c r="N616" s="4"/>
      <c r="O616" s="4"/>
      <c r="P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ht="15.75" customHeight="1" x14ac:dyDescent="0.3">
      <c r="H617" s="4"/>
      <c r="I617" s="4"/>
      <c r="J617" s="4"/>
      <c r="N617" s="4"/>
      <c r="O617" s="4"/>
      <c r="P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ht="15.75" customHeight="1" x14ac:dyDescent="0.3">
      <c r="H618" s="4"/>
      <c r="I618" s="4"/>
      <c r="J618" s="4"/>
      <c r="N618" s="4"/>
      <c r="O618" s="4"/>
      <c r="P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ht="15.75" customHeight="1" x14ac:dyDescent="0.3">
      <c r="H619" s="4"/>
      <c r="I619" s="4"/>
      <c r="J619" s="4"/>
      <c r="N619" s="4"/>
      <c r="O619" s="4"/>
      <c r="P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ht="15.75" customHeight="1" x14ac:dyDescent="0.3">
      <c r="H620" s="4"/>
      <c r="I620" s="4"/>
      <c r="J620" s="4"/>
      <c r="N620" s="4"/>
      <c r="O620" s="4"/>
      <c r="P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ht="15.75" customHeight="1" x14ac:dyDescent="0.3">
      <c r="H621" s="4"/>
      <c r="I621" s="4"/>
      <c r="J621" s="4"/>
      <c r="N621" s="4"/>
      <c r="O621" s="4"/>
      <c r="P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ht="15.75" customHeight="1" x14ac:dyDescent="0.3">
      <c r="H622" s="4"/>
      <c r="I622" s="4"/>
      <c r="J622" s="4"/>
      <c r="N622" s="4"/>
      <c r="O622" s="4"/>
      <c r="P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ht="15.75" customHeight="1" x14ac:dyDescent="0.3">
      <c r="H623" s="4"/>
      <c r="I623" s="4"/>
      <c r="J623" s="4"/>
      <c r="N623" s="4"/>
      <c r="O623" s="4"/>
      <c r="P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ht="15.75" customHeight="1" x14ac:dyDescent="0.3">
      <c r="H624" s="4"/>
      <c r="I624" s="4"/>
      <c r="J624" s="4"/>
      <c r="N624" s="4"/>
      <c r="O624" s="4"/>
      <c r="P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ht="15.75" customHeight="1" x14ac:dyDescent="0.3">
      <c r="H625" s="4"/>
      <c r="I625" s="4"/>
      <c r="J625" s="4"/>
      <c r="N625" s="4"/>
      <c r="O625" s="4"/>
      <c r="P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ht="15.75" customHeight="1" x14ac:dyDescent="0.3">
      <c r="H626" s="4"/>
      <c r="I626" s="4"/>
      <c r="J626" s="4"/>
      <c r="N626" s="4"/>
      <c r="O626" s="4"/>
      <c r="P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ht="15.75" customHeight="1" x14ac:dyDescent="0.3">
      <c r="H627" s="4"/>
      <c r="I627" s="4"/>
      <c r="J627" s="4"/>
      <c r="N627" s="4"/>
      <c r="O627" s="4"/>
      <c r="P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ht="15.75" customHeight="1" x14ac:dyDescent="0.3">
      <c r="H628" s="4"/>
      <c r="I628" s="4"/>
      <c r="J628" s="4"/>
      <c r="N628" s="4"/>
      <c r="O628" s="4"/>
      <c r="P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ht="15.75" customHeight="1" x14ac:dyDescent="0.3">
      <c r="H629" s="4"/>
      <c r="I629" s="4"/>
      <c r="J629" s="4"/>
      <c r="N629" s="4"/>
      <c r="O629" s="4"/>
      <c r="P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ht="15.75" customHeight="1" x14ac:dyDescent="0.3">
      <c r="H630" s="4"/>
      <c r="I630" s="4"/>
      <c r="J630" s="4"/>
      <c r="N630" s="4"/>
      <c r="O630" s="4"/>
      <c r="P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8:28" ht="15.75" customHeight="1" x14ac:dyDescent="0.3">
      <c r="H631" s="4"/>
      <c r="I631" s="4"/>
      <c r="J631" s="4"/>
      <c r="N631" s="4"/>
      <c r="O631" s="4"/>
      <c r="P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8:28" ht="15.75" customHeight="1" x14ac:dyDescent="0.3">
      <c r="H632" s="4"/>
      <c r="I632" s="4"/>
      <c r="J632" s="4"/>
      <c r="N632" s="4"/>
      <c r="O632" s="4"/>
      <c r="P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8:28" ht="15.75" customHeight="1" x14ac:dyDescent="0.3">
      <c r="H633" s="4"/>
      <c r="I633" s="4"/>
      <c r="J633" s="4"/>
      <c r="N633" s="4"/>
      <c r="O633" s="4"/>
      <c r="P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8:28" ht="15.75" customHeight="1" x14ac:dyDescent="0.3">
      <c r="H634" s="4"/>
      <c r="I634" s="4"/>
      <c r="J634" s="4"/>
      <c r="N634" s="4"/>
      <c r="O634" s="4"/>
      <c r="P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8:28" ht="15.75" customHeight="1" x14ac:dyDescent="0.3">
      <c r="H635" s="4"/>
      <c r="I635" s="4"/>
      <c r="J635" s="4"/>
      <c r="N635" s="4"/>
      <c r="O635" s="4"/>
      <c r="P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8:28" ht="15.75" customHeight="1" x14ac:dyDescent="0.3">
      <c r="H636" s="4"/>
      <c r="I636" s="4"/>
      <c r="J636" s="4"/>
      <c r="N636" s="4"/>
      <c r="O636" s="4"/>
      <c r="P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8:28" ht="15.75" customHeight="1" x14ac:dyDescent="0.3">
      <c r="H637" s="4"/>
      <c r="I637" s="4"/>
      <c r="J637" s="4"/>
      <c r="N637" s="4"/>
      <c r="O637" s="4"/>
      <c r="P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8:28" ht="15.75" customHeight="1" x14ac:dyDescent="0.3">
      <c r="H638" s="4"/>
      <c r="I638" s="4"/>
      <c r="J638" s="4"/>
      <c r="N638" s="4"/>
      <c r="O638" s="4"/>
      <c r="P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8:28" ht="15.75" customHeight="1" x14ac:dyDescent="0.3">
      <c r="H639" s="4"/>
      <c r="I639" s="4"/>
      <c r="J639" s="4"/>
      <c r="N639" s="4"/>
      <c r="O639" s="4"/>
      <c r="P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8:28" ht="15.75" customHeight="1" x14ac:dyDescent="0.3">
      <c r="H640" s="4"/>
      <c r="I640" s="4"/>
      <c r="J640" s="4"/>
      <c r="N640" s="4"/>
      <c r="O640" s="4"/>
      <c r="P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8:28" ht="15.75" customHeight="1" x14ac:dyDescent="0.3">
      <c r="H641" s="4"/>
      <c r="I641" s="4"/>
      <c r="J641" s="4"/>
      <c r="N641" s="4"/>
      <c r="O641" s="4"/>
      <c r="P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8:28" ht="15.75" customHeight="1" x14ac:dyDescent="0.3">
      <c r="H642" s="4"/>
      <c r="I642" s="4"/>
      <c r="J642" s="4"/>
      <c r="N642" s="4"/>
      <c r="O642" s="4"/>
      <c r="P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8:28" ht="15.75" customHeight="1" x14ac:dyDescent="0.3">
      <c r="H643" s="4"/>
      <c r="I643" s="4"/>
      <c r="J643" s="4"/>
      <c r="N643" s="4"/>
      <c r="O643" s="4"/>
      <c r="P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8:28" ht="15.75" customHeight="1" x14ac:dyDescent="0.3">
      <c r="H644" s="4"/>
      <c r="I644" s="4"/>
      <c r="J644" s="4"/>
      <c r="N644" s="4"/>
      <c r="O644" s="4"/>
      <c r="P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8:28" ht="15.75" customHeight="1" x14ac:dyDescent="0.3">
      <c r="H645" s="4"/>
      <c r="I645" s="4"/>
      <c r="J645" s="4"/>
      <c r="N645" s="4"/>
      <c r="O645" s="4"/>
      <c r="P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8:28" ht="15.75" customHeight="1" x14ac:dyDescent="0.3">
      <c r="H646" s="4"/>
      <c r="I646" s="4"/>
      <c r="J646" s="4"/>
      <c r="N646" s="4"/>
      <c r="O646" s="4"/>
      <c r="P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8:28" ht="15.75" customHeight="1" x14ac:dyDescent="0.3">
      <c r="H647" s="4"/>
      <c r="I647" s="4"/>
      <c r="J647" s="4"/>
      <c r="N647" s="4"/>
      <c r="O647" s="4"/>
      <c r="P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8:28" ht="15.75" customHeight="1" x14ac:dyDescent="0.3">
      <c r="H648" s="4"/>
      <c r="I648" s="4"/>
      <c r="J648" s="4"/>
      <c r="N648" s="4"/>
      <c r="O648" s="4"/>
      <c r="P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8:28" ht="15.75" customHeight="1" x14ac:dyDescent="0.3">
      <c r="H649" s="4"/>
      <c r="I649" s="4"/>
      <c r="J649" s="4"/>
      <c r="N649" s="4"/>
      <c r="O649" s="4"/>
      <c r="P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8:28" ht="15.75" customHeight="1" x14ac:dyDescent="0.3">
      <c r="H650" s="4"/>
      <c r="I650" s="4"/>
      <c r="J650" s="4"/>
      <c r="N650" s="4"/>
      <c r="O650" s="4"/>
      <c r="P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8:28" ht="15.75" customHeight="1" x14ac:dyDescent="0.3">
      <c r="H651" s="4"/>
      <c r="I651" s="4"/>
      <c r="J651" s="4"/>
      <c r="N651" s="4"/>
      <c r="O651" s="4"/>
      <c r="P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8:28" ht="15.75" customHeight="1" x14ac:dyDescent="0.3">
      <c r="H652" s="4"/>
      <c r="I652" s="4"/>
      <c r="J652" s="4"/>
      <c r="N652" s="4"/>
      <c r="O652" s="4"/>
      <c r="P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8:28" ht="15.75" customHeight="1" x14ac:dyDescent="0.3">
      <c r="H653" s="4"/>
      <c r="I653" s="4"/>
      <c r="J653" s="4"/>
      <c r="N653" s="4"/>
      <c r="O653" s="4"/>
      <c r="P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8:28" ht="15.75" customHeight="1" x14ac:dyDescent="0.3">
      <c r="H654" s="4"/>
      <c r="I654" s="4"/>
      <c r="J654" s="4"/>
      <c r="N654" s="4"/>
      <c r="O654" s="4"/>
      <c r="P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8:28" ht="15.75" customHeight="1" x14ac:dyDescent="0.3">
      <c r="H655" s="4"/>
      <c r="I655" s="4"/>
      <c r="J655" s="4"/>
      <c r="N655" s="4"/>
      <c r="O655" s="4"/>
      <c r="P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8:28" ht="15.75" customHeight="1" x14ac:dyDescent="0.3">
      <c r="H656" s="4"/>
      <c r="I656" s="4"/>
      <c r="J656" s="4"/>
      <c r="N656" s="4"/>
      <c r="O656" s="4"/>
      <c r="P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8:28" ht="15.75" customHeight="1" x14ac:dyDescent="0.3">
      <c r="H657" s="4"/>
      <c r="I657" s="4"/>
      <c r="J657" s="4"/>
      <c r="N657" s="4"/>
      <c r="O657" s="4"/>
      <c r="P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8:28" ht="15.75" customHeight="1" x14ac:dyDescent="0.3">
      <c r="H658" s="4"/>
      <c r="I658" s="4"/>
      <c r="J658" s="4"/>
      <c r="N658" s="4"/>
      <c r="O658" s="4"/>
      <c r="P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8:28" ht="15.75" customHeight="1" x14ac:dyDescent="0.3">
      <c r="H659" s="4"/>
      <c r="I659" s="4"/>
      <c r="J659" s="4"/>
      <c r="N659" s="4"/>
      <c r="O659" s="4"/>
      <c r="P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8:28" ht="15.75" customHeight="1" x14ac:dyDescent="0.3">
      <c r="H660" s="4"/>
      <c r="I660" s="4"/>
      <c r="J660" s="4"/>
      <c r="N660" s="4"/>
      <c r="O660" s="4"/>
      <c r="P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8:28" ht="15.75" customHeight="1" x14ac:dyDescent="0.3">
      <c r="H661" s="4"/>
      <c r="I661" s="4"/>
      <c r="J661" s="4"/>
      <c r="N661" s="4"/>
      <c r="O661" s="4"/>
      <c r="P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8:28" ht="15.75" customHeight="1" x14ac:dyDescent="0.3">
      <c r="H662" s="4"/>
      <c r="I662" s="4"/>
      <c r="J662" s="4"/>
      <c r="N662" s="4"/>
      <c r="O662" s="4"/>
      <c r="P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8:28" ht="15.75" customHeight="1" x14ac:dyDescent="0.3">
      <c r="H663" s="4"/>
      <c r="I663" s="4"/>
      <c r="J663" s="4"/>
      <c r="N663" s="4"/>
      <c r="O663" s="4"/>
      <c r="P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8:28" ht="15.75" customHeight="1" x14ac:dyDescent="0.3">
      <c r="H664" s="4"/>
      <c r="I664" s="4"/>
      <c r="J664" s="4"/>
      <c r="N664" s="4"/>
      <c r="O664" s="4"/>
      <c r="P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8:28" ht="15.75" customHeight="1" x14ac:dyDescent="0.3">
      <c r="H665" s="4"/>
      <c r="I665" s="4"/>
      <c r="J665" s="4"/>
      <c r="N665" s="4"/>
      <c r="O665" s="4"/>
      <c r="P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8:28" ht="15.75" customHeight="1" x14ac:dyDescent="0.3">
      <c r="H666" s="4"/>
      <c r="I666" s="4"/>
      <c r="J666" s="4"/>
      <c r="N666" s="4"/>
      <c r="O666" s="4"/>
      <c r="P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8:28" ht="15.75" customHeight="1" x14ac:dyDescent="0.3">
      <c r="H667" s="4"/>
      <c r="I667" s="4"/>
      <c r="J667" s="4"/>
      <c r="N667" s="4"/>
      <c r="O667" s="4"/>
      <c r="P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8:28" ht="15.75" customHeight="1" x14ac:dyDescent="0.3">
      <c r="H668" s="4"/>
      <c r="I668" s="4"/>
      <c r="J668" s="4"/>
      <c r="N668" s="4"/>
      <c r="O668" s="4"/>
      <c r="P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8:28" ht="15.75" customHeight="1" x14ac:dyDescent="0.3">
      <c r="H669" s="4"/>
      <c r="I669" s="4"/>
      <c r="J669" s="4"/>
      <c r="N669" s="4"/>
      <c r="O669" s="4"/>
      <c r="P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8:28" ht="15.75" customHeight="1" x14ac:dyDescent="0.3">
      <c r="H670" s="4"/>
      <c r="I670" s="4"/>
      <c r="J670" s="4"/>
      <c r="N670" s="4"/>
      <c r="O670" s="4"/>
      <c r="P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8:28" ht="15.75" customHeight="1" x14ac:dyDescent="0.3">
      <c r="H671" s="4"/>
      <c r="I671" s="4"/>
      <c r="J671" s="4"/>
      <c r="N671" s="4"/>
      <c r="O671" s="4"/>
      <c r="P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8:28" ht="15.75" customHeight="1" x14ac:dyDescent="0.3">
      <c r="H672" s="4"/>
      <c r="I672" s="4"/>
      <c r="J672" s="4"/>
      <c r="N672" s="4"/>
      <c r="O672" s="4"/>
      <c r="P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8:28" ht="15.75" customHeight="1" x14ac:dyDescent="0.3">
      <c r="H673" s="4"/>
      <c r="I673" s="4"/>
      <c r="J673" s="4"/>
      <c r="N673" s="4"/>
      <c r="O673" s="4"/>
      <c r="P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8:28" ht="15.75" customHeight="1" x14ac:dyDescent="0.3">
      <c r="H674" s="4"/>
      <c r="I674" s="4"/>
      <c r="J674" s="4"/>
      <c r="N674" s="4"/>
      <c r="O674" s="4"/>
      <c r="P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8:28" ht="15.75" customHeight="1" x14ac:dyDescent="0.3">
      <c r="H675" s="4"/>
      <c r="I675" s="4"/>
      <c r="J675" s="4"/>
      <c r="N675" s="4"/>
      <c r="O675" s="4"/>
      <c r="P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8:28" ht="15.75" customHeight="1" x14ac:dyDescent="0.3">
      <c r="H676" s="4"/>
      <c r="I676" s="4"/>
      <c r="J676" s="4"/>
      <c r="N676" s="4"/>
      <c r="O676" s="4"/>
      <c r="P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8:28" ht="15.75" customHeight="1" x14ac:dyDescent="0.3">
      <c r="H677" s="4"/>
      <c r="I677" s="4"/>
      <c r="J677" s="4"/>
      <c r="N677" s="4"/>
      <c r="O677" s="4"/>
      <c r="P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8:28" ht="15.75" customHeight="1" x14ac:dyDescent="0.3">
      <c r="H678" s="4"/>
      <c r="I678" s="4"/>
      <c r="J678" s="4"/>
      <c r="N678" s="4"/>
      <c r="O678" s="4"/>
      <c r="P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8:28" ht="15.75" customHeight="1" x14ac:dyDescent="0.3">
      <c r="H679" s="4"/>
      <c r="I679" s="4"/>
      <c r="J679" s="4"/>
      <c r="N679" s="4"/>
      <c r="O679" s="4"/>
      <c r="P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8:28" ht="15.75" customHeight="1" x14ac:dyDescent="0.3">
      <c r="H680" s="4"/>
      <c r="I680" s="4"/>
      <c r="J680" s="4"/>
      <c r="N680" s="4"/>
      <c r="O680" s="4"/>
      <c r="P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8:28" ht="15.75" customHeight="1" x14ac:dyDescent="0.3">
      <c r="H681" s="4"/>
      <c r="I681" s="4"/>
      <c r="J681" s="4"/>
      <c r="N681" s="4"/>
      <c r="O681" s="4"/>
      <c r="P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8:28" ht="15.75" customHeight="1" x14ac:dyDescent="0.3">
      <c r="H682" s="4"/>
      <c r="I682" s="4"/>
      <c r="J682" s="4"/>
      <c r="N682" s="4"/>
      <c r="O682" s="4"/>
      <c r="P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8:28" ht="15.75" customHeight="1" x14ac:dyDescent="0.3">
      <c r="H683" s="4"/>
      <c r="I683" s="4"/>
      <c r="J683" s="4"/>
      <c r="N683" s="4"/>
      <c r="O683" s="4"/>
      <c r="P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8:28" ht="15.75" customHeight="1" x14ac:dyDescent="0.3">
      <c r="H684" s="4"/>
      <c r="I684" s="4"/>
      <c r="J684" s="4"/>
      <c r="N684" s="4"/>
      <c r="O684" s="4"/>
      <c r="P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8:28" ht="15.75" customHeight="1" x14ac:dyDescent="0.3">
      <c r="H685" s="4"/>
      <c r="I685" s="4"/>
      <c r="J685" s="4"/>
      <c r="N685" s="4"/>
      <c r="O685" s="4"/>
      <c r="P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8:28" ht="15.75" customHeight="1" x14ac:dyDescent="0.3">
      <c r="H686" s="4"/>
      <c r="I686" s="4"/>
      <c r="J686" s="4"/>
      <c r="N686" s="4"/>
      <c r="O686" s="4"/>
      <c r="P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8:28" ht="15.75" customHeight="1" x14ac:dyDescent="0.3">
      <c r="H687" s="4"/>
      <c r="I687" s="4"/>
      <c r="J687" s="4"/>
      <c r="N687" s="4"/>
      <c r="O687" s="4"/>
      <c r="P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8:28" ht="15.75" customHeight="1" x14ac:dyDescent="0.3">
      <c r="H688" s="4"/>
      <c r="I688" s="4"/>
      <c r="J688" s="4"/>
      <c r="N688" s="4"/>
      <c r="O688" s="4"/>
      <c r="P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8:28" ht="15.75" customHeight="1" x14ac:dyDescent="0.3">
      <c r="H689" s="4"/>
      <c r="I689" s="4"/>
      <c r="J689" s="4"/>
      <c r="N689" s="4"/>
      <c r="O689" s="4"/>
      <c r="P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8:28" ht="15.75" customHeight="1" x14ac:dyDescent="0.3">
      <c r="H690" s="4"/>
      <c r="I690" s="4"/>
      <c r="J690" s="4"/>
      <c r="N690" s="4"/>
      <c r="O690" s="4"/>
      <c r="P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8:28" ht="15.75" customHeight="1" x14ac:dyDescent="0.3">
      <c r="H691" s="4"/>
      <c r="I691" s="4"/>
      <c r="J691" s="4"/>
      <c r="N691" s="4"/>
      <c r="O691" s="4"/>
      <c r="P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8:28" ht="15.75" customHeight="1" x14ac:dyDescent="0.3">
      <c r="H692" s="4"/>
      <c r="I692" s="4"/>
      <c r="J692" s="4"/>
      <c r="N692" s="4"/>
      <c r="O692" s="4"/>
      <c r="P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8:28" ht="15.75" customHeight="1" x14ac:dyDescent="0.3">
      <c r="H693" s="4"/>
      <c r="I693" s="4"/>
      <c r="J693" s="4"/>
      <c r="N693" s="4"/>
      <c r="O693" s="4"/>
      <c r="P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8:28" ht="15.75" customHeight="1" x14ac:dyDescent="0.3">
      <c r="H694" s="4"/>
      <c r="I694" s="4"/>
      <c r="J694" s="4"/>
      <c r="N694" s="4"/>
      <c r="O694" s="4"/>
      <c r="P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8:28" ht="15.75" customHeight="1" x14ac:dyDescent="0.3">
      <c r="H695" s="4"/>
      <c r="I695" s="4"/>
      <c r="J695" s="4"/>
      <c r="N695" s="4"/>
      <c r="O695" s="4"/>
      <c r="P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8:28" ht="15.75" customHeight="1" x14ac:dyDescent="0.3">
      <c r="H696" s="4"/>
      <c r="I696" s="4"/>
      <c r="J696" s="4"/>
      <c r="N696" s="4"/>
      <c r="O696" s="4"/>
      <c r="P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8:28" ht="15.75" customHeight="1" x14ac:dyDescent="0.3">
      <c r="H697" s="4"/>
      <c r="I697" s="4"/>
      <c r="J697" s="4"/>
      <c r="N697" s="4"/>
      <c r="O697" s="4"/>
      <c r="P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8:28" ht="15.75" customHeight="1" x14ac:dyDescent="0.3">
      <c r="H698" s="4"/>
      <c r="I698" s="4"/>
      <c r="J698" s="4"/>
      <c r="N698" s="4"/>
      <c r="O698" s="4"/>
      <c r="P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8:28" ht="15.75" customHeight="1" x14ac:dyDescent="0.3">
      <c r="H699" s="4"/>
      <c r="I699" s="4"/>
      <c r="J699" s="4"/>
      <c r="N699" s="4"/>
      <c r="O699" s="4"/>
      <c r="P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8:28" ht="15.75" customHeight="1" x14ac:dyDescent="0.3">
      <c r="H700" s="4"/>
      <c r="I700" s="4"/>
      <c r="J700" s="4"/>
      <c r="N700" s="4"/>
      <c r="O700" s="4"/>
      <c r="P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8:28" ht="15.75" customHeight="1" x14ac:dyDescent="0.3">
      <c r="H701" s="4"/>
      <c r="I701" s="4"/>
      <c r="J701" s="4"/>
      <c r="N701" s="4"/>
      <c r="O701" s="4"/>
      <c r="P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8:28" ht="15.75" customHeight="1" x14ac:dyDescent="0.3">
      <c r="H702" s="4"/>
      <c r="I702" s="4"/>
      <c r="J702" s="4"/>
      <c r="N702" s="4"/>
      <c r="O702" s="4"/>
      <c r="P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8:28" ht="15.75" customHeight="1" x14ac:dyDescent="0.3">
      <c r="H703" s="4"/>
      <c r="I703" s="4"/>
      <c r="J703" s="4"/>
      <c r="N703" s="4"/>
      <c r="O703" s="4"/>
      <c r="P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8:28" ht="15.75" customHeight="1" x14ac:dyDescent="0.3">
      <c r="H704" s="4"/>
      <c r="I704" s="4"/>
      <c r="J704" s="4"/>
      <c r="N704" s="4"/>
      <c r="O704" s="4"/>
      <c r="P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8:28" ht="15.75" customHeight="1" x14ac:dyDescent="0.3">
      <c r="H705" s="4"/>
      <c r="I705" s="4"/>
      <c r="J705" s="4"/>
      <c r="N705" s="4"/>
      <c r="O705" s="4"/>
      <c r="P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8:28" ht="15.75" customHeight="1" x14ac:dyDescent="0.3">
      <c r="H706" s="4"/>
      <c r="I706" s="4"/>
      <c r="J706" s="4"/>
      <c r="N706" s="4"/>
      <c r="O706" s="4"/>
      <c r="P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8:28" ht="15.75" customHeight="1" x14ac:dyDescent="0.3">
      <c r="H707" s="4"/>
      <c r="I707" s="4"/>
      <c r="J707" s="4"/>
      <c r="N707" s="4"/>
      <c r="O707" s="4"/>
      <c r="P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8:28" ht="15.75" customHeight="1" x14ac:dyDescent="0.3">
      <c r="H708" s="4"/>
      <c r="I708" s="4"/>
      <c r="J708" s="4"/>
      <c r="N708" s="4"/>
      <c r="O708" s="4"/>
      <c r="P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8:28" ht="15.75" customHeight="1" x14ac:dyDescent="0.3">
      <c r="H709" s="4"/>
      <c r="I709" s="4"/>
      <c r="J709" s="4"/>
      <c r="N709" s="4"/>
      <c r="O709" s="4"/>
      <c r="P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8:28" ht="15.75" customHeight="1" x14ac:dyDescent="0.3">
      <c r="H710" s="4"/>
      <c r="I710" s="4"/>
      <c r="J710" s="4"/>
      <c r="N710" s="4"/>
      <c r="O710" s="4"/>
      <c r="P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8:28" ht="15.75" customHeight="1" x14ac:dyDescent="0.3">
      <c r="H711" s="4"/>
      <c r="I711" s="4"/>
      <c r="J711" s="4"/>
      <c r="N711" s="4"/>
      <c r="O711" s="4"/>
      <c r="P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8:28" ht="15.75" customHeight="1" x14ac:dyDescent="0.3">
      <c r="H712" s="4"/>
      <c r="I712" s="4"/>
      <c r="J712" s="4"/>
      <c r="N712" s="4"/>
      <c r="O712" s="4"/>
      <c r="P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8:28" ht="15.75" customHeight="1" x14ac:dyDescent="0.3">
      <c r="H713" s="4"/>
      <c r="I713" s="4"/>
      <c r="J713" s="4"/>
      <c r="N713" s="4"/>
      <c r="O713" s="4"/>
      <c r="P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8:28" ht="15.75" customHeight="1" x14ac:dyDescent="0.3">
      <c r="H714" s="4"/>
      <c r="I714" s="4"/>
      <c r="J714" s="4"/>
      <c r="N714" s="4"/>
      <c r="O714" s="4"/>
      <c r="P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8:28" ht="15.75" customHeight="1" x14ac:dyDescent="0.3">
      <c r="H715" s="4"/>
      <c r="I715" s="4"/>
      <c r="J715" s="4"/>
      <c r="N715" s="4"/>
      <c r="O715" s="4"/>
      <c r="P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8:28" ht="15.75" customHeight="1" x14ac:dyDescent="0.3">
      <c r="H716" s="4"/>
      <c r="I716" s="4"/>
      <c r="J716" s="4"/>
      <c r="N716" s="4"/>
      <c r="O716" s="4"/>
      <c r="P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8:28" ht="15.75" customHeight="1" x14ac:dyDescent="0.3">
      <c r="H717" s="4"/>
      <c r="I717" s="4"/>
      <c r="J717" s="4"/>
      <c r="N717" s="4"/>
      <c r="O717" s="4"/>
      <c r="P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8:28" ht="15.75" customHeight="1" x14ac:dyDescent="0.3">
      <c r="H718" s="4"/>
      <c r="I718" s="4"/>
      <c r="J718" s="4"/>
      <c r="N718" s="4"/>
      <c r="O718" s="4"/>
      <c r="P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8:28" ht="15.75" customHeight="1" x14ac:dyDescent="0.3">
      <c r="H719" s="4"/>
      <c r="I719" s="4"/>
      <c r="J719" s="4"/>
      <c r="N719" s="4"/>
      <c r="O719" s="4"/>
      <c r="P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8:28" ht="15.75" customHeight="1" x14ac:dyDescent="0.3">
      <c r="H720" s="4"/>
      <c r="I720" s="4"/>
      <c r="J720" s="4"/>
      <c r="N720" s="4"/>
      <c r="O720" s="4"/>
      <c r="P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8:28" ht="15.75" customHeight="1" x14ac:dyDescent="0.3">
      <c r="H721" s="4"/>
      <c r="I721" s="4"/>
      <c r="J721" s="4"/>
      <c r="N721" s="4"/>
      <c r="O721" s="4"/>
      <c r="P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8:28" ht="15.75" customHeight="1" x14ac:dyDescent="0.3">
      <c r="H722" s="4"/>
      <c r="I722" s="4"/>
      <c r="J722" s="4"/>
      <c r="N722" s="4"/>
      <c r="O722" s="4"/>
      <c r="P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8:28" ht="15.75" customHeight="1" x14ac:dyDescent="0.3">
      <c r="H723" s="4"/>
      <c r="I723" s="4"/>
      <c r="J723" s="4"/>
      <c r="N723" s="4"/>
      <c r="O723" s="4"/>
      <c r="P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8:28" ht="15.75" customHeight="1" x14ac:dyDescent="0.3">
      <c r="H724" s="4"/>
      <c r="I724" s="4"/>
      <c r="J724" s="4"/>
      <c r="N724" s="4"/>
      <c r="O724" s="4"/>
      <c r="P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8:28" ht="15.75" customHeight="1" x14ac:dyDescent="0.3">
      <c r="H725" s="4"/>
      <c r="I725" s="4"/>
      <c r="J725" s="4"/>
      <c r="N725" s="4"/>
      <c r="O725" s="4"/>
      <c r="P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8:28" ht="15.75" customHeight="1" x14ac:dyDescent="0.3">
      <c r="H726" s="4"/>
      <c r="I726" s="4"/>
      <c r="J726" s="4"/>
      <c r="N726" s="4"/>
      <c r="O726" s="4"/>
      <c r="P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8:28" ht="15.75" customHeight="1" x14ac:dyDescent="0.3">
      <c r="H727" s="4"/>
      <c r="I727" s="4"/>
      <c r="J727" s="4"/>
      <c r="N727" s="4"/>
      <c r="O727" s="4"/>
      <c r="P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8:28" ht="15.75" customHeight="1" x14ac:dyDescent="0.3">
      <c r="H728" s="4"/>
      <c r="I728" s="4"/>
      <c r="J728" s="4"/>
      <c r="N728" s="4"/>
      <c r="O728" s="4"/>
      <c r="P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8:28" ht="15.75" customHeight="1" x14ac:dyDescent="0.3">
      <c r="H729" s="4"/>
      <c r="I729" s="4"/>
      <c r="J729" s="4"/>
      <c r="N729" s="4"/>
      <c r="O729" s="4"/>
      <c r="P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8:28" ht="15.75" customHeight="1" x14ac:dyDescent="0.3">
      <c r="H730" s="4"/>
      <c r="I730" s="4"/>
      <c r="J730" s="4"/>
      <c r="N730" s="4"/>
      <c r="O730" s="4"/>
      <c r="P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8:28" ht="15.75" customHeight="1" x14ac:dyDescent="0.3">
      <c r="H731" s="4"/>
      <c r="I731" s="4"/>
      <c r="J731" s="4"/>
      <c r="N731" s="4"/>
      <c r="O731" s="4"/>
      <c r="P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8:28" ht="15.75" customHeight="1" x14ac:dyDescent="0.3">
      <c r="H732" s="4"/>
      <c r="I732" s="4"/>
      <c r="J732" s="4"/>
      <c r="N732" s="4"/>
      <c r="O732" s="4"/>
      <c r="P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8:28" ht="15.75" customHeight="1" x14ac:dyDescent="0.3">
      <c r="H733" s="4"/>
      <c r="I733" s="4"/>
      <c r="J733" s="4"/>
      <c r="N733" s="4"/>
      <c r="O733" s="4"/>
      <c r="P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8:28" ht="15.75" customHeight="1" x14ac:dyDescent="0.3">
      <c r="H734" s="4"/>
      <c r="I734" s="4"/>
      <c r="J734" s="4"/>
      <c r="N734" s="4"/>
      <c r="O734" s="4"/>
      <c r="P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8:28" ht="15.75" customHeight="1" x14ac:dyDescent="0.3">
      <c r="H735" s="4"/>
      <c r="I735" s="4"/>
      <c r="J735" s="4"/>
      <c r="N735" s="4"/>
      <c r="O735" s="4"/>
      <c r="P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8:28" ht="15.75" customHeight="1" x14ac:dyDescent="0.3">
      <c r="H736" s="4"/>
      <c r="I736" s="4"/>
      <c r="J736" s="4"/>
      <c r="N736" s="4"/>
      <c r="O736" s="4"/>
      <c r="P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8:28" ht="15.75" customHeight="1" x14ac:dyDescent="0.3">
      <c r="H737" s="4"/>
      <c r="I737" s="4"/>
      <c r="J737" s="4"/>
      <c r="N737" s="4"/>
      <c r="O737" s="4"/>
      <c r="P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8:28" ht="15.75" customHeight="1" x14ac:dyDescent="0.3">
      <c r="H738" s="4"/>
      <c r="I738" s="4"/>
      <c r="J738" s="4"/>
      <c r="N738" s="4"/>
      <c r="O738" s="4"/>
      <c r="P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8:28" ht="15.75" customHeight="1" x14ac:dyDescent="0.3">
      <c r="H739" s="4"/>
      <c r="I739" s="4"/>
      <c r="J739" s="4"/>
      <c r="N739" s="4"/>
      <c r="O739" s="4"/>
      <c r="P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8:28" ht="15.75" customHeight="1" x14ac:dyDescent="0.3">
      <c r="H740" s="4"/>
      <c r="I740" s="4"/>
      <c r="J740" s="4"/>
      <c r="N740" s="4"/>
      <c r="O740" s="4"/>
      <c r="P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8:28" ht="15.75" customHeight="1" x14ac:dyDescent="0.3">
      <c r="H741" s="4"/>
      <c r="I741" s="4"/>
      <c r="J741" s="4"/>
      <c r="N741" s="4"/>
      <c r="O741" s="4"/>
      <c r="P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8:28" ht="15.75" customHeight="1" x14ac:dyDescent="0.3">
      <c r="H742" s="4"/>
      <c r="I742" s="4"/>
      <c r="J742" s="4"/>
      <c r="N742" s="4"/>
      <c r="O742" s="4"/>
      <c r="P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8:28" ht="15.75" customHeight="1" x14ac:dyDescent="0.3">
      <c r="H743" s="4"/>
      <c r="I743" s="4"/>
      <c r="J743" s="4"/>
      <c r="N743" s="4"/>
      <c r="O743" s="4"/>
      <c r="P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8:28" ht="15.75" customHeight="1" x14ac:dyDescent="0.3">
      <c r="H744" s="4"/>
      <c r="I744" s="4"/>
      <c r="J744" s="4"/>
      <c r="N744" s="4"/>
      <c r="O744" s="4"/>
      <c r="P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8:28" ht="15.75" customHeight="1" x14ac:dyDescent="0.3">
      <c r="H745" s="4"/>
      <c r="I745" s="4"/>
      <c r="J745" s="4"/>
      <c r="N745" s="4"/>
      <c r="O745" s="4"/>
      <c r="P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8:28" ht="15.75" customHeight="1" x14ac:dyDescent="0.3">
      <c r="H746" s="4"/>
      <c r="I746" s="4"/>
      <c r="J746" s="4"/>
      <c r="N746" s="4"/>
      <c r="O746" s="4"/>
      <c r="P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8:28" ht="15.75" customHeight="1" x14ac:dyDescent="0.3">
      <c r="H747" s="4"/>
      <c r="I747" s="4"/>
      <c r="J747" s="4"/>
      <c r="N747" s="4"/>
      <c r="O747" s="4"/>
      <c r="P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8:28" ht="15.75" customHeight="1" x14ac:dyDescent="0.3">
      <c r="H748" s="4"/>
      <c r="I748" s="4"/>
      <c r="J748" s="4"/>
      <c r="N748" s="4"/>
      <c r="O748" s="4"/>
      <c r="P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8:28" ht="15.75" customHeight="1" x14ac:dyDescent="0.3">
      <c r="H749" s="4"/>
      <c r="I749" s="4"/>
      <c r="J749" s="4"/>
      <c r="N749" s="4"/>
      <c r="O749" s="4"/>
      <c r="P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8:28" ht="15.75" customHeight="1" x14ac:dyDescent="0.3">
      <c r="H750" s="4"/>
      <c r="I750" s="4"/>
      <c r="J750" s="4"/>
      <c r="N750" s="4"/>
      <c r="O750" s="4"/>
      <c r="P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8:28" ht="15.75" customHeight="1" x14ac:dyDescent="0.3">
      <c r="H751" s="4"/>
      <c r="I751" s="4"/>
      <c r="J751" s="4"/>
      <c r="N751" s="4"/>
      <c r="O751" s="4"/>
      <c r="P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8:28" ht="15.75" customHeight="1" x14ac:dyDescent="0.3">
      <c r="H752" s="4"/>
      <c r="I752" s="4"/>
      <c r="J752" s="4"/>
      <c r="N752" s="4"/>
      <c r="O752" s="4"/>
      <c r="P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8:28" ht="15.75" customHeight="1" x14ac:dyDescent="0.3">
      <c r="H753" s="4"/>
      <c r="I753" s="4"/>
      <c r="J753" s="4"/>
      <c r="N753" s="4"/>
      <c r="O753" s="4"/>
      <c r="P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8:28" ht="15.75" customHeight="1" x14ac:dyDescent="0.3">
      <c r="H754" s="4"/>
      <c r="I754" s="4"/>
      <c r="J754" s="4"/>
      <c r="N754" s="4"/>
      <c r="O754" s="4"/>
      <c r="P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8:28" ht="15.75" customHeight="1" x14ac:dyDescent="0.3">
      <c r="H755" s="4"/>
      <c r="I755" s="4"/>
      <c r="J755" s="4"/>
      <c r="N755" s="4"/>
      <c r="O755" s="4"/>
      <c r="P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8:28" ht="15.75" customHeight="1" x14ac:dyDescent="0.3">
      <c r="H756" s="4"/>
      <c r="I756" s="4"/>
      <c r="J756" s="4"/>
      <c r="N756" s="4"/>
      <c r="O756" s="4"/>
      <c r="P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8:28" ht="15.75" customHeight="1" x14ac:dyDescent="0.3">
      <c r="H757" s="4"/>
      <c r="I757" s="4"/>
      <c r="J757" s="4"/>
      <c r="N757" s="4"/>
      <c r="O757" s="4"/>
      <c r="P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8:28" ht="15.75" customHeight="1" x14ac:dyDescent="0.3">
      <c r="H758" s="4"/>
      <c r="I758" s="4"/>
      <c r="J758" s="4"/>
      <c r="N758" s="4"/>
      <c r="O758" s="4"/>
      <c r="P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8:28" ht="15.75" customHeight="1" x14ac:dyDescent="0.3">
      <c r="H759" s="4"/>
      <c r="I759" s="4"/>
      <c r="J759" s="4"/>
      <c r="N759" s="4"/>
      <c r="O759" s="4"/>
      <c r="P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8:28" ht="15.75" customHeight="1" x14ac:dyDescent="0.3">
      <c r="H760" s="4"/>
      <c r="I760" s="4"/>
      <c r="J760" s="4"/>
      <c r="N760" s="4"/>
      <c r="O760" s="4"/>
      <c r="P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8:28" ht="15.75" customHeight="1" x14ac:dyDescent="0.3">
      <c r="H761" s="4"/>
      <c r="I761" s="4"/>
      <c r="J761" s="4"/>
      <c r="N761" s="4"/>
      <c r="O761" s="4"/>
      <c r="P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8:28" ht="15.75" customHeight="1" x14ac:dyDescent="0.3">
      <c r="H762" s="4"/>
      <c r="I762" s="4"/>
      <c r="J762" s="4"/>
      <c r="N762" s="4"/>
      <c r="O762" s="4"/>
      <c r="P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8:28" ht="15.75" customHeight="1" x14ac:dyDescent="0.3">
      <c r="H763" s="4"/>
      <c r="I763" s="4"/>
      <c r="J763" s="4"/>
      <c r="N763" s="4"/>
      <c r="O763" s="4"/>
      <c r="P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8:28" ht="15.75" customHeight="1" x14ac:dyDescent="0.3">
      <c r="H764" s="4"/>
      <c r="I764" s="4"/>
      <c r="J764" s="4"/>
      <c r="N764" s="4"/>
      <c r="O764" s="4"/>
      <c r="P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8:28" ht="15.75" customHeight="1" x14ac:dyDescent="0.3">
      <c r="H765" s="4"/>
      <c r="I765" s="4"/>
      <c r="J765" s="4"/>
      <c r="N765" s="4"/>
      <c r="O765" s="4"/>
      <c r="P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8:28" ht="15.75" customHeight="1" x14ac:dyDescent="0.3">
      <c r="H766" s="4"/>
      <c r="I766" s="4"/>
      <c r="J766" s="4"/>
      <c r="N766" s="4"/>
      <c r="O766" s="4"/>
      <c r="P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8:28" ht="15.75" customHeight="1" x14ac:dyDescent="0.3">
      <c r="H767" s="4"/>
      <c r="I767" s="4"/>
      <c r="J767" s="4"/>
      <c r="N767" s="4"/>
      <c r="O767" s="4"/>
      <c r="P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8:28" ht="15.75" customHeight="1" x14ac:dyDescent="0.3">
      <c r="H768" s="4"/>
      <c r="I768" s="4"/>
      <c r="J768" s="4"/>
      <c r="N768" s="4"/>
      <c r="O768" s="4"/>
      <c r="P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8:28" ht="15.75" customHeight="1" x14ac:dyDescent="0.3">
      <c r="H769" s="4"/>
      <c r="I769" s="4"/>
      <c r="J769" s="4"/>
      <c r="N769" s="4"/>
      <c r="O769" s="4"/>
      <c r="P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8:28" ht="15.75" customHeight="1" x14ac:dyDescent="0.3">
      <c r="H770" s="4"/>
      <c r="I770" s="4"/>
      <c r="J770" s="4"/>
      <c r="N770" s="4"/>
      <c r="O770" s="4"/>
      <c r="P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8:28" ht="15.75" customHeight="1" x14ac:dyDescent="0.3">
      <c r="H771" s="4"/>
      <c r="I771" s="4"/>
      <c r="J771" s="4"/>
      <c r="N771" s="4"/>
      <c r="O771" s="4"/>
      <c r="P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8:28" ht="15.75" customHeight="1" x14ac:dyDescent="0.3">
      <c r="H772" s="4"/>
      <c r="I772" s="4"/>
      <c r="J772" s="4"/>
      <c r="N772" s="4"/>
      <c r="O772" s="4"/>
      <c r="P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8:28" ht="15.75" customHeight="1" x14ac:dyDescent="0.3">
      <c r="H773" s="4"/>
      <c r="I773" s="4"/>
      <c r="J773" s="4"/>
      <c r="N773" s="4"/>
      <c r="O773" s="4"/>
      <c r="P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8:28" ht="15.75" customHeight="1" x14ac:dyDescent="0.3">
      <c r="H774" s="4"/>
      <c r="I774" s="4"/>
      <c r="J774" s="4"/>
      <c r="N774" s="4"/>
      <c r="O774" s="4"/>
      <c r="P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8:28" ht="15.75" customHeight="1" x14ac:dyDescent="0.3">
      <c r="H775" s="4"/>
      <c r="I775" s="4"/>
      <c r="J775" s="4"/>
      <c r="N775" s="4"/>
      <c r="O775" s="4"/>
      <c r="P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8:28" ht="15.75" customHeight="1" x14ac:dyDescent="0.3">
      <c r="H776" s="4"/>
      <c r="I776" s="4"/>
      <c r="J776" s="4"/>
      <c r="N776" s="4"/>
      <c r="O776" s="4"/>
      <c r="P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8:28" ht="15.75" customHeight="1" x14ac:dyDescent="0.3">
      <c r="H777" s="4"/>
      <c r="I777" s="4"/>
      <c r="J777" s="4"/>
      <c r="N777" s="4"/>
      <c r="O777" s="4"/>
      <c r="P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8:28" ht="15.75" customHeight="1" x14ac:dyDescent="0.3">
      <c r="H778" s="4"/>
      <c r="I778" s="4"/>
      <c r="J778" s="4"/>
      <c r="N778" s="4"/>
      <c r="O778" s="4"/>
      <c r="P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8:28" ht="15.75" customHeight="1" x14ac:dyDescent="0.3">
      <c r="H779" s="4"/>
      <c r="I779" s="4"/>
      <c r="J779" s="4"/>
      <c r="N779" s="4"/>
      <c r="O779" s="4"/>
      <c r="P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8:28" ht="15.75" customHeight="1" x14ac:dyDescent="0.3">
      <c r="H780" s="4"/>
      <c r="I780" s="4"/>
      <c r="J780" s="4"/>
      <c r="N780" s="4"/>
      <c r="O780" s="4"/>
      <c r="P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8:28" ht="15.75" customHeight="1" x14ac:dyDescent="0.3">
      <c r="H781" s="4"/>
      <c r="I781" s="4"/>
      <c r="J781" s="4"/>
      <c r="N781" s="4"/>
      <c r="O781" s="4"/>
      <c r="P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8:28" ht="15.75" customHeight="1" x14ac:dyDescent="0.3">
      <c r="H782" s="4"/>
      <c r="I782" s="4"/>
      <c r="J782" s="4"/>
      <c r="N782" s="4"/>
      <c r="O782" s="4"/>
      <c r="P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8:28" ht="15.75" customHeight="1" x14ac:dyDescent="0.3">
      <c r="H783" s="4"/>
      <c r="I783" s="4"/>
      <c r="J783" s="4"/>
      <c r="N783" s="4"/>
      <c r="O783" s="4"/>
      <c r="P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8:28" ht="15.75" customHeight="1" x14ac:dyDescent="0.3">
      <c r="H784" s="4"/>
      <c r="I784" s="4"/>
      <c r="J784" s="4"/>
      <c r="N784" s="4"/>
      <c r="O784" s="4"/>
      <c r="P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8:28" ht="15.75" customHeight="1" x14ac:dyDescent="0.3">
      <c r="H785" s="4"/>
      <c r="I785" s="4"/>
      <c r="J785" s="4"/>
      <c r="N785" s="4"/>
      <c r="O785" s="4"/>
      <c r="P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8:28" ht="15.75" customHeight="1" x14ac:dyDescent="0.3">
      <c r="H786" s="4"/>
      <c r="I786" s="4"/>
      <c r="J786" s="4"/>
      <c r="N786" s="4"/>
      <c r="O786" s="4"/>
      <c r="P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8:28" ht="15.75" customHeight="1" x14ac:dyDescent="0.3">
      <c r="H787" s="4"/>
      <c r="I787" s="4"/>
      <c r="J787" s="4"/>
      <c r="N787" s="4"/>
      <c r="O787" s="4"/>
      <c r="P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8:28" ht="15.75" customHeight="1" x14ac:dyDescent="0.3">
      <c r="H788" s="4"/>
      <c r="I788" s="4"/>
      <c r="J788" s="4"/>
      <c r="N788" s="4"/>
      <c r="O788" s="4"/>
      <c r="P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8:28" ht="15.75" customHeight="1" x14ac:dyDescent="0.3">
      <c r="H789" s="4"/>
      <c r="I789" s="4"/>
      <c r="J789" s="4"/>
      <c r="N789" s="4"/>
      <c r="O789" s="4"/>
      <c r="P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8:28" ht="15.75" customHeight="1" x14ac:dyDescent="0.3">
      <c r="H790" s="4"/>
      <c r="I790" s="4"/>
      <c r="J790" s="4"/>
      <c r="N790" s="4"/>
      <c r="O790" s="4"/>
      <c r="P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8:28" ht="15.75" customHeight="1" x14ac:dyDescent="0.3">
      <c r="H791" s="4"/>
      <c r="I791" s="4"/>
      <c r="J791" s="4"/>
      <c r="N791" s="4"/>
      <c r="O791" s="4"/>
      <c r="P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8:28" ht="15.75" customHeight="1" x14ac:dyDescent="0.3">
      <c r="H792" s="4"/>
      <c r="I792" s="4"/>
      <c r="J792" s="4"/>
      <c r="N792" s="4"/>
      <c r="O792" s="4"/>
      <c r="P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8:28" ht="15.75" customHeight="1" x14ac:dyDescent="0.3">
      <c r="H793" s="4"/>
      <c r="I793" s="4"/>
      <c r="J793" s="4"/>
      <c r="N793" s="4"/>
      <c r="O793" s="4"/>
      <c r="P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8:28" ht="15.75" customHeight="1" x14ac:dyDescent="0.3">
      <c r="H794" s="4"/>
      <c r="I794" s="4"/>
      <c r="J794" s="4"/>
      <c r="N794" s="4"/>
      <c r="O794" s="4"/>
      <c r="P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8:28" ht="15.75" customHeight="1" x14ac:dyDescent="0.3">
      <c r="H795" s="4"/>
      <c r="I795" s="4"/>
      <c r="J795" s="4"/>
      <c r="N795" s="4"/>
      <c r="O795" s="4"/>
      <c r="P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8:28" ht="15.75" customHeight="1" x14ac:dyDescent="0.3">
      <c r="H796" s="4"/>
      <c r="I796" s="4"/>
      <c r="J796" s="4"/>
      <c r="N796" s="4"/>
      <c r="O796" s="4"/>
      <c r="P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8:28" ht="15.75" customHeight="1" x14ac:dyDescent="0.3">
      <c r="H797" s="4"/>
      <c r="I797" s="4"/>
      <c r="J797" s="4"/>
      <c r="N797" s="4"/>
      <c r="O797" s="4"/>
      <c r="P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8:28" ht="15.75" customHeight="1" x14ac:dyDescent="0.3">
      <c r="H798" s="4"/>
      <c r="I798" s="4"/>
      <c r="J798" s="4"/>
      <c r="N798" s="4"/>
      <c r="O798" s="4"/>
      <c r="P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8:28" ht="15.75" customHeight="1" x14ac:dyDescent="0.3">
      <c r="H799" s="4"/>
      <c r="I799" s="4"/>
      <c r="J799" s="4"/>
      <c r="N799" s="4"/>
      <c r="O799" s="4"/>
      <c r="P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8:28" ht="15.75" customHeight="1" x14ac:dyDescent="0.3">
      <c r="H800" s="4"/>
      <c r="I800" s="4"/>
      <c r="J800" s="4"/>
      <c r="N800" s="4"/>
      <c r="O800" s="4"/>
      <c r="P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8:28" ht="15.75" customHeight="1" x14ac:dyDescent="0.3">
      <c r="H801" s="4"/>
      <c r="I801" s="4"/>
      <c r="J801" s="4"/>
      <c r="N801" s="4"/>
      <c r="O801" s="4"/>
      <c r="P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8:28" ht="15.75" customHeight="1" x14ac:dyDescent="0.3">
      <c r="H802" s="4"/>
      <c r="I802" s="4"/>
      <c r="J802" s="4"/>
      <c r="N802" s="4"/>
      <c r="O802" s="4"/>
      <c r="P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8:28" ht="15.75" customHeight="1" x14ac:dyDescent="0.3">
      <c r="H803" s="4"/>
      <c r="I803" s="4"/>
      <c r="J803" s="4"/>
      <c r="N803" s="4"/>
      <c r="O803" s="4"/>
      <c r="P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8:28" ht="15.75" customHeight="1" x14ac:dyDescent="0.3">
      <c r="H804" s="4"/>
      <c r="I804" s="4"/>
      <c r="J804" s="4"/>
      <c r="N804" s="4"/>
      <c r="O804" s="4"/>
      <c r="P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8:28" ht="15.75" customHeight="1" x14ac:dyDescent="0.3">
      <c r="H805" s="4"/>
      <c r="I805" s="4"/>
      <c r="J805" s="4"/>
      <c r="N805" s="4"/>
      <c r="O805" s="4"/>
      <c r="P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8:28" ht="15.75" customHeight="1" x14ac:dyDescent="0.3">
      <c r="H806" s="4"/>
      <c r="I806" s="4"/>
      <c r="J806" s="4"/>
      <c r="N806" s="4"/>
      <c r="O806" s="4"/>
      <c r="P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8:28" ht="15.75" customHeight="1" x14ac:dyDescent="0.3">
      <c r="H807" s="4"/>
      <c r="I807" s="4"/>
      <c r="J807" s="4"/>
      <c r="N807" s="4"/>
      <c r="O807" s="4"/>
      <c r="P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8:28" ht="15.75" customHeight="1" x14ac:dyDescent="0.3">
      <c r="H808" s="4"/>
      <c r="I808" s="4"/>
      <c r="J808" s="4"/>
      <c r="N808" s="4"/>
      <c r="O808" s="4"/>
      <c r="P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8:28" ht="15.75" customHeight="1" x14ac:dyDescent="0.3">
      <c r="H809" s="4"/>
      <c r="I809" s="4"/>
      <c r="J809" s="4"/>
      <c r="N809" s="4"/>
      <c r="O809" s="4"/>
      <c r="P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8:28" ht="15.75" customHeight="1" x14ac:dyDescent="0.3">
      <c r="H810" s="4"/>
      <c r="I810" s="4"/>
      <c r="J810" s="4"/>
      <c r="N810" s="4"/>
      <c r="O810" s="4"/>
      <c r="P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8:28" ht="15.75" customHeight="1" x14ac:dyDescent="0.3">
      <c r="H811" s="4"/>
      <c r="I811" s="4"/>
      <c r="J811" s="4"/>
      <c r="N811" s="4"/>
      <c r="O811" s="4"/>
      <c r="P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8:28" ht="15.75" customHeight="1" x14ac:dyDescent="0.3">
      <c r="H812" s="4"/>
      <c r="I812" s="4"/>
      <c r="J812" s="4"/>
      <c r="N812" s="4"/>
      <c r="O812" s="4"/>
      <c r="P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8:28" ht="15.75" customHeight="1" x14ac:dyDescent="0.3">
      <c r="H813" s="4"/>
      <c r="I813" s="4"/>
      <c r="J813" s="4"/>
      <c r="N813" s="4"/>
      <c r="O813" s="4"/>
      <c r="P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8:28" ht="15.75" customHeight="1" x14ac:dyDescent="0.3">
      <c r="H814" s="4"/>
      <c r="I814" s="4"/>
      <c r="J814" s="4"/>
      <c r="N814" s="4"/>
      <c r="O814" s="4"/>
      <c r="P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8:28" ht="15.75" customHeight="1" x14ac:dyDescent="0.3">
      <c r="H815" s="4"/>
      <c r="I815" s="4"/>
      <c r="J815" s="4"/>
      <c r="N815" s="4"/>
      <c r="O815" s="4"/>
      <c r="P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8:28" ht="15.75" customHeight="1" x14ac:dyDescent="0.3">
      <c r="H816" s="4"/>
      <c r="I816" s="4"/>
      <c r="J816" s="4"/>
      <c r="N816" s="4"/>
      <c r="O816" s="4"/>
      <c r="P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8:28" ht="15.75" customHeight="1" x14ac:dyDescent="0.3">
      <c r="H817" s="4"/>
      <c r="I817" s="4"/>
      <c r="J817" s="4"/>
      <c r="N817" s="4"/>
      <c r="O817" s="4"/>
      <c r="P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8:28" ht="15.75" customHeight="1" x14ac:dyDescent="0.3">
      <c r="H818" s="4"/>
      <c r="I818" s="4"/>
      <c r="J818" s="4"/>
      <c r="N818" s="4"/>
      <c r="O818" s="4"/>
      <c r="P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8:28" ht="15.75" customHeight="1" x14ac:dyDescent="0.3">
      <c r="H819" s="4"/>
      <c r="I819" s="4"/>
      <c r="J819" s="4"/>
      <c r="N819" s="4"/>
      <c r="O819" s="4"/>
      <c r="P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8:28" ht="15.75" customHeight="1" x14ac:dyDescent="0.3">
      <c r="H820" s="4"/>
      <c r="I820" s="4"/>
      <c r="J820" s="4"/>
      <c r="N820" s="4"/>
      <c r="O820" s="4"/>
      <c r="P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8:28" ht="15.75" customHeight="1" x14ac:dyDescent="0.3">
      <c r="H821" s="4"/>
      <c r="I821" s="4"/>
      <c r="J821" s="4"/>
      <c r="N821" s="4"/>
      <c r="O821" s="4"/>
      <c r="P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8:28" ht="15.75" customHeight="1" x14ac:dyDescent="0.3">
      <c r="H822" s="4"/>
      <c r="I822" s="4"/>
      <c r="J822" s="4"/>
      <c r="N822" s="4"/>
      <c r="O822" s="4"/>
      <c r="P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8:28" ht="15.75" customHeight="1" x14ac:dyDescent="0.3">
      <c r="H823" s="4"/>
      <c r="I823" s="4"/>
      <c r="J823" s="4"/>
      <c r="N823" s="4"/>
      <c r="O823" s="4"/>
      <c r="P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8:28" ht="15.75" customHeight="1" x14ac:dyDescent="0.3">
      <c r="H824" s="4"/>
      <c r="I824" s="4"/>
      <c r="J824" s="4"/>
      <c r="N824" s="4"/>
      <c r="O824" s="4"/>
      <c r="P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8:28" ht="15.75" customHeight="1" x14ac:dyDescent="0.3">
      <c r="H825" s="4"/>
      <c r="I825" s="4"/>
      <c r="J825" s="4"/>
      <c r="N825" s="4"/>
      <c r="O825" s="4"/>
      <c r="P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8:28" ht="15.75" customHeight="1" x14ac:dyDescent="0.3">
      <c r="H826" s="4"/>
      <c r="I826" s="4"/>
      <c r="J826" s="4"/>
      <c r="N826" s="4"/>
      <c r="O826" s="4"/>
      <c r="P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8:28" ht="15.75" customHeight="1" x14ac:dyDescent="0.3">
      <c r="H827" s="4"/>
      <c r="I827" s="4"/>
      <c r="J827" s="4"/>
      <c r="N827" s="4"/>
      <c r="O827" s="4"/>
      <c r="P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8:28" ht="15.75" customHeight="1" x14ac:dyDescent="0.3">
      <c r="H828" s="4"/>
      <c r="I828" s="4"/>
      <c r="J828" s="4"/>
      <c r="N828" s="4"/>
      <c r="O828" s="4"/>
      <c r="P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8:28" ht="15.75" customHeight="1" x14ac:dyDescent="0.3">
      <c r="H829" s="4"/>
      <c r="I829" s="4"/>
      <c r="J829" s="4"/>
      <c r="N829" s="4"/>
      <c r="O829" s="4"/>
      <c r="P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8:28" ht="15.75" customHeight="1" x14ac:dyDescent="0.3">
      <c r="H830" s="4"/>
      <c r="I830" s="4"/>
      <c r="J830" s="4"/>
      <c r="N830" s="4"/>
      <c r="O830" s="4"/>
      <c r="P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8:28" ht="15.75" customHeight="1" x14ac:dyDescent="0.3">
      <c r="H831" s="4"/>
      <c r="I831" s="4"/>
      <c r="J831" s="4"/>
      <c r="N831" s="4"/>
      <c r="O831" s="4"/>
      <c r="P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8:28" ht="15.75" customHeight="1" x14ac:dyDescent="0.3">
      <c r="H832" s="4"/>
      <c r="I832" s="4"/>
      <c r="J832" s="4"/>
      <c r="N832" s="4"/>
      <c r="O832" s="4"/>
      <c r="P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8:28" ht="15.75" customHeight="1" x14ac:dyDescent="0.3">
      <c r="H833" s="4"/>
      <c r="I833" s="4"/>
      <c r="J833" s="4"/>
      <c r="N833" s="4"/>
      <c r="O833" s="4"/>
      <c r="P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8:28" ht="15.75" customHeight="1" x14ac:dyDescent="0.3">
      <c r="H834" s="4"/>
      <c r="I834" s="4"/>
      <c r="J834" s="4"/>
      <c r="N834" s="4"/>
      <c r="O834" s="4"/>
      <c r="P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8:28" ht="15.75" customHeight="1" x14ac:dyDescent="0.3">
      <c r="H835" s="4"/>
      <c r="I835" s="4"/>
      <c r="J835" s="4"/>
      <c r="N835" s="4"/>
      <c r="O835" s="4"/>
      <c r="P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8:28" ht="15.75" customHeight="1" x14ac:dyDescent="0.3">
      <c r="H836" s="4"/>
      <c r="I836" s="4"/>
      <c r="J836" s="4"/>
      <c r="N836" s="4"/>
      <c r="O836" s="4"/>
      <c r="P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8:28" ht="15.75" customHeight="1" x14ac:dyDescent="0.3">
      <c r="H837" s="4"/>
      <c r="I837" s="4"/>
      <c r="J837" s="4"/>
      <c r="N837" s="4"/>
      <c r="O837" s="4"/>
      <c r="P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8:28" ht="15.75" customHeight="1" x14ac:dyDescent="0.3">
      <c r="H838" s="4"/>
      <c r="I838" s="4"/>
      <c r="J838" s="4"/>
      <c r="N838" s="4"/>
      <c r="O838" s="4"/>
      <c r="P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8:28" ht="15.75" customHeight="1" x14ac:dyDescent="0.3">
      <c r="H839" s="4"/>
      <c r="I839" s="4"/>
      <c r="J839" s="4"/>
      <c r="N839" s="4"/>
      <c r="O839" s="4"/>
      <c r="P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8:28" ht="15.75" customHeight="1" x14ac:dyDescent="0.3">
      <c r="H840" s="4"/>
      <c r="I840" s="4"/>
      <c r="J840" s="4"/>
      <c r="N840" s="4"/>
      <c r="O840" s="4"/>
      <c r="P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8:28" ht="15.75" customHeight="1" x14ac:dyDescent="0.3">
      <c r="H841" s="4"/>
      <c r="I841" s="4"/>
      <c r="J841" s="4"/>
      <c r="N841" s="4"/>
      <c r="O841" s="4"/>
      <c r="P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8:28" ht="15.75" customHeight="1" x14ac:dyDescent="0.3">
      <c r="H842" s="4"/>
      <c r="I842" s="4"/>
      <c r="J842" s="4"/>
      <c r="N842" s="4"/>
      <c r="O842" s="4"/>
      <c r="P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8:28" ht="15.75" customHeight="1" x14ac:dyDescent="0.3">
      <c r="H843" s="4"/>
      <c r="I843" s="4"/>
      <c r="J843" s="4"/>
      <c r="N843" s="4"/>
      <c r="O843" s="4"/>
      <c r="P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8:28" ht="15.75" customHeight="1" x14ac:dyDescent="0.3">
      <c r="H844" s="4"/>
      <c r="I844" s="4"/>
      <c r="J844" s="4"/>
      <c r="N844" s="4"/>
      <c r="O844" s="4"/>
      <c r="P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8:28" ht="15.75" customHeight="1" x14ac:dyDescent="0.3">
      <c r="H845" s="4"/>
      <c r="I845" s="4"/>
      <c r="J845" s="4"/>
      <c r="N845" s="4"/>
      <c r="O845" s="4"/>
      <c r="P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8:28" ht="15.75" customHeight="1" x14ac:dyDescent="0.3">
      <c r="H846" s="4"/>
      <c r="I846" s="4"/>
      <c r="J846" s="4"/>
      <c r="N846" s="4"/>
      <c r="O846" s="4"/>
      <c r="P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8:28" ht="15.75" customHeight="1" x14ac:dyDescent="0.3">
      <c r="H847" s="4"/>
      <c r="I847" s="4"/>
      <c r="J847" s="4"/>
      <c r="N847" s="4"/>
      <c r="O847" s="4"/>
      <c r="P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8:28" ht="15.75" customHeight="1" x14ac:dyDescent="0.3">
      <c r="H848" s="4"/>
      <c r="I848" s="4"/>
      <c r="J848" s="4"/>
      <c r="N848" s="4"/>
      <c r="O848" s="4"/>
      <c r="P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8:28" ht="15.75" customHeight="1" x14ac:dyDescent="0.3">
      <c r="H849" s="4"/>
      <c r="I849" s="4"/>
      <c r="J849" s="4"/>
      <c r="N849" s="4"/>
      <c r="O849" s="4"/>
      <c r="P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8:28" ht="15.75" customHeight="1" x14ac:dyDescent="0.3">
      <c r="H850" s="4"/>
      <c r="I850" s="4"/>
      <c r="J850" s="4"/>
      <c r="N850" s="4"/>
      <c r="O850" s="4"/>
      <c r="P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8:28" ht="15.75" customHeight="1" x14ac:dyDescent="0.3">
      <c r="H851" s="4"/>
      <c r="I851" s="4"/>
      <c r="J851" s="4"/>
      <c r="N851" s="4"/>
      <c r="O851" s="4"/>
      <c r="P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8:28" ht="15.75" customHeight="1" x14ac:dyDescent="0.3">
      <c r="H852" s="4"/>
      <c r="I852" s="4"/>
      <c r="J852" s="4"/>
      <c r="N852" s="4"/>
      <c r="O852" s="4"/>
      <c r="P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8:28" ht="15.75" customHeight="1" x14ac:dyDescent="0.3">
      <c r="H853" s="4"/>
      <c r="I853" s="4"/>
      <c r="J853" s="4"/>
      <c r="N853" s="4"/>
      <c r="O853" s="4"/>
      <c r="P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8:28" ht="15.75" customHeight="1" x14ac:dyDescent="0.3">
      <c r="H854" s="4"/>
      <c r="I854" s="4"/>
      <c r="J854" s="4"/>
      <c r="N854" s="4"/>
      <c r="O854" s="4"/>
      <c r="P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8:28" ht="15.75" customHeight="1" x14ac:dyDescent="0.3">
      <c r="H855" s="4"/>
      <c r="I855" s="4"/>
      <c r="J855" s="4"/>
      <c r="N855" s="4"/>
      <c r="O855" s="4"/>
      <c r="P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8:28" ht="15.75" customHeight="1" x14ac:dyDescent="0.3">
      <c r="H856" s="4"/>
      <c r="I856" s="4"/>
      <c r="J856" s="4"/>
      <c r="N856" s="4"/>
      <c r="O856" s="4"/>
      <c r="P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8:28" ht="15.75" customHeight="1" x14ac:dyDescent="0.3">
      <c r="H857" s="4"/>
      <c r="I857" s="4"/>
      <c r="J857" s="4"/>
      <c r="N857" s="4"/>
      <c r="O857" s="4"/>
      <c r="P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8:28" ht="15.75" customHeight="1" x14ac:dyDescent="0.3">
      <c r="H858" s="4"/>
      <c r="I858" s="4"/>
      <c r="J858" s="4"/>
      <c r="N858" s="4"/>
      <c r="O858" s="4"/>
      <c r="P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8:28" ht="15.75" customHeight="1" x14ac:dyDescent="0.3">
      <c r="H859" s="4"/>
      <c r="I859" s="4"/>
      <c r="J859" s="4"/>
      <c r="N859" s="4"/>
      <c r="O859" s="4"/>
      <c r="P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8:28" ht="15.75" customHeight="1" x14ac:dyDescent="0.3">
      <c r="H860" s="4"/>
      <c r="I860" s="4"/>
      <c r="J860" s="4"/>
      <c r="N860" s="4"/>
      <c r="O860" s="4"/>
      <c r="P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8:28" ht="15.75" customHeight="1" x14ac:dyDescent="0.3">
      <c r="H861" s="4"/>
      <c r="I861" s="4"/>
      <c r="J861" s="4"/>
      <c r="N861" s="4"/>
      <c r="O861" s="4"/>
      <c r="P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8:28" ht="15.75" customHeight="1" x14ac:dyDescent="0.3">
      <c r="H862" s="4"/>
      <c r="I862" s="4"/>
      <c r="J862" s="4"/>
      <c r="N862" s="4"/>
      <c r="O862" s="4"/>
      <c r="P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8:28" ht="15.75" customHeight="1" x14ac:dyDescent="0.3">
      <c r="H863" s="4"/>
      <c r="I863" s="4"/>
      <c r="J863" s="4"/>
      <c r="N863" s="4"/>
      <c r="O863" s="4"/>
      <c r="P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8:28" ht="15.75" customHeight="1" x14ac:dyDescent="0.3">
      <c r="H864" s="4"/>
      <c r="I864" s="4"/>
      <c r="J864" s="4"/>
      <c r="N864" s="4"/>
      <c r="O864" s="4"/>
      <c r="P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8:28" ht="15.75" customHeight="1" x14ac:dyDescent="0.3">
      <c r="H865" s="4"/>
      <c r="I865" s="4"/>
      <c r="J865" s="4"/>
      <c r="N865" s="4"/>
      <c r="O865" s="4"/>
      <c r="P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8:28" ht="15.75" customHeight="1" x14ac:dyDescent="0.3">
      <c r="H866" s="4"/>
      <c r="I866" s="4"/>
      <c r="J866" s="4"/>
      <c r="N866" s="4"/>
      <c r="O866" s="4"/>
      <c r="P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8:28" ht="15.75" customHeight="1" x14ac:dyDescent="0.3">
      <c r="H867" s="4"/>
      <c r="I867" s="4"/>
      <c r="J867" s="4"/>
      <c r="N867" s="4"/>
      <c r="O867" s="4"/>
      <c r="P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8:28" ht="15.75" customHeight="1" x14ac:dyDescent="0.3">
      <c r="H868" s="4"/>
      <c r="I868" s="4"/>
      <c r="J868" s="4"/>
      <c r="N868" s="4"/>
      <c r="O868" s="4"/>
      <c r="P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8:28" ht="15.75" customHeight="1" x14ac:dyDescent="0.3">
      <c r="H869" s="4"/>
      <c r="I869" s="4"/>
      <c r="J869" s="4"/>
      <c r="N869" s="4"/>
      <c r="O869" s="4"/>
      <c r="P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8:28" ht="15.75" customHeight="1" x14ac:dyDescent="0.3">
      <c r="H870" s="4"/>
      <c r="I870" s="4"/>
      <c r="J870" s="4"/>
      <c r="N870" s="4"/>
      <c r="O870" s="4"/>
      <c r="P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8:28" ht="15.75" customHeight="1" x14ac:dyDescent="0.3">
      <c r="H871" s="4"/>
      <c r="I871" s="4"/>
      <c r="J871" s="4"/>
      <c r="N871" s="4"/>
      <c r="O871" s="4"/>
      <c r="P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8:28" ht="15.75" customHeight="1" x14ac:dyDescent="0.3">
      <c r="H872" s="4"/>
      <c r="I872" s="4"/>
      <c r="J872" s="4"/>
      <c r="N872" s="4"/>
      <c r="O872" s="4"/>
      <c r="P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8:28" ht="15.75" customHeight="1" x14ac:dyDescent="0.3">
      <c r="H873" s="4"/>
      <c r="I873" s="4"/>
      <c r="J873" s="4"/>
      <c r="N873" s="4"/>
      <c r="O873" s="4"/>
      <c r="P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8:28" ht="15.75" customHeight="1" x14ac:dyDescent="0.3">
      <c r="H874" s="4"/>
      <c r="I874" s="4"/>
      <c r="J874" s="4"/>
      <c r="N874" s="4"/>
      <c r="O874" s="4"/>
      <c r="P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8:28" ht="15.75" customHeight="1" x14ac:dyDescent="0.3">
      <c r="H875" s="4"/>
      <c r="I875" s="4"/>
      <c r="J875" s="4"/>
      <c r="N875" s="4"/>
      <c r="O875" s="4"/>
      <c r="P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8:28" ht="15.75" customHeight="1" x14ac:dyDescent="0.3">
      <c r="H876" s="4"/>
      <c r="I876" s="4"/>
      <c r="J876" s="4"/>
      <c r="N876" s="4"/>
      <c r="O876" s="4"/>
      <c r="P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8:28" ht="15.75" customHeight="1" x14ac:dyDescent="0.3">
      <c r="H877" s="4"/>
      <c r="I877" s="4"/>
      <c r="J877" s="4"/>
      <c r="N877" s="4"/>
      <c r="O877" s="4"/>
      <c r="P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8:28" ht="15.75" customHeight="1" x14ac:dyDescent="0.3">
      <c r="H878" s="4"/>
      <c r="I878" s="4"/>
      <c r="J878" s="4"/>
      <c r="N878" s="4"/>
      <c r="O878" s="4"/>
      <c r="P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8:28" ht="15.75" customHeight="1" x14ac:dyDescent="0.3">
      <c r="H879" s="4"/>
      <c r="I879" s="4"/>
      <c r="J879" s="4"/>
      <c r="N879" s="4"/>
      <c r="O879" s="4"/>
      <c r="P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8:28" ht="15.75" customHeight="1" x14ac:dyDescent="0.3">
      <c r="H880" s="4"/>
      <c r="I880" s="4"/>
      <c r="J880" s="4"/>
      <c r="N880" s="4"/>
      <c r="O880" s="4"/>
      <c r="P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8:28" ht="15.75" customHeight="1" x14ac:dyDescent="0.3">
      <c r="H881" s="4"/>
      <c r="I881" s="4"/>
      <c r="J881" s="4"/>
      <c r="N881" s="4"/>
      <c r="O881" s="4"/>
      <c r="P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8:28" ht="15.75" customHeight="1" x14ac:dyDescent="0.3">
      <c r="H882" s="4"/>
      <c r="I882" s="4"/>
      <c r="J882" s="4"/>
      <c r="N882" s="4"/>
      <c r="O882" s="4"/>
      <c r="P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8:28" ht="15.75" customHeight="1" x14ac:dyDescent="0.3">
      <c r="H883" s="4"/>
      <c r="I883" s="4"/>
      <c r="J883" s="4"/>
      <c r="N883" s="4"/>
      <c r="O883" s="4"/>
      <c r="P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8:28" ht="15.75" customHeight="1" x14ac:dyDescent="0.3">
      <c r="H884" s="4"/>
      <c r="I884" s="4"/>
      <c r="J884" s="4"/>
      <c r="N884" s="4"/>
      <c r="O884" s="4"/>
      <c r="P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8:28" ht="15.75" customHeight="1" x14ac:dyDescent="0.3">
      <c r="H885" s="4"/>
      <c r="I885" s="4"/>
      <c r="J885" s="4"/>
      <c r="N885" s="4"/>
      <c r="O885" s="4"/>
      <c r="P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8:28" ht="15.75" customHeight="1" x14ac:dyDescent="0.3">
      <c r="H886" s="4"/>
      <c r="I886" s="4"/>
      <c r="J886" s="4"/>
      <c r="N886" s="4"/>
      <c r="O886" s="4"/>
      <c r="P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8:28" ht="15.75" customHeight="1" x14ac:dyDescent="0.3">
      <c r="H887" s="4"/>
      <c r="I887" s="4"/>
      <c r="J887" s="4"/>
      <c r="N887" s="4"/>
      <c r="O887" s="4"/>
      <c r="P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8:28" ht="15.75" customHeight="1" x14ac:dyDescent="0.3">
      <c r="H888" s="4"/>
      <c r="I888" s="4"/>
      <c r="J888" s="4"/>
      <c r="N888" s="4"/>
      <c r="O888" s="4"/>
      <c r="P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8:28" ht="15.75" customHeight="1" x14ac:dyDescent="0.3">
      <c r="H889" s="4"/>
      <c r="I889" s="4"/>
      <c r="J889" s="4"/>
      <c r="N889" s="4"/>
      <c r="O889" s="4"/>
      <c r="P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8:28" ht="15.75" customHeight="1" x14ac:dyDescent="0.3">
      <c r="H890" s="4"/>
      <c r="I890" s="4"/>
      <c r="J890" s="4"/>
      <c r="N890" s="4"/>
      <c r="O890" s="4"/>
      <c r="P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8:28" ht="15.75" customHeight="1" x14ac:dyDescent="0.3">
      <c r="H891" s="4"/>
      <c r="I891" s="4"/>
      <c r="J891" s="4"/>
      <c r="N891" s="4"/>
      <c r="O891" s="4"/>
      <c r="P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8:28" ht="15.75" customHeight="1" x14ac:dyDescent="0.3">
      <c r="H892" s="4"/>
      <c r="I892" s="4"/>
      <c r="J892" s="4"/>
      <c r="N892" s="4"/>
      <c r="O892" s="4"/>
      <c r="P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8:28" ht="15.75" customHeight="1" x14ac:dyDescent="0.3">
      <c r="H893" s="4"/>
      <c r="I893" s="4"/>
      <c r="J893" s="4"/>
      <c r="N893" s="4"/>
      <c r="O893" s="4"/>
      <c r="P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8:28" ht="15.75" customHeight="1" x14ac:dyDescent="0.3">
      <c r="H894" s="4"/>
      <c r="I894" s="4"/>
      <c r="J894" s="4"/>
      <c r="N894" s="4"/>
      <c r="O894" s="4"/>
      <c r="P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8:28" ht="15.75" customHeight="1" x14ac:dyDescent="0.3">
      <c r="H895" s="4"/>
      <c r="I895" s="4"/>
      <c r="J895" s="4"/>
      <c r="N895" s="4"/>
      <c r="O895" s="4"/>
      <c r="P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8:28" ht="15.75" customHeight="1" x14ac:dyDescent="0.3">
      <c r="H896" s="4"/>
      <c r="I896" s="4"/>
      <c r="J896" s="4"/>
      <c r="N896" s="4"/>
      <c r="O896" s="4"/>
      <c r="P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8:28" ht="15.75" customHeight="1" x14ac:dyDescent="0.3">
      <c r="H897" s="4"/>
      <c r="I897" s="4"/>
      <c r="J897" s="4"/>
      <c r="N897" s="4"/>
      <c r="O897" s="4"/>
      <c r="P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8:28" ht="15.75" customHeight="1" x14ac:dyDescent="0.3">
      <c r="H898" s="4"/>
      <c r="I898" s="4"/>
      <c r="J898" s="4"/>
      <c r="N898" s="4"/>
      <c r="O898" s="4"/>
      <c r="P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8:28" ht="15.75" customHeight="1" x14ac:dyDescent="0.3">
      <c r="H899" s="4"/>
      <c r="I899" s="4"/>
      <c r="J899" s="4"/>
      <c r="N899" s="4"/>
      <c r="O899" s="4"/>
      <c r="P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8:28" ht="15.75" customHeight="1" x14ac:dyDescent="0.3">
      <c r="H900" s="4"/>
      <c r="I900" s="4"/>
      <c r="J900" s="4"/>
      <c r="N900" s="4"/>
      <c r="O900" s="4"/>
      <c r="P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8:28" ht="15.75" customHeight="1" x14ac:dyDescent="0.3">
      <c r="H901" s="4"/>
      <c r="I901" s="4"/>
      <c r="J901" s="4"/>
      <c r="N901" s="4"/>
      <c r="O901" s="4"/>
      <c r="P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8:28" ht="15.75" customHeight="1" x14ac:dyDescent="0.3">
      <c r="H902" s="4"/>
      <c r="I902" s="4"/>
      <c r="J902" s="4"/>
      <c r="N902" s="4"/>
      <c r="O902" s="4"/>
      <c r="P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8:28" ht="15.75" customHeight="1" x14ac:dyDescent="0.3">
      <c r="H903" s="4"/>
      <c r="I903" s="4"/>
      <c r="J903" s="4"/>
      <c r="N903" s="4"/>
      <c r="O903" s="4"/>
      <c r="P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8:28" ht="15.75" customHeight="1" x14ac:dyDescent="0.3">
      <c r="H904" s="4"/>
      <c r="I904" s="4"/>
      <c r="J904" s="4"/>
      <c r="N904" s="4"/>
      <c r="O904" s="4"/>
      <c r="P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8:28" ht="15.75" customHeight="1" x14ac:dyDescent="0.3">
      <c r="H905" s="4"/>
      <c r="I905" s="4"/>
      <c r="J905" s="4"/>
      <c r="N905" s="4"/>
      <c r="O905" s="4"/>
      <c r="P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8:28" ht="15.75" customHeight="1" x14ac:dyDescent="0.3">
      <c r="H906" s="4"/>
      <c r="I906" s="4"/>
      <c r="J906" s="4"/>
      <c r="N906" s="4"/>
      <c r="O906" s="4"/>
      <c r="P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8:28" ht="15.75" customHeight="1" x14ac:dyDescent="0.3">
      <c r="H907" s="4"/>
      <c r="I907" s="4"/>
      <c r="J907" s="4"/>
      <c r="N907" s="4"/>
      <c r="O907" s="4"/>
      <c r="P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8:28" ht="15.75" customHeight="1" x14ac:dyDescent="0.3">
      <c r="H908" s="4"/>
      <c r="I908" s="4"/>
      <c r="J908" s="4"/>
      <c r="N908" s="4"/>
      <c r="O908" s="4"/>
      <c r="P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8:28" ht="15.75" customHeight="1" x14ac:dyDescent="0.3">
      <c r="H909" s="4"/>
      <c r="I909" s="4"/>
      <c r="J909" s="4"/>
      <c r="N909" s="4"/>
      <c r="O909" s="4"/>
      <c r="P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8:28" ht="15.75" customHeight="1" x14ac:dyDescent="0.3">
      <c r="H910" s="4"/>
      <c r="I910" s="4"/>
      <c r="J910" s="4"/>
      <c r="N910" s="4"/>
      <c r="O910" s="4"/>
      <c r="P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8:28" ht="15.75" customHeight="1" x14ac:dyDescent="0.3">
      <c r="H911" s="4"/>
      <c r="I911" s="4"/>
      <c r="J911" s="4"/>
      <c r="N911" s="4"/>
      <c r="O911" s="4"/>
      <c r="P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8:28" ht="15.75" customHeight="1" x14ac:dyDescent="0.3">
      <c r="H912" s="4"/>
      <c r="I912" s="4"/>
      <c r="J912" s="4"/>
      <c r="N912" s="4"/>
      <c r="O912" s="4"/>
      <c r="P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8:28" ht="15.75" customHeight="1" x14ac:dyDescent="0.3">
      <c r="H913" s="4"/>
      <c r="I913" s="4"/>
      <c r="J913" s="4"/>
      <c r="N913" s="4"/>
      <c r="O913" s="4"/>
      <c r="P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8:28" ht="15.75" customHeight="1" x14ac:dyDescent="0.3">
      <c r="H914" s="4"/>
      <c r="I914" s="4"/>
      <c r="J914" s="4"/>
      <c r="N914" s="4"/>
      <c r="O914" s="4"/>
      <c r="P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8:28" ht="15.75" customHeight="1" x14ac:dyDescent="0.3">
      <c r="H915" s="4"/>
      <c r="I915" s="4"/>
      <c r="J915" s="4"/>
      <c r="N915" s="4"/>
      <c r="O915" s="4"/>
      <c r="P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8:28" ht="15.75" customHeight="1" x14ac:dyDescent="0.3">
      <c r="H916" s="4"/>
      <c r="I916" s="4"/>
      <c r="J916" s="4"/>
      <c r="N916" s="4"/>
      <c r="O916" s="4"/>
      <c r="P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8:28" ht="15.75" customHeight="1" x14ac:dyDescent="0.3">
      <c r="H917" s="4"/>
      <c r="I917" s="4"/>
      <c r="J917" s="4"/>
      <c r="N917" s="4"/>
      <c r="O917" s="4"/>
      <c r="P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8:28" ht="15.75" customHeight="1" x14ac:dyDescent="0.3">
      <c r="H918" s="4"/>
      <c r="I918" s="4"/>
      <c r="J918" s="4"/>
      <c r="N918" s="4"/>
      <c r="O918" s="4"/>
      <c r="P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8:28" ht="15.75" customHeight="1" x14ac:dyDescent="0.3">
      <c r="H919" s="4"/>
      <c r="I919" s="4"/>
      <c r="J919" s="4"/>
      <c r="N919" s="4"/>
      <c r="O919" s="4"/>
      <c r="P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8:28" ht="15.75" customHeight="1" x14ac:dyDescent="0.3">
      <c r="H920" s="4"/>
      <c r="I920" s="4"/>
      <c r="J920" s="4"/>
      <c r="N920" s="4"/>
      <c r="O920" s="4"/>
      <c r="P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8:28" ht="15.75" customHeight="1" x14ac:dyDescent="0.3">
      <c r="H921" s="4"/>
      <c r="I921" s="4"/>
      <c r="J921" s="4"/>
      <c r="N921" s="4"/>
      <c r="O921" s="4"/>
      <c r="P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8:28" ht="15.75" customHeight="1" x14ac:dyDescent="0.3">
      <c r="H922" s="4"/>
      <c r="I922" s="4"/>
      <c r="J922" s="4"/>
      <c r="N922" s="4"/>
      <c r="O922" s="4"/>
      <c r="P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8:28" ht="15.75" customHeight="1" x14ac:dyDescent="0.3">
      <c r="H923" s="4"/>
      <c r="I923" s="4"/>
      <c r="J923" s="4"/>
      <c r="N923" s="4"/>
      <c r="O923" s="4"/>
      <c r="P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8:28" ht="15.75" customHeight="1" x14ac:dyDescent="0.3">
      <c r="H924" s="4"/>
      <c r="I924" s="4"/>
      <c r="J924" s="4"/>
      <c r="N924" s="4"/>
      <c r="O924" s="4"/>
      <c r="P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8:28" ht="15.75" customHeight="1" x14ac:dyDescent="0.3">
      <c r="H925" s="4"/>
      <c r="I925" s="4"/>
      <c r="J925" s="4"/>
      <c r="N925" s="4"/>
      <c r="O925" s="4"/>
      <c r="P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8:28" ht="15.75" customHeight="1" x14ac:dyDescent="0.3">
      <c r="H926" s="4"/>
      <c r="I926" s="4"/>
      <c r="J926" s="4"/>
      <c r="N926" s="4"/>
      <c r="O926" s="4"/>
      <c r="P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8:28" ht="15.75" customHeight="1" x14ac:dyDescent="0.3">
      <c r="H927" s="4"/>
      <c r="I927" s="4"/>
      <c r="J927" s="4"/>
      <c r="N927" s="4"/>
      <c r="O927" s="4"/>
      <c r="P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8:28" ht="15.75" customHeight="1" x14ac:dyDescent="0.3">
      <c r="H928" s="4"/>
      <c r="I928" s="4"/>
      <c r="J928" s="4"/>
      <c r="N928" s="4"/>
      <c r="O928" s="4"/>
      <c r="P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8:28" ht="15.75" customHeight="1" x14ac:dyDescent="0.3">
      <c r="H929" s="4"/>
      <c r="I929" s="4"/>
      <c r="J929" s="4"/>
      <c r="N929" s="4"/>
      <c r="O929" s="4"/>
      <c r="P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8:28" ht="15.75" customHeight="1" x14ac:dyDescent="0.3">
      <c r="H930" s="4"/>
      <c r="I930" s="4"/>
      <c r="J930" s="4"/>
      <c r="N930" s="4"/>
      <c r="O930" s="4"/>
      <c r="P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8:28" ht="15.75" customHeight="1" x14ac:dyDescent="0.3">
      <c r="H931" s="4"/>
      <c r="I931" s="4"/>
      <c r="J931" s="4"/>
      <c r="N931" s="4"/>
      <c r="O931" s="4"/>
      <c r="P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8:28" ht="15.75" customHeight="1" x14ac:dyDescent="0.3">
      <c r="H932" s="4"/>
      <c r="I932" s="4"/>
      <c r="J932" s="4"/>
      <c r="N932" s="4"/>
      <c r="O932" s="4"/>
      <c r="P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8:28" ht="15.75" customHeight="1" x14ac:dyDescent="0.3">
      <c r="H933" s="4"/>
      <c r="I933" s="4"/>
      <c r="J933" s="4"/>
      <c r="N933" s="4"/>
      <c r="O933" s="4"/>
      <c r="P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8:28" ht="15.75" customHeight="1" x14ac:dyDescent="0.3">
      <c r="H934" s="4"/>
      <c r="I934" s="4"/>
      <c r="J934" s="4"/>
      <c r="N934" s="4"/>
      <c r="O934" s="4"/>
      <c r="P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8:28" ht="15.75" customHeight="1" x14ac:dyDescent="0.3">
      <c r="H935" s="4"/>
      <c r="I935" s="4"/>
      <c r="J935" s="4"/>
      <c r="N935" s="4"/>
      <c r="O935" s="4"/>
      <c r="P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8:28" ht="15.75" customHeight="1" x14ac:dyDescent="0.3">
      <c r="H936" s="4"/>
      <c r="I936" s="4"/>
      <c r="J936" s="4"/>
      <c r="N936" s="4"/>
      <c r="O936" s="4"/>
      <c r="P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8:28" ht="15.75" customHeight="1" x14ac:dyDescent="0.3">
      <c r="H937" s="4"/>
      <c r="I937" s="4"/>
      <c r="J937" s="4"/>
      <c r="N937" s="4"/>
      <c r="O937" s="4"/>
      <c r="P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8:28" ht="15.75" customHeight="1" x14ac:dyDescent="0.3">
      <c r="H938" s="4"/>
      <c r="I938" s="4"/>
      <c r="J938" s="4"/>
      <c r="N938" s="4"/>
      <c r="O938" s="4"/>
      <c r="P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8:28" ht="15.75" customHeight="1" x14ac:dyDescent="0.3">
      <c r="H939" s="4"/>
      <c r="I939" s="4"/>
      <c r="J939" s="4"/>
      <c r="N939" s="4"/>
      <c r="O939" s="4"/>
      <c r="P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8:28" ht="15.75" customHeight="1" x14ac:dyDescent="0.3">
      <c r="H940" s="4"/>
      <c r="I940" s="4"/>
      <c r="J940" s="4"/>
      <c r="N940" s="4"/>
      <c r="O940" s="4"/>
      <c r="P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8:28" ht="15.75" customHeight="1" x14ac:dyDescent="0.3">
      <c r="H941" s="4"/>
      <c r="I941" s="4"/>
      <c r="J941" s="4"/>
      <c r="N941" s="4"/>
      <c r="O941" s="4"/>
      <c r="P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8:28" ht="15.75" customHeight="1" x14ac:dyDescent="0.3">
      <c r="H942" s="4"/>
      <c r="I942" s="4"/>
      <c r="J942" s="4"/>
      <c r="N942" s="4"/>
      <c r="O942" s="4"/>
      <c r="P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8:28" ht="15.75" customHeight="1" x14ac:dyDescent="0.3">
      <c r="H943" s="4"/>
      <c r="I943" s="4"/>
      <c r="J943" s="4"/>
      <c r="N943" s="4"/>
      <c r="O943" s="4"/>
      <c r="P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8:28" ht="15.75" customHeight="1" x14ac:dyDescent="0.3">
      <c r="H944" s="4"/>
      <c r="I944" s="4"/>
      <c r="J944" s="4"/>
      <c r="N944" s="4"/>
      <c r="O944" s="4"/>
      <c r="P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8:28" ht="15.75" customHeight="1" x14ac:dyDescent="0.3">
      <c r="H945" s="4"/>
      <c r="I945" s="4"/>
      <c r="J945" s="4"/>
      <c r="N945" s="4"/>
      <c r="O945" s="4"/>
      <c r="P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8:28" ht="15.75" customHeight="1" x14ac:dyDescent="0.3">
      <c r="H946" s="4"/>
      <c r="I946" s="4"/>
      <c r="J946" s="4"/>
      <c r="N946" s="4"/>
      <c r="O946" s="4"/>
      <c r="P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8:28" ht="15.75" customHeight="1" x14ac:dyDescent="0.3">
      <c r="H947" s="4"/>
      <c r="I947" s="4"/>
      <c r="J947" s="4"/>
      <c r="N947" s="4"/>
      <c r="O947" s="4"/>
      <c r="P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8:28" ht="15.75" customHeight="1" x14ac:dyDescent="0.3">
      <c r="H948" s="4"/>
      <c r="I948" s="4"/>
      <c r="J948" s="4"/>
      <c r="N948" s="4"/>
      <c r="O948" s="4"/>
      <c r="P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8:28" ht="15.75" customHeight="1" x14ac:dyDescent="0.3">
      <c r="H949" s="4"/>
      <c r="I949" s="4"/>
      <c r="J949" s="4"/>
      <c r="N949" s="4"/>
      <c r="O949" s="4"/>
      <c r="P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8:28" ht="15.75" customHeight="1" x14ac:dyDescent="0.3">
      <c r="H950" s="4"/>
      <c r="I950" s="4"/>
      <c r="J950" s="4"/>
      <c r="N950" s="4"/>
      <c r="O950" s="4"/>
      <c r="P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8:28" ht="15.75" customHeight="1" x14ac:dyDescent="0.3">
      <c r="H951" s="4"/>
      <c r="I951" s="4"/>
      <c r="J951" s="4"/>
      <c r="N951" s="4"/>
      <c r="O951" s="4"/>
      <c r="P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8:28" ht="15.75" customHeight="1" x14ac:dyDescent="0.3">
      <c r="H952" s="4"/>
      <c r="I952" s="4"/>
      <c r="J952" s="4"/>
      <c r="N952" s="4"/>
      <c r="O952" s="4"/>
      <c r="P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8:28" ht="15.75" customHeight="1" x14ac:dyDescent="0.3">
      <c r="H953" s="4"/>
      <c r="I953" s="4"/>
      <c r="J953" s="4"/>
      <c r="N953" s="4"/>
      <c r="O953" s="4"/>
      <c r="P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8:28" ht="15.75" customHeight="1" x14ac:dyDescent="0.3">
      <c r="H954" s="4"/>
      <c r="I954" s="4"/>
      <c r="J954" s="4"/>
      <c r="N954" s="4"/>
      <c r="O954" s="4"/>
      <c r="P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8:28" ht="15.75" customHeight="1" x14ac:dyDescent="0.3">
      <c r="H955" s="4"/>
      <c r="I955" s="4"/>
      <c r="J955" s="4"/>
      <c r="N955" s="4"/>
      <c r="O955" s="4"/>
      <c r="P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8:28" ht="15.75" customHeight="1" x14ac:dyDescent="0.3">
      <c r="H956" s="4"/>
      <c r="I956" s="4"/>
      <c r="J956" s="4"/>
      <c r="N956" s="4"/>
      <c r="O956" s="4"/>
      <c r="P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8:28" ht="15.75" customHeight="1" x14ac:dyDescent="0.3">
      <c r="H957" s="4"/>
      <c r="I957" s="4"/>
      <c r="J957" s="4"/>
      <c r="N957" s="4"/>
      <c r="O957" s="4"/>
      <c r="P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8:28" ht="15.75" customHeight="1" x14ac:dyDescent="0.3">
      <c r="H958" s="4"/>
      <c r="I958" s="4"/>
      <c r="J958" s="4"/>
      <c r="N958" s="4"/>
      <c r="O958" s="4"/>
      <c r="P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8:28" ht="15.75" customHeight="1" x14ac:dyDescent="0.3">
      <c r="H959" s="4"/>
      <c r="I959" s="4"/>
      <c r="J959" s="4"/>
      <c r="N959" s="4"/>
      <c r="O959" s="4"/>
      <c r="P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8:28" ht="15.75" customHeight="1" x14ac:dyDescent="0.3">
      <c r="H960" s="4"/>
      <c r="I960" s="4"/>
      <c r="J960" s="4"/>
      <c r="N960" s="4"/>
      <c r="O960" s="4"/>
      <c r="P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8:28" ht="15.75" customHeight="1" x14ac:dyDescent="0.3">
      <c r="H961" s="4"/>
      <c r="I961" s="4"/>
      <c r="J961" s="4"/>
      <c r="N961" s="4"/>
      <c r="O961" s="4"/>
      <c r="P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8:28" ht="15.75" customHeight="1" x14ac:dyDescent="0.3">
      <c r="H962" s="4"/>
      <c r="I962" s="4"/>
      <c r="J962" s="4"/>
      <c r="N962" s="4"/>
      <c r="O962" s="4"/>
      <c r="P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8:28" ht="15.75" customHeight="1" x14ac:dyDescent="0.3">
      <c r="H963" s="4"/>
      <c r="I963" s="4"/>
      <c r="J963" s="4"/>
      <c r="N963" s="4"/>
      <c r="O963" s="4"/>
      <c r="P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8:28" ht="15.75" customHeight="1" x14ac:dyDescent="0.3">
      <c r="H964" s="4"/>
      <c r="I964" s="4"/>
      <c r="J964" s="4"/>
      <c r="N964" s="4"/>
      <c r="O964" s="4"/>
      <c r="P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8:28" ht="15.75" customHeight="1" x14ac:dyDescent="0.3">
      <c r="H965" s="4"/>
      <c r="I965" s="4"/>
      <c r="J965" s="4"/>
      <c r="N965" s="4"/>
      <c r="O965" s="4"/>
      <c r="P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8:28" ht="15.75" customHeight="1" x14ac:dyDescent="0.3">
      <c r="H966" s="4"/>
      <c r="I966" s="4"/>
      <c r="J966" s="4"/>
      <c r="N966" s="4"/>
      <c r="O966" s="4"/>
      <c r="P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8:28" ht="15.75" customHeight="1" x14ac:dyDescent="0.3">
      <c r="H967" s="4"/>
      <c r="I967" s="4"/>
      <c r="J967" s="4"/>
      <c r="N967" s="4"/>
      <c r="O967" s="4"/>
      <c r="P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8:28" ht="15.75" customHeight="1" x14ac:dyDescent="0.3">
      <c r="H968" s="4"/>
      <c r="I968" s="4"/>
      <c r="J968" s="4"/>
      <c r="N968" s="4"/>
      <c r="O968" s="4"/>
      <c r="P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8:28" ht="15.75" customHeight="1" x14ac:dyDescent="0.3">
      <c r="H969" s="4"/>
      <c r="I969" s="4"/>
      <c r="J969" s="4"/>
      <c r="N969" s="4"/>
      <c r="O969" s="4"/>
      <c r="P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8:28" ht="15.75" customHeight="1" x14ac:dyDescent="0.3">
      <c r="H970" s="4"/>
      <c r="I970" s="4"/>
      <c r="J970" s="4"/>
      <c r="N970" s="4"/>
      <c r="O970" s="4"/>
      <c r="P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8:28" ht="15.75" customHeight="1" x14ac:dyDescent="0.3">
      <c r="H971" s="4"/>
      <c r="I971" s="4"/>
      <c r="J971" s="4"/>
      <c r="N971" s="4"/>
      <c r="O971" s="4"/>
      <c r="P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8:28" ht="15.75" customHeight="1" x14ac:dyDescent="0.3">
      <c r="H972" s="4"/>
      <c r="I972" s="4"/>
      <c r="J972" s="4"/>
      <c r="N972" s="4"/>
      <c r="O972" s="4"/>
      <c r="P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8:28" ht="15.75" customHeight="1" x14ac:dyDescent="0.3">
      <c r="H973" s="4"/>
      <c r="I973" s="4"/>
      <c r="J973" s="4"/>
      <c r="N973" s="4"/>
      <c r="O973" s="4"/>
      <c r="P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8:28" ht="15.75" customHeight="1" x14ac:dyDescent="0.3">
      <c r="H974" s="4"/>
      <c r="I974" s="4"/>
      <c r="J974" s="4"/>
      <c r="N974" s="4"/>
      <c r="O974" s="4"/>
      <c r="P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8:28" ht="15.75" customHeight="1" x14ac:dyDescent="0.3">
      <c r="H975" s="4"/>
      <c r="I975" s="4"/>
      <c r="J975" s="4"/>
      <c r="N975" s="4"/>
      <c r="O975" s="4"/>
      <c r="P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8:28" ht="15.75" customHeight="1" x14ac:dyDescent="0.3">
      <c r="H976" s="4"/>
      <c r="I976" s="4"/>
      <c r="J976" s="4"/>
      <c r="N976" s="4"/>
      <c r="O976" s="4"/>
      <c r="P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8:28" ht="15.75" customHeight="1" x14ac:dyDescent="0.3">
      <c r="H977" s="4"/>
      <c r="I977" s="4"/>
      <c r="J977" s="4"/>
      <c r="N977" s="4"/>
      <c r="O977" s="4"/>
      <c r="P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8:28" ht="15.75" customHeight="1" x14ac:dyDescent="0.3">
      <c r="H978" s="4"/>
      <c r="I978" s="4"/>
      <c r="J978" s="4"/>
      <c r="N978" s="4"/>
      <c r="O978" s="4"/>
      <c r="P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8:28" ht="15.75" customHeight="1" x14ac:dyDescent="0.3">
      <c r="H979" s="4"/>
      <c r="I979" s="4"/>
      <c r="J979" s="4"/>
      <c r="N979" s="4"/>
      <c r="O979" s="4"/>
      <c r="P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8:28" ht="15.75" customHeight="1" x14ac:dyDescent="0.3">
      <c r="H980" s="4"/>
      <c r="I980" s="4"/>
      <c r="J980" s="4"/>
      <c r="N980" s="4"/>
      <c r="O980" s="4"/>
      <c r="P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8:28" ht="15.75" customHeight="1" x14ac:dyDescent="0.3">
      <c r="H981" s="4"/>
      <c r="I981" s="4"/>
      <c r="J981" s="4"/>
      <c r="N981" s="4"/>
      <c r="O981" s="4"/>
      <c r="P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8:28" ht="15.75" customHeight="1" x14ac:dyDescent="0.3">
      <c r="H982" s="4"/>
      <c r="I982" s="4"/>
      <c r="J982" s="4"/>
      <c r="N982" s="4"/>
      <c r="O982" s="4"/>
      <c r="P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8:28" ht="15.75" customHeight="1" x14ac:dyDescent="0.3">
      <c r="H983" s="4"/>
      <c r="I983" s="4"/>
      <c r="J983" s="4"/>
      <c r="N983" s="4"/>
      <c r="O983" s="4"/>
      <c r="P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8:28" ht="15.75" customHeight="1" x14ac:dyDescent="0.3">
      <c r="H984" s="4"/>
      <c r="I984" s="4"/>
      <c r="J984" s="4"/>
      <c r="N984" s="4"/>
      <c r="O984" s="4"/>
      <c r="P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8:28" ht="15.75" customHeight="1" x14ac:dyDescent="0.3">
      <c r="H985" s="4"/>
      <c r="I985" s="4"/>
      <c r="J985" s="4"/>
      <c r="N985" s="4"/>
      <c r="O985" s="4"/>
      <c r="P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8:28" ht="15.75" customHeight="1" x14ac:dyDescent="0.3">
      <c r="H986" s="4"/>
      <c r="I986" s="4"/>
      <c r="J986" s="4"/>
      <c r="N986" s="4"/>
      <c r="O986" s="4"/>
      <c r="P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8:28" ht="15.75" customHeight="1" x14ac:dyDescent="0.3">
      <c r="H987" s="4"/>
      <c r="I987" s="4"/>
      <c r="J987" s="4"/>
      <c r="N987" s="4"/>
      <c r="O987" s="4"/>
      <c r="P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8:28" ht="15.75" customHeight="1" x14ac:dyDescent="0.3">
      <c r="H988" s="4"/>
      <c r="I988" s="4"/>
      <c r="J988" s="4"/>
      <c r="N988" s="4"/>
      <c r="O988" s="4"/>
      <c r="P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8:28" ht="15.75" customHeight="1" x14ac:dyDescent="0.3">
      <c r="H989" s="4"/>
      <c r="I989" s="4"/>
      <c r="J989" s="4"/>
      <c r="N989" s="4"/>
      <c r="O989" s="4"/>
      <c r="P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8:28" ht="15.75" customHeight="1" x14ac:dyDescent="0.3">
      <c r="H990" s="4"/>
      <c r="I990" s="4"/>
      <c r="J990" s="4"/>
      <c r="N990" s="4"/>
      <c r="O990" s="4"/>
      <c r="P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8:28" ht="15.75" customHeight="1" x14ac:dyDescent="0.3">
      <c r="H991" s="4"/>
      <c r="I991" s="4"/>
      <c r="J991" s="4"/>
      <c r="N991" s="4"/>
      <c r="O991" s="4"/>
      <c r="P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8:28" ht="15.75" customHeight="1" x14ac:dyDescent="0.3">
      <c r="H992" s="4"/>
      <c r="I992" s="4"/>
      <c r="J992" s="4"/>
      <c r="N992" s="4"/>
      <c r="O992" s="4"/>
      <c r="P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8:28" ht="15.75" customHeight="1" x14ac:dyDescent="0.3">
      <c r="H993" s="4"/>
      <c r="I993" s="4"/>
      <c r="J993" s="4"/>
      <c r="N993" s="4"/>
      <c r="O993" s="4"/>
      <c r="P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8:28" ht="15.75" customHeight="1" x14ac:dyDescent="0.3">
      <c r="H994" s="4"/>
      <c r="I994" s="4"/>
      <c r="J994" s="4"/>
      <c r="N994" s="4"/>
      <c r="O994" s="4"/>
      <c r="P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8:28" ht="15.75" customHeight="1" x14ac:dyDescent="0.3">
      <c r="H995" s="4"/>
      <c r="I995" s="4"/>
      <c r="J995" s="4"/>
      <c r="N995" s="4"/>
      <c r="O995" s="4"/>
      <c r="P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8:28" ht="15.75" customHeight="1" x14ac:dyDescent="0.3">
      <c r="H996" s="4"/>
      <c r="I996" s="4"/>
      <c r="J996" s="4"/>
      <c r="N996" s="4"/>
      <c r="O996" s="4"/>
      <c r="P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8:28" ht="15.75" customHeight="1" x14ac:dyDescent="0.3">
      <c r="H997" s="4"/>
      <c r="I997" s="4"/>
      <c r="J997" s="4"/>
      <c r="N997" s="4"/>
      <c r="O997" s="4"/>
      <c r="P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8:28" ht="15.75" customHeight="1" x14ac:dyDescent="0.3">
      <c r="H998" s="4"/>
      <c r="I998" s="4"/>
      <c r="J998" s="4"/>
      <c r="N998" s="4"/>
      <c r="O998" s="4"/>
      <c r="P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8:28" ht="15.75" customHeight="1" x14ac:dyDescent="0.3">
      <c r="H999" s="4"/>
      <c r="I999" s="4"/>
      <c r="J999" s="4"/>
      <c r="N999" s="4"/>
      <c r="O999" s="4"/>
      <c r="P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8:28" ht="15.75" customHeight="1" x14ac:dyDescent="0.3">
      <c r="H1000" s="4"/>
      <c r="I1000" s="4"/>
      <c r="J1000" s="4"/>
      <c r="N1000" s="4"/>
      <c r="O1000" s="4"/>
      <c r="P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8:28" ht="15.75" customHeight="1" x14ac:dyDescent="0.3">
      <c r="H1001" s="4"/>
      <c r="I1001" s="4"/>
      <c r="J1001" s="4"/>
      <c r="N1001" s="4"/>
      <c r="O1001" s="4"/>
      <c r="P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8:28" ht="15.75" customHeight="1" x14ac:dyDescent="0.3">
      <c r="H1002" s="4"/>
      <c r="I1002" s="4"/>
      <c r="J1002" s="4"/>
      <c r="N1002" s="4"/>
      <c r="O1002" s="4"/>
      <c r="P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8:28" ht="15.75" customHeight="1" x14ac:dyDescent="0.3">
      <c r="H1003" s="4"/>
      <c r="I1003" s="4"/>
      <c r="J1003" s="4"/>
      <c r="N1003" s="4"/>
      <c r="O1003" s="4"/>
      <c r="P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8:28" ht="15.75" customHeight="1" x14ac:dyDescent="0.3">
      <c r="H1004" s="4"/>
      <c r="I1004" s="4"/>
      <c r="J1004" s="4"/>
      <c r="N1004" s="4"/>
      <c r="O1004" s="4"/>
      <c r="P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8:28" ht="15.75" customHeight="1" x14ac:dyDescent="0.3">
      <c r="H1005" s="4"/>
      <c r="I1005" s="4"/>
      <c r="J1005" s="4"/>
      <c r="N1005" s="4"/>
      <c r="O1005" s="4"/>
      <c r="P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8:28" ht="15.75" customHeight="1" x14ac:dyDescent="0.3">
      <c r="H1006" s="4"/>
      <c r="I1006" s="4"/>
      <c r="J1006" s="4"/>
      <c r="N1006" s="4"/>
      <c r="O1006" s="4"/>
      <c r="P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8:28" ht="15.75" customHeight="1" x14ac:dyDescent="0.3">
      <c r="H1007" s="4"/>
      <c r="I1007" s="4"/>
      <c r="J1007" s="4"/>
      <c r="N1007" s="4"/>
      <c r="O1007" s="4"/>
      <c r="P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8:28" ht="15.75" customHeight="1" x14ac:dyDescent="0.3">
      <c r="H1008" s="4"/>
      <c r="I1008" s="4"/>
      <c r="J1008" s="4"/>
      <c r="N1008" s="4"/>
      <c r="O1008" s="4"/>
      <c r="P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8:28" ht="15.75" customHeight="1" x14ac:dyDescent="0.3">
      <c r="H1009" s="4"/>
      <c r="I1009" s="4"/>
      <c r="J1009" s="4"/>
      <c r="N1009" s="4"/>
      <c r="O1009" s="4"/>
      <c r="P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8:28" ht="15.75" customHeight="1" x14ac:dyDescent="0.3">
      <c r="H1010" s="4"/>
      <c r="I1010" s="4"/>
      <c r="J1010" s="4"/>
      <c r="N1010" s="4"/>
      <c r="O1010" s="4"/>
      <c r="P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8:28" ht="15.75" customHeight="1" x14ac:dyDescent="0.3">
      <c r="H1011" s="4"/>
      <c r="I1011" s="4"/>
      <c r="J1011" s="4"/>
      <c r="N1011" s="4"/>
      <c r="O1011" s="4"/>
      <c r="P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8:28" ht="15.75" customHeight="1" x14ac:dyDescent="0.3">
      <c r="H1012" s="4"/>
      <c r="I1012" s="4"/>
      <c r="J1012" s="4"/>
      <c r="N1012" s="4"/>
      <c r="O1012" s="4"/>
      <c r="P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8:28" ht="15.75" customHeight="1" x14ac:dyDescent="0.3">
      <c r="H1013" s="4"/>
      <c r="I1013" s="4"/>
      <c r="J1013" s="4"/>
      <c r="N1013" s="4"/>
      <c r="O1013" s="4"/>
      <c r="P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8:28" ht="15.75" customHeight="1" x14ac:dyDescent="0.3">
      <c r="H1014" s="4"/>
      <c r="I1014" s="4"/>
      <c r="J1014" s="4"/>
      <c r="N1014" s="4"/>
      <c r="O1014" s="4"/>
      <c r="P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8:28" ht="15.75" customHeight="1" x14ac:dyDescent="0.3">
      <c r="H1015" s="4"/>
      <c r="I1015" s="4"/>
      <c r="J1015" s="4"/>
      <c r="N1015" s="4"/>
      <c r="O1015" s="4"/>
      <c r="P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8:28" ht="15.75" customHeight="1" x14ac:dyDescent="0.3">
      <c r="H1016" s="4"/>
      <c r="I1016" s="4"/>
      <c r="J1016" s="4"/>
      <c r="N1016" s="4"/>
      <c r="O1016" s="4"/>
      <c r="P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8:28" ht="15.75" customHeight="1" x14ac:dyDescent="0.3">
      <c r="H1017" s="4"/>
      <c r="I1017" s="4"/>
      <c r="J1017" s="4"/>
      <c r="N1017" s="4"/>
      <c r="O1017" s="4"/>
      <c r="P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8:28" ht="15.75" customHeight="1" x14ac:dyDescent="0.3">
      <c r="H1018" s="4"/>
      <c r="I1018" s="4"/>
      <c r="J1018" s="4"/>
      <c r="N1018" s="4"/>
      <c r="O1018" s="4"/>
      <c r="P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8:28" ht="15.75" customHeight="1" x14ac:dyDescent="0.3">
      <c r="H1019" s="4"/>
      <c r="I1019" s="4"/>
      <c r="J1019" s="4"/>
      <c r="N1019" s="4"/>
      <c r="O1019" s="4"/>
      <c r="P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8:28" ht="15.75" customHeight="1" x14ac:dyDescent="0.3">
      <c r="H1020" s="4"/>
      <c r="I1020" s="4"/>
      <c r="J1020" s="4"/>
      <c r="N1020" s="4"/>
      <c r="O1020" s="4"/>
      <c r="P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8:28" ht="15.75" customHeight="1" x14ac:dyDescent="0.3">
      <c r="H1021" s="4"/>
      <c r="I1021" s="4"/>
      <c r="J1021" s="4"/>
      <c r="N1021" s="4"/>
      <c r="O1021" s="4"/>
      <c r="P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8:28" ht="15.75" customHeight="1" x14ac:dyDescent="0.3">
      <c r="H1022" s="4"/>
      <c r="I1022" s="4"/>
      <c r="J1022" s="4"/>
      <c r="N1022" s="4"/>
      <c r="O1022" s="4"/>
      <c r="P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8:28" ht="15.75" customHeight="1" x14ac:dyDescent="0.3">
      <c r="H1023" s="4"/>
      <c r="I1023" s="4"/>
      <c r="J1023" s="4"/>
      <c r="N1023" s="4"/>
      <c r="O1023" s="4"/>
      <c r="P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8:28" ht="15.75" customHeight="1" x14ac:dyDescent="0.3">
      <c r="H1024" s="4"/>
      <c r="I1024" s="4"/>
      <c r="J1024" s="4"/>
      <c r="N1024" s="4"/>
      <c r="O1024" s="4"/>
      <c r="P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8:28" ht="15.75" customHeight="1" x14ac:dyDescent="0.3">
      <c r="H1025" s="4"/>
      <c r="I1025" s="4"/>
      <c r="J1025" s="4"/>
      <c r="N1025" s="4"/>
      <c r="O1025" s="4"/>
      <c r="P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8:28" ht="15.75" customHeight="1" x14ac:dyDescent="0.3">
      <c r="H1026" s="4"/>
      <c r="I1026" s="4"/>
      <c r="J1026" s="4"/>
      <c r="N1026" s="4"/>
      <c r="O1026" s="4"/>
      <c r="P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8:28" ht="15.75" customHeight="1" x14ac:dyDescent="0.3">
      <c r="H1027" s="4"/>
      <c r="I1027" s="4"/>
      <c r="J1027" s="4"/>
      <c r="N1027" s="4"/>
      <c r="O1027" s="4"/>
      <c r="P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8:28" ht="15.75" customHeight="1" x14ac:dyDescent="0.3">
      <c r="H1028" s="4"/>
      <c r="I1028" s="4"/>
      <c r="J1028" s="4"/>
      <c r="N1028" s="4"/>
      <c r="O1028" s="4"/>
      <c r="P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8:28" ht="15.75" customHeight="1" x14ac:dyDescent="0.3">
      <c r="H1029" s="4"/>
      <c r="I1029" s="4"/>
      <c r="J1029" s="4"/>
      <c r="N1029" s="4"/>
      <c r="O1029" s="4"/>
      <c r="P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8:28" ht="15.75" customHeight="1" x14ac:dyDescent="0.3">
      <c r="H1030" s="4"/>
      <c r="I1030" s="4"/>
      <c r="J1030" s="4"/>
      <c r="N1030" s="4"/>
      <c r="O1030" s="4"/>
      <c r="P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8:28" ht="15.75" customHeight="1" x14ac:dyDescent="0.3">
      <c r="H1031" s="4"/>
      <c r="I1031" s="4"/>
      <c r="J1031" s="4"/>
      <c r="N1031" s="4"/>
      <c r="O1031" s="4"/>
      <c r="P1031" s="4"/>
      <c r="T1031" s="4"/>
      <c r="U1031" s="4"/>
      <c r="V1031" s="4"/>
      <c r="W1031" s="4"/>
      <c r="X1031" s="4"/>
      <c r="Y1031" s="4"/>
      <c r="Z1031" s="4"/>
      <c r="AA1031" s="4"/>
      <c r="AB1031" s="4"/>
    </row>
  </sheetData>
  <mergeCells count="27">
    <mergeCell ref="A1:E1"/>
    <mergeCell ref="A7:A9"/>
    <mergeCell ref="B7:B9"/>
    <mergeCell ref="C7:C9"/>
    <mergeCell ref="D7:D9"/>
    <mergeCell ref="E7:J7"/>
    <mergeCell ref="H8:J8"/>
    <mergeCell ref="E61:G62"/>
    <mergeCell ref="H61:J62"/>
    <mergeCell ref="A101:D101"/>
    <mergeCell ref="K7:P7"/>
    <mergeCell ref="B215:C215"/>
    <mergeCell ref="H215:J215"/>
    <mergeCell ref="A175:D175"/>
    <mergeCell ref="A210:C210"/>
    <mergeCell ref="A211:C211"/>
    <mergeCell ref="K8:M8"/>
    <mergeCell ref="N8:P8"/>
    <mergeCell ref="E8:G8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03"/>
  <sheetViews>
    <sheetView tabSelected="1" topLeftCell="F119" workbookViewId="0">
      <selection activeCell="F121" sqref="F121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3.6640625" customWidth="1"/>
    <col min="5" max="5" width="20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11" width="12" customWidth="1"/>
    <col min="12" max="12" width="21.33203125" customWidth="1"/>
    <col min="13" max="26" width="8.6640625" customWidth="1"/>
  </cols>
  <sheetData>
    <row r="1" spans="1:26" ht="14.25" customHeight="1" x14ac:dyDescent="0.3">
      <c r="A1" s="331"/>
      <c r="B1" s="331"/>
      <c r="C1" s="331"/>
      <c r="D1" s="332"/>
      <c r="E1" s="331"/>
      <c r="F1" s="332"/>
      <c r="G1" s="331"/>
      <c r="H1" s="331"/>
      <c r="I1" s="4"/>
      <c r="J1" s="333" t="s">
        <v>312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7" customHeight="1" x14ac:dyDescent="0.3">
      <c r="A2" s="331"/>
      <c r="B2" s="331"/>
      <c r="C2" s="331"/>
      <c r="D2" s="332"/>
      <c r="E2" s="331"/>
      <c r="F2" s="332"/>
      <c r="G2" s="331"/>
      <c r="H2" s="451" t="s">
        <v>623</v>
      </c>
      <c r="I2" s="407"/>
      <c r="J2" s="40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331"/>
      <c r="B3" s="331"/>
      <c r="C3" s="331"/>
      <c r="D3" s="332"/>
      <c r="E3" s="331"/>
      <c r="F3" s="332"/>
      <c r="G3" s="331"/>
      <c r="H3" s="33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35">
      <c r="A4" s="331"/>
      <c r="B4" s="452" t="s">
        <v>313</v>
      </c>
      <c r="C4" s="407"/>
      <c r="D4" s="407"/>
      <c r="E4" s="407"/>
      <c r="F4" s="407"/>
      <c r="G4" s="407"/>
      <c r="H4" s="407"/>
      <c r="I4" s="407"/>
      <c r="J4" s="40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 x14ac:dyDescent="0.35">
      <c r="A5" s="331"/>
      <c r="B5" s="453" t="s">
        <v>426</v>
      </c>
      <c r="C5" s="407"/>
      <c r="D5" s="407"/>
      <c r="E5" s="407"/>
      <c r="F5" s="407"/>
      <c r="G5" s="407"/>
      <c r="H5" s="407"/>
      <c r="I5" s="407"/>
      <c r="J5" s="40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 x14ac:dyDescent="0.35">
      <c r="A6" s="331"/>
      <c r="B6" s="454" t="s">
        <v>314</v>
      </c>
      <c r="C6" s="407"/>
      <c r="D6" s="407"/>
      <c r="E6" s="407"/>
      <c r="F6" s="407"/>
      <c r="G6" s="407"/>
      <c r="H6" s="407"/>
      <c r="I6" s="407"/>
      <c r="J6" s="40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0.399999999999999" customHeight="1" x14ac:dyDescent="0.35">
      <c r="A7" s="331"/>
      <c r="B7" s="452" t="s">
        <v>618</v>
      </c>
      <c r="C7" s="407"/>
      <c r="D7" s="407"/>
      <c r="E7" s="407"/>
      <c r="F7" s="407"/>
      <c r="G7" s="407"/>
      <c r="H7" s="407"/>
      <c r="I7" s="407"/>
      <c r="J7" s="40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331"/>
      <c r="B8" s="331"/>
      <c r="C8" s="331"/>
      <c r="D8" s="332"/>
      <c r="E8" s="331"/>
      <c r="F8" s="332"/>
      <c r="G8" s="331"/>
      <c r="H8" s="33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14"/>
      <c r="B9" s="455" t="s">
        <v>315</v>
      </c>
      <c r="C9" s="450"/>
      <c r="D9" s="456"/>
      <c r="E9" s="457" t="s">
        <v>316</v>
      </c>
      <c r="F9" s="450"/>
      <c r="G9" s="450"/>
      <c r="H9" s="450"/>
      <c r="I9" s="450"/>
      <c r="J9" s="456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63.6" customHeight="1" x14ac:dyDescent="0.3">
      <c r="A10" s="334" t="s">
        <v>317</v>
      </c>
      <c r="B10" s="334" t="s">
        <v>318</v>
      </c>
      <c r="C10" s="334" t="s">
        <v>42</v>
      </c>
      <c r="D10" s="335" t="s">
        <v>319</v>
      </c>
      <c r="E10" s="334" t="s">
        <v>320</v>
      </c>
      <c r="F10" s="335" t="s">
        <v>319</v>
      </c>
      <c r="G10" s="334" t="s">
        <v>321</v>
      </c>
      <c r="H10" s="334" t="s">
        <v>322</v>
      </c>
      <c r="I10" s="334" t="s">
        <v>323</v>
      </c>
      <c r="J10" s="334" t="s">
        <v>324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25" customHeight="1" x14ac:dyDescent="0.3">
      <c r="A11" s="336"/>
      <c r="B11" s="367">
        <v>1</v>
      </c>
      <c r="C11" s="371" t="s">
        <v>427</v>
      </c>
      <c r="D11" s="370"/>
      <c r="E11" s="337"/>
      <c r="F11" s="366"/>
      <c r="G11" s="337"/>
      <c r="H11" s="337"/>
      <c r="I11" s="366"/>
      <c r="J11" s="33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345" customFormat="1" ht="14.25" customHeight="1" x14ac:dyDescent="0.3">
      <c r="A12" s="336"/>
      <c r="B12" s="368" t="s">
        <v>95</v>
      </c>
      <c r="C12" s="372" t="s">
        <v>428</v>
      </c>
      <c r="D12" s="404" t="s">
        <v>584</v>
      </c>
      <c r="E12" s="496"/>
      <c r="F12" s="497" t="s">
        <v>584</v>
      </c>
      <c r="G12" s="337"/>
      <c r="H12" s="337"/>
      <c r="I12" s="366"/>
      <c r="J12" s="33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345" customFormat="1" ht="57.6" x14ac:dyDescent="0.3">
      <c r="A13" s="336"/>
      <c r="B13" s="458" t="s">
        <v>97</v>
      </c>
      <c r="C13" s="461" t="s">
        <v>337</v>
      </c>
      <c r="D13" s="464">
        <v>40000</v>
      </c>
      <c r="E13" s="461" t="s">
        <v>439</v>
      </c>
      <c r="F13" s="464">
        <v>40000</v>
      </c>
      <c r="G13" s="374" t="s">
        <v>466</v>
      </c>
      <c r="H13" s="374" t="s">
        <v>467</v>
      </c>
      <c r="I13" s="370">
        <v>10000</v>
      </c>
      <c r="J13" s="374" t="s">
        <v>511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345" customFormat="1" ht="57.6" x14ac:dyDescent="0.3">
      <c r="A14" s="336"/>
      <c r="B14" s="459"/>
      <c r="C14" s="462"/>
      <c r="D14" s="465"/>
      <c r="E14" s="462"/>
      <c r="F14" s="465"/>
      <c r="G14" s="374" t="s">
        <v>468</v>
      </c>
      <c r="H14" s="374" t="s">
        <v>471</v>
      </c>
      <c r="I14" s="370">
        <v>10000</v>
      </c>
      <c r="J14" s="374" t="s">
        <v>509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345" customFormat="1" ht="57.6" x14ac:dyDescent="0.3">
      <c r="A15" s="336"/>
      <c r="B15" s="459"/>
      <c r="C15" s="462"/>
      <c r="D15" s="465"/>
      <c r="E15" s="462"/>
      <c r="F15" s="465"/>
      <c r="G15" s="374" t="s">
        <v>469</v>
      </c>
      <c r="H15" s="374" t="s">
        <v>472</v>
      </c>
      <c r="I15" s="370">
        <v>10000</v>
      </c>
      <c r="J15" s="374" t="s">
        <v>521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345" customFormat="1" ht="57.6" x14ac:dyDescent="0.3">
      <c r="A16" s="336"/>
      <c r="B16" s="460"/>
      <c r="C16" s="463"/>
      <c r="D16" s="466"/>
      <c r="E16" s="463"/>
      <c r="F16" s="466"/>
      <c r="G16" s="374" t="s">
        <v>470</v>
      </c>
      <c r="H16" s="374" t="s">
        <v>473</v>
      </c>
      <c r="I16" s="370">
        <v>10000</v>
      </c>
      <c r="J16" s="388" t="s">
        <v>574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45" customFormat="1" ht="57.6" x14ac:dyDescent="0.3">
      <c r="A17" s="336"/>
      <c r="B17" s="458" t="s">
        <v>98</v>
      </c>
      <c r="C17" s="461" t="s">
        <v>338</v>
      </c>
      <c r="D17" s="464">
        <v>32000</v>
      </c>
      <c r="E17" s="461" t="s">
        <v>440</v>
      </c>
      <c r="F17" s="464">
        <v>32000</v>
      </c>
      <c r="G17" s="374" t="s">
        <v>474</v>
      </c>
      <c r="H17" s="374" t="s">
        <v>476</v>
      </c>
      <c r="I17" s="370">
        <v>8000</v>
      </c>
      <c r="J17" s="374" t="s">
        <v>515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345" customFormat="1" ht="57.6" x14ac:dyDescent="0.3">
      <c r="A18" s="336"/>
      <c r="B18" s="459"/>
      <c r="C18" s="462"/>
      <c r="D18" s="465"/>
      <c r="E18" s="462"/>
      <c r="F18" s="465"/>
      <c r="G18" s="374" t="s">
        <v>475</v>
      </c>
      <c r="H18" s="374" t="s">
        <v>477</v>
      </c>
      <c r="I18" s="370">
        <v>8000</v>
      </c>
      <c r="J18" s="374" t="s">
        <v>514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45" customFormat="1" ht="57.6" x14ac:dyDescent="0.3">
      <c r="A19" s="336"/>
      <c r="B19" s="459"/>
      <c r="C19" s="462"/>
      <c r="D19" s="465"/>
      <c r="E19" s="462"/>
      <c r="F19" s="465"/>
      <c r="G19" s="398" t="s">
        <v>598</v>
      </c>
      <c r="H19" s="374" t="s">
        <v>478</v>
      </c>
      <c r="I19" s="370">
        <v>8000</v>
      </c>
      <c r="J19" s="398" t="s">
        <v>597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345" customFormat="1" ht="57.6" x14ac:dyDescent="0.3">
      <c r="A20" s="336"/>
      <c r="B20" s="460"/>
      <c r="C20" s="463"/>
      <c r="D20" s="466"/>
      <c r="E20" s="463"/>
      <c r="F20" s="466"/>
      <c r="G20" s="398" t="s">
        <v>599</v>
      </c>
      <c r="H20" s="374" t="s">
        <v>479</v>
      </c>
      <c r="I20" s="370">
        <v>8000</v>
      </c>
      <c r="J20" s="388" t="s">
        <v>575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345" customFormat="1" ht="57.6" x14ac:dyDescent="0.3">
      <c r="A21" s="336"/>
      <c r="B21" s="458" t="s">
        <v>99</v>
      </c>
      <c r="C21" s="461" t="s">
        <v>339</v>
      </c>
      <c r="D21" s="464">
        <v>36000</v>
      </c>
      <c r="E21" s="461" t="s">
        <v>441</v>
      </c>
      <c r="F21" s="464">
        <v>36000</v>
      </c>
      <c r="G21" s="374" t="s">
        <v>480</v>
      </c>
      <c r="H21" s="374" t="s">
        <v>488</v>
      </c>
      <c r="I21" s="370">
        <v>9000</v>
      </c>
      <c r="J21" s="374" t="s">
        <v>510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345" customFormat="1" ht="57.6" x14ac:dyDescent="0.3">
      <c r="A22" s="336"/>
      <c r="B22" s="459"/>
      <c r="C22" s="462"/>
      <c r="D22" s="465"/>
      <c r="E22" s="462"/>
      <c r="F22" s="465"/>
      <c r="G22" s="374" t="s">
        <v>481</v>
      </c>
      <c r="H22" s="374" t="s">
        <v>489</v>
      </c>
      <c r="I22" s="370">
        <v>9000</v>
      </c>
      <c r="J22" s="374" t="s">
        <v>508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345" customFormat="1" ht="57.6" x14ac:dyDescent="0.3">
      <c r="A23" s="336"/>
      <c r="B23" s="459"/>
      <c r="C23" s="462"/>
      <c r="D23" s="465"/>
      <c r="E23" s="462"/>
      <c r="F23" s="465"/>
      <c r="G23" s="398" t="s">
        <v>600</v>
      </c>
      <c r="H23" s="374" t="s">
        <v>490</v>
      </c>
      <c r="I23" s="370">
        <v>9000</v>
      </c>
      <c r="J23" s="374" t="s">
        <v>533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345" customFormat="1" ht="57.6" x14ac:dyDescent="0.3">
      <c r="A24" s="336"/>
      <c r="B24" s="460"/>
      <c r="C24" s="463"/>
      <c r="D24" s="466"/>
      <c r="E24" s="463"/>
      <c r="F24" s="466"/>
      <c r="G24" s="398" t="s">
        <v>601</v>
      </c>
      <c r="H24" s="374" t="s">
        <v>491</v>
      </c>
      <c r="I24" s="370">
        <v>9000</v>
      </c>
      <c r="J24" s="388" t="s">
        <v>576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345" customFormat="1" ht="57.6" x14ac:dyDescent="0.3">
      <c r="A25" s="336"/>
      <c r="B25" s="458" t="s">
        <v>334</v>
      </c>
      <c r="C25" s="461" t="s">
        <v>340</v>
      </c>
      <c r="D25" s="464">
        <v>28000</v>
      </c>
      <c r="E25" s="461" t="s">
        <v>442</v>
      </c>
      <c r="F25" s="464">
        <v>28000</v>
      </c>
      <c r="G25" s="374" t="s">
        <v>482</v>
      </c>
      <c r="H25" s="374" t="s">
        <v>492</v>
      </c>
      <c r="I25" s="370">
        <v>7000</v>
      </c>
      <c r="J25" s="374" t="s">
        <v>513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345" customFormat="1" ht="57.6" x14ac:dyDescent="0.3">
      <c r="A26" s="336"/>
      <c r="B26" s="459"/>
      <c r="C26" s="462"/>
      <c r="D26" s="465"/>
      <c r="E26" s="462"/>
      <c r="F26" s="465"/>
      <c r="G26" s="374" t="s">
        <v>483</v>
      </c>
      <c r="H26" s="374" t="s">
        <v>493</v>
      </c>
      <c r="I26" s="370">
        <v>7000</v>
      </c>
      <c r="J26" s="374" t="s">
        <v>512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345" customFormat="1" ht="57.6" x14ac:dyDescent="0.3">
      <c r="A27" s="336"/>
      <c r="B27" s="459"/>
      <c r="C27" s="462"/>
      <c r="D27" s="465"/>
      <c r="E27" s="462"/>
      <c r="F27" s="465"/>
      <c r="G27" s="398" t="s">
        <v>624</v>
      </c>
      <c r="H27" s="374" t="s">
        <v>494</v>
      </c>
      <c r="I27" s="370">
        <v>7000</v>
      </c>
      <c r="J27" s="374" t="s">
        <v>534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345" customFormat="1" ht="57.6" x14ac:dyDescent="0.3">
      <c r="A28" s="336"/>
      <c r="B28" s="460"/>
      <c r="C28" s="463"/>
      <c r="D28" s="466"/>
      <c r="E28" s="463"/>
      <c r="F28" s="466"/>
      <c r="G28" s="398" t="s">
        <v>625</v>
      </c>
      <c r="H28" s="374" t="s">
        <v>495</v>
      </c>
      <c r="I28" s="370">
        <v>7000</v>
      </c>
      <c r="J28" s="388" t="s">
        <v>577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345" customFormat="1" ht="57.6" x14ac:dyDescent="0.3">
      <c r="A29" s="336"/>
      <c r="B29" s="458" t="s">
        <v>335</v>
      </c>
      <c r="C29" s="461" t="s">
        <v>341</v>
      </c>
      <c r="D29" s="464">
        <v>28000</v>
      </c>
      <c r="E29" s="461" t="s">
        <v>443</v>
      </c>
      <c r="F29" s="464">
        <v>28000</v>
      </c>
      <c r="G29" s="374" t="s">
        <v>484</v>
      </c>
      <c r="H29" s="374" t="s">
        <v>496</v>
      </c>
      <c r="I29" s="370">
        <v>7000</v>
      </c>
      <c r="J29" s="374" t="s">
        <v>504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345" customFormat="1" ht="57.6" x14ac:dyDescent="0.3">
      <c r="A30" s="336"/>
      <c r="B30" s="459"/>
      <c r="C30" s="462"/>
      <c r="D30" s="465"/>
      <c r="E30" s="462"/>
      <c r="F30" s="465"/>
      <c r="G30" s="374" t="s">
        <v>485</v>
      </c>
      <c r="H30" s="374" t="s">
        <v>497</v>
      </c>
      <c r="I30" s="370">
        <v>7000</v>
      </c>
      <c r="J30" s="374" t="s">
        <v>505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345" customFormat="1" ht="57.6" x14ac:dyDescent="0.3">
      <c r="A31" s="336"/>
      <c r="B31" s="459"/>
      <c r="C31" s="462"/>
      <c r="D31" s="465"/>
      <c r="E31" s="462"/>
      <c r="F31" s="465"/>
      <c r="G31" s="398" t="s">
        <v>602</v>
      </c>
      <c r="H31" s="374" t="s">
        <v>498</v>
      </c>
      <c r="I31" s="370">
        <v>7000</v>
      </c>
      <c r="J31" s="374" t="s">
        <v>519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345" customFormat="1" ht="57.6" x14ac:dyDescent="0.3">
      <c r="A32" s="336"/>
      <c r="B32" s="459"/>
      <c r="C32" s="462"/>
      <c r="D32" s="465"/>
      <c r="E32" s="462"/>
      <c r="F32" s="465"/>
      <c r="G32" s="398" t="s">
        <v>603</v>
      </c>
      <c r="H32" s="374" t="s">
        <v>499</v>
      </c>
      <c r="I32" s="370">
        <v>7000</v>
      </c>
      <c r="J32" s="388" t="s">
        <v>578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345" customFormat="1" ht="57.6" x14ac:dyDescent="0.3">
      <c r="A33" s="375"/>
      <c r="B33" s="467" t="s">
        <v>336</v>
      </c>
      <c r="C33" s="468" t="s">
        <v>429</v>
      </c>
      <c r="D33" s="469">
        <v>28000</v>
      </c>
      <c r="E33" s="468" t="s">
        <v>444</v>
      </c>
      <c r="F33" s="469">
        <v>28000</v>
      </c>
      <c r="G33" s="374" t="s">
        <v>486</v>
      </c>
      <c r="H33" s="374" t="s">
        <v>500</v>
      </c>
      <c r="I33" s="370">
        <v>7000</v>
      </c>
      <c r="J33" s="374" t="s">
        <v>506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345" customFormat="1" ht="57.6" x14ac:dyDescent="0.3">
      <c r="A34" s="375"/>
      <c r="B34" s="467"/>
      <c r="C34" s="468"/>
      <c r="D34" s="469"/>
      <c r="E34" s="468"/>
      <c r="F34" s="469"/>
      <c r="G34" s="374" t="s">
        <v>487</v>
      </c>
      <c r="H34" s="374" t="s">
        <v>501</v>
      </c>
      <c r="I34" s="370">
        <v>7000</v>
      </c>
      <c r="J34" s="374" t="s">
        <v>507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345" customFormat="1" ht="57.6" x14ac:dyDescent="0.3">
      <c r="A35" s="375"/>
      <c r="B35" s="467"/>
      <c r="C35" s="468"/>
      <c r="D35" s="469"/>
      <c r="E35" s="468"/>
      <c r="F35" s="469"/>
      <c r="G35" s="398" t="s">
        <v>604</v>
      </c>
      <c r="H35" s="376" t="s">
        <v>502</v>
      </c>
      <c r="I35" s="370">
        <v>7000</v>
      </c>
      <c r="J35" s="374" t="s">
        <v>520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345" customFormat="1" ht="57.6" x14ac:dyDescent="0.3">
      <c r="A36" s="375"/>
      <c r="B36" s="467"/>
      <c r="C36" s="468"/>
      <c r="D36" s="469"/>
      <c r="E36" s="468"/>
      <c r="F36" s="469"/>
      <c r="G36" s="398" t="s">
        <v>605</v>
      </c>
      <c r="H36" s="382" t="s">
        <v>503</v>
      </c>
      <c r="I36" s="370">
        <v>7000</v>
      </c>
      <c r="J36" s="388" t="s">
        <v>579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345" customFormat="1" ht="14.25" customHeight="1" x14ac:dyDescent="0.3">
      <c r="A37" s="336"/>
      <c r="B37" s="377">
        <v>3</v>
      </c>
      <c r="C37" s="378" t="s">
        <v>124</v>
      </c>
      <c r="D37" s="379"/>
      <c r="E37" s="380"/>
      <c r="F37" s="379"/>
      <c r="G37" s="380"/>
      <c r="H37" s="380"/>
      <c r="I37" s="379"/>
      <c r="J37" s="38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345" customFormat="1" ht="43.2" x14ac:dyDescent="0.3">
      <c r="A38" s="336"/>
      <c r="B38" s="368" t="s">
        <v>125</v>
      </c>
      <c r="C38" s="372" t="s">
        <v>430</v>
      </c>
      <c r="D38" s="404" t="s">
        <v>585</v>
      </c>
      <c r="E38" s="405"/>
      <c r="F38" s="404" t="s">
        <v>585</v>
      </c>
      <c r="G38" s="374"/>
      <c r="H38" s="374"/>
      <c r="I38" s="370"/>
      <c r="J38" s="37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345" customFormat="1" ht="129.6" customHeight="1" x14ac:dyDescent="0.3">
      <c r="A39" s="336"/>
      <c r="B39" s="369" t="s">
        <v>127</v>
      </c>
      <c r="C39" s="373" t="s">
        <v>347</v>
      </c>
      <c r="D39" s="370">
        <v>1275</v>
      </c>
      <c r="E39" s="374" t="s">
        <v>445</v>
      </c>
      <c r="F39" s="370">
        <v>1275</v>
      </c>
      <c r="G39" s="374"/>
      <c r="H39" s="461" t="s">
        <v>535</v>
      </c>
      <c r="I39" s="464">
        <v>2707</v>
      </c>
      <c r="J39" s="474" t="s">
        <v>460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345" customFormat="1" ht="86.4" customHeight="1" x14ac:dyDescent="0.3">
      <c r="A40" s="336"/>
      <c r="B40" s="369" t="s">
        <v>129</v>
      </c>
      <c r="C40" s="373" t="s">
        <v>348</v>
      </c>
      <c r="D40" s="370">
        <v>240</v>
      </c>
      <c r="E40" s="374" t="s">
        <v>445</v>
      </c>
      <c r="F40" s="370">
        <v>240</v>
      </c>
      <c r="G40" s="374"/>
      <c r="H40" s="462"/>
      <c r="I40" s="465"/>
      <c r="J40" s="47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345" customFormat="1" ht="86.4" customHeight="1" x14ac:dyDescent="0.3">
      <c r="A41" s="336"/>
      <c r="B41" s="369" t="s">
        <v>131</v>
      </c>
      <c r="C41" s="373" t="s">
        <v>349</v>
      </c>
      <c r="D41" s="370">
        <v>240</v>
      </c>
      <c r="E41" s="374" t="s">
        <v>445</v>
      </c>
      <c r="F41" s="370">
        <v>240</v>
      </c>
      <c r="G41" s="374"/>
      <c r="H41" s="462"/>
      <c r="I41" s="465"/>
      <c r="J41" s="47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345" customFormat="1" ht="86.4" customHeight="1" x14ac:dyDescent="0.3">
      <c r="A42" s="336"/>
      <c r="B42" s="369" t="s">
        <v>343</v>
      </c>
      <c r="C42" s="373" t="s">
        <v>350</v>
      </c>
      <c r="D42" s="370">
        <v>119</v>
      </c>
      <c r="E42" s="374" t="s">
        <v>445</v>
      </c>
      <c r="F42" s="370">
        <v>119</v>
      </c>
      <c r="G42" s="374"/>
      <c r="H42" s="462"/>
      <c r="I42" s="465"/>
      <c r="J42" s="47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345" customFormat="1" ht="86.4" customHeight="1" x14ac:dyDescent="0.3">
      <c r="A43" s="336"/>
      <c r="B43" s="369" t="s">
        <v>344</v>
      </c>
      <c r="C43" s="373" t="s">
        <v>351</v>
      </c>
      <c r="D43" s="370">
        <v>189</v>
      </c>
      <c r="E43" s="374" t="s">
        <v>445</v>
      </c>
      <c r="F43" s="370">
        <v>189</v>
      </c>
      <c r="G43" s="374"/>
      <c r="H43" s="462"/>
      <c r="I43" s="465"/>
      <c r="J43" s="47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45" customFormat="1" ht="86.4" customHeight="1" x14ac:dyDescent="0.3">
      <c r="A44" s="336"/>
      <c r="B44" s="369" t="s">
        <v>345</v>
      </c>
      <c r="C44" s="373" t="s">
        <v>352</v>
      </c>
      <c r="D44" s="370">
        <v>294</v>
      </c>
      <c r="E44" s="374" t="s">
        <v>445</v>
      </c>
      <c r="F44" s="370">
        <v>294</v>
      </c>
      <c r="G44" s="374"/>
      <c r="H44" s="462"/>
      <c r="I44" s="465"/>
      <c r="J44" s="47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45" customFormat="1" ht="86.4" customHeight="1" x14ac:dyDescent="0.3">
      <c r="A45" s="336"/>
      <c r="B45" s="369" t="s">
        <v>346</v>
      </c>
      <c r="C45" s="373" t="s">
        <v>353</v>
      </c>
      <c r="D45" s="370">
        <v>350</v>
      </c>
      <c r="E45" s="374" t="s">
        <v>445</v>
      </c>
      <c r="F45" s="370">
        <v>350</v>
      </c>
      <c r="G45" s="374"/>
      <c r="H45" s="463"/>
      <c r="I45" s="466"/>
      <c r="J45" s="47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345" customFormat="1" ht="14.25" customHeight="1" x14ac:dyDescent="0.3">
      <c r="A46" s="336"/>
      <c r="B46" s="367">
        <v>4</v>
      </c>
      <c r="C46" s="371" t="s">
        <v>141</v>
      </c>
      <c r="D46" s="370"/>
      <c r="E46" s="374"/>
      <c r="F46" s="370"/>
      <c r="G46" s="374"/>
      <c r="H46" s="374"/>
      <c r="I46" s="370"/>
      <c r="J46" s="37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345" customFormat="1" ht="14.25" customHeight="1" x14ac:dyDescent="0.3">
      <c r="A47" s="336"/>
      <c r="B47" s="368" t="s">
        <v>142</v>
      </c>
      <c r="C47" s="372" t="s">
        <v>143</v>
      </c>
      <c r="D47" s="404" t="s">
        <v>586</v>
      </c>
      <c r="E47" s="405"/>
      <c r="F47" s="404" t="s">
        <v>586</v>
      </c>
      <c r="G47" s="374"/>
      <c r="H47" s="374"/>
      <c r="I47" s="370"/>
      <c r="J47" s="37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345" customFormat="1" ht="230.4" x14ac:dyDescent="0.3">
      <c r="A48" s="336"/>
      <c r="B48" s="369" t="s">
        <v>144</v>
      </c>
      <c r="C48" s="373" t="s">
        <v>354</v>
      </c>
      <c r="D48" s="370">
        <v>22800</v>
      </c>
      <c r="E48" s="374" t="s">
        <v>446</v>
      </c>
      <c r="F48" s="370">
        <v>22800</v>
      </c>
      <c r="G48" s="374" t="s">
        <v>570</v>
      </c>
      <c r="H48" s="374" t="s">
        <v>571</v>
      </c>
      <c r="I48" s="383">
        <v>22800</v>
      </c>
      <c r="J48" s="387" t="s">
        <v>572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345" customFormat="1" ht="14.25" customHeight="1" x14ac:dyDescent="0.3">
      <c r="A49" s="336"/>
      <c r="B49" s="368" t="s">
        <v>156</v>
      </c>
      <c r="C49" s="372" t="s">
        <v>157</v>
      </c>
      <c r="D49" s="404" t="s">
        <v>587</v>
      </c>
      <c r="E49" s="405"/>
      <c r="F49" s="404" t="s">
        <v>587</v>
      </c>
      <c r="G49" s="374"/>
      <c r="H49" s="374"/>
      <c r="I49" s="370"/>
      <c r="J49" s="380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345" customFormat="1" ht="43.2" x14ac:dyDescent="0.3">
      <c r="A50" s="336"/>
      <c r="B50" s="369" t="s">
        <v>158</v>
      </c>
      <c r="C50" s="373" t="s">
        <v>357</v>
      </c>
      <c r="D50" s="370">
        <v>19040</v>
      </c>
      <c r="E50" s="374" t="s">
        <v>447</v>
      </c>
      <c r="F50" s="370">
        <v>19040</v>
      </c>
      <c r="G50" s="484" t="s">
        <v>531</v>
      </c>
      <c r="H50" s="461" t="s">
        <v>532</v>
      </c>
      <c r="I50" s="464">
        <v>23840</v>
      </c>
      <c r="J50" s="461" t="s">
        <v>516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345" customFormat="1" ht="157.94999999999999" customHeight="1" x14ac:dyDescent="0.3">
      <c r="A51" s="336"/>
      <c r="B51" s="369" t="s">
        <v>159</v>
      </c>
      <c r="C51" s="373" t="s">
        <v>358</v>
      </c>
      <c r="D51" s="370">
        <v>4800</v>
      </c>
      <c r="E51" s="461" t="s">
        <v>447</v>
      </c>
      <c r="F51" s="370">
        <v>4800</v>
      </c>
      <c r="G51" s="463"/>
      <c r="H51" s="463"/>
      <c r="I51" s="466"/>
      <c r="J51" s="46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345" customFormat="1" ht="91.8" customHeight="1" x14ac:dyDescent="0.3">
      <c r="A52" s="336"/>
      <c r="B52" s="458" t="s">
        <v>160</v>
      </c>
      <c r="C52" s="461" t="s">
        <v>359</v>
      </c>
      <c r="D52" s="464">
        <v>9520</v>
      </c>
      <c r="E52" s="462"/>
      <c r="F52" s="464">
        <v>9520</v>
      </c>
      <c r="G52" s="399" t="s">
        <v>606</v>
      </c>
      <c r="H52" s="374" t="s">
        <v>536</v>
      </c>
      <c r="I52" s="370">
        <v>7140</v>
      </c>
      <c r="J52" s="389" t="s">
        <v>580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345" customFormat="1" ht="57.6" x14ac:dyDescent="0.3">
      <c r="A53" s="336"/>
      <c r="B53" s="460"/>
      <c r="C53" s="463"/>
      <c r="D53" s="466"/>
      <c r="E53" s="462"/>
      <c r="F53" s="470"/>
      <c r="G53" s="399" t="s">
        <v>537</v>
      </c>
      <c r="H53" s="381" t="s">
        <v>538</v>
      </c>
      <c r="I53" s="480"/>
      <c r="J53" s="483"/>
      <c r="K53" s="485"/>
      <c r="L53" s="48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345" customFormat="1" ht="57.6" x14ac:dyDescent="0.3">
      <c r="A54" s="336"/>
      <c r="B54" s="369" t="s">
        <v>355</v>
      </c>
      <c r="C54" s="373" t="s">
        <v>360</v>
      </c>
      <c r="D54" s="370">
        <v>4760</v>
      </c>
      <c r="E54" s="462"/>
      <c r="F54" s="383">
        <v>4760</v>
      </c>
      <c r="G54" s="477" t="s">
        <v>539</v>
      </c>
      <c r="H54" s="478" t="s">
        <v>538</v>
      </c>
      <c r="I54" s="481"/>
      <c r="J54" s="483"/>
      <c r="K54" s="485"/>
      <c r="L54" s="48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345" customFormat="1" ht="43.2" customHeight="1" x14ac:dyDescent="0.3">
      <c r="A55" s="336"/>
      <c r="B55" s="369" t="s">
        <v>356</v>
      </c>
      <c r="C55" s="373" t="s">
        <v>361</v>
      </c>
      <c r="D55" s="370">
        <v>1200</v>
      </c>
      <c r="E55" s="463"/>
      <c r="F55" s="383">
        <v>1200</v>
      </c>
      <c r="G55" s="468"/>
      <c r="H55" s="479"/>
      <c r="I55" s="482"/>
      <c r="J55" s="483"/>
      <c r="K55" s="485"/>
      <c r="L55" s="48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345" customFormat="1" ht="42.6" customHeight="1" x14ac:dyDescent="0.3">
      <c r="A56" s="336"/>
      <c r="B56" s="367">
        <v>5</v>
      </c>
      <c r="C56" s="371" t="s">
        <v>431</v>
      </c>
      <c r="D56" s="370"/>
      <c r="E56" s="374"/>
      <c r="F56" s="370"/>
      <c r="G56" s="380"/>
      <c r="H56" s="374"/>
      <c r="I56" s="370"/>
      <c r="J56" s="380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345" customFormat="1" ht="14.25" customHeight="1" x14ac:dyDescent="0.3">
      <c r="A57" s="336"/>
      <c r="B57" s="368" t="s">
        <v>174</v>
      </c>
      <c r="C57" s="372" t="s">
        <v>175</v>
      </c>
      <c r="D57" s="404" t="s">
        <v>588</v>
      </c>
      <c r="E57" s="405"/>
      <c r="F57" s="404" t="s">
        <v>588</v>
      </c>
      <c r="G57" s="374"/>
      <c r="H57" s="374"/>
      <c r="I57" s="370"/>
      <c r="J57" s="37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345" customFormat="1" ht="72" x14ac:dyDescent="0.3">
      <c r="A58" s="336"/>
      <c r="B58" s="369" t="s">
        <v>176</v>
      </c>
      <c r="C58" s="373" t="s">
        <v>363</v>
      </c>
      <c r="D58" s="370">
        <v>34000</v>
      </c>
      <c r="E58" s="461" t="s">
        <v>448</v>
      </c>
      <c r="F58" s="370">
        <v>34000</v>
      </c>
      <c r="G58" s="374" t="s">
        <v>540</v>
      </c>
      <c r="H58" s="374" t="s">
        <v>541</v>
      </c>
      <c r="I58" s="370">
        <v>34000</v>
      </c>
      <c r="J58" s="376" t="s">
        <v>517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345" customFormat="1" ht="100.95" customHeight="1" x14ac:dyDescent="0.3">
      <c r="A59" s="336"/>
      <c r="B59" s="458" t="s">
        <v>178</v>
      </c>
      <c r="C59" s="471" t="s">
        <v>364</v>
      </c>
      <c r="D59" s="464">
        <v>108000</v>
      </c>
      <c r="E59" s="462"/>
      <c r="F59" s="464">
        <v>108000</v>
      </c>
      <c r="G59" s="374" t="s">
        <v>542</v>
      </c>
      <c r="H59" s="398" t="s">
        <v>607</v>
      </c>
      <c r="I59" s="395">
        <v>81000</v>
      </c>
      <c r="J59" s="392" t="s">
        <v>546</v>
      </c>
      <c r="K59" s="39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345" customFormat="1" ht="86.4" x14ac:dyDescent="0.3">
      <c r="A60" s="336"/>
      <c r="B60" s="459"/>
      <c r="C60" s="472"/>
      <c r="D60" s="465"/>
      <c r="E60" s="462"/>
      <c r="F60" s="465"/>
      <c r="G60" s="374" t="s">
        <v>543</v>
      </c>
      <c r="H60" s="390" t="s">
        <v>544</v>
      </c>
      <c r="I60" s="391">
        <v>21656.6</v>
      </c>
      <c r="J60" s="402" t="s">
        <v>608</v>
      </c>
      <c r="K60" s="448"/>
      <c r="L60" s="48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403" customFormat="1" ht="86.4" x14ac:dyDescent="0.3">
      <c r="A61" s="336"/>
      <c r="B61" s="460"/>
      <c r="C61" s="473"/>
      <c r="D61" s="466"/>
      <c r="E61" s="462"/>
      <c r="F61" s="466"/>
      <c r="G61" s="374" t="s">
        <v>543</v>
      </c>
      <c r="H61" s="390" t="s">
        <v>544</v>
      </c>
      <c r="I61" s="391">
        <v>40</v>
      </c>
      <c r="J61" s="402" t="s">
        <v>620</v>
      </c>
      <c r="K61" s="448"/>
      <c r="L61" s="48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345" customFormat="1" ht="72" x14ac:dyDescent="0.3">
      <c r="A62" s="336"/>
      <c r="B62" s="369" t="s">
        <v>179</v>
      </c>
      <c r="C62" s="373" t="s">
        <v>365</v>
      </c>
      <c r="D62" s="370">
        <v>17000</v>
      </c>
      <c r="E62" s="463"/>
      <c r="F62" s="370">
        <v>17000</v>
      </c>
      <c r="G62" s="374" t="s">
        <v>543</v>
      </c>
      <c r="H62" s="390" t="s">
        <v>545</v>
      </c>
      <c r="I62" s="391"/>
      <c r="J62" s="392"/>
      <c r="K62" s="393"/>
      <c r="L62" s="38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345" customFormat="1" ht="14.25" customHeight="1" x14ac:dyDescent="0.3">
      <c r="A63" s="336"/>
      <c r="B63" s="368" t="s">
        <v>186</v>
      </c>
      <c r="C63" s="372" t="s">
        <v>187</v>
      </c>
      <c r="D63" s="404" t="s">
        <v>589</v>
      </c>
      <c r="E63" s="405"/>
      <c r="F63" s="404" t="s">
        <v>589</v>
      </c>
      <c r="G63" s="374"/>
      <c r="H63" s="390"/>
      <c r="I63" s="391"/>
      <c r="J63" s="392"/>
      <c r="K63" s="39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345" customFormat="1" ht="86.4" x14ac:dyDescent="0.3">
      <c r="A64" s="336"/>
      <c r="B64" s="458" t="s">
        <v>188</v>
      </c>
      <c r="C64" s="461" t="s">
        <v>366</v>
      </c>
      <c r="D64" s="464">
        <v>96000</v>
      </c>
      <c r="E64" s="461" t="s">
        <v>547</v>
      </c>
      <c r="F64" s="464">
        <v>96000</v>
      </c>
      <c r="G64" s="374" t="s">
        <v>548</v>
      </c>
      <c r="H64" s="374" t="s">
        <v>550</v>
      </c>
      <c r="I64" s="379">
        <v>72000</v>
      </c>
      <c r="J64" s="380" t="s">
        <v>552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345" customFormat="1" ht="86.4" x14ac:dyDescent="0.3">
      <c r="A65" s="336"/>
      <c r="B65" s="460"/>
      <c r="C65" s="463"/>
      <c r="D65" s="466"/>
      <c r="E65" s="463"/>
      <c r="F65" s="466"/>
      <c r="G65" s="374" t="s">
        <v>549</v>
      </c>
      <c r="H65" s="374" t="s">
        <v>551</v>
      </c>
      <c r="I65" s="370">
        <v>24000</v>
      </c>
      <c r="J65" s="388" t="s">
        <v>581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345" customFormat="1" ht="14.25" customHeight="1" x14ac:dyDescent="0.3">
      <c r="A66" s="336"/>
      <c r="B66" s="367">
        <v>6</v>
      </c>
      <c r="C66" s="371" t="s">
        <v>192</v>
      </c>
      <c r="D66" s="370"/>
      <c r="E66" s="374"/>
      <c r="F66" s="370"/>
      <c r="G66" s="374"/>
      <c r="H66" s="374"/>
      <c r="I66" s="370"/>
      <c r="J66" s="37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345" customFormat="1" ht="14.25" customHeight="1" x14ac:dyDescent="0.3">
      <c r="A67" s="336"/>
      <c r="B67" s="368" t="s">
        <v>193</v>
      </c>
      <c r="C67" s="372" t="s">
        <v>194</v>
      </c>
      <c r="D67" s="404" t="s">
        <v>590</v>
      </c>
      <c r="E67" s="405"/>
      <c r="F67" s="404" t="s">
        <v>590</v>
      </c>
      <c r="G67" s="374"/>
      <c r="H67" s="374"/>
      <c r="I67" s="370"/>
      <c r="J67" s="37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345" customFormat="1" ht="28.95" customHeight="1" x14ac:dyDescent="0.3">
      <c r="A68" s="336"/>
      <c r="B68" s="369" t="s">
        <v>195</v>
      </c>
      <c r="C68" s="373" t="s">
        <v>388</v>
      </c>
      <c r="D68" s="370">
        <v>900</v>
      </c>
      <c r="E68" s="461" t="s">
        <v>450</v>
      </c>
      <c r="F68" s="370">
        <v>900</v>
      </c>
      <c r="G68" s="374"/>
      <c r="H68" s="484" t="s">
        <v>609</v>
      </c>
      <c r="I68" s="464">
        <v>18658</v>
      </c>
      <c r="J68" s="461" t="s">
        <v>461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345" customFormat="1" ht="28.95" customHeight="1" x14ac:dyDescent="0.3">
      <c r="A69" s="336"/>
      <c r="B69" s="369" t="s">
        <v>197</v>
      </c>
      <c r="C69" s="373" t="s">
        <v>389</v>
      </c>
      <c r="D69" s="370">
        <v>246</v>
      </c>
      <c r="E69" s="462"/>
      <c r="F69" s="370">
        <v>246</v>
      </c>
      <c r="G69" s="374"/>
      <c r="H69" s="487"/>
      <c r="I69" s="465"/>
      <c r="J69" s="46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345" customFormat="1" ht="28.95" customHeight="1" x14ac:dyDescent="0.3">
      <c r="A70" s="336"/>
      <c r="B70" s="369" t="s">
        <v>198</v>
      </c>
      <c r="C70" s="373" t="s">
        <v>390</v>
      </c>
      <c r="D70" s="370">
        <v>300</v>
      </c>
      <c r="E70" s="462"/>
      <c r="F70" s="370">
        <v>300</v>
      </c>
      <c r="G70" s="374"/>
      <c r="H70" s="487"/>
      <c r="I70" s="465"/>
      <c r="J70" s="46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345" customFormat="1" ht="28.95" customHeight="1" x14ac:dyDescent="0.3">
      <c r="A71" s="336"/>
      <c r="B71" s="369" t="s">
        <v>367</v>
      </c>
      <c r="C71" s="373" t="s">
        <v>391</v>
      </c>
      <c r="D71" s="370">
        <v>590</v>
      </c>
      <c r="E71" s="462"/>
      <c r="F71" s="370">
        <v>590</v>
      </c>
      <c r="G71" s="374"/>
      <c r="H71" s="487"/>
      <c r="I71" s="465"/>
      <c r="J71" s="462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345" customFormat="1" ht="28.95" customHeight="1" x14ac:dyDescent="0.3">
      <c r="A72" s="336"/>
      <c r="B72" s="369" t="s">
        <v>368</v>
      </c>
      <c r="C72" s="373" t="s">
        <v>392</v>
      </c>
      <c r="D72" s="370">
        <v>2040</v>
      </c>
      <c r="E72" s="462"/>
      <c r="F72" s="370">
        <v>2040</v>
      </c>
      <c r="G72" s="374"/>
      <c r="H72" s="487"/>
      <c r="I72" s="465"/>
      <c r="J72" s="46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345" customFormat="1" ht="28.8" x14ac:dyDescent="0.3">
      <c r="A73" s="336"/>
      <c r="B73" s="369" t="s">
        <v>369</v>
      </c>
      <c r="C73" s="373" t="s">
        <v>393</v>
      </c>
      <c r="D73" s="370">
        <v>555</v>
      </c>
      <c r="E73" s="462"/>
      <c r="F73" s="370">
        <v>555</v>
      </c>
      <c r="G73" s="374"/>
      <c r="H73" s="487"/>
      <c r="I73" s="465"/>
      <c r="J73" s="462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345" customFormat="1" ht="28.95" customHeight="1" x14ac:dyDescent="0.3">
      <c r="A74" s="336"/>
      <c r="B74" s="369" t="s">
        <v>370</v>
      </c>
      <c r="C74" s="373" t="s">
        <v>394</v>
      </c>
      <c r="D74" s="370">
        <v>1280</v>
      </c>
      <c r="E74" s="462"/>
      <c r="F74" s="370">
        <v>1280</v>
      </c>
      <c r="G74" s="374"/>
      <c r="H74" s="487"/>
      <c r="I74" s="465"/>
      <c r="J74" s="462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345" customFormat="1" ht="28.95" customHeight="1" x14ac:dyDescent="0.3">
      <c r="A75" s="336"/>
      <c r="B75" s="369" t="s">
        <v>371</v>
      </c>
      <c r="C75" s="373" t="s">
        <v>395</v>
      </c>
      <c r="D75" s="370">
        <v>200</v>
      </c>
      <c r="E75" s="462"/>
      <c r="F75" s="370">
        <v>200</v>
      </c>
      <c r="G75" s="374"/>
      <c r="H75" s="487"/>
      <c r="I75" s="465"/>
      <c r="J75" s="462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345" customFormat="1" ht="28.95" customHeight="1" x14ac:dyDescent="0.3">
      <c r="A76" s="336"/>
      <c r="B76" s="369" t="s">
        <v>372</v>
      </c>
      <c r="C76" s="373" t="s">
        <v>396</v>
      </c>
      <c r="D76" s="370">
        <v>1750</v>
      </c>
      <c r="E76" s="462"/>
      <c r="F76" s="370">
        <v>1750</v>
      </c>
      <c r="G76" s="374"/>
      <c r="H76" s="487"/>
      <c r="I76" s="465"/>
      <c r="J76" s="462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345" customFormat="1" ht="28.95" customHeight="1" x14ac:dyDescent="0.3">
      <c r="A77" s="336"/>
      <c r="B77" s="369" t="s">
        <v>373</v>
      </c>
      <c r="C77" s="373" t="s">
        <v>397</v>
      </c>
      <c r="D77" s="370">
        <v>1300</v>
      </c>
      <c r="E77" s="462"/>
      <c r="F77" s="370">
        <v>1300</v>
      </c>
      <c r="G77" s="374"/>
      <c r="H77" s="487"/>
      <c r="I77" s="465"/>
      <c r="J77" s="462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345" customFormat="1" ht="28.95" customHeight="1" x14ac:dyDescent="0.3">
      <c r="A78" s="336"/>
      <c r="B78" s="369" t="s">
        <v>374</v>
      </c>
      <c r="C78" s="373" t="s">
        <v>398</v>
      </c>
      <c r="D78" s="370">
        <v>1250</v>
      </c>
      <c r="E78" s="462"/>
      <c r="F78" s="370">
        <v>1250</v>
      </c>
      <c r="G78" s="374"/>
      <c r="H78" s="487"/>
      <c r="I78" s="465"/>
      <c r="J78" s="462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345" customFormat="1" ht="28.95" customHeight="1" x14ac:dyDescent="0.3">
      <c r="A79" s="336"/>
      <c r="B79" s="369" t="s">
        <v>375</v>
      </c>
      <c r="C79" s="373" t="s">
        <v>399</v>
      </c>
      <c r="D79" s="370">
        <v>824</v>
      </c>
      <c r="E79" s="462"/>
      <c r="F79" s="370">
        <v>824</v>
      </c>
      <c r="G79" s="374"/>
      <c r="H79" s="487"/>
      <c r="I79" s="465"/>
      <c r="J79" s="46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345" customFormat="1" ht="28.8" x14ac:dyDescent="0.3">
      <c r="A80" s="336"/>
      <c r="B80" s="369" t="s">
        <v>376</v>
      </c>
      <c r="C80" s="373" t="s">
        <v>400</v>
      </c>
      <c r="D80" s="370">
        <v>825</v>
      </c>
      <c r="E80" s="462"/>
      <c r="F80" s="370">
        <v>825</v>
      </c>
      <c r="G80" s="374"/>
      <c r="H80" s="487"/>
      <c r="I80" s="465"/>
      <c r="J80" s="462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345" customFormat="1" ht="28.95" customHeight="1" x14ac:dyDescent="0.3">
      <c r="A81" s="336"/>
      <c r="B81" s="369" t="s">
        <v>377</v>
      </c>
      <c r="C81" s="373" t="s">
        <v>401</v>
      </c>
      <c r="D81" s="370">
        <v>150</v>
      </c>
      <c r="E81" s="462"/>
      <c r="F81" s="370">
        <v>150</v>
      </c>
      <c r="G81" s="374"/>
      <c r="H81" s="487"/>
      <c r="I81" s="465"/>
      <c r="J81" s="462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345" customFormat="1" ht="28.95" customHeight="1" x14ac:dyDescent="0.3">
      <c r="A82" s="336"/>
      <c r="B82" s="369" t="s">
        <v>378</v>
      </c>
      <c r="C82" s="373" t="s">
        <v>402</v>
      </c>
      <c r="D82" s="370">
        <v>500</v>
      </c>
      <c r="E82" s="462"/>
      <c r="F82" s="370">
        <v>500</v>
      </c>
      <c r="G82" s="374"/>
      <c r="H82" s="487"/>
      <c r="I82" s="465"/>
      <c r="J82" s="46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345" customFormat="1" ht="28.95" customHeight="1" x14ac:dyDescent="0.3">
      <c r="A83" s="336"/>
      <c r="B83" s="369" t="s">
        <v>379</v>
      </c>
      <c r="C83" s="373" t="s">
        <v>403</v>
      </c>
      <c r="D83" s="370">
        <v>359</v>
      </c>
      <c r="E83" s="462"/>
      <c r="F83" s="370">
        <v>359</v>
      </c>
      <c r="G83" s="374"/>
      <c r="H83" s="487"/>
      <c r="I83" s="465"/>
      <c r="J83" s="462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345" customFormat="1" ht="28.8" x14ac:dyDescent="0.3">
      <c r="A84" s="336"/>
      <c r="B84" s="369" t="s">
        <v>380</v>
      </c>
      <c r="C84" s="373" t="s">
        <v>404</v>
      </c>
      <c r="D84" s="370">
        <v>3990</v>
      </c>
      <c r="E84" s="462"/>
      <c r="F84" s="370">
        <v>3990</v>
      </c>
      <c r="G84" s="374"/>
      <c r="H84" s="487"/>
      <c r="I84" s="465"/>
      <c r="J84" s="462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s="345" customFormat="1" ht="28.95" customHeight="1" x14ac:dyDescent="0.3">
      <c r="A85" s="336"/>
      <c r="B85" s="369" t="s">
        <v>381</v>
      </c>
      <c r="C85" s="373" t="s">
        <v>405</v>
      </c>
      <c r="D85" s="370">
        <v>570</v>
      </c>
      <c r="E85" s="462"/>
      <c r="F85" s="370">
        <v>570</v>
      </c>
      <c r="G85" s="374"/>
      <c r="H85" s="487"/>
      <c r="I85" s="465"/>
      <c r="J85" s="462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s="345" customFormat="1" ht="28.8" x14ac:dyDescent="0.3">
      <c r="A86" s="336"/>
      <c r="B86" s="369" t="s">
        <v>382</v>
      </c>
      <c r="C86" s="373" t="s">
        <v>406</v>
      </c>
      <c r="D86" s="370">
        <v>350</v>
      </c>
      <c r="E86" s="462"/>
      <c r="F86" s="370">
        <v>350</v>
      </c>
      <c r="G86" s="374"/>
      <c r="H86" s="487"/>
      <c r="I86" s="465"/>
      <c r="J86" s="462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s="345" customFormat="1" ht="28.95" customHeight="1" x14ac:dyDescent="0.3">
      <c r="A87" s="336"/>
      <c r="B87" s="369" t="s">
        <v>383</v>
      </c>
      <c r="C87" s="373" t="s">
        <v>407</v>
      </c>
      <c r="D87" s="370">
        <v>140</v>
      </c>
      <c r="E87" s="462"/>
      <c r="F87" s="370">
        <v>140</v>
      </c>
      <c r="G87" s="374"/>
      <c r="H87" s="487"/>
      <c r="I87" s="465"/>
      <c r="J87" s="462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s="345" customFormat="1" ht="28.95" customHeight="1" x14ac:dyDescent="0.3">
      <c r="A88" s="336"/>
      <c r="B88" s="369" t="s">
        <v>384</v>
      </c>
      <c r="C88" s="373" t="s">
        <v>408</v>
      </c>
      <c r="D88" s="370">
        <v>300</v>
      </c>
      <c r="E88" s="462"/>
      <c r="F88" s="370">
        <v>300</v>
      </c>
      <c r="G88" s="374"/>
      <c r="H88" s="487"/>
      <c r="I88" s="465"/>
      <c r="J88" s="462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s="345" customFormat="1" ht="28.95" customHeight="1" x14ac:dyDescent="0.3">
      <c r="A89" s="336"/>
      <c r="B89" s="369" t="s">
        <v>385</v>
      </c>
      <c r="C89" s="373" t="s">
        <v>409</v>
      </c>
      <c r="D89" s="370">
        <v>175</v>
      </c>
      <c r="E89" s="462"/>
      <c r="F89" s="370">
        <v>175</v>
      </c>
      <c r="G89" s="374"/>
      <c r="H89" s="487"/>
      <c r="I89" s="465"/>
      <c r="J89" s="462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s="345" customFormat="1" ht="28.8" x14ac:dyDescent="0.3">
      <c r="A90" s="336"/>
      <c r="B90" s="369" t="s">
        <v>386</v>
      </c>
      <c r="C90" s="373" t="s">
        <v>410</v>
      </c>
      <c r="D90" s="370">
        <v>64</v>
      </c>
      <c r="E90" s="463"/>
      <c r="F90" s="370">
        <v>64</v>
      </c>
      <c r="G90" s="374"/>
      <c r="H90" s="488"/>
      <c r="I90" s="466"/>
      <c r="J90" s="46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s="345" customFormat="1" ht="115.2" x14ac:dyDescent="0.3">
      <c r="A91" s="336"/>
      <c r="B91" s="369" t="s">
        <v>387</v>
      </c>
      <c r="C91" s="373" t="s">
        <v>411</v>
      </c>
      <c r="D91" s="370">
        <v>8610</v>
      </c>
      <c r="E91" s="374" t="s">
        <v>449</v>
      </c>
      <c r="F91" s="370">
        <v>8610</v>
      </c>
      <c r="G91" s="374"/>
      <c r="H91" s="374" t="s">
        <v>530</v>
      </c>
      <c r="I91" s="370">
        <v>8610</v>
      </c>
      <c r="J91" s="374" t="s">
        <v>462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s="345" customFormat="1" ht="14.25" customHeight="1" x14ac:dyDescent="0.3">
      <c r="A92" s="336"/>
      <c r="B92" s="368" t="s">
        <v>199</v>
      </c>
      <c r="C92" s="372" t="s">
        <v>200</v>
      </c>
      <c r="D92" s="404" t="s">
        <v>591</v>
      </c>
      <c r="E92" s="405"/>
      <c r="F92" s="404" t="s">
        <v>591</v>
      </c>
      <c r="G92" s="374"/>
      <c r="H92" s="374"/>
      <c r="I92" s="370"/>
      <c r="J92" s="37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s="345" customFormat="1" ht="72" x14ac:dyDescent="0.3">
      <c r="A93" s="336"/>
      <c r="B93" s="369" t="s">
        <v>201</v>
      </c>
      <c r="C93" s="373" t="s">
        <v>412</v>
      </c>
      <c r="D93" s="370">
        <v>861</v>
      </c>
      <c r="E93" s="374" t="s">
        <v>451</v>
      </c>
      <c r="F93" s="370">
        <v>861</v>
      </c>
      <c r="G93" s="374" t="s">
        <v>464</v>
      </c>
      <c r="H93" s="374" t="s">
        <v>465</v>
      </c>
      <c r="I93" s="370">
        <v>861</v>
      </c>
      <c r="J93" s="374" t="s">
        <v>463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s="345" customFormat="1" ht="14.25" customHeight="1" x14ac:dyDescent="0.3">
      <c r="A94" s="336"/>
      <c r="B94" s="367">
        <v>7</v>
      </c>
      <c r="C94" s="371" t="s">
        <v>432</v>
      </c>
      <c r="D94" s="404" t="s">
        <v>592</v>
      </c>
      <c r="E94" s="405"/>
      <c r="F94" s="404" t="s">
        <v>592</v>
      </c>
      <c r="G94" s="374"/>
      <c r="H94" s="374"/>
      <c r="I94" s="370"/>
      <c r="J94" s="37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s="345" customFormat="1" ht="28.2" customHeight="1" x14ac:dyDescent="0.3">
      <c r="A95" s="336"/>
      <c r="B95" s="369" t="s">
        <v>211</v>
      </c>
      <c r="C95" s="373" t="s">
        <v>212</v>
      </c>
      <c r="D95" s="370">
        <v>1600</v>
      </c>
      <c r="E95" s="374" t="s">
        <v>452</v>
      </c>
      <c r="F95" s="370">
        <v>1600</v>
      </c>
      <c r="G95" s="461" t="s">
        <v>553</v>
      </c>
      <c r="H95" s="484" t="s">
        <v>610</v>
      </c>
      <c r="I95" s="489">
        <v>36500</v>
      </c>
      <c r="J95" s="471" t="s">
        <v>518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s="345" customFormat="1" ht="27.6" customHeight="1" x14ac:dyDescent="0.3">
      <c r="A96" s="336"/>
      <c r="B96" s="369" t="s">
        <v>215</v>
      </c>
      <c r="C96" s="373" t="s">
        <v>413</v>
      </c>
      <c r="D96" s="370">
        <v>72000</v>
      </c>
      <c r="E96" s="374" t="s">
        <v>452</v>
      </c>
      <c r="F96" s="370">
        <v>72000</v>
      </c>
      <c r="G96" s="462"/>
      <c r="H96" s="487"/>
      <c r="I96" s="490"/>
      <c r="J96" s="472"/>
      <c r="K96" s="384"/>
      <c r="L96" s="38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s="345" customFormat="1" ht="28.95" customHeight="1" x14ac:dyDescent="0.3">
      <c r="A97" s="336"/>
      <c r="B97" s="369" t="s">
        <v>216</v>
      </c>
      <c r="C97" s="373" t="s">
        <v>414</v>
      </c>
      <c r="D97" s="370">
        <v>22800</v>
      </c>
      <c r="E97" s="374" t="s">
        <v>452</v>
      </c>
      <c r="F97" s="370">
        <v>22800</v>
      </c>
      <c r="G97" s="462"/>
      <c r="H97" s="487"/>
      <c r="I97" s="490"/>
      <c r="J97" s="472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s="345" customFormat="1" ht="27.6" customHeight="1" x14ac:dyDescent="0.3">
      <c r="A98" s="336"/>
      <c r="B98" s="369" t="s">
        <v>217</v>
      </c>
      <c r="C98" s="373" t="s">
        <v>415</v>
      </c>
      <c r="D98" s="370">
        <v>360</v>
      </c>
      <c r="E98" s="374" t="s">
        <v>452</v>
      </c>
      <c r="F98" s="370">
        <v>360</v>
      </c>
      <c r="G98" s="462"/>
      <c r="H98" s="487"/>
      <c r="I98" s="490"/>
      <c r="J98" s="472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s="345" customFormat="1" ht="27" customHeight="1" x14ac:dyDescent="0.3">
      <c r="A99" s="336"/>
      <c r="B99" s="369" t="s">
        <v>218</v>
      </c>
      <c r="C99" s="373" t="s">
        <v>416</v>
      </c>
      <c r="D99" s="370">
        <v>2100</v>
      </c>
      <c r="E99" s="374" t="s">
        <v>452</v>
      </c>
      <c r="F99" s="370">
        <v>2100</v>
      </c>
      <c r="G99" s="463"/>
      <c r="H99" s="488"/>
      <c r="I99" s="491"/>
      <c r="J99" s="47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s="345" customFormat="1" ht="14.25" customHeight="1" x14ac:dyDescent="0.3">
      <c r="A100" s="336"/>
      <c r="B100" s="367">
        <v>9</v>
      </c>
      <c r="C100" s="371" t="s">
        <v>244</v>
      </c>
      <c r="D100" s="495" t="s">
        <v>593</v>
      </c>
      <c r="E100" s="495"/>
      <c r="F100" s="495" t="s">
        <v>593</v>
      </c>
      <c r="G100" s="374"/>
      <c r="H100" s="374"/>
      <c r="I100" s="370"/>
      <c r="J100" s="37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s="345" customFormat="1" ht="57.6" x14ac:dyDescent="0.3">
      <c r="A101" s="336"/>
      <c r="B101" s="458" t="s">
        <v>436</v>
      </c>
      <c r="C101" s="461" t="s">
        <v>433</v>
      </c>
      <c r="D101" s="464">
        <v>24000</v>
      </c>
      <c r="E101" s="461" t="s">
        <v>453</v>
      </c>
      <c r="F101" s="464">
        <v>24000</v>
      </c>
      <c r="G101" s="374" t="s">
        <v>523</v>
      </c>
      <c r="H101" s="374" t="s">
        <v>526</v>
      </c>
      <c r="I101" s="370">
        <v>4800</v>
      </c>
      <c r="J101" s="374" t="s">
        <v>529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s="345" customFormat="1" ht="57.6" x14ac:dyDescent="0.3">
      <c r="A102" s="336"/>
      <c r="B102" s="459"/>
      <c r="C102" s="462"/>
      <c r="D102" s="465"/>
      <c r="E102" s="462"/>
      <c r="F102" s="465"/>
      <c r="G102" s="374" t="s">
        <v>524</v>
      </c>
      <c r="H102" s="374" t="s">
        <v>527</v>
      </c>
      <c r="I102" s="370">
        <v>14400</v>
      </c>
      <c r="J102" s="374" t="s">
        <v>522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s="345" customFormat="1" ht="57.6" x14ac:dyDescent="0.3">
      <c r="A103" s="336"/>
      <c r="B103" s="460"/>
      <c r="C103" s="463"/>
      <c r="D103" s="466"/>
      <c r="E103" s="463"/>
      <c r="F103" s="466"/>
      <c r="G103" s="374" t="s">
        <v>525</v>
      </c>
      <c r="H103" s="374" t="s">
        <v>528</v>
      </c>
      <c r="I103" s="370">
        <v>4800</v>
      </c>
      <c r="J103" s="388" t="s">
        <v>582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s="345" customFormat="1" ht="57.6" x14ac:dyDescent="0.3">
      <c r="A104" s="336"/>
      <c r="B104" s="369" t="s">
        <v>437</v>
      </c>
      <c r="C104" s="373" t="s">
        <v>434</v>
      </c>
      <c r="D104" s="370">
        <v>18000</v>
      </c>
      <c r="E104" s="374" t="s">
        <v>453</v>
      </c>
      <c r="F104" s="370">
        <v>18000</v>
      </c>
      <c r="G104" s="374" t="s">
        <v>554</v>
      </c>
      <c r="H104" s="374" t="s">
        <v>555</v>
      </c>
      <c r="I104" s="370">
        <v>18000</v>
      </c>
      <c r="J104" s="388" t="s">
        <v>583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s="345" customFormat="1" ht="14.4" x14ac:dyDescent="0.3">
      <c r="A105" s="336"/>
      <c r="B105" s="367">
        <v>13</v>
      </c>
      <c r="C105" s="371" t="s">
        <v>267</v>
      </c>
      <c r="D105" s="370"/>
      <c r="E105" s="374"/>
      <c r="F105" s="370"/>
      <c r="G105" s="374"/>
      <c r="H105" s="374"/>
      <c r="I105" s="370"/>
      <c r="J105" s="37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s="345" customFormat="1" ht="28.8" x14ac:dyDescent="0.3">
      <c r="A106" s="336"/>
      <c r="B106" s="368" t="s">
        <v>278</v>
      </c>
      <c r="C106" s="372" t="s">
        <v>279</v>
      </c>
      <c r="D106" s="404" t="s">
        <v>594</v>
      </c>
      <c r="E106" s="405"/>
      <c r="F106" s="404" t="s">
        <v>594</v>
      </c>
      <c r="G106" s="374"/>
      <c r="H106" s="374"/>
      <c r="I106" s="370"/>
      <c r="J106" s="37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s="345" customFormat="1" ht="57.6" x14ac:dyDescent="0.3">
      <c r="A107" s="336"/>
      <c r="B107" s="369" t="s">
        <v>280</v>
      </c>
      <c r="C107" s="373" t="s">
        <v>435</v>
      </c>
      <c r="D107" s="370">
        <v>5000</v>
      </c>
      <c r="E107" s="374" t="s">
        <v>453</v>
      </c>
      <c r="F107" s="370">
        <v>5000</v>
      </c>
      <c r="G107" s="374" t="s">
        <v>554</v>
      </c>
      <c r="H107" s="374" t="s">
        <v>555</v>
      </c>
      <c r="I107" s="370">
        <v>5000</v>
      </c>
      <c r="J107" s="388" t="s">
        <v>583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s="345" customFormat="1" ht="14.25" customHeight="1" x14ac:dyDescent="0.3">
      <c r="A108" s="336"/>
      <c r="B108" s="368" t="s">
        <v>292</v>
      </c>
      <c r="C108" s="372" t="s">
        <v>267</v>
      </c>
      <c r="D108" s="400" t="s">
        <v>595</v>
      </c>
      <c r="E108" s="401"/>
      <c r="F108" s="400">
        <v>147857</v>
      </c>
      <c r="G108" s="374"/>
      <c r="H108" s="374"/>
      <c r="I108" s="370"/>
      <c r="J108" s="37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s="345" customFormat="1" ht="115.2" customHeight="1" x14ac:dyDescent="0.3">
      <c r="A109" s="336"/>
      <c r="B109" s="369" t="s">
        <v>295</v>
      </c>
      <c r="C109" s="373" t="s">
        <v>296</v>
      </c>
      <c r="D109" s="370">
        <v>300</v>
      </c>
      <c r="E109" s="374" t="s">
        <v>459</v>
      </c>
      <c r="F109" s="370">
        <v>159</v>
      </c>
      <c r="G109" s="398" t="s">
        <v>573</v>
      </c>
      <c r="H109" s="374"/>
      <c r="I109" s="370">
        <v>159</v>
      </c>
      <c r="J109" s="398" t="s">
        <v>619</v>
      </c>
      <c r="K109" s="99"/>
      <c r="L109" s="9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s="345" customFormat="1" ht="43.2" x14ac:dyDescent="0.3">
      <c r="A110" s="336"/>
      <c r="B110" s="458" t="s">
        <v>297</v>
      </c>
      <c r="C110" s="461" t="s">
        <v>298</v>
      </c>
      <c r="D110" s="464">
        <v>796</v>
      </c>
      <c r="E110" s="461" t="s">
        <v>459</v>
      </c>
      <c r="F110" s="464">
        <f>199*2</f>
        <v>398</v>
      </c>
      <c r="G110" s="484" t="s">
        <v>573</v>
      </c>
      <c r="H110" s="461"/>
      <c r="I110" s="370">
        <v>199</v>
      </c>
      <c r="J110" s="385" t="s">
        <v>556</v>
      </c>
      <c r="K110" s="492"/>
      <c r="L110" s="49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s="345" customFormat="1" ht="43.2" customHeight="1" x14ac:dyDescent="0.3">
      <c r="A111" s="336"/>
      <c r="B111" s="459"/>
      <c r="C111" s="462"/>
      <c r="D111" s="465"/>
      <c r="E111" s="462"/>
      <c r="F111" s="465"/>
      <c r="G111" s="462"/>
      <c r="H111" s="462"/>
      <c r="I111" s="464">
        <v>199</v>
      </c>
      <c r="J111" s="484" t="s">
        <v>596</v>
      </c>
      <c r="K111" s="493"/>
      <c r="L111" s="49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s="345" customFormat="1" ht="35.4" customHeight="1" x14ac:dyDescent="0.3">
      <c r="A112" s="336"/>
      <c r="B112" s="460"/>
      <c r="C112" s="463"/>
      <c r="D112" s="466"/>
      <c r="E112" s="463"/>
      <c r="F112" s="466"/>
      <c r="G112" s="463"/>
      <c r="H112" s="463"/>
      <c r="I112" s="466"/>
      <c r="J112" s="488"/>
      <c r="K112" s="493"/>
      <c r="L112" s="49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s="345" customFormat="1" ht="57.6" x14ac:dyDescent="0.3">
      <c r="A113" s="336"/>
      <c r="B113" s="369" t="s">
        <v>301</v>
      </c>
      <c r="C113" s="373" t="s">
        <v>420</v>
      </c>
      <c r="D113" s="370">
        <v>64000</v>
      </c>
      <c r="E113" s="374" t="s">
        <v>454</v>
      </c>
      <c r="F113" s="370">
        <v>64000</v>
      </c>
      <c r="G113" s="374" t="s">
        <v>557</v>
      </c>
      <c r="H113" s="374" t="s">
        <v>558</v>
      </c>
      <c r="I113" s="370">
        <v>64000</v>
      </c>
      <c r="J113" s="385" t="s">
        <v>559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s="345" customFormat="1" ht="57.6" x14ac:dyDescent="0.3">
      <c r="A114" s="336"/>
      <c r="B114" s="458" t="s">
        <v>302</v>
      </c>
      <c r="C114" s="461" t="s">
        <v>421</v>
      </c>
      <c r="D114" s="464">
        <v>60000</v>
      </c>
      <c r="E114" s="461" t="s">
        <v>455</v>
      </c>
      <c r="F114" s="464">
        <v>60000</v>
      </c>
      <c r="G114" s="374" t="s">
        <v>563</v>
      </c>
      <c r="H114" s="374" t="s">
        <v>564</v>
      </c>
      <c r="I114" s="370"/>
      <c r="J114" s="374"/>
      <c r="K114" s="386"/>
      <c r="L114" s="386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s="345" customFormat="1" ht="57.6" x14ac:dyDescent="0.3">
      <c r="A115" s="336"/>
      <c r="B115" s="460"/>
      <c r="C115" s="463"/>
      <c r="D115" s="466"/>
      <c r="E115" s="463"/>
      <c r="F115" s="466"/>
      <c r="G115" s="398" t="s">
        <v>611</v>
      </c>
      <c r="H115" s="374" t="s">
        <v>565</v>
      </c>
      <c r="I115" s="370"/>
      <c r="J115" s="374"/>
      <c r="K115" s="386"/>
      <c r="L115" s="38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s="345" customFormat="1" ht="57.6" x14ac:dyDescent="0.3">
      <c r="A116" s="336"/>
      <c r="B116" s="369" t="s">
        <v>303</v>
      </c>
      <c r="C116" s="373" t="s">
        <v>422</v>
      </c>
      <c r="D116" s="370">
        <v>10000</v>
      </c>
      <c r="E116" s="374" t="s">
        <v>456</v>
      </c>
      <c r="F116" s="370">
        <v>10000</v>
      </c>
      <c r="G116" s="374" t="s">
        <v>561</v>
      </c>
      <c r="H116" s="374" t="s">
        <v>562</v>
      </c>
      <c r="I116" s="370">
        <v>10000</v>
      </c>
      <c r="J116" s="385" t="s">
        <v>560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s="345" customFormat="1" ht="57.6" x14ac:dyDescent="0.3">
      <c r="A117" s="336"/>
      <c r="B117" s="369" t="s">
        <v>304</v>
      </c>
      <c r="C117" s="373" t="s">
        <v>423</v>
      </c>
      <c r="D117" s="370">
        <v>5500</v>
      </c>
      <c r="E117" s="374" t="s">
        <v>457</v>
      </c>
      <c r="F117" s="370">
        <v>5500</v>
      </c>
      <c r="G117" s="374" t="s">
        <v>566</v>
      </c>
      <c r="H117" s="374" t="s">
        <v>567</v>
      </c>
      <c r="I117" s="370"/>
      <c r="J117" s="374"/>
      <c r="K117" s="386"/>
      <c r="L117" s="38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s="345" customFormat="1" ht="57.6" x14ac:dyDescent="0.3">
      <c r="A118" s="336"/>
      <c r="B118" s="369" t="s">
        <v>418</v>
      </c>
      <c r="C118" s="373" t="s">
        <v>438</v>
      </c>
      <c r="D118" s="370">
        <v>7800</v>
      </c>
      <c r="E118" s="374" t="s">
        <v>458</v>
      </c>
      <c r="F118" s="370">
        <v>7800</v>
      </c>
      <c r="G118" s="374" t="s">
        <v>568</v>
      </c>
      <c r="H118" s="374" t="s">
        <v>569</v>
      </c>
      <c r="I118" s="370"/>
      <c r="J118" s="374"/>
      <c r="K118" s="386"/>
      <c r="L118" s="38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336"/>
      <c r="B119" s="336"/>
      <c r="C119" s="337"/>
      <c r="D119" s="366"/>
      <c r="E119" s="374"/>
      <c r="F119" s="370"/>
      <c r="G119" s="374"/>
      <c r="H119" s="374"/>
      <c r="I119" s="370"/>
      <c r="J119" s="37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339"/>
      <c r="B120" s="449" t="s">
        <v>325</v>
      </c>
      <c r="C120" s="450"/>
      <c r="D120" s="340">
        <f>SUM(D11:D119)</f>
        <v>834212</v>
      </c>
      <c r="E120" s="341"/>
      <c r="F120" s="340">
        <v>833673</v>
      </c>
      <c r="G120" s="341"/>
      <c r="H120" s="341"/>
      <c r="I120" s="340">
        <f>I13+I14+I15+I16+I17+I18+I19+I20+I21+I22+I23+I24+I25+I26+I27+I28+I29+I30+I31+I32+I33+I34+I35+I36+I39+I48+I50+I52+I58+I59+I60+I61+I64+I65+I68+I91+I93+I95+I101+I102+I103+I104+I107+I109+I110+I111+I113+I116</f>
        <v>667369.6</v>
      </c>
      <c r="J120" s="341"/>
      <c r="K120" s="396"/>
      <c r="L120" s="397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</row>
    <row r="121" spans="1:26" ht="14.25" customHeight="1" x14ac:dyDescent="0.3">
      <c r="A121" s="331"/>
      <c r="B121" s="331"/>
      <c r="C121" s="331"/>
      <c r="D121" s="332"/>
      <c r="E121" s="331"/>
      <c r="F121" s="332"/>
      <c r="G121" s="331"/>
      <c r="H121" s="331"/>
      <c r="I121" s="4"/>
      <c r="J121" s="332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14"/>
      <c r="B122" s="455" t="s">
        <v>326</v>
      </c>
      <c r="C122" s="450"/>
      <c r="D122" s="456"/>
      <c r="E122" s="457" t="s">
        <v>316</v>
      </c>
      <c r="F122" s="450"/>
      <c r="G122" s="450"/>
      <c r="H122" s="450"/>
      <c r="I122" s="450"/>
      <c r="J122" s="456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4.25" customHeight="1" x14ac:dyDescent="0.3">
      <c r="A123" s="334" t="s">
        <v>317</v>
      </c>
      <c r="B123" s="334" t="s">
        <v>318</v>
      </c>
      <c r="C123" s="334" t="s">
        <v>42</v>
      </c>
      <c r="D123" s="335" t="s">
        <v>319</v>
      </c>
      <c r="E123" s="334" t="s">
        <v>320</v>
      </c>
      <c r="F123" s="335" t="s">
        <v>319</v>
      </c>
      <c r="G123" s="334" t="s">
        <v>321</v>
      </c>
      <c r="H123" s="334" t="s">
        <v>322</v>
      </c>
      <c r="I123" s="334" t="s">
        <v>323</v>
      </c>
      <c r="J123" s="334" t="s">
        <v>324</v>
      </c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4.25" customHeight="1" x14ac:dyDescent="0.3">
      <c r="A124" s="336"/>
      <c r="B124" s="336" t="s">
        <v>69</v>
      </c>
      <c r="C124" s="337"/>
      <c r="D124" s="338"/>
      <c r="E124" s="337"/>
      <c r="F124" s="338"/>
      <c r="G124" s="337"/>
      <c r="H124" s="337"/>
      <c r="I124" s="338"/>
      <c r="J124" s="337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336"/>
      <c r="B125" s="336" t="s">
        <v>102</v>
      </c>
      <c r="C125" s="337"/>
      <c r="D125" s="338"/>
      <c r="E125" s="337"/>
      <c r="F125" s="338"/>
      <c r="G125" s="337"/>
      <c r="H125" s="337"/>
      <c r="I125" s="338"/>
      <c r="J125" s="337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336"/>
      <c r="B126" s="336" t="s">
        <v>109</v>
      </c>
      <c r="C126" s="337"/>
      <c r="D126" s="338"/>
      <c r="E126" s="337"/>
      <c r="F126" s="338"/>
      <c r="G126" s="337"/>
      <c r="H126" s="337"/>
      <c r="I126" s="338"/>
      <c r="J126" s="337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336"/>
      <c r="B127" s="336" t="s">
        <v>125</v>
      </c>
      <c r="C127" s="337"/>
      <c r="D127" s="338"/>
      <c r="E127" s="337"/>
      <c r="F127" s="338"/>
      <c r="G127" s="337"/>
      <c r="H127" s="337"/>
      <c r="I127" s="338"/>
      <c r="J127" s="337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336"/>
      <c r="B128" s="336" t="s">
        <v>142</v>
      </c>
      <c r="C128" s="337"/>
      <c r="D128" s="338"/>
      <c r="E128" s="337"/>
      <c r="F128" s="338"/>
      <c r="G128" s="337"/>
      <c r="H128" s="337"/>
      <c r="I128" s="338"/>
      <c r="J128" s="337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336"/>
      <c r="B129" s="336"/>
      <c r="C129" s="337"/>
      <c r="D129" s="338"/>
      <c r="E129" s="337"/>
      <c r="F129" s="338"/>
      <c r="G129" s="337"/>
      <c r="H129" s="337"/>
      <c r="I129" s="338"/>
      <c r="J129" s="337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339"/>
      <c r="B130" s="449" t="s">
        <v>325</v>
      </c>
      <c r="C130" s="450"/>
      <c r="D130" s="340">
        <f>SUM(D124:D129)</f>
        <v>0</v>
      </c>
      <c r="E130" s="341"/>
      <c r="F130" s="340">
        <f>SUM(F124:F129)</f>
        <v>0</v>
      </c>
      <c r="G130" s="341"/>
      <c r="H130" s="341"/>
      <c r="I130" s="340">
        <f>SUM(I124:I129)</f>
        <v>0</v>
      </c>
      <c r="J130" s="341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2"/>
      <c r="Z130" s="342"/>
    </row>
    <row r="131" spans="1:26" ht="14.25" customHeight="1" x14ac:dyDescent="0.3">
      <c r="A131" s="331"/>
      <c r="B131" s="331"/>
      <c r="C131" s="331"/>
      <c r="D131" s="332"/>
      <c r="E131" s="331"/>
      <c r="F131" s="332"/>
      <c r="G131" s="331"/>
      <c r="H131" s="33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14"/>
      <c r="B132" s="455" t="s">
        <v>327</v>
      </c>
      <c r="C132" s="450"/>
      <c r="D132" s="456"/>
      <c r="E132" s="457" t="s">
        <v>316</v>
      </c>
      <c r="F132" s="450"/>
      <c r="G132" s="450"/>
      <c r="H132" s="450"/>
      <c r="I132" s="450"/>
      <c r="J132" s="456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4.25" customHeight="1" x14ac:dyDescent="0.3">
      <c r="A133" s="334" t="s">
        <v>317</v>
      </c>
      <c r="B133" s="334" t="s">
        <v>318</v>
      </c>
      <c r="C133" s="334" t="s">
        <v>42</v>
      </c>
      <c r="D133" s="335" t="s">
        <v>319</v>
      </c>
      <c r="E133" s="334" t="s">
        <v>320</v>
      </c>
      <c r="F133" s="335" t="s">
        <v>319</v>
      </c>
      <c r="G133" s="334" t="s">
        <v>321</v>
      </c>
      <c r="H133" s="334" t="s">
        <v>322</v>
      </c>
      <c r="I133" s="334" t="s">
        <v>323</v>
      </c>
      <c r="J133" s="334" t="s">
        <v>324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4.25" customHeight="1" x14ac:dyDescent="0.3">
      <c r="A134" s="336"/>
      <c r="B134" s="336" t="s">
        <v>69</v>
      </c>
      <c r="C134" s="337"/>
      <c r="D134" s="338"/>
      <c r="E134" s="337"/>
      <c r="F134" s="338"/>
      <c r="G134" s="337"/>
      <c r="H134" s="337"/>
      <c r="I134" s="338"/>
      <c r="J134" s="337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336"/>
      <c r="B135" s="336" t="s">
        <v>102</v>
      </c>
      <c r="C135" s="337"/>
      <c r="D135" s="338"/>
      <c r="E135" s="337"/>
      <c r="F135" s="338"/>
      <c r="G135" s="337"/>
      <c r="H135" s="337"/>
      <c r="I135" s="338"/>
      <c r="J135" s="337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336"/>
      <c r="B136" s="336" t="s">
        <v>109</v>
      </c>
      <c r="C136" s="337"/>
      <c r="D136" s="338"/>
      <c r="E136" s="337"/>
      <c r="F136" s="338"/>
      <c r="G136" s="337"/>
      <c r="H136" s="337"/>
      <c r="I136" s="338"/>
      <c r="J136" s="337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336"/>
      <c r="B137" s="336" t="s">
        <v>125</v>
      </c>
      <c r="C137" s="337"/>
      <c r="D137" s="338"/>
      <c r="E137" s="337"/>
      <c r="F137" s="338"/>
      <c r="G137" s="337"/>
      <c r="H137" s="337"/>
      <c r="I137" s="338"/>
      <c r="J137" s="337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336"/>
      <c r="B138" s="336" t="s">
        <v>142</v>
      </c>
      <c r="C138" s="337"/>
      <c r="D138" s="338"/>
      <c r="E138" s="337"/>
      <c r="F138" s="338"/>
      <c r="G138" s="337"/>
      <c r="H138" s="337"/>
      <c r="I138" s="338"/>
      <c r="J138" s="337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336"/>
      <c r="B139" s="336"/>
      <c r="C139" s="337"/>
      <c r="D139" s="338"/>
      <c r="E139" s="337"/>
      <c r="F139" s="338"/>
      <c r="G139" s="337"/>
      <c r="H139" s="337"/>
      <c r="I139" s="338"/>
      <c r="J139" s="337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339"/>
      <c r="B140" s="449" t="s">
        <v>325</v>
      </c>
      <c r="C140" s="450"/>
      <c r="D140" s="340">
        <f>SUM(D134:D139)</f>
        <v>0</v>
      </c>
      <c r="E140" s="341"/>
      <c r="F140" s="340">
        <f>SUM(F134:F139)</f>
        <v>0</v>
      </c>
      <c r="G140" s="341"/>
      <c r="H140" s="341"/>
      <c r="I140" s="340">
        <f>SUM(I134:I139)</f>
        <v>0</v>
      </c>
      <c r="J140" s="341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2"/>
      <c r="Z140" s="342"/>
    </row>
    <row r="141" spans="1:26" ht="14.25" customHeight="1" x14ac:dyDescent="0.3">
      <c r="A141" s="331"/>
      <c r="B141" s="331"/>
      <c r="C141" s="331"/>
      <c r="D141" s="332"/>
      <c r="E141" s="331"/>
      <c r="F141" s="332"/>
      <c r="G141" s="331"/>
      <c r="H141" s="33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343"/>
      <c r="B142" s="343" t="s">
        <v>328</v>
      </c>
      <c r="C142" s="343"/>
      <c r="D142" s="344"/>
      <c r="E142" s="343"/>
      <c r="F142" s="344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</row>
    <row r="143" spans="1:26" ht="14.25" customHeight="1" x14ac:dyDescent="0.3">
      <c r="A143" s="331"/>
      <c r="B143" s="331"/>
      <c r="C143" s="331"/>
      <c r="D143" s="332"/>
      <c r="E143" s="331"/>
      <c r="F143" s="332"/>
      <c r="G143" s="331"/>
      <c r="H143" s="33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331"/>
      <c r="B144" s="331"/>
      <c r="C144" s="331"/>
      <c r="D144" s="332"/>
      <c r="E144" s="331"/>
      <c r="F144" s="332"/>
      <c r="G144" s="331"/>
      <c r="H144" s="33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331"/>
      <c r="B145" s="331"/>
      <c r="C145" s="331"/>
      <c r="D145" s="332"/>
      <c r="E145" s="331"/>
      <c r="F145" s="332"/>
      <c r="G145" s="331"/>
      <c r="H145" s="33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331"/>
      <c r="B146" s="331"/>
      <c r="C146" s="331"/>
      <c r="D146" s="332"/>
      <c r="E146" s="331"/>
      <c r="F146" s="332"/>
      <c r="G146" s="331"/>
      <c r="H146" s="33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331"/>
      <c r="B147" s="331"/>
      <c r="C147" s="331"/>
      <c r="D147" s="332"/>
      <c r="E147" s="331"/>
      <c r="F147" s="332"/>
      <c r="G147" s="331"/>
      <c r="H147" s="33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331"/>
      <c r="B148" s="331"/>
      <c r="C148" s="331"/>
      <c r="D148" s="332"/>
      <c r="E148" s="331"/>
      <c r="F148" s="332"/>
      <c r="G148" s="331"/>
      <c r="H148" s="33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331"/>
      <c r="B149" s="331"/>
      <c r="C149" s="331"/>
      <c r="D149" s="332"/>
      <c r="E149" s="331"/>
      <c r="F149" s="332"/>
      <c r="G149" s="331"/>
      <c r="H149" s="33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331"/>
      <c r="B150" s="331"/>
      <c r="C150" s="331"/>
      <c r="D150" s="332"/>
      <c r="E150" s="331"/>
      <c r="F150" s="332"/>
      <c r="G150" s="331"/>
      <c r="H150" s="33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331"/>
      <c r="B151" s="331"/>
      <c r="C151" s="331"/>
      <c r="D151" s="332"/>
      <c r="E151" s="331"/>
      <c r="F151" s="332"/>
      <c r="G151" s="331"/>
      <c r="H151" s="33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331"/>
      <c r="B152" s="331"/>
      <c r="C152" s="331"/>
      <c r="D152" s="332"/>
      <c r="E152" s="331"/>
      <c r="F152" s="332"/>
      <c r="G152" s="331"/>
      <c r="H152" s="33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331"/>
      <c r="B153" s="331"/>
      <c r="C153" s="331"/>
      <c r="D153" s="332"/>
      <c r="E153" s="331"/>
      <c r="F153" s="332"/>
      <c r="G153" s="331"/>
      <c r="H153" s="33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331"/>
      <c r="B154" s="331"/>
      <c r="C154" s="331"/>
      <c r="D154" s="332"/>
      <c r="E154" s="331"/>
      <c r="F154" s="332"/>
      <c r="G154" s="331"/>
      <c r="H154" s="33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331"/>
      <c r="B155" s="331"/>
      <c r="C155" s="331"/>
      <c r="D155" s="332"/>
      <c r="E155" s="331"/>
      <c r="F155" s="332"/>
      <c r="G155" s="331"/>
      <c r="H155" s="33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331"/>
      <c r="B156" s="331"/>
      <c r="C156" s="331"/>
      <c r="D156" s="332"/>
      <c r="E156" s="331"/>
      <c r="F156" s="332"/>
      <c r="G156" s="331"/>
      <c r="H156" s="33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331"/>
      <c r="B157" s="331"/>
      <c r="C157" s="331"/>
      <c r="D157" s="332"/>
      <c r="E157" s="331"/>
      <c r="F157" s="332"/>
      <c r="G157" s="331"/>
      <c r="H157" s="33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331"/>
      <c r="B158" s="331"/>
      <c r="C158" s="331"/>
      <c r="D158" s="332"/>
      <c r="E158" s="331"/>
      <c r="F158" s="332"/>
      <c r="G158" s="331"/>
      <c r="H158" s="33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331"/>
      <c r="B159" s="331"/>
      <c r="C159" s="331"/>
      <c r="D159" s="332"/>
      <c r="E159" s="331"/>
      <c r="F159" s="332"/>
      <c r="G159" s="331"/>
      <c r="H159" s="33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331"/>
      <c r="B160" s="331"/>
      <c r="C160" s="331"/>
      <c r="D160" s="332"/>
      <c r="E160" s="331"/>
      <c r="F160" s="332"/>
      <c r="G160" s="331"/>
      <c r="H160" s="33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331"/>
      <c r="B161" s="331"/>
      <c r="C161" s="331"/>
      <c r="D161" s="332"/>
      <c r="E161" s="331"/>
      <c r="F161" s="332"/>
      <c r="G161" s="331"/>
      <c r="H161" s="33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331"/>
      <c r="B162" s="331"/>
      <c r="C162" s="331"/>
      <c r="D162" s="332"/>
      <c r="E162" s="331"/>
      <c r="F162" s="332"/>
      <c r="G162" s="331"/>
      <c r="H162" s="33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331"/>
      <c r="B163" s="331"/>
      <c r="C163" s="331"/>
      <c r="D163" s="332"/>
      <c r="E163" s="331"/>
      <c r="F163" s="332"/>
      <c r="G163" s="331"/>
      <c r="H163" s="33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331"/>
      <c r="B164" s="331"/>
      <c r="C164" s="331"/>
      <c r="D164" s="332"/>
      <c r="E164" s="331"/>
      <c r="F164" s="332"/>
      <c r="G164" s="331"/>
      <c r="H164" s="33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331"/>
      <c r="B165" s="331"/>
      <c r="C165" s="331"/>
      <c r="D165" s="332"/>
      <c r="E165" s="331"/>
      <c r="F165" s="332"/>
      <c r="G165" s="331"/>
      <c r="H165" s="33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331"/>
      <c r="B166" s="331"/>
      <c r="C166" s="331"/>
      <c r="D166" s="332"/>
      <c r="E166" s="331"/>
      <c r="F166" s="332"/>
      <c r="G166" s="331"/>
      <c r="H166" s="33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331"/>
      <c r="B167" s="331"/>
      <c r="C167" s="331"/>
      <c r="D167" s="332"/>
      <c r="E167" s="331"/>
      <c r="F167" s="332"/>
      <c r="G167" s="331"/>
      <c r="H167" s="33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331"/>
      <c r="B168" s="331"/>
      <c r="C168" s="331"/>
      <c r="D168" s="332"/>
      <c r="E168" s="331"/>
      <c r="F168" s="332"/>
      <c r="G168" s="331"/>
      <c r="H168" s="33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331"/>
      <c r="B169" s="331"/>
      <c r="C169" s="331"/>
      <c r="D169" s="332"/>
      <c r="E169" s="331"/>
      <c r="F169" s="332"/>
      <c r="G169" s="331"/>
      <c r="H169" s="33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331"/>
      <c r="B170" s="331"/>
      <c r="C170" s="331"/>
      <c r="D170" s="332"/>
      <c r="E170" s="331"/>
      <c r="F170" s="332"/>
      <c r="G170" s="331"/>
      <c r="H170" s="33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331"/>
      <c r="B171" s="331"/>
      <c r="C171" s="331"/>
      <c r="D171" s="332"/>
      <c r="E171" s="331"/>
      <c r="F171" s="332"/>
      <c r="G171" s="331"/>
      <c r="H171" s="33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331"/>
      <c r="B172" s="331"/>
      <c r="C172" s="331"/>
      <c r="D172" s="332"/>
      <c r="E172" s="331"/>
      <c r="F172" s="332"/>
      <c r="G172" s="331"/>
      <c r="H172" s="33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331"/>
      <c r="B173" s="331"/>
      <c r="C173" s="331"/>
      <c r="D173" s="332"/>
      <c r="E173" s="331"/>
      <c r="F173" s="332"/>
      <c r="G173" s="331"/>
      <c r="H173" s="33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331"/>
      <c r="B174" s="331"/>
      <c r="C174" s="331"/>
      <c r="D174" s="332"/>
      <c r="E174" s="331"/>
      <c r="F174" s="332"/>
      <c r="G174" s="331"/>
      <c r="H174" s="33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331"/>
      <c r="B175" s="331"/>
      <c r="C175" s="331"/>
      <c r="D175" s="332"/>
      <c r="E175" s="331"/>
      <c r="F175" s="332"/>
      <c r="G175" s="331"/>
      <c r="H175" s="33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331"/>
      <c r="B176" s="331"/>
      <c r="C176" s="331"/>
      <c r="D176" s="332"/>
      <c r="E176" s="331"/>
      <c r="F176" s="332"/>
      <c r="G176" s="331"/>
      <c r="H176" s="33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331"/>
      <c r="B177" s="331"/>
      <c r="C177" s="331"/>
      <c r="D177" s="332"/>
      <c r="E177" s="331"/>
      <c r="F177" s="332"/>
      <c r="G177" s="331"/>
      <c r="H177" s="33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331"/>
      <c r="B178" s="331"/>
      <c r="C178" s="331"/>
      <c r="D178" s="332"/>
      <c r="E178" s="331"/>
      <c r="F178" s="332"/>
      <c r="G178" s="331"/>
      <c r="H178" s="33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331"/>
      <c r="B179" s="331"/>
      <c r="C179" s="331"/>
      <c r="D179" s="332"/>
      <c r="E179" s="331"/>
      <c r="F179" s="332"/>
      <c r="G179" s="331"/>
      <c r="H179" s="33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331"/>
      <c r="B180" s="331"/>
      <c r="C180" s="331"/>
      <c r="D180" s="332"/>
      <c r="E180" s="331"/>
      <c r="F180" s="332"/>
      <c r="G180" s="331"/>
      <c r="H180" s="33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331"/>
      <c r="B181" s="331"/>
      <c r="C181" s="331"/>
      <c r="D181" s="332"/>
      <c r="E181" s="331"/>
      <c r="F181" s="332"/>
      <c r="G181" s="331"/>
      <c r="H181" s="33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331"/>
      <c r="B182" s="331"/>
      <c r="C182" s="331"/>
      <c r="D182" s="332"/>
      <c r="E182" s="331"/>
      <c r="F182" s="332"/>
      <c r="G182" s="331"/>
      <c r="H182" s="33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331"/>
      <c r="B183" s="331"/>
      <c r="C183" s="331"/>
      <c r="D183" s="332"/>
      <c r="E183" s="331"/>
      <c r="F183" s="332"/>
      <c r="G183" s="331"/>
      <c r="H183" s="33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331"/>
      <c r="B184" s="331"/>
      <c r="C184" s="331"/>
      <c r="D184" s="332"/>
      <c r="E184" s="331"/>
      <c r="F184" s="332"/>
      <c r="G184" s="331"/>
      <c r="H184" s="33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331"/>
      <c r="B185" s="331"/>
      <c r="C185" s="331"/>
      <c r="D185" s="332"/>
      <c r="E185" s="331"/>
      <c r="F185" s="332"/>
      <c r="G185" s="331"/>
      <c r="H185" s="33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331"/>
      <c r="B186" s="331"/>
      <c r="C186" s="331"/>
      <c r="D186" s="332"/>
      <c r="E186" s="331"/>
      <c r="F186" s="332"/>
      <c r="G186" s="331"/>
      <c r="H186" s="33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331"/>
      <c r="B187" s="331"/>
      <c r="C187" s="331"/>
      <c r="D187" s="332"/>
      <c r="E187" s="331"/>
      <c r="F187" s="332"/>
      <c r="G187" s="331"/>
      <c r="H187" s="33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331"/>
      <c r="B188" s="331"/>
      <c r="C188" s="331"/>
      <c r="D188" s="332"/>
      <c r="E188" s="331"/>
      <c r="F188" s="332"/>
      <c r="G188" s="331"/>
      <c r="H188" s="33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331"/>
      <c r="B189" s="331"/>
      <c r="C189" s="331"/>
      <c r="D189" s="332"/>
      <c r="E189" s="331"/>
      <c r="F189" s="332"/>
      <c r="G189" s="331"/>
      <c r="H189" s="33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331"/>
      <c r="B190" s="331"/>
      <c r="C190" s="331"/>
      <c r="D190" s="332"/>
      <c r="E190" s="331"/>
      <c r="F190" s="332"/>
      <c r="G190" s="331"/>
      <c r="H190" s="33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331"/>
      <c r="B191" s="331"/>
      <c r="C191" s="331"/>
      <c r="D191" s="332"/>
      <c r="E191" s="331"/>
      <c r="F191" s="332"/>
      <c r="G191" s="331"/>
      <c r="H191" s="33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331"/>
      <c r="B192" s="331"/>
      <c r="C192" s="331"/>
      <c r="D192" s="332"/>
      <c r="E192" s="331"/>
      <c r="F192" s="332"/>
      <c r="G192" s="331"/>
      <c r="H192" s="33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331"/>
      <c r="B193" s="331"/>
      <c r="C193" s="331"/>
      <c r="D193" s="332"/>
      <c r="E193" s="331"/>
      <c r="F193" s="332"/>
      <c r="G193" s="331"/>
      <c r="H193" s="33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331"/>
      <c r="B194" s="331"/>
      <c r="C194" s="331"/>
      <c r="D194" s="332"/>
      <c r="E194" s="331"/>
      <c r="F194" s="332"/>
      <c r="G194" s="331"/>
      <c r="H194" s="33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331"/>
      <c r="B195" s="331"/>
      <c r="C195" s="331"/>
      <c r="D195" s="332"/>
      <c r="E195" s="331"/>
      <c r="F195" s="332"/>
      <c r="G195" s="331"/>
      <c r="H195" s="33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331"/>
      <c r="B196" s="331"/>
      <c r="C196" s="331"/>
      <c r="D196" s="332"/>
      <c r="E196" s="331"/>
      <c r="F196" s="332"/>
      <c r="G196" s="331"/>
      <c r="H196" s="33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331"/>
      <c r="B197" s="331"/>
      <c r="C197" s="331"/>
      <c r="D197" s="332"/>
      <c r="E197" s="331"/>
      <c r="F197" s="332"/>
      <c r="G197" s="331"/>
      <c r="H197" s="33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331"/>
      <c r="B198" s="331"/>
      <c r="C198" s="331"/>
      <c r="D198" s="332"/>
      <c r="E198" s="331"/>
      <c r="F198" s="332"/>
      <c r="G198" s="331"/>
      <c r="H198" s="33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331"/>
      <c r="B199" s="331"/>
      <c r="C199" s="331"/>
      <c r="D199" s="332"/>
      <c r="E199" s="331"/>
      <c r="F199" s="332"/>
      <c r="G199" s="331"/>
      <c r="H199" s="33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331"/>
      <c r="B200" s="331"/>
      <c r="C200" s="331"/>
      <c r="D200" s="332"/>
      <c r="E200" s="331"/>
      <c r="F200" s="332"/>
      <c r="G200" s="331"/>
      <c r="H200" s="33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331"/>
      <c r="B201" s="331"/>
      <c r="C201" s="331"/>
      <c r="D201" s="332"/>
      <c r="E201" s="331"/>
      <c r="F201" s="332"/>
      <c r="G201" s="331"/>
      <c r="H201" s="33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331"/>
      <c r="B202" s="331"/>
      <c r="C202" s="331"/>
      <c r="D202" s="332"/>
      <c r="E202" s="331"/>
      <c r="F202" s="332"/>
      <c r="G202" s="331"/>
      <c r="H202" s="33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331"/>
      <c r="B203" s="331"/>
      <c r="C203" s="331"/>
      <c r="D203" s="332"/>
      <c r="E203" s="331"/>
      <c r="F203" s="332"/>
      <c r="G203" s="331"/>
      <c r="H203" s="33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331"/>
      <c r="B204" s="331"/>
      <c r="C204" s="331"/>
      <c r="D204" s="332"/>
      <c r="E204" s="331"/>
      <c r="F204" s="332"/>
      <c r="G204" s="331"/>
      <c r="H204" s="33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331"/>
      <c r="B205" s="331"/>
      <c r="C205" s="331"/>
      <c r="D205" s="332"/>
      <c r="E205" s="331"/>
      <c r="F205" s="332"/>
      <c r="G205" s="331"/>
      <c r="H205" s="33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331"/>
      <c r="B206" s="331"/>
      <c r="C206" s="331"/>
      <c r="D206" s="332"/>
      <c r="E206" s="331"/>
      <c r="F206" s="332"/>
      <c r="G206" s="331"/>
      <c r="H206" s="33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331"/>
      <c r="B207" s="331"/>
      <c r="C207" s="331"/>
      <c r="D207" s="332"/>
      <c r="E207" s="331"/>
      <c r="F207" s="332"/>
      <c r="G207" s="331"/>
      <c r="H207" s="33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331"/>
      <c r="B208" s="331"/>
      <c r="C208" s="331"/>
      <c r="D208" s="332"/>
      <c r="E208" s="331"/>
      <c r="F208" s="332"/>
      <c r="G208" s="331"/>
      <c r="H208" s="33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331"/>
      <c r="B209" s="331"/>
      <c r="C209" s="331"/>
      <c r="D209" s="332"/>
      <c r="E209" s="331"/>
      <c r="F209" s="332"/>
      <c r="G209" s="331"/>
      <c r="H209" s="33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331"/>
      <c r="B210" s="331"/>
      <c r="C210" s="331"/>
      <c r="D210" s="332"/>
      <c r="E210" s="331"/>
      <c r="F210" s="332"/>
      <c r="G210" s="331"/>
      <c r="H210" s="33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331"/>
      <c r="B211" s="331"/>
      <c r="C211" s="331"/>
      <c r="D211" s="332"/>
      <c r="E211" s="331"/>
      <c r="F211" s="332"/>
      <c r="G211" s="331"/>
      <c r="H211" s="33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331"/>
      <c r="B212" s="331"/>
      <c r="C212" s="331"/>
      <c r="D212" s="332"/>
      <c r="E212" s="331"/>
      <c r="F212" s="332"/>
      <c r="G212" s="331"/>
      <c r="H212" s="33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331"/>
      <c r="B213" s="331"/>
      <c r="C213" s="331"/>
      <c r="D213" s="332"/>
      <c r="E213" s="331"/>
      <c r="F213" s="332"/>
      <c r="G213" s="331"/>
      <c r="H213" s="33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331"/>
      <c r="B214" s="331"/>
      <c r="C214" s="331"/>
      <c r="D214" s="332"/>
      <c r="E214" s="331"/>
      <c r="F214" s="332"/>
      <c r="G214" s="331"/>
      <c r="H214" s="33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331"/>
      <c r="B215" s="331"/>
      <c r="C215" s="331"/>
      <c r="D215" s="332"/>
      <c r="E215" s="331"/>
      <c r="F215" s="332"/>
      <c r="G215" s="331"/>
      <c r="H215" s="33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331"/>
      <c r="B216" s="331"/>
      <c r="C216" s="331"/>
      <c r="D216" s="332"/>
      <c r="E216" s="331"/>
      <c r="F216" s="332"/>
      <c r="G216" s="331"/>
      <c r="H216" s="33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331"/>
      <c r="B217" s="331"/>
      <c r="C217" s="331"/>
      <c r="D217" s="332"/>
      <c r="E217" s="331"/>
      <c r="F217" s="332"/>
      <c r="G217" s="331"/>
      <c r="H217" s="33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331"/>
      <c r="B218" s="331"/>
      <c r="C218" s="331"/>
      <c r="D218" s="332"/>
      <c r="E218" s="331"/>
      <c r="F218" s="332"/>
      <c r="G218" s="331"/>
      <c r="H218" s="33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331"/>
      <c r="B219" s="331"/>
      <c r="C219" s="331"/>
      <c r="D219" s="332"/>
      <c r="E219" s="331"/>
      <c r="F219" s="332"/>
      <c r="G219" s="331"/>
      <c r="H219" s="33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331"/>
      <c r="B220" s="331"/>
      <c r="C220" s="331"/>
      <c r="D220" s="332"/>
      <c r="E220" s="331"/>
      <c r="F220" s="332"/>
      <c r="G220" s="331"/>
      <c r="H220" s="33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331"/>
      <c r="B221" s="331"/>
      <c r="C221" s="331"/>
      <c r="D221" s="332"/>
      <c r="E221" s="331"/>
      <c r="F221" s="332"/>
      <c r="G221" s="331"/>
      <c r="H221" s="33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331"/>
      <c r="B222" s="331"/>
      <c r="C222" s="331"/>
      <c r="D222" s="332"/>
      <c r="E222" s="331"/>
      <c r="F222" s="332"/>
      <c r="G222" s="331"/>
      <c r="H222" s="33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331"/>
      <c r="B223" s="331"/>
      <c r="C223" s="331"/>
      <c r="D223" s="332"/>
      <c r="E223" s="331"/>
      <c r="F223" s="332"/>
      <c r="G223" s="331"/>
      <c r="H223" s="33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331"/>
      <c r="B224" s="331"/>
      <c r="C224" s="331"/>
      <c r="D224" s="332"/>
      <c r="E224" s="331"/>
      <c r="F224" s="332"/>
      <c r="G224" s="331"/>
      <c r="H224" s="33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331"/>
      <c r="B225" s="331"/>
      <c r="C225" s="331"/>
      <c r="D225" s="332"/>
      <c r="E225" s="331"/>
      <c r="F225" s="332"/>
      <c r="G225" s="331"/>
      <c r="H225" s="33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331"/>
      <c r="B226" s="331"/>
      <c r="C226" s="331"/>
      <c r="D226" s="332"/>
      <c r="E226" s="331"/>
      <c r="F226" s="332"/>
      <c r="G226" s="331"/>
      <c r="H226" s="33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331"/>
      <c r="B227" s="331"/>
      <c r="C227" s="331"/>
      <c r="D227" s="332"/>
      <c r="E227" s="331"/>
      <c r="F227" s="332"/>
      <c r="G227" s="331"/>
      <c r="H227" s="33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331"/>
      <c r="B228" s="331"/>
      <c r="C228" s="331"/>
      <c r="D228" s="332"/>
      <c r="E228" s="331"/>
      <c r="F228" s="332"/>
      <c r="G228" s="331"/>
      <c r="H228" s="33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331"/>
      <c r="B229" s="331"/>
      <c r="C229" s="331"/>
      <c r="D229" s="332"/>
      <c r="E229" s="331"/>
      <c r="F229" s="332"/>
      <c r="G229" s="331"/>
      <c r="H229" s="33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331"/>
      <c r="B230" s="331"/>
      <c r="C230" s="331"/>
      <c r="D230" s="332"/>
      <c r="E230" s="331"/>
      <c r="F230" s="332"/>
      <c r="G230" s="331"/>
      <c r="H230" s="33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331"/>
      <c r="B231" s="331"/>
      <c r="C231" s="331"/>
      <c r="D231" s="332"/>
      <c r="E231" s="331"/>
      <c r="F231" s="332"/>
      <c r="G231" s="331"/>
      <c r="H231" s="33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331"/>
      <c r="B232" s="331"/>
      <c r="C232" s="331"/>
      <c r="D232" s="332"/>
      <c r="E232" s="331"/>
      <c r="F232" s="332"/>
      <c r="G232" s="331"/>
      <c r="H232" s="33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331"/>
      <c r="B233" s="331"/>
      <c r="C233" s="331"/>
      <c r="D233" s="332"/>
      <c r="E233" s="331"/>
      <c r="F233" s="332"/>
      <c r="G233" s="331"/>
      <c r="H233" s="33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331"/>
      <c r="B234" s="331"/>
      <c r="C234" s="331"/>
      <c r="D234" s="332"/>
      <c r="E234" s="331"/>
      <c r="F234" s="332"/>
      <c r="G234" s="331"/>
      <c r="H234" s="33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331"/>
      <c r="B235" s="331"/>
      <c r="C235" s="331"/>
      <c r="D235" s="332"/>
      <c r="E235" s="331"/>
      <c r="F235" s="332"/>
      <c r="G235" s="331"/>
      <c r="H235" s="33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331"/>
      <c r="B236" s="331"/>
      <c r="C236" s="331"/>
      <c r="D236" s="332"/>
      <c r="E236" s="331"/>
      <c r="F236" s="332"/>
      <c r="G236" s="331"/>
      <c r="H236" s="33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331"/>
      <c r="B237" s="331"/>
      <c r="C237" s="331"/>
      <c r="D237" s="332"/>
      <c r="E237" s="331"/>
      <c r="F237" s="332"/>
      <c r="G237" s="331"/>
      <c r="H237" s="33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331"/>
      <c r="B238" s="331"/>
      <c r="C238" s="331"/>
      <c r="D238" s="332"/>
      <c r="E238" s="331"/>
      <c r="F238" s="332"/>
      <c r="G238" s="331"/>
      <c r="H238" s="33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331"/>
      <c r="B239" s="331"/>
      <c r="C239" s="331"/>
      <c r="D239" s="332"/>
      <c r="E239" s="331"/>
      <c r="F239" s="332"/>
      <c r="G239" s="331"/>
      <c r="H239" s="33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331"/>
      <c r="B240" s="331"/>
      <c r="C240" s="331"/>
      <c r="D240" s="332"/>
      <c r="E240" s="331"/>
      <c r="F240" s="332"/>
      <c r="G240" s="331"/>
      <c r="H240" s="33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331"/>
      <c r="B241" s="331"/>
      <c r="C241" s="331"/>
      <c r="D241" s="332"/>
      <c r="E241" s="331"/>
      <c r="F241" s="332"/>
      <c r="G241" s="331"/>
      <c r="H241" s="33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331"/>
      <c r="B242" s="331"/>
      <c r="C242" s="331"/>
      <c r="D242" s="332"/>
      <c r="E242" s="331"/>
      <c r="F242" s="332"/>
      <c r="G242" s="331"/>
      <c r="H242" s="33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331"/>
      <c r="B243" s="331"/>
      <c r="C243" s="331"/>
      <c r="D243" s="332"/>
      <c r="E243" s="331"/>
      <c r="F243" s="332"/>
      <c r="G243" s="331"/>
      <c r="H243" s="33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331"/>
      <c r="B244" s="331"/>
      <c r="C244" s="331"/>
      <c r="D244" s="332"/>
      <c r="E244" s="331"/>
      <c r="F244" s="332"/>
      <c r="G244" s="331"/>
      <c r="H244" s="33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331"/>
      <c r="B245" s="331"/>
      <c r="C245" s="331"/>
      <c r="D245" s="332"/>
      <c r="E245" s="331"/>
      <c r="F245" s="332"/>
      <c r="G245" s="331"/>
      <c r="H245" s="33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331"/>
      <c r="B246" s="331"/>
      <c r="C246" s="331"/>
      <c r="D246" s="332"/>
      <c r="E246" s="331"/>
      <c r="F246" s="332"/>
      <c r="G246" s="331"/>
      <c r="H246" s="33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331"/>
      <c r="B247" s="331"/>
      <c r="C247" s="331"/>
      <c r="D247" s="332"/>
      <c r="E247" s="331"/>
      <c r="F247" s="332"/>
      <c r="G247" s="331"/>
      <c r="H247" s="33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331"/>
      <c r="B248" s="331"/>
      <c r="C248" s="331"/>
      <c r="D248" s="332"/>
      <c r="E248" s="331"/>
      <c r="F248" s="332"/>
      <c r="G248" s="331"/>
      <c r="H248" s="33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331"/>
      <c r="B249" s="331"/>
      <c r="C249" s="331"/>
      <c r="D249" s="332"/>
      <c r="E249" s="331"/>
      <c r="F249" s="332"/>
      <c r="G249" s="331"/>
      <c r="H249" s="33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331"/>
      <c r="B250" s="331"/>
      <c r="C250" s="331"/>
      <c r="D250" s="332"/>
      <c r="E250" s="331"/>
      <c r="F250" s="332"/>
      <c r="G250" s="331"/>
      <c r="H250" s="33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331"/>
      <c r="B251" s="331"/>
      <c r="C251" s="331"/>
      <c r="D251" s="332"/>
      <c r="E251" s="331"/>
      <c r="F251" s="332"/>
      <c r="G251" s="331"/>
      <c r="H251" s="33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331"/>
      <c r="B252" s="331"/>
      <c r="C252" s="331"/>
      <c r="D252" s="332"/>
      <c r="E252" s="331"/>
      <c r="F252" s="332"/>
      <c r="G252" s="331"/>
      <c r="H252" s="33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331"/>
      <c r="B253" s="331"/>
      <c r="C253" s="331"/>
      <c r="D253" s="332"/>
      <c r="E253" s="331"/>
      <c r="F253" s="332"/>
      <c r="G253" s="331"/>
      <c r="H253" s="33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331"/>
      <c r="B254" s="331"/>
      <c r="C254" s="331"/>
      <c r="D254" s="332"/>
      <c r="E254" s="331"/>
      <c r="F254" s="332"/>
      <c r="G254" s="331"/>
      <c r="H254" s="33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331"/>
      <c r="B255" s="331"/>
      <c r="C255" s="331"/>
      <c r="D255" s="332"/>
      <c r="E255" s="331"/>
      <c r="F255" s="332"/>
      <c r="G255" s="331"/>
      <c r="H255" s="33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331"/>
      <c r="B256" s="331"/>
      <c r="C256" s="331"/>
      <c r="D256" s="332"/>
      <c r="E256" s="331"/>
      <c r="F256" s="332"/>
      <c r="G256" s="331"/>
      <c r="H256" s="33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331"/>
      <c r="B257" s="331"/>
      <c r="C257" s="331"/>
      <c r="D257" s="332"/>
      <c r="E257" s="331"/>
      <c r="F257" s="332"/>
      <c r="G257" s="331"/>
      <c r="H257" s="33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331"/>
      <c r="B258" s="331"/>
      <c r="C258" s="331"/>
      <c r="D258" s="332"/>
      <c r="E258" s="331"/>
      <c r="F258" s="332"/>
      <c r="G258" s="331"/>
      <c r="H258" s="33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331"/>
      <c r="B259" s="331"/>
      <c r="C259" s="331"/>
      <c r="D259" s="332"/>
      <c r="E259" s="331"/>
      <c r="F259" s="332"/>
      <c r="G259" s="331"/>
      <c r="H259" s="33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331"/>
      <c r="B260" s="331"/>
      <c r="C260" s="331"/>
      <c r="D260" s="332"/>
      <c r="E260" s="331"/>
      <c r="F260" s="332"/>
      <c r="G260" s="331"/>
      <c r="H260" s="33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331"/>
      <c r="B261" s="331"/>
      <c r="C261" s="331"/>
      <c r="D261" s="332"/>
      <c r="E261" s="331"/>
      <c r="F261" s="332"/>
      <c r="G261" s="331"/>
      <c r="H261" s="33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331"/>
      <c r="B262" s="331"/>
      <c r="C262" s="331"/>
      <c r="D262" s="332"/>
      <c r="E262" s="331"/>
      <c r="F262" s="332"/>
      <c r="G262" s="331"/>
      <c r="H262" s="33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331"/>
      <c r="B263" s="331"/>
      <c r="C263" s="331"/>
      <c r="D263" s="332"/>
      <c r="E263" s="331"/>
      <c r="F263" s="332"/>
      <c r="G263" s="331"/>
      <c r="H263" s="33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331"/>
      <c r="B264" s="331"/>
      <c r="C264" s="331"/>
      <c r="D264" s="332"/>
      <c r="E264" s="331"/>
      <c r="F264" s="332"/>
      <c r="G264" s="331"/>
      <c r="H264" s="33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331"/>
      <c r="B265" s="331"/>
      <c r="C265" s="331"/>
      <c r="D265" s="332"/>
      <c r="E265" s="331"/>
      <c r="F265" s="332"/>
      <c r="G265" s="331"/>
      <c r="H265" s="33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331"/>
      <c r="B266" s="331"/>
      <c r="C266" s="331"/>
      <c r="D266" s="332"/>
      <c r="E266" s="331"/>
      <c r="F266" s="332"/>
      <c r="G266" s="331"/>
      <c r="H266" s="33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331"/>
      <c r="B267" s="331"/>
      <c r="C267" s="331"/>
      <c r="D267" s="332"/>
      <c r="E267" s="331"/>
      <c r="F267" s="332"/>
      <c r="G267" s="331"/>
      <c r="H267" s="33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331"/>
      <c r="B268" s="331"/>
      <c r="C268" s="331"/>
      <c r="D268" s="332"/>
      <c r="E268" s="331"/>
      <c r="F268" s="332"/>
      <c r="G268" s="331"/>
      <c r="H268" s="33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331"/>
      <c r="B269" s="331"/>
      <c r="C269" s="331"/>
      <c r="D269" s="332"/>
      <c r="E269" s="331"/>
      <c r="F269" s="332"/>
      <c r="G269" s="331"/>
      <c r="H269" s="33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331"/>
      <c r="B270" s="331"/>
      <c r="C270" s="331"/>
      <c r="D270" s="332"/>
      <c r="E270" s="331"/>
      <c r="F270" s="332"/>
      <c r="G270" s="331"/>
      <c r="H270" s="33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331"/>
      <c r="B271" s="331"/>
      <c r="C271" s="331"/>
      <c r="D271" s="332"/>
      <c r="E271" s="331"/>
      <c r="F271" s="332"/>
      <c r="G271" s="331"/>
      <c r="H271" s="33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331"/>
      <c r="B272" s="331"/>
      <c r="C272" s="331"/>
      <c r="D272" s="332"/>
      <c r="E272" s="331"/>
      <c r="F272" s="332"/>
      <c r="G272" s="331"/>
      <c r="H272" s="33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331"/>
      <c r="B273" s="331"/>
      <c r="C273" s="331"/>
      <c r="D273" s="332"/>
      <c r="E273" s="331"/>
      <c r="F273" s="332"/>
      <c r="G273" s="331"/>
      <c r="H273" s="33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331"/>
      <c r="B274" s="331"/>
      <c r="C274" s="331"/>
      <c r="D274" s="332"/>
      <c r="E274" s="331"/>
      <c r="F274" s="332"/>
      <c r="G274" s="331"/>
      <c r="H274" s="33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331"/>
      <c r="B275" s="331"/>
      <c r="C275" s="331"/>
      <c r="D275" s="332"/>
      <c r="E275" s="331"/>
      <c r="F275" s="332"/>
      <c r="G275" s="331"/>
      <c r="H275" s="33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331"/>
      <c r="B276" s="331"/>
      <c r="C276" s="331"/>
      <c r="D276" s="332"/>
      <c r="E276" s="331"/>
      <c r="F276" s="332"/>
      <c r="G276" s="331"/>
      <c r="H276" s="33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331"/>
      <c r="B277" s="331"/>
      <c r="C277" s="331"/>
      <c r="D277" s="332"/>
      <c r="E277" s="331"/>
      <c r="F277" s="332"/>
      <c r="G277" s="331"/>
      <c r="H277" s="33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331"/>
      <c r="B278" s="331"/>
      <c r="C278" s="331"/>
      <c r="D278" s="332"/>
      <c r="E278" s="331"/>
      <c r="F278" s="332"/>
      <c r="G278" s="331"/>
      <c r="H278" s="33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331"/>
      <c r="B279" s="331"/>
      <c r="C279" s="331"/>
      <c r="D279" s="332"/>
      <c r="E279" s="331"/>
      <c r="F279" s="332"/>
      <c r="G279" s="331"/>
      <c r="H279" s="33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331"/>
      <c r="B280" s="331"/>
      <c r="C280" s="331"/>
      <c r="D280" s="332"/>
      <c r="E280" s="331"/>
      <c r="F280" s="332"/>
      <c r="G280" s="331"/>
      <c r="H280" s="33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331"/>
      <c r="B281" s="331"/>
      <c r="C281" s="331"/>
      <c r="D281" s="332"/>
      <c r="E281" s="331"/>
      <c r="F281" s="332"/>
      <c r="G281" s="331"/>
      <c r="H281" s="33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331"/>
      <c r="B282" s="331"/>
      <c r="C282" s="331"/>
      <c r="D282" s="332"/>
      <c r="E282" s="331"/>
      <c r="F282" s="332"/>
      <c r="G282" s="331"/>
      <c r="H282" s="33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331"/>
      <c r="B283" s="331"/>
      <c r="C283" s="331"/>
      <c r="D283" s="332"/>
      <c r="E283" s="331"/>
      <c r="F283" s="332"/>
      <c r="G283" s="331"/>
      <c r="H283" s="33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331"/>
      <c r="B284" s="331"/>
      <c r="C284" s="331"/>
      <c r="D284" s="332"/>
      <c r="E284" s="331"/>
      <c r="F284" s="332"/>
      <c r="G284" s="331"/>
      <c r="H284" s="33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331"/>
      <c r="B285" s="331"/>
      <c r="C285" s="331"/>
      <c r="D285" s="332"/>
      <c r="E285" s="331"/>
      <c r="F285" s="332"/>
      <c r="G285" s="331"/>
      <c r="H285" s="33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331"/>
      <c r="B286" s="331"/>
      <c r="C286" s="331"/>
      <c r="D286" s="332"/>
      <c r="E286" s="331"/>
      <c r="F286" s="332"/>
      <c r="G286" s="331"/>
      <c r="H286" s="33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331"/>
      <c r="B287" s="331"/>
      <c r="C287" s="331"/>
      <c r="D287" s="332"/>
      <c r="E287" s="331"/>
      <c r="F287" s="332"/>
      <c r="G287" s="331"/>
      <c r="H287" s="33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331"/>
      <c r="B288" s="331"/>
      <c r="C288" s="331"/>
      <c r="D288" s="332"/>
      <c r="E288" s="331"/>
      <c r="F288" s="332"/>
      <c r="G288" s="331"/>
      <c r="H288" s="33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331"/>
      <c r="B289" s="331"/>
      <c r="C289" s="331"/>
      <c r="D289" s="332"/>
      <c r="E289" s="331"/>
      <c r="F289" s="332"/>
      <c r="G289" s="331"/>
      <c r="H289" s="33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331"/>
      <c r="B290" s="331"/>
      <c r="C290" s="331"/>
      <c r="D290" s="332"/>
      <c r="E290" s="331"/>
      <c r="F290" s="332"/>
      <c r="G290" s="331"/>
      <c r="H290" s="33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331"/>
      <c r="B291" s="331"/>
      <c r="C291" s="331"/>
      <c r="D291" s="332"/>
      <c r="E291" s="331"/>
      <c r="F291" s="332"/>
      <c r="G291" s="331"/>
      <c r="H291" s="33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331"/>
      <c r="B292" s="331"/>
      <c r="C292" s="331"/>
      <c r="D292" s="332"/>
      <c r="E292" s="331"/>
      <c r="F292" s="332"/>
      <c r="G292" s="331"/>
      <c r="H292" s="33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331"/>
      <c r="B293" s="331"/>
      <c r="C293" s="331"/>
      <c r="D293" s="332"/>
      <c r="E293" s="331"/>
      <c r="F293" s="332"/>
      <c r="G293" s="331"/>
      <c r="H293" s="33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331"/>
      <c r="B294" s="331"/>
      <c r="C294" s="331"/>
      <c r="D294" s="332"/>
      <c r="E294" s="331"/>
      <c r="F294" s="332"/>
      <c r="G294" s="331"/>
      <c r="H294" s="33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331"/>
      <c r="B295" s="331"/>
      <c r="C295" s="331"/>
      <c r="D295" s="332"/>
      <c r="E295" s="331"/>
      <c r="F295" s="332"/>
      <c r="G295" s="331"/>
      <c r="H295" s="33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331"/>
      <c r="B296" s="331"/>
      <c r="C296" s="331"/>
      <c r="D296" s="332"/>
      <c r="E296" s="331"/>
      <c r="F296" s="332"/>
      <c r="G296" s="331"/>
      <c r="H296" s="33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331"/>
      <c r="B297" s="331"/>
      <c r="C297" s="331"/>
      <c r="D297" s="332"/>
      <c r="E297" s="331"/>
      <c r="F297" s="332"/>
      <c r="G297" s="331"/>
      <c r="H297" s="33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331"/>
      <c r="B298" s="331"/>
      <c r="C298" s="331"/>
      <c r="D298" s="332"/>
      <c r="E298" s="331"/>
      <c r="F298" s="332"/>
      <c r="G298" s="331"/>
      <c r="H298" s="33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331"/>
      <c r="B299" s="331"/>
      <c r="C299" s="331"/>
      <c r="D299" s="332"/>
      <c r="E299" s="331"/>
      <c r="F299" s="332"/>
      <c r="G299" s="331"/>
      <c r="H299" s="33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331"/>
      <c r="B300" s="331"/>
      <c r="C300" s="331"/>
      <c r="D300" s="332"/>
      <c r="E300" s="331"/>
      <c r="F300" s="332"/>
      <c r="G300" s="331"/>
      <c r="H300" s="33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331"/>
      <c r="B301" s="331"/>
      <c r="C301" s="331"/>
      <c r="D301" s="332"/>
      <c r="E301" s="331"/>
      <c r="F301" s="332"/>
      <c r="G301" s="331"/>
      <c r="H301" s="33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331"/>
      <c r="B302" s="331"/>
      <c r="C302" s="331"/>
      <c r="D302" s="332"/>
      <c r="E302" s="331"/>
      <c r="F302" s="332"/>
      <c r="G302" s="331"/>
      <c r="H302" s="33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331"/>
      <c r="B303" s="331"/>
      <c r="C303" s="331"/>
      <c r="D303" s="332"/>
      <c r="E303" s="331"/>
      <c r="F303" s="332"/>
      <c r="G303" s="331"/>
      <c r="H303" s="33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331"/>
      <c r="B304" s="331"/>
      <c r="C304" s="331"/>
      <c r="D304" s="332"/>
      <c r="E304" s="331"/>
      <c r="F304" s="332"/>
      <c r="G304" s="331"/>
      <c r="H304" s="33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331"/>
      <c r="B305" s="331"/>
      <c r="C305" s="331"/>
      <c r="D305" s="332"/>
      <c r="E305" s="331"/>
      <c r="F305" s="332"/>
      <c r="G305" s="331"/>
      <c r="H305" s="33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331"/>
      <c r="B306" s="331"/>
      <c r="C306" s="331"/>
      <c r="D306" s="332"/>
      <c r="E306" s="331"/>
      <c r="F306" s="332"/>
      <c r="G306" s="331"/>
      <c r="H306" s="33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331"/>
      <c r="B307" s="331"/>
      <c r="C307" s="331"/>
      <c r="D307" s="332"/>
      <c r="E307" s="331"/>
      <c r="F307" s="332"/>
      <c r="G307" s="331"/>
      <c r="H307" s="33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331"/>
      <c r="B308" s="331"/>
      <c r="C308" s="331"/>
      <c r="D308" s="332"/>
      <c r="E308" s="331"/>
      <c r="F308" s="332"/>
      <c r="G308" s="331"/>
      <c r="H308" s="33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331"/>
      <c r="B309" s="331"/>
      <c r="C309" s="331"/>
      <c r="D309" s="332"/>
      <c r="E309" s="331"/>
      <c r="F309" s="332"/>
      <c r="G309" s="331"/>
      <c r="H309" s="33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331"/>
      <c r="B310" s="331"/>
      <c r="C310" s="331"/>
      <c r="D310" s="332"/>
      <c r="E310" s="331"/>
      <c r="F310" s="332"/>
      <c r="G310" s="331"/>
      <c r="H310" s="33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331"/>
      <c r="B311" s="331"/>
      <c r="C311" s="331"/>
      <c r="D311" s="332"/>
      <c r="E311" s="331"/>
      <c r="F311" s="332"/>
      <c r="G311" s="331"/>
      <c r="H311" s="33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331"/>
      <c r="B312" s="331"/>
      <c r="C312" s="331"/>
      <c r="D312" s="332"/>
      <c r="E312" s="331"/>
      <c r="F312" s="332"/>
      <c r="G312" s="331"/>
      <c r="H312" s="33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331"/>
      <c r="B313" s="331"/>
      <c r="C313" s="331"/>
      <c r="D313" s="332"/>
      <c r="E313" s="331"/>
      <c r="F313" s="332"/>
      <c r="G313" s="331"/>
      <c r="H313" s="33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331"/>
      <c r="B314" s="331"/>
      <c r="C314" s="331"/>
      <c r="D314" s="332"/>
      <c r="E314" s="331"/>
      <c r="F314" s="332"/>
      <c r="G314" s="331"/>
      <c r="H314" s="33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331"/>
      <c r="B315" s="331"/>
      <c r="C315" s="331"/>
      <c r="D315" s="332"/>
      <c r="E315" s="331"/>
      <c r="F315" s="332"/>
      <c r="G315" s="331"/>
      <c r="H315" s="33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331"/>
      <c r="B316" s="331"/>
      <c r="C316" s="331"/>
      <c r="D316" s="332"/>
      <c r="E316" s="331"/>
      <c r="F316" s="332"/>
      <c r="G316" s="331"/>
      <c r="H316" s="33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331"/>
      <c r="B317" s="331"/>
      <c r="C317" s="331"/>
      <c r="D317" s="332"/>
      <c r="E317" s="331"/>
      <c r="F317" s="332"/>
      <c r="G317" s="331"/>
      <c r="H317" s="33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331"/>
      <c r="B318" s="331"/>
      <c r="C318" s="331"/>
      <c r="D318" s="332"/>
      <c r="E318" s="331"/>
      <c r="F318" s="332"/>
      <c r="G318" s="331"/>
      <c r="H318" s="33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331"/>
      <c r="B319" s="331"/>
      <c r="C319" s="331"/>
      <c r="D319" s="332"/>
      <c r="E319" s="331"/>
      <c r="F319" s="332"/>
      <c r="G319" s="331"/>
      <c r="H319" s="33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331"/>
      <c r="B320" s="331"/>
      <c r="C320" s="331"/>
      <c r="D320" s="332"/>
      <c r="E320" s="331"/>
      <c r="F320" s="332"/>
      <c r="G320" s="331"/>
      <c r="H320" s="33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331"/>
      <c r="B321" s="331"/>
      <c r="C321" s="331"/>
      <c r="D321" s="332"/>
      <c r="E321" s="331"/>
      <c r="F321" s="332"/>
      <c r="G321" s="331"/>
      <c r="H321" s="33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331"/>
      <c r="B322" s="331"/>
      <c r="C322" s="331"/>
      <c r="D322" s="332"/>
      <c r="E322" s="331"/>
      <c r="F322" s="332"/>
      <c r="G322" s="331"/>
      <c r="H322" s="33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331"/>
      <c r="B323" s="331"/>
      <c r="C323" s="331"/>
      <c r="D323" s="332"/>
      <c r="E323" s="331"/>
      <c r="F323" s="332"/>
      <c r="G323" s="331"/>
      <c r="H323" s="33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331"/>
      <c r="B324" s="331"/>
      <c r="C324" s="331"/>
      <c r="D324" s="332"/>
      <c r="E324" s="331"/>
      <c r="F324" s="332"/>
      <c r="G324" s="331"/>
      <c r="H324" s="33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331"/>
      <c r="B325" s="331"/>
      <c r="C325" s="331"/>
      <c r="D325" s="332"/>
      <c r="E325" s="331"/>
      <c r="F325" s="332"/>
      <c r="G325" s="331"/>
      <c r="H325" s="33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331"/>
      <c r="B326" s="331"/>
      <c r="C326" s="331"/>
      <c r="D326" s="332"/>
      <c r="E326" s="331"/>
      <c r="F326" s="332"/>
      <c r="G326" s="331"/>
      <c r="H326" s="33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331"/>
      <c r="B327" s="331"/>
      <c r="C327" s="331"/>
      <c r="D327" s="332"/>
      <c r="E327" s="331"/>
      <c r="F327" s="332"/>
      <c r="G327" s="331"/>
      <c r="H327" s="33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331"/>
      <c r="B328" s="331"/>
      <c r="C328" s="331"/>
      <c r="D328" s="332"/>
      <c r="E328" s="331"/>
      <c r="F328" s="332"/>
      <c r="G328" s="331"/>
      <c r="H328" s="33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331"/>
      <c r="B329" s="331"/>
      <c r="C329" s="331"/>
      <c r="D329" s="332"/>
      <c r="E329" s="331"/>
      <c r="F329" s="332"/>
      <c r="G329" s="331"/>
      <c r="H329" s="33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331"/>
      <c r="B330" s="331"/>
      <c r="C330" s="331"/>
      <c r="D330" s="332"/>
      <c r="E330" s="331"/>
      <c r="F330" s="332"/>
      <c r="G330" s="331"/>
      <c r="H330" s="33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331"/>
      <c r="B331" s="331"/>
      <c r="C331" s="331"/>
      <c r="D331" s="332"/>
      <c r="E331" s="331"/>
      <c r="F331" s="332"/>
      <c r="G331" s="331"/>
      <c r="H331" s="33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331"/>
      <c r="B332" s="331"/>
      <c r="C332" s="331"/>
      <c r="D332" s="332"/>
      <c r="E332" s="331"/>
      <c r="F332" s="332"/>
      <c r="G332" s="331"/>
      <c r="H332" s="33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331"/>
      <c r="B333" s="331"/>
      <c r="C333" s="331"/>
      <c r="D333" s="332"/>
      <c r="E333" s="331"/>
      <c r="F333" s="332"/>
      <c r="G333" s="331"/>
      <c r="H333" s="33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331"/>
      <c r="B334" s="331"/>
      <c r="C334" s="331"/>
      <c r="D334" s="332"/>
      <c r="E334" s="331"/>
      <c r="F334" s="332"/>
      <c r="G334" s="331"/>
      <c r="H334" s="33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331"/>
      <c r="B335" s="331"/>
      <c r="C335" s="331"/>
      <c r="D335" s="332"/>
      <c r="E335" s="331"/>
      <c r="F335" s="332"/>
      <c r="G335" s="331"/>
      <c r="H335" s="33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331"/>
      <c r="B336" s="331"/>
      <c r="C336" s="331"/>
      <c r="D336" s="332"/>
      <c r="E336" s="331"/>
      <c r="F336" s="332"/>
      <c r="G336" s="331"/>
      <c r="H336" s="33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331"/>
      <c r="B337" s="331"/>
      <c r="C337" s="331"/>
      <c r="D337" s="332"/>
      <c r="E337" s="331"/>
      <c r="F337" s="332"/>
      <c r="G337" s="331"/>
      <c r="H337" s="33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331"/>
      <c r="B338" s="331"/>
      <c r="C338" s="331"/>
      <c r="D338" s="332"/>
      <c r="E338" s="331"/>
      <c r="F338" s="332"/>
      <c r="G338" s="331"/>
      <c r="H338" s="33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331"/>
      <c r="B339" s="331"/>
      <c r="C339" s="331"/>
      <c r="D339" s="332"/>
      <c r="E339" s="331"/>
      <c r="F339" s="332"/>
      <c r="G339" s="331"/>
      <c r="H339" s="33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331"/>
      <c r="B340" s="331"/>
      <c r="C340" s="331"/>
      <c r="D340" s="332"/>
      <c r="E340" s="331"/>
      <c r="F340" s="332"/>
      <c r="G340" s="331"/>
      <c r="H340" s="33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331"/>
      <c r="B341" s="331"/>
      <c r="C341" s="331"/>
      <c r="D341" s="332"/>
      <c r="E341" s="331"/>
      <c r="F341" s="332"/>
      <c r="G341" s="331"/>
      <c r="H341" s="33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331"/>
      <c r="B342" s="331"/>
      <c r="C342" s="331"/>
      <c r="D342" s="332"/>
      <c r="E342" s="331"/>
      <c r="F342" s="332"/>
      <c r="G342" s="331"/>
      <c r="H342" s="33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331"/>
      <c r="B343" s="331"/>
      <c r="C343" s="331"/>
      <c r="D343" s="332"/>
      <c r="E343" s="331"/>
      <c r="F343" s="332"/>
      <c r="G343" s="331"/>
      <c r="H343" s="33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331"/>
      <c r="B344" s="331"/>
      <c r="C344" s="331"/>
      <c r="D344" s="332"/>
      <c r="E344" s="331"/>
      <c r="F344" s="332"/>
      <c r="G344" s="331"/>
      <c r="H344" s="33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331"/>
      <c r="B345" s="331"/>
      <c r="C345" s="331"/>
      <c r="D345" s="332"/>
      <c r="E345" s="331"/>
      <c r="F345" s="332"/>
      <c r="G345" s="331"/>
      <c r="H345" s="33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331"/>
      <c r="B346" s="331"/>
      <c r="C346" s="331"/>
      <c r="D346" s="332"/>
      <c r="E346" s="331"/>
      <c r="F346" s="332"/>
      <c r="G346" s="331"/>
      <c r="H346" s="33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331"/>
      <c r="B347" s="331"/>
      <c r="C347" s="331"/>
      <c r="D347" s="332"/>
      <c r="E347" s="331"/>
      <c r="F347" s="332"/>
      <c r="G347" s="331"/>
      <c r="H347" s="33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331"/>
      <c r="B348" s="331"/>
      <c r="C348" s="331"/>
      <c r="D348" s="332"/>
      <c r="E348" s="331"/>
      <c r="F348" s="332"/>
      <c r="G348" s="331"/>
      <c r="H348" s="33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331"/>
      <c r="B349" s="331"/>
      <c r="C349" s="331"/>
      <c r="D349" s="332"/>
      <c r="E349" s="331"/>
      <c r="F349" s="332"/>
      <c r="G349" s="331"/>
      <c r="H349" s="33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331"/>
      <c r="B350" s="331"/>
      <c r="C350" s="331"/>
      <c r="D350" s="332"/>
      <c r="E350" s="331"/>
      <c r="F350" s="332"/>
      <c r="G350" s="331"/>
      <c r="H350" s="33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331"/>
      <c r="B351" s="331"/>
      <c r="C351" s="331"/>
      <c r="D351" s="332"/>
      <c r="E351" s="331"/>
      <c r="F351" s="332"/>
      <c r="G351" s="331"/>
      <c r="H351" s="33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331"/>
      <c r="B352" s="331"/>
      <c r="C352" s="331"/>
      <c r="D352" s="332"/>
      <c r="E352" s="331"/>
      <c r="F352" s="332"/>
      <c r="G352" s="331"/>
      <c r="H352" s="33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331"/>
      <c r="B353" s="331"/>
      <c r="C353" s="331"/>
      <c r="D353" s="332"/>
      <c r="E353" s="331"/>
      <c r="F353" s="332"/>
      <c r="G353" s="331"/>
      <c r="H353" s="33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331"/>
      <c r="B354" s="331"/>
      <c r="C354" s="331"/>
      <c r="D354" s="332"/>
      <c r="E354" s="331"/>
      <c r="F354" s="332"/>
      <c r="G354" s="331"/>
      <c r="H354" s="33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331"/>
      <c r="B355" s="331"/>
      <c r="C355" s="331"/>
      <c r="D355" s="332"/>
      <c r="E355" s="331"/>
      <c r="F355" s="332"/>
      <c r="G355" s="331"/>
      <c r="H355" s="33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331"/>
      <c r="B356" s="331"/>
      <c r="C356" s="331"/>
      <c r="D356" s="332"/>
      <c r="E356" s="331"/>
      <c r="F356" s="332"/>
      <c r="G356" s="331"/>
      <c r="H356" s="33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331"/>
      <c r="B357" s="331"/>
      <c r="C357" s="331"/>
      <c r="D357" s="332"/>
      <c r="E357" s="331"/>
      <c r="F357" s="332"/>
      <c r="G357" s="331"/>
      <c r="H357" s="33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331"/>
      <c r="B358" s="331"/>
      <c r="C358" s="331"/>
      <c r="D358" s="332"/>
      <c r="E358" s="331"/>
      <c r="F358" s="332"/>
      <c r="G358" s="331"/>
      <c r="H358" s="33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331"/>
      <c r="B359" s="331"/>
      <c r="C359" s="331"/>
      <c r="D359" s="332"/>
      <c r="E359" s="331"/>
      <c r="F359" s="332"/>
      <c r="G359" s="331"/>
      <c r="H359" s="33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331"/>
      <c r="B360" s="331"/>
      <c r="C360" s="331"/>
      <c r="D360" s="332"/>
      <c r="E360" s="331"/>
      <c r="F360" s="332"/>
      <c r="G360" s="331"/>
      <c r="H360" s="33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331"/>
      <c r="B361" s="331"/>
      <c r="C361" s="331"/>
      <c r="D361" s="332"/>
      <c r="E361" s="331"/>
      <c r="F361" s="332"/>
      <c r="G361" s="331"/>
      <c r="H361" s="33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331"/>
      <c r="B362" s="331"/>
      <c r="C362" s="331"/>
      <c r="D362" s="332"/>
      <c r="E362" s="331"/>
      <c r="F362" s="332"/>
      <c r="G362" s="331"/>
      <c r="H362" s="33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331"/>
      <c r="B363" s="331"/>
      <c r="C363" s="331"/>
      <c r="D363" s="332"/>
      <c r="E363" s="331"/>
      <c r="F363" s="332"/>
      <c r="G363" s="331"/>
      <c r="H363" s="33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331"/>
      <c r="B364" s="331"/>
      <c r="C364" s="331"/>
      <c r="D364" s="332"/>
      <c r="E364" s="331"/>
      <c r="F364" s="332"/>
      <c r="G364" s="331"/>
      <c r="H364" s="33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331"/>
      <c r="B365" s="331"/>
      <c r="C365" s="331"/>
      <c r="D365" s="332"/>
      <c r="E365" s="331"/>
      <c r="F365" s="332"/>
      <c r="G365" s="331"/>
      <c r="H365" s="33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331"/>
      <c r="B366" s="331"/>
      <c r="C366" s="331"/>
      <c r="D366" s="332"/>
      <c r="E366" s="331"/>
      <c r="F366" s="332"/>
      <c r="G366" s="331"/>
      <c r="H366" s="33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331"/>
      <c r="B367" s="331"/>
      <c r="C367" s="331"/>
      <c r="D367" s="332"/>
      <c r="E367" s="331"/>
      <c r="F367" s="332"/>
      <c r="G367" s="331"/>
      <c r="H367" s="33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331"/>
      <c r="B368" s="331"/>
      <c r="C368" s="331"/>
      <c r="D368" s="332"/>
      <c r="E368" s="331"/>
      <c r="F368" s="332"/>
      <c r="G368" s="331"/>
      <c r="H368" s="33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331"/>
      <c r="B369" s="331"/>
      <c r="C369" s="331"/>
      <c r="D369" s="332"/>
      <c r="E369" s="331"/>
      <c r="F369" s="332"/>
      <c r="G369" s="331"/>
      <c r="H369" s="33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331"/>
      <c r="B370" s="331"/>
      <c r="C370" s="331"/>
      <c r="D370" s="332"/>
      <c r="E370" s="331"/>
      <c r="F370" s="332"/>
      <c r="G370" s="331"/>
      <c r="H370" s="33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331"/>
      <c r="B371" s="331"/>
      <c r="C371" s="331"/>
      <c r="D371" s="332"/>
      <c r="E371" s="331"/>
      <c r="F371" s="332"/>
      <c r="G371" s="331"/>
      <c r="H371" s="33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331"/>
      <c r="B372" s="331"/>
      <c r="C372" s="331"/>
      <c r="D372" s="332"/>
      <c r="E372" s="331"/>
      <c r="F372" s="332"/>
      <c r="G372" s="331"/>
      <c r="H372" s="33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331"/>
      <c r="B373" s="331"/>
      <c r="C373" s="331"/>
      <c r="D373" s="332"/>
      <c r="E373" s="331"/>
      <c r="F373" s="332"/>
      <c r="G373" s="331"/>
      <c r="H373" s="33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331"/>
      <c r="B374" s="331"/>
      <c r="C374" s="331"/>
      <c r="D374" s="332"/>
      <c r="E374" s="331"/>
      <c r="F374" s="332"/>
      <c r="G374" s="331"/>
      <c r="H374" s="33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331"/>
      <c r="B375" s="331"/>
      <c r="C375" s="331"/>
      <c r="D375" s="332"/>
      <c r="E375" s="331"/>
      <c r="F375" s="332"/>
      <c r="G375" s="331"/>
      <c r="H375" s="33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331"/>
      <c r="B376" s="331"/>
      <c r="C376" s="331"/>
      <c r="D376" s="332"/>
      <c r="E376" s="331"/>
      <c r="F376" s="332"/>
      <c r="G376" s="331"/>
      <c r="H376" s="33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331"/>
      <c r="B377" s="331"/>
      <c r="C377" s="331"/>
      <c r="D377" s="332"/>
      <c r="E377" s="331"/>
      <c r="F377" s="332"/>
      <c r="G377" s="331"/>
      <c r="H377" s="33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331"/>
      <c r="B378" s="331"/>
      <c r="C378" s="331"/>
      <c r="D378" s="332"/>
      <c r="E378" s="331"/>
      <c r="F378" s="332"/>
      <c r="G378" s="331"/>
      <c r="H378" s="33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331"/>
      <c r="B379" s="331"/>
      <c r="C379" s="331"/>
      <c r="D379" s="332"/>
      <c r="E379" s="331"/>
      <c r="F379" s="332"/>
      <c r="G379" s="331"/>
      <c r="H379" s="33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331"/>
      <c r="B380" s="331"/>
      <c r="C380" s="331"/>
      <c r="D380" s="332"/>
      <c r="E380" s="331"/>
      <c r="F380" s="332"/>
      <c r="G380" s="331"/>
      <c r="H380" s="33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331"/>
      <c r="B381" s="331"/>
      <c r="C381" s="331"/>
      <c r="D381" s="332"/>
      <c r="E381" s="331"/>
      <c r="F381" s="332"/>
      <c r="G381" s="331"/>
      <c r="H381" s="33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331"/>
      <c r="B382" s="331"/>
      <c r="C382" s="331"/>
      <c r="D382" s="332"/>
      <c r="E382" s="331"/>
      <c r="F382" s="332"/>
      <c r="G382" s="331"/>
      <c r="H382" s="33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331"/>
      <c r="B383" s="331"/>
      <c r="C383" s="331"/>
      <c r="D383" s="332"/>
      <c r="E383" s="331"/>
      <c r="F383" s="332"/>
      <c r="G383" s="331"/>
      <c r="H383" s="33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331"/>
      <c r="B384" s="331"/>
      <c r="C384" s="331"/>
      <c r="D384" s="332"/>
      <c r="E384" s="331"/>
      <c r="F384" s="332"/>
      <c r="G384" s="331"/>
      <c r="H384" s="33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331"/>
      <c r="B385" s="331"/>
      <c r="C385" s="331"/>
      <c r="D385" s="332"/>
      <c r="E385" s="331"/>
      <c r="F385" s="332"/>
      <c r="G385" s="331"/>
      <c r="H385" s="33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331"/>
      <c r="B386" s="331"/>
      <c r="C386" s="331"/>
      <c r="D386" s="332"/>
      <c r="E386" s="331"/>
      <c r="F386" s="332"/>
      <c r="G386" s="331"/>
      <c r="H386" s="33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331"/>
      <c r="B387" s="331"/>
      <c r="C387" s="331"/>
      <c r="D387" s="332"/>
      <c r="E387" s="331"/>
      <c r="F387" s="332"/>
      <c r="G387" s="331"/>
      <c r="H387" s="33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331"/>
      <c r="B388" s="331"/>
      <c r="C388" s="331"/>
      <c r="D388" s="332"/>
      <c r="E388" s="331"/>
      <c r="F388" s="332"/>
      <c r="G388" s="331"/>
      <c r="H388" s="33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331"/>
      <c r="B389" s="331"/>
      <c r="C389" s="331"/>
      <c r="D389" s="332"/>
      <c r="E389" s="331"/>
      <c r="F389" s="332"/>
      <c r="G389" s="331"/>
      <c r="H389" s="33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331"/>
      <c r="B390" s="331"/>
      <c r="C390" s="331"/>
      <c r="D390" s="332"/>
      <c r="E390" s="331"/>
      <c r="F390" s="332"/>
      <c r="G390" s="331"/>
      <c r="H390" s="33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331"/>
      <c r="B391" s="331"/>
      <c r="C391" s="331"/>
      <c r="D391" s="332"/>
      <c r="E391" s="331"/>
      <c r="F391" s="332"/>
      <c r="G391" s="331"/>
      <c r="H391" s="33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331"/>
      <c r="B392" s="331"/>
      <c r="C392" s="331"/>
      <c r="D392" s="332"/>
      <c r="E392" s="331"/>
      <c r="F392" s="332"/>
      <c r="G392" s="331"/>
      <c r="H392" s="33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331"/>
      <c r="B393" s="331"/>
      <c r="C393" s="331"/>
      <c r="D393" s="332"/>
      <c r="E393" s="331"/>
      <c r="F393" s="332"/>
      <c r="G393" s="331"/>
      <c r="H393" s="33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331"/>
      <c r="B394" s="331"/>
      <c r="C394" s="331"/>
      <c r="D394" s="332"/>
      <c r="E394" s="331"/>
      <c r="F394" s="332"/>
      <c r="G394" s="331"/>
      <c r="H394" s="33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331"/>
      <c r="B395" s="331"/>
      <c r="C395" s="331"/>
      <c r="D395" s="332"/>
      <c r="E395" s="331"/>
      <c r="F395" s="332"/>
      <c r="G395" s="331"/>
      <c r="H395" s="33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331"/>
      <c r="B396" s="331"/>
      <c r="C396" s="331"/>
      <c r="D396" s="332"/>
      <c r="E396" s="331"/>
      <c r="F396" s="332"/>
      <c r="G396" s="331"/>
      <c r="H396" s="33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331"/>
      <c r="B397" s="331"/>
      <c r="C397" s="331"/>
      <c r="D397" s="332"/>
      <c r="E397" s="331"/>
      <c r="F397" s="332"/>
      <c r="G397" s="331"/>
      <c r="H397" s="33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331"/>
      <c r="B398" s="331"/>
      <c r="C398" s="331"/>
      <c r="D398" s="332"/>
      <c r="E398" s="331"/>
      <c r="F398" s="332"/>
      <c r="G398" s="331"/>
      <c r="H398" s="33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331"/>
      <c r="B399" s="331"/>
      <c r="C399" s="331"/>
      <c r="D399" s="332"/>
      <c r="E399" s="331"/>
      <c r="F399" s="332"/>
      <c r="G399" s="331"/>
      <c r="H399" s="33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331"/>
      <c r="B400" s="331"/>
      <c r="C400" s="331"/>
      <c r="D400" s="332"/>
      <c r="E400" s="331"/>
      <c r="F400" s="332"/>
      <c r="G400" s="331"/>
      <c r="H400" s="33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331"/>
      <c r="B401" s="331"/>
      <c r="C401" s="331"/>
      <c r="D401" s="332"/>
      <c r="E401" s="331"/>
      <c r="F401" s="332"/>
      <c r="G401" s="331"/>
      <c r="H401" s="33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331"/>
      <c r="B402" s="331"/>
      <c r="C402" s="331"/>
      <c r="D402" s="332"/>
      <c r="E402" s="331"/>
      <c r="F402" s="332"/>
      <c r="G402" s="331"/>
      <c r="H402" s="33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331"/>
      <c r="B403" s="331"/>
      <c r="C403" s="331"/>
      <c r="D403" s="332"/>
      <c r="E403" s="331"/>
      <c r="F403" s="332"/>
      <c r="G403" s="331"/>
      <c r="H403" s="33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331"/>
      <c r="B404" s="331"/>
      <c r="C404" s="331"/>
      <c r="D404" s="332"/>
      <c r="E404" s="331"/>
      <c r="F404" s="332"/>
      <c r="G404" s="331"/>
      <c r="H404" s="33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331"/>
      <c r="B405" s="331"/>
      <c r="C405" s="331"/>
      <c r="D405" s="332"/>
      <c r="E405" s="331"/>
      <c r="F405" s="332"/>
      <c r="G405" s="331"/>
      <c r="H405" s="33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331"/>
      <c r="B406" s="331"/>
      <c r="C406" s="331"/>
      <c r="D406" s="332"/>
      <c r="E406" s="331"/>
      <c r="F406" s="332"/>
      <c r="G406" s="331"/>
      <c r="H406" s="33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331"/>
      <c r="B407" s="331"/>
      <c r="C407" s="331"/>
      <c r="D407" s="332"/>
      <c r="E407" s="331"/>
      <c r="F407" s="332"/>
      <c r="G407" s="331"/>
      <c r="H407" s="33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331"/>
      <c r="B408" s="331"/>
      <c r="C408" s="331"/>
      <c r="D408" s="332"/>
      <c r="E408" s="331"/>
      <c r="F408" s="332"/>
      <c r="G408" s="331"/>
      <c r="H408" s="33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331"/>
      <c r="B409" s="331"/>
      <c r="C409" s="331"/>
      <c r="D409" s="332"/>
      <c r="E409" s="331"/>
      <c r="F409" s="332"/>
      <c r="G409" s="331"/>
      <c r="H409" s="33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331"/>
      <c r="B410" s="331"/>
      <c r="C410" s="331"/>
      <c r="D410" s="332"/>
      <c r="E410" s="331"/>
      <c r="F410" s="332"/>
      <c r="G410" s="331"/>
      <c r="H410" s="33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331"/>
      <c r="B411" s="331"/>
      <c r="C411" s="331"/>
      <c r="D411" s="332"/>
      <c r="E411" s="331"/>
      <c r="F411" s="332"/>
      <c r="G411" s="331"/>
      <c r="H411" s="33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331"/>
      <c r="B412" s="331"/>
      <c r="C412" s="331"/>
      <c r="D412" s="332"/>
      <c r="E412" s="331"/>
      <c r="F412" s="332"/>
      <c r="G412" s="331"/>
      <c r="H412" s="33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331"/>
      <c r="B413" s="331"/>
      <c r="C413" s="331"/>
      <c r="D413" s="332"/>
      <c r="E413" s="331"/>
      <c r="F413" s="332"/>
      <c r="G413" s="331"/>
      <c r="H413" s="33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331"/>
      <c r="B414" s="331"/>
      <c r="C414" s="331"/>
      <c r="D414" s="332"/>
      <c r="E414" s="331"/>
      <c r="F414" s="332"/>
      <c r="G414" s="331"/>
      <c r="H414" s="33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331"/>
      <c r="B415" s="331"/>
      <c r="C415" s="331"/>
      <c r="D415" s="332"/>
      <c r="E415" s="331"/>
      <c r="F415" s="332"/>
      <c r="G415" s="331"/>
      <c r="H415" s="33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331"/>
      <c r="B416" s="331"/>
      <c r="C416" s="331"/>
      <c r="D416" s="332"/>
      <c r="E416" s="331"/>
      <c r="F416" s="332"/>
      <c r="G416" s="331"/>
      <c r="H416" s="33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331"/>
      <c r="B417" s="331"/>
      <c r="C417" s="331"/>
      <c r="D417" s="332"/>
      <c r="E417" s="331"/>
      <c r="F417" s="332"/>
      <c r="G417" s="331"/>
      <c r="H417" s="33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331"/>
      <c r="B418" s="331"/>
      <c r="C418" s="331"/>
      <c r="D418" s="332"/>
      <c r="E418" s="331"/>
      <c r="F418" s="332"/>
      <c r="G418" s="331"/>
      <c r="H418" s="33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331"/>
      <c r="B419" s="331"/>
      <c r="C419" s="331"/>
      <c r="D419" s="332"/>
      <c r="E419" s="331"/>
      <c r="F419" s="332"/>
      <c r="G419" s="331"/>
      <c r="H419" s="33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331"/>
      <c r="B420" s="331"/>
      <c r="C420" s="331"/>
      <c r="D420" s="332"/>
      <c r="E420" s="331"/>
      <c r="F420" s="332"/>
      <c r="G420" s="331"/>
      <c r="H420" s="33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331"/>
      <c r="B421" s="331"/>
      <c r="C421" s="331"/>
      <c r="D421" s="332"/>
      <c r="E421" s="331"/>
      <c r="F421" s="332"/>
      <c r="G421" s="331"/>
      <c r="H421" s="33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331"/>
      <c r="B422" s="331"/>
      <c r="C422" s="331"/>
      <c r="D422" s="332"/>
      <c r="E422" s="331"/>
      <c r="F422" s="332"/>
      <c r="G422" s="331"/>
      <c r="H422" s="33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331"/>
      <c r="B423" s="331"/>
      <c r="C423" s="331"/>
      <c r="D423" s="332"/>
      <c r="E423" s="331"/>
      <c r="F423" s="332"/>
      <c r="G423" s="331"/>
      <c r="H423" s="33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331"/>
      <c r="B424" s="331"/>
      <c r="C424" s="331"/>
      <c r="D424" s="332"/>
      <c r="E424" s="331"/>
      <c r="F424" s="332"/>
      <c r="G424" s="331"/>
      <c r="H424" s="33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331"/>
      <c r="B425" s="331"/>
      <c r="C425" s="331"/>
      <c r="D425" s="332"/>
      <c r="E425" s="331"/>
      <c r="F425" s="332"/>
      <c r="G425" s="331"/>
      <c r="H425" s="33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331"/>
      <c r="B426" s="331"/>
      <c r="C426" s="331"/>
      <c r="D426" s="332"/>
      <c r="E426" s="331"/>
      <c r="F426" s="332"/>
      <c r="G426" s="331"/>
      <c r="H426" s="33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331"/>
      <c r="B427" s="331"/>
      <c r="C427" s="331"/>
      <c r="D427" s="332"/>
      <c r="E427" s="331"/>
      <c r="F427" s="332"/>
      <c r="G427" s="331"/>
      <c r="H427" s="33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331"/>
      <c r="B428" s="331"/>
      <c r="C428" s="331"/>
      <c r="D428" s="332"/>
      <c r="E428" s="331"/>
      <c r="F428" s="332"/>
      <c r="G428" s="331"/>
      <c r="H428" s="33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331"/>
      <c r="B429" s="331"/>
      <c r="C429" s="331"/>
      <c r="D429" s="332"/>
      <c r="E429" s="331"/>
      <c r="F429" s="332"/>
      <c r="G429" s="331"/>
      <c r="H429" s="33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331"/>
      <c r="B430" s="331"/>
      <c r="C430" s="331"/>
      <c r="D430" s="332"/>
      <c r="E430" s="331"/>
      <c r="F430" s="332"/>
      <c r="G430" s="331"/>
      <c r="H430" s="33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331"/>
      <c r="B431" s="331"/>
      <c r="C431" s="331"/>
      <c r="D431" s="332"/>
      <c r="E431" s="331"/>
      <c r="F431" s="332"/>
      <c r="G431" s="331"/>
      <c r="H431" s="33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331"/>
      <c r="B432" s="331"/>
      <c r="C432" s="331"/>
      <c r="D432" s="332"/>
      <c r="E432" s="331"/>
      <c r="F432" s="332"/>
      <c r="G432" s="331"/>
      <c r="H432" s="33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331"/>
      <c r="B433" s="331"/>
      <c r="C433" s="331"/>
      <c r="D433" s="332"/>
      <c r="E433" s="331"/>
      <c r="F433" s="332"/>
      <c r="G433" s="331"/>
      <c r="H433" s="33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331"/>
      <c r="B434" s="331"/>
      <c r="C434" s="331"/>
      <c r="D434" s="332"/>
      <c r="E434" s="331"/>
      <c r="F434" s="332"/>
      <c r="G434" s="331"/>
      <c r="H434" s="33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331"/>
      <c r="B435" s="331"/>
      <c r="C435" s="331"/>
      <c r="D435" s="332"/>
      <c r="E435" s="331"/>
      <c r="F435" s="332"/>
      <c r="G435" s="331"/>
      <c r="H435" s="33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331"/>
      <c r="B436" s="331"/>
      <c r="C436" s="331"/>
      <c r="D436" s="332"/>
      <c r="E436" s="331"/>
      <c r="F436" s="332"/>
      <c r="G436" s="331"/>
      <c r="H436" s="33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331"/>
      <c r="B437" s="331"/>
      <c r="C437" s="331"/>
      <c r="D437" s="332"/>
      <c r="E437" s="331"/>
      <c r="F437" s="332"/>
      <c r="G437" s="331"/>
      <c r="H437" s="33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331"/>
      <c r="B438" s="331"/>
      <c r="C438" s="331"/>
      <c r="D438" s="332"/>
      <c r="E438" s="331"/>
      <c r="F438" s="332"/>
      <c r="G438" s="331"/>
      <c r="H438" s="33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331"/>
      <c r="B439" s="331"/>
      <c r="C439" s="331"/>
      <c r="D439" s="332"/>
      <c r="E439" s="331"/>
      <c r="F439" s="332"/>
      <c r="G439" s="331"/>
      <c r="H439" s="33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331"/>
      <c r="B440" s="331"/>
      <c r="C440" s="331"/>
      <c r="D440" s="332"/>
      <c r="E440" s="331"/>
      <c r="F440" s="332"/>
      <c r="G440" s="331"/>
      <c r="H440" s="33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331"/>
      <c r="B441" s="331"/>
      <c r="C441" s="331"/>
      <c r="D441" s="332"/>
      <c r="E441" s="331"/>
      <c r="F441" s="332"/>
      <c r="G441" s="331"/>
      <c r="H441" s="33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331"/>
      <c r="B442" s="331"/>
      <c r="C442" s="331"/>
      <c r="D442" s="332"/>
      <c r="E442" s="331"/>
      <c r="F442" s="332"/>
      <c r="G442" s="331"/>
      <c r="H442" s="33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331"/>
      <c r="B443" s="331"/>
      <c r="C443" s="331"/>
      <c r="D443" s="332"/>
      <c r="E443" s="331"/>
      <c r="F443" s="332"/>
      <c r="G443" s="331"/>
      <c r="H443" s="33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331"/>
      <c r="B444" s="331"/>
      <c r="C444" s="331"/>
      <c r="D444" s="332"/>
      <c r="E444" s="331"/>
      <c r="F444" s="332"/>
      <c r="G444" s="331"/>
      <c r="H444" s="33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331"/>
      <c r="B445" s="331"/>
      <c r="C445" s="331"/>
      <c r="D445" s="332"/>
      <c r="E445" s="331"/>
      <c r="F445" s="332"/>
      <c r="G445" s="331"/>
      <c r="H445" s="33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331"/>
      <c r="B446" s="331"/>
      <c r="C446" s="331"/>
      <c r="D446" s="332"/>
      <c r="E446" s="331"/>
      <c r="F446" s="332"/>
      <c r="G446" s="331"/>
      <c r="H446" s="33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331"/>
      <c r="B447" s="331"/>
      <c r="C447" s="331"/>
      <c r="D447" s="332"/>
      <c r="E447" s="331"/>
      <c r="F447" s="332"/>
      <c r="G447" s="331"/>
      <c r="H447" s="33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331"/>
      <c r="B448" s="331"/>
      <c r="C448" s="331"/>
      <c r="D448" s="332"/>
      <c r="E448" s="331"/>
      <c r="F448" s="332"/>
      <c r="G448" s="331"/>
      <c r="H448" s="33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331"/>
      <c r="B449" s="331"/>
      <c r="C449" s="331"/>
      <c r="D449" s="332"/>
      <c r="E449" s="331"/>
      <c r="F449" s="332"/>
      <c r="G449" s="331"/>
      <c r="H449" s="33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331"/>
      <c r="B450" s="331"/>
      <c r="C450" s="331"/>
      <c r="D450" s="332"/>
      <c r="E450" s="331"/>
      <c r="F450" s="332"/>
      <c r="G450" s="331"/>
      <c r="H450" s="33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331"/>
      <c r="B451" s="331"/>
      <c r="C451" s="331"/>
      <c r="D451" s="332"/>
      <c r="E451" s="331"/>
      <c r="F451" s="332"/>
      <c r="G451" s="331"/>
      <c r="H451" s="33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331"/>
      <c r="B452" s="331"/>
      <c r="C452" s="331"/>
      <c r="D452" s="332"/>
      <c r="E452" s="331"/>
      <c r="F452" s="332"/>
      <c r="G452" s="331"/>
      <c r="H452" s="33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331"/>
      <c r="B453" s="331"/>
      <c r="C453" s="331"/>
      <c r="D453" s="332"/>
      <c r="E453" s="331"/>
      <c r="F453" s="332"/>
      <c r="G453" s="331"/>
      <c r="H453" s="33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331"/>
      <c r="B454" s="331"/>
      <c r="C454" s="331"/>
      <c r="D454" s="332"/>
      <c r="E454" s="331"/>
      <c r="F454" s="332"/>
      <c r="G454" s="331"/>
      <c r="H454" s="33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331"/>
      <c r="B455" s="331"/>
      <c r="C455" s="331"/>
      <c r="D455" s="332"/>
      <c r="E455" s="331"/>
      <c r="F455" s="332"/>
      <c r="G455" s="331"/>
      <c r="H455" s="33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331"/>
      <c r="B456" s="331"/>
      <c r="C456" s="331"/>
      <c r="D456" s="332"/>
      <c r="E456" s="331"/>
      <c r="F456" s="332"/>
      <c r="G456" s="331"/>
      <c r="H456" s="33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331"/>
      <c r="B457" s="331"/>
      <c r="C457" s="331"/>
      <c r="D457" s="332"/>
      <c r="E457" s="331"/>
      <c r="F457" s="332"/>
      <c r="G457" s="331"/>
      <c r="H457" s="33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331"/>
      <c r="B458" s="331"/>
      <c r="C458" s="331"/>
      <c r="D458" s="332"/>
      <c r="E458" s="331"/>
      <c r="F458" s="332"/>
      <c r="G458" s="331"/>
      <c r="H458" s="33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331"/>
      <c r="B459" s="331"/>
      <c r="C459" s="331"/>
      <c r="D459" s="332"/>
      <c r="E459" s="331"/>
      <c r="F459" s="332"/>
      <c r="G459" s="331"/>
      <c r="H459" s="33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331"/>
      <c r="B460" s="331"/>
      <c r="C460" s="331"/>
      <c r="D460" s="332"/>
      <c r="E460" s="331"/>
      <c r="F460" s="332"/>
      <c r="G460" s="331"/>
      <c r="H460" s="33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331"/>
      <c r="B461" s="331"/>
      <c r="C461" s="331"/>
      <c r="D461" s="332"/>
      <c r="E461" s="331"/>
      <c r="F461" s="332"/>
      <c r="G461" s="331"/>
      <c r="H461" s="33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331"/>
      <c r="B462" s="331"/>
      <c r="C462" s="331"/>
      <c r="D462" s="332"/>
      <c r="E462" s="331"/>
      <c r="F462" s="332"/>
      <c r="G462" s="331"/>
      <c r="H462" s="33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331"/>
      <c r="B463" s="331"/>
      <c r="C463" s="331"/>
      <c r="D463" s="332"/>
      <c r="E463" s="331"/>
      <c r="F463" s="332"/>
      <c r="G463" s="331"/>
      <c r="H463" s="33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331"/>
      <c r="B464" s="331"/>
      <c r="C464" s="331"/>
      <c r="D464" s="332"/>
      <c r="E464" s="331"/>
      <c r="F464" s="332"/>
      <c r="G464" s="331"/>
      <c r="H464" s="33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331"/>
      <c r="B465" s="331"/>
      <c r="C465" s="331"/>
      <c r="D465" s="332"/>
      <c r="E465" s="331"/>
      <c r="F465" s="332"/>
      <c r="G465" s="331"/>
      <c r="H465" s="33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331"/>
      <c r="B466" s="331"/>
      <c r="C466" s="331"/>
      <c r="D466" s="332"/>
      <c r="E466" s="331"/>
      <c r="F466" s="332"/>
      <c r="G466" s="331"/>
      <c r="H466" s="33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331"/>
      <c r="B467" s="331"/>
      <c r="C467" s="331"/>
      <c r="D467" s="332"/>
      <c r="E467" s="331"/>
      <c r="F467" s="332"/>
      <c r="G467" s="331"/>
      <c r="H467" s="33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331"/>
      <c r="B468" s="331"/>
      <c r="C468" s="331"/>
      <c r="D468" s="332"/>
      <c r="E468" s="331"/>
      <c r="F468" s="332"/>
      <c r="G468" s="331"/>
      <c r="H468" s="33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331"/>
      <c r="B469" s="331"/>
      <c r="C469" s="331"/>
      <c r="D469" s="332"/>
      <c r="E469" s="331"/>
      <c r="F469" s="332"/>
      <c r="G469" s="331"/>
      <c r="H469" s="33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331"/>
      <c r="B470" s="331"/>
      <c r="C470" s="331"/>
      <c r="D470" s="332"/>
      <c r="E470" s="331"/>
      <c r="F470" s="332"/>
      <c r="G470" s="331"/>
      <c r="H470" s="33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331"/>
      <c r="B471" s="331"/>
      <c r="C471" s="331"/>
      <c r="D471" s="332"/>
      <c r="E471" s="331"/>
      <c r="F471" s="332"/>
      <c r="G471" s="331"/>
      <c r="H471" s="33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331"/>
      <c r="B472" s="331"/>
      <c r="C472" s="331"/>
      <c r="D472" s="332"/>
      <c r="E472" s="331"/>
      <c r="F472" s="332"/>
      <c r="G472" s="331"/>
      <c r="H472" s="33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331"/>
      <c r="B473" s="331"/>
      <c r="C473" s="331"/>
      <c r="D473" s="332"/>
      <c r="E473" s="331"/>
      <c r="F473" s="332"/>
      <c r="G473" s="331"/>
      <c r="H473" s="33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331"/>
      <c r="B474" s="331"/>
      <c r="C474" s="331"/>
      <c r="D474" s="332"/>
      <c r="E474" s="331"/>
      <c r="F474" s="332"/>
      <c r="G474" s="331"/>
      <c r="H474" s="33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331"/>
      <c r="B475" s="331"/>
      <c r="C475" s="331"/>
      <c r="D475" s="332"/>
      <c r="E475" s="331"/>
      <c r="F475" s="332"/>
      <c r="G475" s="331"/>
      <c r="H475" s="33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331"/>
      <c r="B476" s="331"/>
      <c r="C476" s="331"/>
      <c r="D476" s="332"/>
      <c r="E476" s="331"/>
      <c r="F476" s="332"/>
      <c r="G476" s="331"/>
      <c r="H476" s="33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331"/>
      <c r="B477" s="331"/>
      <c r="C477" s="331"/>
      <c r="D477" s="332"/>
      <c r="E477" s="331"/>
      <c r="F477" s="332"/>
      <c r="G477" s="331"/>
      <c r="H477" s="33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331"/>
      <c r="B478" s="331"/>
      <c r="C478" s="331"/>
      <c r="D478" s="332"/>
      <c r="E478" s="331"/>
      <c r="F478" s="332"/>
      <c r="G478" s="331"/>
      <c r="H478" s="33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331"/>
      <c r="B479" s="331"/>
      <c r="C479" s="331"/>
      <c r="D479" s="332"/>
      <c r="E479" s="331"/>
      <c r="F479" s="332"/>
      <c r="G479" s="331"/>
      <c r="H479" s="33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331"/>
      <c r="B480" s="331"/>
      <c r="C480" s="331"/>
      <c r="D480" s="332"/>
      <c r="E480" s="331"/>
      <c r="F480" s="332"/>
      <c r="G480" s="331"/>
      <c r="H480" s="33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331"/>
      <c r="B481" s="331"/>
      <c r="C481" s="331"/>
      <c r="D481" s="332"/>
      <c r="E481" s="331"/>
      <c r="F481" s="332"/>
      <c r="G481" s="331"/>
      <c r="H481" s="33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331"/>
      <c r="B482" s="331"/>
      <c r="C482" s="331"/>
      <c r="D482" s="332"/>
      <c r="E482" s="331"/>
      <c r="F482" s="332"/>
      <c r="G482" s="331"/>
      <c r="H482" s="33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331"/>
      <c r="B483" s="331"/>
      <c r="C483" s="331"/>
      <c r="D483" s="332"/>
      <c r="E483" s="331"/>
      <c r="F483" s="332"/>
      <c r="G483" s="331"/>
      <c r="H483" s="33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331"/>
      <c r="B484" s="331"/>
      <c r="C484" s="331"/>
      <c r="D484" s="332"/>
      <c r="E484" s="331"/>
      <c r="F484" s="332"/>
      <c r="G484" s="331"/>
      <c r="H484" s="33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331"/>
      <c r="B485" s="331"/>
      <c r="C485" s="331"/>
      <c r="D485" s="332"/>
      <c r="E485" s="331"/>
      <c r="F485" s="332"/>
      <c r="G485" s="331"/>
      <c r="H485" s="33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331"/>
      <c r="B486" s="331"/>
      <c r="C486" s="331"/>
      <c r="D486" s="332"/>
      <c r="E486" s="331"/>
      <c r="F486" s="332"/>
      <c r="G486" s="331"/>
      <c r="H486" s="33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331"/>
      <c r="B487" s="331"/>
      <c r="C487" s="331"/>
      <c r="D487" s="332"/>
      <c r="E487" s="331"/>
      <c r="F487" s="332"/>
      <c r="G487" s="331"/>
      <c r="H487" s="33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331"/>
      <c r="B488" s="331"/>
      <c r="C488" s="331"/>
      <c r="D488" s="332"/>
      <c r="E488" s="331"/>
      <c r="F488" s="332"/>
      <c r="G488" s="331"/>
      <c r="H488" s="33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331"/>
      <c r="B489" s="331"/>
      <c r="C489" s="331"/>
      <c r="D489" s="332"/>
      <c r="E489" s="331"/>
      <c r="F489" s="332"/>
      <c r="G489" s="331"/>
      <c r="H489" s="33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331"/>
      <c r="B490" s="331"/>
      <c r="C490" s="331"/>
      <c r="D490" s="332"/>
      <c r="E490" s="331"/>
      <c r="F490" s="332"/>
      <c r="G490" s="331"/>
      <c r="H490" s="33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331"/>
      <c r="B491" s="331"/>
      <c r="C491" s="331"/>
      <c r="D491" s="332"/>
      <c r="E491" s="331"/>
      <c r="F491" s="332"/>
      <c r="G491" s="331"/>
      <c r="H491" s="33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331"/>
      <c r="B492" s="331"/>
      <c r="C492" s="331"/>
      <c r="D492" s="332"/>
      <c r="E492" s="331"/>
      <c r="F492" s="332"/>
      <c r="G492" s="331"/>
      <c r="H492" s="33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331"/>
      <c r="B493" s="331"/>
      <c r="C493" s="331"/>
      <c r="D493" s="332"/>
      <c r="E493" s="331"/>
      <c r="F493" s="332"/>
      <c r="G493" s="331"/>
      <c r="H493" s="33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331"/>
      <c r="B494" s="331"/>
      <c r="C494" s="331"/>
      <c r="D494" s="332"/>
      <c r="E494" s="331"/>
      <c r="F494" s="332"/>
      <c r="G494" s="331"/>
      <c r="H494" s="33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331"/>
      <c r="B495" s="331"/>
      <c r="C495" s="331"/>
      <c r="D495" s="332"/>
      <c r="E495" s="331"/>
      <c r="F495" s="332"/>
      <c r="G495" s="331"/>
      <c r="H495" s="33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331"/>
      <c r="B496" s="331"/>
      <c r="C496" s="331"/>
      <c r="D496" s="332"/>
      <c r="E496" s="331"/>
      <c r="F496" s="332"/>
      <c r="G496" s="331"/>
      <c r="H496" s="33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331"/>
      <c r="B497" s="331"/>
      <c r="C497" s="331"/>
      <c r="D497" s="332"/>
      <c r="E497" s="331"/>
      <c r="F497" s="332"/>
      <c r="G497" s="331"/>
      <c r="H497" s="33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331"/>
      <c r="B498" s="331"/>
      <c r="C498" s="331"/>
      <c r="D498" s="332"/>
      <c r="E498" s="331"/>
      <c r="F498" s="332"/>
      <c r="G498" s="331"/>
      <c r="H498" s="33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331"/>
      <c r="B499" s="331"/>
      <c r="C499" s="331"/>
      <c r="D499" s="332"/>
      <c r="E499" s="331"/>
      <c r="F499" s="332"/>
      <c r="G499" s="331"/>
      <c r="H499" s="33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331"/>
      <c r="B500" s="331"/>
      <c r="C500" s="331"/>
      <c r="D500" s="332"/>
      <c r="E500" s="331"/>
      <c r="F500" s="332"/>
      <c r="G500" s="331"/>
      <c r="H500" s="33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331"/>
      <c r="B501" s="331"/>
      <c r="C501" s="331"/>
      <c r="D501" s="332"/>
      <c r="E501" s="331"/>
      <c r="F501" s="332"/>
      <c r="G501" s="331"/>
      <c r="H501" s="33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331"/>
      <c r="B502" s="331"/>
      <c r="C502" s="331"/>
      <c r="D502" s="332"/>
      <c r="E502" s="331"/>
      <c r="F502" s="332"/>
      <c r="G502" s="331"/>
      <c r="H502" s="33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331"/>
      <c r="B503" s="331"/>
      <c r="C503" s="331"/>
      <c r="D503" s="332"/>
      <c r="E503" s="331"/>
      <c r="F503" s="332"/>
      <c r="G503" s="331"/>
      <c r="H503" s="33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331"/>
      <c r="B504" s="331"/>
      <c r="C504" s="331"/>
      <c r="D504" s="332"/>
      <c r="E504" s="331"/>
      <c r="F504" s="332"/>
      <c r="G504" s="331"/>
      <c r="H504" s="33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331"/>
      <c r="B505" s="331"/>
      <c r="C505" s="331"/>
      <c r="D505" s="332"/>
      <c r="E505" s="331"/>
      <c r="F505" s="332"/>
      <c r="G505" s="331"/>
      <c r="H505" s="33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331"/>
      <c r="B506" s="331"/>
      <c r="C506" s="331"/>
      <c r="D506" s="332"/>
      <c r="E506" s="331"/>
      <c r="F506" s="332"/>
      <c r="G506" s="331"/>
      <c r="H506" s="33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331"/>
      <c r="B507" s="331"/>
      <c r="C507" s="331"/>
      <c r="D507" s="332"/>
      <c r="E507" s="331"/>
      <c r="F507" s="332"/>
      <c r="G507" s="331"/>
      <c r="H507" s="33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331"/>
      <c r="B508" s="331"/>
      <c r="C508" s="331"/>
      <c r="D508" s="332"/>
      <c r="E508" s="331"/>
      <c r="F508" s="332"/>
      <c r="G508" s="331"/>
      <c r="H508" s="33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331"/>
      <c r="B509" s="331"/>
      <c r="C509" s="331"/>
      <c r="D509" s="332"/>
      <c r="E509" s="331"/>
      <c r="F509" s="332"/>
      <c r="G509" s="331"/>
      <c r="H509" s="33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331"/>
      <c r="B510" s="331"/>
      <c r="C510" s="331"/>
      <c r="D510" s="332"/>
      <c r="E510" s="331"/>
      <c r="F510" s="332"/>
      <c r="G510" s="331"/>
      <c r="H510" s="33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331"/>
      <c r="B511" s="331"/>
      <c r="C511" s="331"/>
      <c r="D511" s="332"/>
      <c r="E511" s="331"/>
      <c r="F511" s="332"/>
      <c r="G511" s="331"/>
      <c r="H511" s="33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331"/>
      <c r="B512" s="331"/>
      <c r="C512" s="331"/>
      <c r="D512" s="332"/>
      <c r="E512" s="331"/>
      <c r="F512" s="332"/>
      <c r="G512" s="331"/>
      <c r="H512" s="33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331"/>
      <c r="B513" s="331"/>
      <c r="C513" s="331"/>
      <c r="D513" s="332"/>
      <c r="E513" s="331"/>
      <c r="F513" s="332"/>
      <c r="G513" s="331"/>
      <c r="H513" s="33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331"/>
      <c r="B514" s="331"/>
      <c r="C514" s="331"/>
      <c r="D514" s="332"/>
      <c r="E514" s="331"/>
      <c r="F514" s="332"/>
      <c r="G514" s="331"/>
      <c r="H514" s="33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331"/>
      <c r="B515" s="331"/>
      <c r="C515" s="331"/>
      <c r="D515" s="332"/>
      <c r="E515" s="331"/>
      <c r="F515" s="332"/>
      <c r="G515" s="331"/>
      <c r="H515" s="33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331"/>
      <c r="B516" s="331"/>
      <c r="C516" s="331"/>
      <c r="D516" s="332"/>
      <c r="E516" s="331"/>
      <c r="F516" s="332"/>
      <c r="G516" s="331"/>
      <c r="H516" s="33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331"/>
      <c r="B517" s="331"/>
      <c r="C517" s="331"/>
      <c r="D517" s="332"/>
      <c r="E517" s="331"/>
      <c r="F517" s="332"/>
      <c r="G517" s="331"/>
      <c r="H517" s="33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331"/>
      <c r="B518" s="331"/>
      <c r="C518" s="331"/>
      <c r="D518" s="332"/>
      <c r="E518" s="331"/>
      <c r="F518" s="332"/>
      <c r="G518" s="331"/>
      <c r="H518" s="33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331"/>
      <c r="B519" s="331"/>
      <c r="C519" s="331"/>
      <c r="D519" s="332"/>
      <c r="E519" s="331"/>
      <c r="F519" s="332"/>
      <c r="G519" s="331"/>
      <c r="H519" s="33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331"/>
      <c r="B520" s="331"/>
      <c r="C520" s="331"/>
      <c r="D520" s="332"/>
      <c r="E520" s="331"/>
      <c r="F520" s="332"/>
      <c r="G520" s="331"/>
      <c r="H520" s="33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331"/>
      <c r="B521" s="331"/>
      <c r="C521" s="331"/>
      <c r="D521" s="332"/>
      <c r="E521" s="331"/>
      <c r="F521" s="332"/>
      <c r="G521" s="331"/>
      <c r="H521" s="33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331"/>
      <c r="B522" s="331"/>
      <c r="C522" s="331"/>
      <c r="D522" s="332"/>
      <c r="E522" s="331"/>
      <c r="F522" s="332"/>
      <c r="G522" s="331"/>
      <c r="H522" s="33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331"/>
      <c r="B523" s="331"/>
      <c r="C523" s="331"/>
      <c r="D523" s="332"/>
      <c r="E523" s="331"/>
      <c r="F523" s="332"/>
      <c r="G523" s="331"/>
      <c r="H523" s="33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331"/>
      <c r="B524" s="331"/>
      <c r="C524" s="331"/>
      <c r="D524" s="332"/>
      <c r="E524" s="331"/>
      <c r="F524" s="332"/>
      <c r="G524" s="331"/>
      <c r="H524" s="33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331"/>
      <c r="B525" s="331"/>
      <c r="C525" s="331"/>
      <c r="D525" s="332"/>
      <c r="E525" s="331"/>
      <c r="F525" s="332"/>
      <c r="G525" s="331"/>
      <c r="H525" s="33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331"/>
      <c r="B526" s="331"/>
      <c r="C526" s="331"/>
      <c r="D526" s="332"/>
      <c r="E526" s="331"/>
      <c r="F526" s="332"/>
      <c r="G526" s="331"/>
      <c r="H526" s="33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331"/>
      <c r="B527" s="331"/>
      <c r="C527" s="331"/>
      <c r="D527" s="332"/>
      <c r="E527" s="331"/>
      <c r="F527" s="332"/>
      <c r="G527" s="331"/>
      <c r="H527" s="33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331"/>
      <c r="B528" s="331"/>
      <c r="C528" s="331"/>
      <c r="D528" s="332"/>
      <c r="E528" s="331"/>
      <c r="F528" s="332"/>
      <c r="G528" s="331"/>
      <c r="H528" s="33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331"/>
      <c r="B529" s="331"/>
      <c r="C529" s="331"/>
      <c r="D529" s="332"/>
      <c r="E529" s="331"/>
      <c r="F529" s="332"/>
      <c r="G529" s="331"/>
      <c r="H529" s="33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331"/>
      <c r="B530" s="331"/>
      <c r="C530" s="331"/>
      <c r="D530" s="332"/>
      <c r="E530" s="331"/>
      <c r="F530" s="332"/>
      <c r="G530" s="331"/>
      <c r="H530" s="33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331"/>
      <c r="B531" s="331"/>
      <c r="C531" s="331"/>
      <c r="D531" s="332"/>
      <c r="E531" s="331"/>
      <c r="F531" s="332"/>
      <c r="G531" s="331"/>
      <c r="H531" s="33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331"/>
      <c r="B532" s="331"/>
      <c r="C532" s="331"/>
      <c r="D532" s="332"/>
      <c r="E532" s="331"/>
      <c r="F532" s="332"/>
      <c r="G532" s="331"/>
      <c r="H532" s="33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331"/>
      <c r="B533" s="331"/>
      <c r="C533" s="331"/>
      <c r="D533" s="332"/>
      <c r="E533" s="331"/>
      <c r="F533" s="332"/>
      <c r="G533" s="331"/>
      <c r="H533" s="33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331"/>
      <c r="B534" s="331"/>
      <c r="C534" s="331"/>
      <c r="D534" s="332"/>
      <c r="E534" s="331"/>
      <c r="F534" s="332"/>
      <c r="G534" s="331"/>
      <c r="H534" s="33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331"/>
      <c r="B535" s="331"/>
      <c r="C535" s="331"/>
      <c r="D535" s="332"/>
      <c r="E535" s="331"/>
      <c r="F535" s="332"/>
      <c r="G535" s="331"/>
      <c r="H535" s="33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331"/>
      <c r="B536" s="331"/>
      <c r="C536" s="331"/>
      <c r="D536" s="332"/>
      <c r="E536" s="331"/>
      <c r="F536" s="332"/>
      <c r="G536" s="331"/>
      <c r="H536" s="33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331"/>
      <c r="B537" s="331"/>
      <c r="C537" s="331"/>
      <c r="D537" s="332"/>
      <c r="E537" s="331"/>
      <c r="F537" s="332"/>
      <c r="G537" s="331"/>
      <c r="H537" s="33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331"/>
      <c r="B538" s="331"/>
      <c r="C538" s="331"/>
      <c r="D538" s="332"/>
      <c r="E538" s="331"/>
      <c r="F538" s="332"/>
      <c r="G538" s="331"/>
      <c r="H538" s="33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331"/>
      <c r="B539" s="331"/>
      <c r="C539" s="331"/>
      <c r="D539" s="332"/>
      <c r="E539" s="331"/>
      <c r="F539" s="332"/>
      <c r="G539" s="331"/>
      <c r="H539" s="33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331"/>
      <c r="B540" s="331"/>
      <c r="C540" s="331"/>
      <c r="D540" s="332"/>
      <c r="E540" s="331"/>
      <c r="F540" s="332"/>
      <c r="G540" s="331"/>
      <c r="H540" s="33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331"/>
      <c r="B541" s="331"/>
      <c r="C541" s="331"/>
      <c r="D541" s="332"/>
      <c r="E541" s="331"/>
      <c r="F541" s="332"/>
      <c r="G541" s="331"/>
      <c r="H541" s="33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331"/>
      <c r="B542" s="331"/>
      <c r="C542" s="331"/>
      <c r="D542" s="332"/>
      <c r="E542" s="331"/>
      <c r="F542" s="332"/>
      <c r="G542" s="331"/>
      <c r="H542" s="33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331"/>
      <c r="B543" s="331"/>
      <c r="C543" s="331"/>
      <c r="D543" s="332"/>
      <c r="E543" s="331"/>
      <c r="F543" s="332"/>
      <c r="G543" s="331"/>
      <c r="H543" s="33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331"/>
      <c r="B544" s="331"/>
      <c r="C544" s="331"/>
      <c r="D544" s="332"/>
      <c r="E544" s="331"/>
      <c r="F544" s="332"/>
      <c r="G544" s="331"/>
      <c r="H544" s="33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331"/>
      <c r="B545" s="331"/>
      <c r="C545" s="331"/>
      <c r="D545" s="332"/>
      <c r="E545" s="331"/>
      <c r="F545" s="332"/>
      <c r="G545" s="331"/>
      <c r="H545" s="33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331"/>
      <c r="B546" s="331"/>
      <c r="C546" s="331"/>
      <c r="D546" s="332"/>
      <c r="E546" s="331"/>
      <c r="F546" s="332"/>
      <c r="G546" s="331"/>
      <c r="H546" s="33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331"/>
      <c r="B547" s="331"/>
      <c r="C547" s="331"/>
      <c r="D547" s="332"/>
      <c r="E547" s="331"/>
      <c r="F547" s="332"/>
      <c r="G547" s="331"/>
      <c r="H547" s="33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331"/>
      <c r="B548" s="331"/>
      <c r="C548" s="331"/>
      <c r="D548" s="332"/>
      <c r="E548" s="331"/>
      <c r="F548" s="332"/>
      <c r="G548" s="331"/>
      <c r="H548" s="33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331"/>
      <c r="B549" s="331"/>
      <c r="C549" s="331"/>
      <c r="D549" s="332"/>
      <c r="E549" s="331"/>
      <c r="F549" s="332"/>
      <c r="G549" s="331"/>
      <c r="H549" s="33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331"/>
      <c r="B550" s="331"/>
      <c r="C550" s="331"/>
      <c r="D550" s="332"/>
      <c r="E550" s="331"/>
      <c r="F550" s="332"/>
      <c r="G550" s="331"/>
      <c r="H550" s="33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331"/>
      <c r="B551" s="331"/>
      <c r="C551" s="331"/>
      <c r="D551" s="332"/>
      <c r="E551" s="331"/>
      <c r="F551" s="332"/>
      <c r="G551" s="331"/>
      <c r="H551" s="33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331"/>
      <c r="B552" s="331"/>
      <c r="C552" s="331"/>
      <c r="D552" s="332"/>
      <c r="E552" s="331"/>
      <c r="F552" s="332"/>
      <c r="G552" s="331"/>
      <c r="H552" s="33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331"/>
      <c r="B553" s="331"/>
      <c r="C553" s="331"/>
      <c r="D553" s="332"/>
      <c r="E553" s="331"/>
      <c r="F553" s="332"/>
      <c r="G553" s="331"/>
      <c r="H553" s="33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331"/>
      <c r="B554" s="331"/>
      <c r="C554" s="331"/>
      <c r="D554" s="332"/>
      <c r="E554" s="331"/>
      <c r="F554" s="332"/>
      <c r="G554" s="331"/>
      <c r="H554" s="33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331"/>
      <c r="B555" s="331"/>
      <c r="C555" s="331"/>
      <c r="D555" s="332"/>
      <c r="E555" s="331"/>
      <c r="F555" s="332"/>
      <c r="G555" s="331"/>
      <c r="H555" s="33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331"/>
      <c r="B556" s="331"/>
      <c r="C556" s="331"/>
      <c r="D556" s="332"/>
      <c r="E556" s="331"/>
      <c r="F556" s="332"/>
      <c r="G556" s="331"/>
      <c r="H556" s="33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331"/>
      <c r="B557" s="331"/>
      <c r="C557" s="331"/>
      <c r="D557" s="332"/>
      <c r="E557" s="331"/>
      <c r="F557" s="332"/>
      <c r="G557" s="331"/>
      <c r="H557" s="33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331"/>
      <c r="B558" s="331"/>
      <c r="C558" s="331"/>
      <c r="D558" s="332"/>
      <c r="E558" s="331"/>
      <c r="F558" s="332"/>
      <c r="G558" s="331"/>
      <c r="H558" s="33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331"/>
      <c r="B559" s="331"/>
      <c r="C559" s="331"/>
      <c r="D559" s="332"/>
      <c r="E559" s="331"/>
      <c r="F559" s="332"/>
      <c r="G559" s="331"/>
      <c r="H559" s="33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331"/>
      <c r="B560" s="331"/>
      <c r="C560" s="331"/>
      <c r="D560" s="332"/>
      <c r="E560" s="331"/>
      <c r="F560" s="332"/>
      <c r="G560" s="331"/>
      <c r="H560" s="33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331"/>
      <c r="B561" s="331"/>
      <c r="C561" s="331"/>
      <c r="D561" s="332"/>
      <c r="E561" s="331"/>
      <c r="F561" s="332"/>
      <c r="G561" s="331"/>
      <c r="H561" s="33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331"/>
      <c r="B562" s="331"/>
      <c r="C562" s="331"/>
      <c r="D562" s="332"/>
      <c r="E562" s="331"/>
      <c r="F562" s="332"/>
      <c r="G562" s="331"/>
      <c r="H562" s="33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331"/>
      <c r="B563" s="331"/>
      <c r="C563" s="331"/>
      <c r="D563" s="332"/>
      <c r="E563" s="331"/>
      <c r="F563" s="332"/>
      <c r="G563" s="331"/>
      <c r="H563" s="33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331"/>
      <c r="B564" s="331"/>
      <c r="C564" s="331"/>
      <c r="D564" s="332"/>
      <c r="E564" s="331"/>
      <c r="F564" s="332"/>
      <c r="G564" s="331"/>
      <c r="H564" s="33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331"/>
      <c r="B565" s="331"/>
      <c r="C565" s="331"/>
      <c r="D565" s="332"/>
      <c r="E565" s="331"/>
      <c r="F565" s="332"/>
      <c r="G565" s="331"/>
      <c r="H565" s="33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331"/>
      <c r="B566" s="331"/>
      <c r="C566" s="331"/>
      <c r="D566" s="332"/>
      <c r="E566" s="331"/>
      <c r="F566" s="332"/>
      <c r="G566" s="331"/>
      <c r="H566" s="33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331"/>
      <c r="B567" s="331"/>
      <c r="C567" s="331"/>
      <c r="D567" s="332"/>
      <c r="E567" s="331"/>
      <c r="F567" s="332"/>
      <c r="G567" s="331"/>
      <c r="H567" s="33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331"/>
      <c r="B568" s="331"/>
      <c r="C568" s="331"/>
      <c r="D568" s="332"/>
      <c r="E568" s="331"/>
      <c r="F568" s="332"/>
      <c r="G568" s="331"/>
      <c r="H568" s="33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331"/>
      <c r="B569" s="331"/>
      <c r="C569" s="331"/>
      <c r="D569" s="332"/>
      <c r="E569" s="331"/>
      <c r="F569" s="332"/>
      <c r="G569" s="331"/>
      <c r="H569" s="33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331"/>
      <c r="B570" s="331"/>
      <c r="C570" s="331"/>
      <c r="D570" s="332"/>
      <c r="E570" s="331"/>
      <c r="F570" s="332"/>
      <c r="G570" s="331"/>
      <c r="H570" s="33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331"/>
      <c r="B571" s="331"/>
      <c r="C571" s="331"/>
      <c r="D571" s="332"/>
      <c r="E571" s="331"/>
      <c r="F571" s="332"/>
      <c r="G571" s="331"/>
      <c r="H571" s="33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331"/>
      <c r="B572" s="331"/>
      <c r="C572" s="331"/>
      <c r="D572" s="332"/>
      <c r="E572" s="331"/>
      <c r="F572" s="332"/>
      <c r="G572" s="331"/>
      <c r="H572" s="33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331"/>
      <c r="B573" s="331"/>
      <c r="C573" s="331"/>
      <c r="D573" s="332"/>
      <c r="E573" s="331"/>
      <c r="F573" s="332"/>
      <c r="G573" s="331"/>
      <c r="H573" s="33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331"/>
      <c r="B574" s="331"/>
      <c r="C574" s="331"/>
      <c r="D574" s="332"/>
      <c r="E574" s="331"/>
      <c r="F574" s="332"/>
      <c r="G574" s="331"/>
      <c r="H574" s="33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331"/>
      <c r="B575" s="331"/>
      <c r="C575" s="331"/>
      <c r="D575" s="332"/>
      <c r="E575" s="331"/>
      <c r="F575" s="332"/>
      <c r="G575" s="331"/>
      <c r="H575" s="33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331"/>
      <c r="B576" s="331"/>
      <c r="C576" s="331"/>
      <c r="D576" s="332"/>
      <c r="E576" s="331"/>
      <c r="F576" s="332"/>
      <c r="G576" s="331"/>
      <c r="H576" s="33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331"/>
      <c r="B577" s="331"/>
      <c r="C577" s="331"/>
      <c r="D577" s="332"/>
      <c r="E577" s="331"/>
      <c r="F577" s="332"/>
      <c r="G577" s="331"/>
      <c r="H577" s="33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331"/>
      <c r="B578" s="331"/>
      <c r="C578" s="331"/>
      <c r="D578" s="332"/>
      <c r="E578" s="331"/>
      <c r="F578" s="332"/>
      <c r="G578" s="331"/>
      <c r="H578" s="33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331"/>
      <c r="B579" s="331"/>
      <c r="C579" s="331"/>
      <c r="D579" s="332"/>
      <c r="E579" s="331"/>
      <c r="F579" s="332"/>
      <c r="G579" s="331"/>
      <c r="H579" s="33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331"/>
      <c r="B580" s="331"/>
      <c r="C580" s="331"/>
      <c r="D580" s="332"/>
      <c r="E580" s="331"/>
      <c r="F580" s="332"/>
      <c r="G580" s="331"/>
      <c r="H580" s="33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331"/>
      <c r="B581" s="331"/>
      <c r="C581" s="331"/>
      <c r="D581" s="332"/>
      <c r="E581" s="331"/>
      <c r="F581" s="332"/>
      <c r="G581" s="331"/>
      <c r="H581" s="33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331"/>
      <c r="B582" s="331"/>
      <c r="C582" s="331"/>
      <c r="D582" s="332"/>
      <c r="E582" s="331"/>
      <c r="F582" s="332"/>
      <c r="G582" s="331"/>
      <c r="H582" s="33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331"/>
      <c r="B583" s="331"/>
      <c r="C583" s="331"/>
      <c r="D583" s="332"/>
      <c r="E583" s="331"/>
      <c r="F583" s="332"/>
      <c r="G583" s="331"/>
      <c r="H583" s="33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331"/>
      <c r="B584" s="331"/>
      <c r="C584" s="331"/>
      <c r="D584" s="332"/>
      <c r="E584" s="331"/>
      <c r="F584" s="332"/>
      <c r="G584" s="331"/>
      <c r="H584" s="33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331"/>
      <c r="B585" s="331"/>
      <c r="C585" s="331"/>
      <c r="D585" s="332"/>
      <c r="E585" s="331"/>
      <c r="F585" s="332"/>
      <c r="G585" s="331"/>
      <c r="H585" s="33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331"/>
      <c r="B586" s="331"/>
      <c r="C586" s="331"/>
      <c r="D586" s="332"/>
      <c r="E586" s="331"/>
      <c r="F586" s="332"/>
      <c r="G586" s="331"/>
      <c r="H586" s="33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331"/>
      <c r="B587" s="331"/>
      <c r="C587" s="331"/>
      <c r="D587" s="332"/>
      <c r="E587" s="331"/>
      <c r="F587" s="332"/>
      <c r="G587" s="331"/>
      <c r="H587" s="33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331"/>
      <c r="B588" s="331"/>
      <c r="C588" s="331"/>
      <c r="D588" s="332"/>
      <c r="E588" s="331"/>
      <c r="F588" s="332"/>
      <c r="G588" s="331"/>
      <c r="H588" s="33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331"/>
      <c r="B589" s="331"/>
      <c r="C589" s="331"/>
      <c r="D589" s="332"/>
      <c r="E589" s="331"/>
      <c r="F589" s="332"/>
      <c r="G589" s="331"/>
      <c r="H589" s="33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331"/>
      <c r="B590" s="331"/>
      <c r="C590" s="331"/>
      <c r="D590" s="332"/>
      <c r="E590" s="331"/>
      <c r="F590" s="332"/>
      <c r="G590" s="331"/>
      <c r="H590" s="33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331"/>
      <c r="B591" s="331"/>
      <c r="C591" s="331"/>
      <c r="D591" s="332"/>
      <c r="E591" s="331"/>
      <c r="F591" s="332"/>
      <c r="G591" s="331"/>
      <c r="H591" s="33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331"/>
      <c r="B592" s="331"/>
      <c r="C592" s="331"/>
      <c r="D592" s="332"/>
      <c r="E592" s="331"/>
      <c r="F592" s="332"/>
      <c r="G592" s="331"/>
      <c r="H592" s="33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331"/>
      <c r="B593" s="331"/>
      <c r="C593" s="331"/>
      <c r="D593" s="332"/>
      <c r="E593" s="331"/>
      <c r="F593" s="332"/>
      <c r="G593" s="331"/>
      <c r="H593" s="33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331"/>
      <c r="B594" s="331"/>
      <c r="C594" s="331"/>
      <c r="D594" s="332"/>
      <c r="E594" s="331"/>
      <c r="F594" s="332"/>
      <c r="G594" s="331"/>
      <c r="H594" s="33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331"/>
      <c r="B595" s="331"/>
      <c r="C595" s="331"/>
      <c r="D595" s="332"/>
      <c r="E595" s="331"/>
      <c r="F595" s="332"/>
      <c r="G595" s="331"/>
      <c r="H595" s="33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331"/>
      <c r="B596" s="331"/>
      <c r="C596" s="331"/>
      <c r="D596" s="332"/>
      <c r="E596" s="331"/>
      <c r="F596" s="332"/>
      <c r="G596" s="331"/>
      <c r="H596" s="33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331"/>
      <c r="B597" s="331"/>
      <c r="C597" s="331"/>
      <c r="D597" s="332"/>
      <c r="E597" s="331"/>
      <c r="F597" s="332"/>
      <c r="G597" s="331"/>
      <c r="H597" s="33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331"/>
      <c r="B598" s="331"/>
      <c r="C598" s="331"/>
      <c r="D598" s="332"/>
      <c r="E598" s="331"/>
      <c r="F598" s="332"/>
      <c r="G598" s="331"/>
      <c r="H598" s="33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331"/>
      <c r="B599" s="331"/>
      <c r="C599" s="331"/>
      <c r="D599" s="332"/>
      <c r="E599" s="331"/>
      <c r="F599" s="332"/>
      <c r="G599" s="331"/>
      <c r="H599" s="33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331"/>
      <c r="B600" s="331"/>
      <c r="C600" s="331"/>
      <c r="D600" s="332"/>
      <c r="E600" s="331"/>
      <c r="F600" s="332"/>
      <c r="G600" s="331"/>
      <c r="H600" s="33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331"/>
      <c r="B601" s="331"/>
      <c r="C601" s="331"/>
      <c r="D601" s="332"/>
      <c r="E601" s="331"/>
      <c r="F601" s="332"/>
      <c r="G601" s="331"/>
      <c r="H601" s="33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331"/>
      <c r="B602" s="331"/>
      <c r="C602" s="331"/>
      <c r="D602" s="332"/>
      <c r="E602" s="331"/>
      <c r="F602" s="332"/>
      <c r="G602" s="331"/>
      <c r="H602" s="33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331"/>
      <c r="B603" s="331"/>
      <c r="C603" s="331"/>
      <c r="D603" s="332"/>
      <c r="E603" s="331"/>
      <c r="F603" s="332"/>
      <c r="G603" s="331"/>
      <c r="H603" s="33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331"/>
      <c r="B604" s="331"/>
      <c r="C604" s="331"/>
      <c r="D604" s="332"/>
      <c r="E604" s="331"/>
      <c r="F604" s="332"/>
      <c r="G604" s="331"/>
      <c r="H604" s="33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331"/>
      <c r="B605" s="331"/>
      <c r="C605" s="331"/>
      <c r="D605" s="332"/>
      <c r="E605" s="331"/>
      <c r="F605" s="332"/>
      <c r="G605" s="331"/>
      <c r="H605" s="33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331"/>
      <c r="B606" s="331"/>
      <c r="C606" s="331"/>
      <c r="D606" s="332"/>
      <c r="E606" s="331"/>
      <c r="F606" s="332"/>
      <c r="G606" s="331"/>
      <c r="H606" s="33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331"/>
      <c r="B607" s="331"/>
      <c r="C607" s="331"/>
      <c r="D607" s="332"/>
      <c r="E607" s="331"/>
      <c r="F607" s="332"/>
      <c r="G607" s="331"/>
      <c r="H607" s="33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331"/>
      <c r="B608" s="331"/>
      <c r="C608" s="331"/>
      <c r="D608" s="332"/>
      <c r="E608" s="331"/>
      <c r="F608" s="332"/>
      <c r="G608" s="331"/>
      <c r="H608" s="33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331"/>
      <c r="B609" s="331"/>
      <c r="C609" s="331"/>
      <c r="D609" s="332"/>
      <c r="E609" s="331"/>
      <c r="F609" s="332"/>
      <c r="G609" s="331"/>
      <c r="H609" s="33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331"/>
      <c r="B610" s="331"/>
      <c r="C610" s="331"/>
      <c r="D610" s="332"/>
      <c r="E610" s="331"/>
      <c r="F610" s="332"/>
      <c r="G610" s="331"/>
      <c r="H610" s="33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331"/>
      <c r="B611" s="331"/>
      <c r="C611" s="331"/>
      <c r="D611" s="332"/>
      <c r="E611" s="331"/>
      <c r="F611" s="332"/>
      <c r="G611" s="331"/>
      <c r="H611" s="33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331"/>
      <c r="B612" s="331"/>
      <c r="C612" s="331"/>
      <c r="D612" s="332"/>
      <c r="E612" s="331"/>
      <c r="F612" s="332"/>
      <c r="G612" s="331"/>
      <c r="H612" s="33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331"/>
      <c r="B613" s="331"/>
      <c r="C613" s="331"/>
      <c r="D613" s="332"/>
      <c r="E613" s="331"/>
      <c r="F613" s="332"/>
      <c r="G613" s="331"/>
      <c r="H613" s="33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331"/>
      <c r="B614" s="331"/>
      <c r="C614" s="331"/>
      <c r="D614" s="332"/>
      <c r="E614" s="331"/>
      <c r="F614" s="332"/>
      <c r="G614" s="331"/>
      <c r="H614" s="33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331"/>
      <c r="B615" s="331"/>
      <c r="C615" s="331"/>
      <c r="D615" s="332"/>
      <c r="E615" s="331"/>
      <c r="F615" s="332"/>
      <c r="G615" s="331"/>
      <c r="H615" s="33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331"/>
      <c r="B616" s="331"/>
      <c r="C616" s="331"/>
      <c r="D616" s="332"/>
      <c r="E616" s="331"/>
      <c r="F616" s="332"/>
      <c r="G616" s="331"/>
      <c r="H616" s="33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331"/>
      <c r="B617" s="331"/>
      <c r="C617" s="331"/>
      <c r="D617" s="332"/>
      <c r="E617" s="331"/>
      <c r="F617" s="332"/>
      <c r="G617" s="331"/>
      <c r="H617" s="33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331"/>
      <c r="B618" s="331"/>
      <c r="C618" s="331"/>
      <c r="D618" s="332"/>
      <c r="E618" s="331"/>
      <c r="F618" s="332"/>
      <c r="G618" s="331"/>
      <c r="H618" s="33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331"/>
      <c r="B619" s="331"/>
      <c r="C619" s="331"/>
      <c r="D619" s="332"/>
      <c r="E619" s="331"/>
      <c r="F619" s="332"/>
      <c r="G619" s="331"/>
      <c r="H619" s="33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331"/>
      <c r="B620" s="331"/>
      <c r="C620" s="331"/>
      <c r="D620" s="332"/>
      <c r="E620" s="331"/>
      <c r="F620" s="332"/>
      <c r="G620" s="331"/>
      <c r="H620" s="33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331"/>
      <c r="B621" s="331"/>
      <c r="C621" s="331"/>
      <c r="D621" s="332"/>
      <c r="E621" s="331"/>
      <c r="F621" s="332"/>
      <c r="G621" s="331"/>
      <c r="H621" s="33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331"/>
      <c r="B622" s="331"/>
      <c r="C622" s="331"/>
      <c r="D622" s="332"/>
      <c r="E622" s="331"/>
      <c r="F622" s="332"/>
      <c r="G622" s="331"/>
      <c r="H622" s="33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331"/>
      <c r="B623" s="331"/>
      <c r="C623" s="331"/>
      <c r="D623" s="332"/>
      <c r="E623" s="331"/>
      <c r="F623" s="332"/>
      <c r="G623" s="331"/>
      <c r="H623" s="33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331"/>
      <c r="B624" s="331"/>
      <c r="C624" s="331"/>
      <c r="D624" s="332"/>
      <c r="E624" s="331"/>
      <c r="F624" s="332"/>
      <c r="G624" s="331"/>
      <c r="H624" s="33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331"/>
      <c r="B625" s="331"/>
      <c r="C625" s="331"/>
      <c r="D625" s="332"/>
      <c r="E625" s="331"/>
      <c r="F625" s="332"/>
      <c r="G625" s="331"/>
      <c r="H625" s="33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331"/>
      <c r="B626" s="331"/>
      <c r="C626" s="331"/>
      <c r="D626" s="332"/>
      <c r="E626" s="331"/>
      <c r="F626" s="332"/>
      <c r="G626" s="331"/>
      <c r="H626" s="33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331"/>
      <c r="B627" s="331"/>
      <c r="C627" s="331"/>
      <c r="D627" s="332"/>
      <c r="E627" s="331"/>
      <c r="F627" s="332"/>
      <c r="G627" s="331"/>
      <c r="H627" s="33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331"/>
      <c r="B628" s="331"/>
      <c r="C628" s="331"/>
      <c r="D628" s="332"/>
      <c r="E628" s="331"/>
      <c r="F628" s="332"/>
      <c r="G628" s="331"/>
      <c r="H628" s="33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331"/>
      <c r="B629" s="331"/>
      <c r="C629" s="331"/>
      <c r="D629" s="332"/>
      <c r="E629" s="331"/>
      <c r="F629" s="332"/>
      <c r="G629" s="331"/>
      <c r="H629" s="33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331"/>
      <c r="B630" s="331"/>
      <c r="C630" s="331"/>
      <c r="D630" s="332"/>
      <c r="E630" s="331"/>
      <c r="F630" s="332"/>
      <c r="G630" s="331"/>
      <c r="H630" s="33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331"/>
      <c r="B631" s="331"/>
      <c r="C631" s="331"/>
      <c r="D631" s="332"/>
      <c r="E631" s="331"/>
      <c r="F631" s="332"/>
      <c r="G631" s="331"/>
      <c r="H631" s="33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331"/>
      <c r="B632" s="331"/>
      <c r="C632" s="331"/>
      <c r="D632" s="332"/>
      <c r="E632" s="331"/>
      <c r="F632" s="332"/>
      <c r="G632" s="331"/>
      <c r="H632" s="33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331"/>
      <c r="B633" s="331"/>
      <c r="C633" s="331"/>
      <c r="D633" s="332"/>
      <c r="E633" s="331"/>
      <c r="F633" s="332"/>
      <c r="G633" s="331"/>
      <c r="H633" s="33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331"/>
      <c r="B634" s="331"/>
      <c r="C634" s="331"/>
      <c r="D634" s="332"/>
      <c r="E634" s="331"/>
      <c r="F634" s="332"/>
      <c r="G634" s="331"/>
      <c r="H634" s="33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331"/>
      <c r="B635" s="331"/>
      <c r="C635" s="331"/>
      <c r="D635" s="332"/>
      <c r="E635" s="331"/>
      <c r="F635" s="332"/>
      <c r="G635" s="331"/>
      <c r="H635" s="33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331"/>
      <c r="B636" s="331"/>
      <c r="C636" s="331"/>
      <c r="D636" s="332"/>
      <c r="E636" s="331"/>
      <c r="F636" s="332"/>
      <c r="G636" s="331"/>
      <c r="H636" s="33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331"/>
      <c r="B637" s="331"/>
      <c r="C637" s="331"/>
      <c r="D637" s="332"/>
      <c r="E637" s="331"/>
      <c r="F637" s="332"/>
      <c r="G637" s="331"/>
      <c r="H637" s="33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331"/>
      <c r="B638" s="331"/>
      <c r="C638" s="331"/>
      <c r="D638" s="332"/>
      <c r="E638" s="331"/>
      <c r="F638" s="332"/>
      <c r="G638" s="331"/>
      <c r="H638" s="33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331"/>
      <c r="B639" s="331"/>
      <c r="C639" s="331"/>
      <c r="D639" s="332"/>
      <c r="E639" s="331"/>
      <c r="F639" s="332"/>
      <c r="G639" s="331"/>
      <c r="H639" s="33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331"/>
      <c r="B640" s="331"/>
      <c r="C640" s="331"/>
      <c r="D640" s="332"/>
      <c r="E640" s="331"/>
      <c r="F640" s="332"/>
      <c r="G640" s="331"/>
      <c r="H640" s="33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331"/>
      <c r="B641" s="331"/>
      <c r="C641" s="331"/>
      <c r="D641" s="332"/>
      <c r="E641" s="331"/>
      <c r="F641" s="332"/>
      <c r="G641" s="331"/>
      <c r="H641" s="33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331"/>
      <c r="B642" s="331"/>
      <c r="C642" s="331"/>
      <c r="D642" s="332"/>
      <c r="E642" s="331"/>
      <c r="F642" s="332"/>
      <c r="G642" s="331"/>
      <c r="H642" s="33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331"/>
      <c r="B643" s="331"/>
      <c r="C643" s="331"/>
      <c r="D643" s="332"/>
      <c r="E643" s="331"/>
      <c r="F643" s="332"/>
      <c r="G643" s="331"/>
      <c r="H643" s="33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331"/>
      <c r="B644" s="331"/>
      <c r="C644" s="331"/>
      <c r="D644" s="332"/>
      <c r="E644" s="331"/>
      <c r="F644" s="332"/>
      <c r="G644" s="331"/>
      <c r="H644" s="33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331"/>
      <c r="B645" s="331"/>
      <c r="C645" s="331"/>
      <c r="D645" s="332"/>
      <c r="E645" s="331"/>
      <c r="F645" s="332"/>
      <c r="G645" s="331"/>
      <c r="H645" s="33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331"/>
      <c r="B646" s="331"/>
      <c r="C646" s="331"/>
      <c r="D646" s="332"/>
      <c r="E646" s="331"/>
      <c r="F646" s="332"/>
      <c r="G646" s="331"/>
      <c r="H646" s="33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331"/>
      <c r="B647" s="331"/>
      <c r="C647" s="331"/>
      <c r="D647" s="332"/>
      <c r="E647" s="331"/>
      <c r="F647" s="332"/>
      <c r="G647" s="331"/>
      <c r="H647" s="33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331"/>
      <c r="B648" s="331"/>
      <c r="C648" s="331"/>
      <c r="D648" s="332"/>
      <c r="E648" s="331"/>
      <c r="F648" s="332"/>
      <c r="G648" s="331"/>
      <c r="H648" s="33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331"/>
      <c r="B649" s="331"/>
      <c r="C649" s="331"/>
      <c r="D649" s="332"/>
      <c r="E649" s="331"/>
      <c r="F649" s="332"/>
      <c r="G649" s="331"/>
      <c r="H649" s="33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331"/>
      <c r="B650" s="331"/>
      <c r="C650" s="331"/>
      <c r="D650" s="332"/>
      <c r="E650" s="331"/>
      <c r="F650" s="332"/>
      <c r="G650" s="331"/>
      <c r="H650" s="33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331"/>
      <c r="B651" s="331"/>
      <c r="C651" s="331"/>
      <c r="D651" s="332"/>
      <c r="E651" s="331"/>
      <c r="F651" s="332"/>
      <c r="G651" s="331"/>
      <c r="H651" s="33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331"/>
      <c r="B652" s="331"/>
      <c r="C652" s="331"/>
      <c r="D652" s="332"/>
      <c r="E652" s="331"/>
      <c r="F652" s="332"/>
      <c r="G652" s="331"/>
      <c r="H652" s="33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331"/>
      <c r="B653" s="331"/>
      <c r="C653" s="331"/>
      <c r="D653" s="332"/>
      <c r="E653" s="331"/>
      <c r="F653" s="332"/>
      <c r="G653" s="331"/>
      <c r="H653" s="33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331"/>
      <c r="B654" s="331"/>
      <c r="C654" s="331"/>
      <c r="D654" s="332"/>
      <c r="E654" s="331"/>
      <c r="F654" s="332"/>
      <c r="G654" s="331"/>
      <c r="H654" s="33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331"/>
      <c r="B655" s="331"/>
      <c r="C655" s="331"/>
      <c r="D655" s="332"/>
      <c r="E655" s="331"/>
      <c r="F655" s="332"/>
      <c r="G655" s="331"/>
      <c r="H655" s="33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331"/>
      <c r="B656" s="331"/>
      <c r="C656" s="331"/>
      <c r="D656" s="332"/>
      <c r="E656" s="331"/>
      <c r="F656" s="332"/>
      <c r="G656" s="331"/>
      <c r="H656" s="33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331"/>
      <c r="B657" s="331"/>
      <c r="C657" s="331"/>
      <c r="D657" s="332"/>
      <c r="E657" s="331"/>
      <c r="F657" s="332"/>
      <c r="G657" s="331"/>
      <c r="H657" s="33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331"/>
      <c r="B658" s="331"/>
      <c r="C658" s="331"/>
      <c r="D658" s="332"/>
      <c r="E658" s="331"/>
      <c r="F658" s="332"/>
      <c r="G658" s="331"/>
      <c r="H658" s="33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331"/>
      <c r="B659" s="331"/>
      <c r="C659" s="331"/>
      <c r="D659" s="332"/>
      <c r="E659" s="331"/>
      <c r="F659" s="332"/>
      <c r="G659" s="331"/>
      <c r="H659" s="33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331"/>
      <c r="B660" s="331"/>
      <c r="C660" s="331"/>
      <c r="D660" s="332"/>
      <c r="E660" s="331"/>
      <c r="F660" s="332"/>
      <c r="G660" s="331"/>
      <c r="H660" s="33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331"/>
      <c r="B661" s="331"/>
      <c r="C661" s="331"/>
      <c r="D661" s="332"/>
      <c r="E661" s="331"/>
      <c r="F661" s="332"/>
      <c r="G661" s="331"/>
      <c r="H661" s="33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331"/>
      <c r="B662" s="331"/>
      <c r="C662" s="331"/>
      <c r="D662" s="332"/>
      <c r="E662" s="331"/>
      <c r="F662" s="332"/>
      <c r="G662" s="331"/>
      <c r="H662" s="33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331"/>
      <c r="B663" s="331"/>
      <c r="C663" s="331"/>
      <c r="D663" s="332"/>
      <c r="E663" s="331"/>
      <c r="F663" s="332"/>
      <c r="G663" s="331"/>
      <c r="H663" s="33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331"/>
      <c r="B664" s="331"/>
      <c r="C664" s="331"/>
      <c r="D664" s="332"/>
      <c r="E664" s="331"/>
      <c r="F664" s="332"/>
      <c r="G664" s="331"/>
      <c r="H664" s="33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331"/>
      <c r="B665" s="331"/>
      <c r="C665" s="331"/>
      <c r="D665" s="332"/>
      <c r="E665" s="331"/>
      <c r="F665" s="332"/>
      <c r="G665" s="331"/>
      <c r="H665" s="33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331"/>
      <c r="B666" s="331"/>
      <c r="C666" s="331"/>
      <c r="D666" s="332"/>
      <c r="E666" s="331"/>
      <c r="F666" s="332"/>
      <c r="G666" s="331"/>
      <c r="H666" s="33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331"/>
      <c r="B667" s="331"/>
      <c r="C667" s="331"/>
      <c r="D667" s="332"/>
      <c r="E667" s="331"/>
      <c r="F667" s="332"/>
      <c r="G667" s="331"/>
      <c r="H667" s="33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331"/>
      <c r="B668" s="331"/>
      <c r="C668" s="331"/>
      <c r="D668" s="332"/>
      <c r="E668" s="331"/>
      <c r="F668" s="332"/>
      <c r="G668" s="331"/>
      <c r="H668" s="33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331"/>
      <c r="B669" s="331"/>
      <c r="C669" s="331"/>
      <c r="D669" s="332"/>
      <c r="E669" s="331"/>
      <c r="F669" s="332"/>
      <c r="G669" s="331"/>
      <c r="H669" s="33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331"/>
      <c r="B670" s="331"/>
      <c r="C670" s="331"/>
      <c r="D670" s="332"/>
      <c r="E670" s="331"/>
      <c r="F670" s="332"/>
      <c r="G670" s="331"/>
      <c r="H670" s="33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331"/>
      <c r="B671" s="331"/>
      <c r="C671" s="331"/>
      <c r="D671" s="332"/>
      <c r="E671" s="331"/>
      <c r="F671" s="332"/>
      <c r="G671" s="331"/>
      <c r="H671" s="33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331"/>
      <c r="B672" s="331"/>
      <c r="C672" s="331"/>
      <c r="D672" s="332"/>
      <c r="E672" s="331"/>
      <c r="F672" s="332"/>
      <c r="G672" s="331"/>
      <c r="H672" s="33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331"/>
      <c r="B673" s="331"/>
      <c r="C673" s="331"/>
      <c r="D673" s="332"/>
      <c r="E673" s="331"/>
      <c r="F673" s="332"/>
      <c r="G673" s="331"/>
      <c r="H673" s="33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331"/>
      <c r="B674" s="331"/>
      <c r="C674" s="331"/>
      <c r="D674" s="332"/>
      <c r="E674" s="331"/>
      <c r="F674" s="332"/>
      <c r="G674" s="331"/>
      <c r="H674" s="33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331"/>
      <c r="B675" s="331"/>
      <c r="C675" s="331"/>
      <c r="D675" s="332"/>
      <c r="E675" s="331"/>
      <c r="F675" s="332"/>
      <c r="G675" s="331"/>
      <c r="H675" s="33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331"/>
      <c r="B676" s="331"/>
      <c r="C676" s="331"/>
      <c r="D676" s="332"/>
      <c r="E676" s="331"/>
      <c r="F676" s="332"/>
      <c r="G676" s="331"/>
      <c r="H676" s="33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331"/>
      <c r="B677" s="331"/>
      <c r="C677" s="331"/>
      <c r="D677" s="332"/>
      <c r="E677" s="331"/>
      <c r="F677" s="332"/>
      <c r="G677" s="331"/>
      <c r="H677" s="33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331"/>
      <c r="B678" s="331"/>
      <c r="C678" s="331"/>
      <c r="D678" s="332"/>
      <c r="E678" s="331"/>
      <c r="F678" s="332"/>
      <c r="G678" s="331"/>
      <c r="H678" s="33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331"/>
      <c r="B679" s="331"/>
      <c r="C679" s="331"/>
      <c r="D679" s="332"/>
      <c r="E679" s="331"/>
      <c r="F679" s="332"/>
      <c r="G679" s="331"/>
      <c r="H679" s="33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331"/>
      <c r="B680" s="331"/>
      <c r="C680" s="331"/>
      <c r="D680" s="332"/>
      <c r="E680" s="331"/>
      <c r="F680" s="332"/>
      <c r="G680" s="331"/>
      <c r="H680" s="33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331"/>
      <c r="B681" s="331"/>
      <c r="C681" s="331"/>
      <c r="D681" s="332"/>
      <c r="E681" s="331"/>
      <c r="F681" s="332"/>
      <c r="G681" s="331"/>
      <c r="H681" s="33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331"/>
      <c r="B682" s="331"/>
      <c r="C682" s="331"/>
      <c r="D682" s="332"/>
      <c r="E682" s="331"/>
      <c r="F682" s="332"/>
      <c r="G682" s="331"/>
      <c r="H682" s="33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331"/>
      <c r="B683" s="331"/>
      <c r="C683" s="331"/>
      <c r="D683" s="332"/>
      <c r="E683" s="331"/>
      <c r="F683" s="332"/>
      <c r="G683" s="331"/>
      <c r="H683" s="33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331"/>
      <c r="B684" s="331"/>
      <c r="C684" s="331"/>
      <c r="D684" s="332"/>
      <c r="E684" s="331"/>
      <c r="F684" s="332"/>
      <c r="G684" s="331"/>
      <c r="H684" s="33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331"/>
      <c r="B685" s="331"/>
      <c r="C685" s="331"/>
      <c r="D685" s="332"/>
      <c r="E685" s="331"/>
      <c r="F685" s="332"/>
      <c r="G685" s="331"/>
      <c r="H685" s="33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331"/>
      <c r="B686" s="331"/>
      <c r="C686" s="331"/>
      <c r="D686" s="332"/>
      <c r="E686" s="331"/>
      <c r="F686" s="332"/>
      <c r="G686" s="331"/>
      <c r="H686" s="33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331"/>
      <c r="B687" s="331"/>
      <c r="C687" s="331"/>
      <c r="D687" s="332"/>
      <c r="E687" s="331"/>
      <c r="F687" s="332"/>
      <c r="G687" s="331"/>
      <c r="H687" s="33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331"/>
      <c r="B688" s="331"/>
      <c r="C688" s="331"/>
      <c r="D688" s="332"/>
      <c r="E688" s="331"/>
      <c r="F688" s="332"/>
      <c r="G688" s="331"/>
      <c r="H688" s="33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331"/>
      <c r="B689" s="331"/>
      <c r="C689" s="331"/>
      <c r="D689" s="332"/>
      <c r="E689" s="331"/>
      <c r="F689" s="332"/>
      <c r="G689" s="331"/>
      <c r="H689" s="33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331"/>
      <c r="B690" s="331"/>
      <c r="C690" s="331"/>
      <c r="D690" s="332"/>
      <c r="E690" s="331"/>
      <c r="F690" s="332"/>
      <c r="G690" s="331"/>
      <c r="H690" s="33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331"/>
      <c r="B691" s="331"/>
      <c r="C691" s="331"/>
      <c r="D691" s="332"/>
      <c r="E691" s="331"/>
      <c r="F691" s="332"/>
      <c r="G691" s="331"/>
      <c r="H691" s="33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331"/>
      <c r="B692" s="331"/>
      <c r="C692" s="331"/>
      <c r="D692" s="332"/>
      <c r="E692" s="331"/>
      <c r="F692" s="332"/>
      <c r="G692" s="331"/>
      <c r="H692" s="33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331"/>
      <c r="B693" s="331"/>
      <c r="C693" s="331"/>
      <c r="D693" s="332"/>
      <c r="E693" s="331"/>
      <c r="F693" s="332"/>
      <c r="G693" s="331"/>
      <c r="H693" s="33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331"/>
      <c r="B694" s="331"/>
      <c r="C694" s="331"/>
      <c r="D694" s="332"/>
      <c r="E694" s="331"/>
      <c r="F694" s="332"/>
      <c r="G694" s="331"/>
      <c r="H694" s="33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331"/>
      <c r="B695" s="331"/>
      <c r="C695" s="331"/>
      <c r="D695" s="332"/>
      <c r="E695" s="331"/>
      <c r="F695" s="332"/>
      <c r="G695" s="331"/>
      <c r="H695" s="33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331"/>
      <c r="B696" s="331"/>
      <c r="C696" s="331"/>
      <c r="D696" s="332"/>
      <c r="E696" s="331"/>
      <c r="F696" s="332"/>
      <c r="G696" s="331"/>
      <c r="H696" s="33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331"/>
      <c r="B697" s="331"/>
      <c r="C697" s="331"/>
      <c r="D697" s="332"/>
      <c r="E697" s="331"/>
      <c r="F697" s="332"/>
      <c r="G697" s="331"/>
      <c r="H697" s="33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331"/>
      <c r="B698" s="331"/>
      <c r="C698" s="331"/>
      <c r="D698" s="332"/>
      <c r="E698" s="331"/>
      <c r="F698" s="332"/>
      <c r="G698" s="331"/>
      <c r="H698" s="33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331"/>
      <c r="B699" s="331"/>
      <c r="C699" s="331"/>
      <c r="D699" s="332"/>
      <c r="E699" s="331"/>
      <c r="F699" s="332"/>
      <c r="G699" s="331"/>
      <c r="H699" s="33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331"/>
      <c r="B700" s="331"/>
      <c r="C700" s="331"/>
      <c r="D700" s="332"/>
      <c r="E700" s="331"/>
      <c r="F700" s="332"/>
      <c r="G700" s="331"/>
      <c r="H700" s="33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331"/>
      <c r="B701" s="331"/>
      <c r="C701" s="331"/>
      <c r="D701" s="332"/>
      <c r="E701" s="331"/>
      <c r="F701" s="332"/>
      <c r="G701" s="331"/>
      <c r="H701" s="33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331"/>
      <c r="B702" s="331"/>
      <c r="C702" s="331"/>
      <c r="D702" s="332"/>
      <c r="E702" s="331"/>
      <c r="F702" s="332"/>
      <c r="G702" s="331"/>
      <c r="H702" s="33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331"/>
      <c r="B703" s="331"/>
      <c r="C703" s="331"/>
      <c r="D703" s="332"/>
      <c r="E703" s="331"/>
      <c r="F703" s="332"/>
      <c r="G703" s="331"/>
      <c r="H703" s="33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331"/>
      <c r="B704" s="331"/>
      <c r="C704" s="331"/>
      <c r="D704" s="332"/>
      <c r="E704" s="331"/>
      <c r="F704" s="332"/>
      <c r="G704" s="331"/>
      <c r="H704" s="33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331"/>
      <c r="B705" s="331"/>
      <c r="C705" s="331"/>
      <c r="D705" s="332"/>
      <c r="E705" s="331"/>
      <c r="F705" s="332"/>
      <c r="G705" s="331"/>
      <c r="H705" s="33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331"/>
      <c r="B706" s="331"/>
      <c r="C706" s="331"/>
      <c r="D706" s="332"/>
      <c r="E706" s="331"/>
      <c r="F706" s="332"/>
      <c r="G706" s="331"/>
      <c r="H706" s="33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331"/>
      <c r="B707" s="331"/>
      <c r="C707" s="331"/>
      <c r="D707" s="332"/>
      <c r="E707" s="331"/>
      <c r="F707" s="332"/>
      <c r="G707" s="331"/>
      <c r="H707" s="33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331"/>
      <c r="B708" s="331"/>
      <c r="C708" s="331"/>
      <c r="D708" s="332"/>
      <c r="E708" s="331"/>
      <c r="F708" s="332"/>
      <c r="G708" s="331"/>
      <c r="H708" s="33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331"/>
      <c r="B709" s="331"/>
      <c r="C709" s="331"/>
      <c r="D709" s="332"/>
      <c r="E709" s="331"/>
      <c r="F709" s="332"/>
      <c r="G709" s="331"/>
      <c r="H709" s="33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331"/>
      <c r="B710" s="331"/>
      <c r="C710" s="331"/>
      <c r="D710" s="332"/>
      <c r="E710" s="331"/>
      <c r="F710" s="332"/>
      <c r="G710" s="331"/>
      <c r="H710" s="33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331"/>
      <c r="B711" s="331"/>
      <c r="C711" s="331"/>
      <c r="D711" s="332"/>
      <c r="E711" s="331"/>
      <c r="F711" s="332"/>
      <c r="G711" s="331"/>
      <c r="H711" s="33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331"/>
      <c r="B712" s="331"/>
      <c r="C712" s="331"/>
      <c r="D712" s="332"/>
      <c r="E712" s="331"/>
      <c r="F712" s="332"/>
      <c r="G712" s="331"/>
      <c r="H712" s="33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331"/>
      <c r="B713" s="331"/>
      <c r="C713" s="331"/>
      <c r="D713" s="332"/>
      <c r="E713" s="331"/>
      <c r="F713" s="332"/>
      <c r="G713" s="331"/>
      <c r="H713" s="33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331"/>
      <c r="B714" s="331"/>
      <c r="C714" s="331"/>
      <c r="D714" s="332"/>
      <c r="E714" s="331"/>
      <c r="F714" s="332"/>
      <c r="G714" s="331"/>
      <c r="H714" s="33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331"/>
      <c r="B715" s="331"/>
      <c r="C715" s="331"/>
      <c r="D715" s="332"/>
      <c r="E715" s="331"/>
      <c r="F715" s="332"/>
      <c r="G715" s="331"/>
      <c r="H715" s="33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331"/>
      <c r="B716" s="331"/>
      <c r="C716" s="331"/>
      <c r="D716" s="332"/>
      <c r="E716" s="331"/>
      <c r="F716" s="332"/>
      <c r="G716" s="331"/>
      <c r="H716" s="33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331"/>
      <c r="B717" s="331"/>
      <c r="C717" s="331"/>
      <c r="D717" s="332"/>
      <c r="E717" s="331"/>
      <c r="F717" s="332"/>
      <c r="G717" s="331"/>
      <c r="H717" s="33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331"/>
      <c r="B718" s="331"/>
      <c r="C718" s="331"/>
      <c r="D718" s="332"/>
      <c r="E718" s="331"/>
      <c r="F718" s="332"/>
      <c r="G718" s="331"/>
      <c r="H718" s="33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331"/>
      <c r="B719" s="331"/>
      <c r="C719" s="331"/>
      <c r="D719" s="332"/>
      <c r="E719" s="331"/>
      <c r="F719" s="332"/>
      <c r="G719" s="331"/>
      <c r="H719" s="33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331"/>
      <c r="B720" s="331"/>
      <c r="C720" s="331"/>
      <c r="D720" s="332"/>
      <c r="E720" s="331"/>
      <c r="F720" s="332"/>
      <c r="G720" s="331"/>
      <c r="H720" s="33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331"/>
      <c r="B721" s="331"/>
      <c r="C721" s="331"/>
      <c r="D721" s="332"/>
      <c r="E721" s="331"/>
      <c r="F721" s="332"/>
      <c r="G721" s="331"/>
      <c r="H721" s="33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331"/>
      <c r="B722" s="331"/>
      <c r="C722" s="331"/>
      <c r="D722" s="332"/>
      <c r="E722" s="331"/>
      <c r="F722" s="332"/>
      <c r="G722" s="331"/>
      <c r="H722" s="33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331"/>
      <c r="B723" s="331"/>
      <c r="C723" s="331"/>
      <c r="D723" s="332"/>
      <c r="E723" s="331"/>
      <c r="F723" s="332"/>
      <c r="G723" s="331"/>
      <c r="H723" s="33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331"/>
      <c r="B724" s="331"/>
      <c r="C724" s="331"/>
      <c r="D724" s="332"/>
      <c r="E724" s="331"/>
      <c r="F724" s="332"/>
      <c r="G724" s="331"/>
      <c r="H724" s="33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331"/>
      <c r="B725" s="331"/>
      <c r="C725" s="331"/>
      <c r="D725" s="332"/>
      <c r="E725" s="331"/>
      <c r="F725" s="332"/>
      <c r="G725" s="331"/>
      <c r="H725" s="33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331"/>
      <c r="B726" s="331"/>
      <c r="C726" s="331"/>
      <c r="D726" s="332"/>
      <c r="E726" s="331"/>
      <c r="F726" s="332"/>
      <c r="G726" s="331"/>
      <c r="H726" s="33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331"/>
      <c r="B727" s="331"/>
      <c r="C727" s="331"/>
      <c r="D727" s="332"/>
      <c r="E727" s="331"/>
      <c r="F727" s="332"/>
      <c r="G727" s="331"/>
      <c r="H727" s="33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331"/>
      <c r="B728" s="331"/>
      <c r="C728" s="331"/>
      <c r="D728" s="332"/>
      <c r="E728" s="331"/>
      <c r="F728" s="332"/>
      <c r="G728" s="331"/>
      <c r="H728" s="33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331"/>
      <c r="B729" s="331"/>
      <c r="C729" s="331"/>
      <c r="D729" s="332"/>
      <c r="E729" s="331"/>
      <c r="F729" s="332"/>
      <c r="G729" s="331"/>
      <c r="H729" s="33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331"/>
      <c r="B730" s="331"/>
      <c r="C730" s="331"/>
      <c r="D730" s="332"/>
      <c r="E730" s="331"/>
      <c r="F730" s="332"/>
      <c r="G730" s="331"/>
      <c r="H730" s="33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331"/>
      <c r="B731" s="331"/>
      <c r="C731" s="331"/>
      <c r="D731" s="332"/>
      <c r="E731" s="331"/>
      <c r="F731" s="332"/>
      <c r="G731" s="331"/>
      <c r="H731" s="33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331"/>
      <c r="B732" s="331"/>
      <c r="C732" s="331"/>
      <c r="D732" s="332"/>
      <c r="E732" s="331"/>
      <c r="F732" s="332"/>
      <c r="G732" s="331"/>
      <c r="H732" s="33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331"/>
      <c r="B733" s="331"/>
      <c r="C733" s="331"/>
      <c r="D733" s="332"/>
      <c r="E733" s="331"/>
      <c r="F733" s="332"/>
      <c r="G733" s="331"/>
      <c r="H733" s="33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331"/>
      <c r="B734" s="331"/>
      <c r="C734" s="331"/>
      <c r="D734" s="332"/>
      <c r="E734" s="331"/>
      <c r="F734" s="332"/>
      <c r="G734" s="331"/>
      <c r="H734" s="33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331"/>
      <c r="B735" s="331"/>
      <c r="C735" s="331"/>
      <c r="D735" s="332"/>
      <c r="E735" s="331"/>
      <c r="F735" s="332"/>
      <c r="G735" s="331"/>
      <c r="H735" s="33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331"/>
      <c r="B736" s="331"/>
      <c r="C736" s="331"/>
      <c r="D736" s="332"/>
      <c r="E736" s="331"/>
      <c r="F736" s="332"/>
      <c r="G736" s="331"/>
      <c r="H736" s="33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331"/>
      <c r="B737" s="331"/>
      <c r="C737" s="331"/>
      <c r="D737" s="332"/>
      <c r="E737" s="331"/>
      <c r="F737" s="332"/>
      <c r="G737" s="331"/>
      <c r="H737" s="33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331"/>
      <c r="B738" s="331"/>
      <c r="C738" s="331"/>
      <c r="D738" s="332"/>
      <c r="E738" s="331"/>
      <c r="F738" s="332"/>
      <c r="G738" s="331"/>
      <c r="H738" s="33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331"/>
      <c r="B739" s="331"/>
      <c r="C739" s="331"/>
      <c r="D739" s="332"/>
      <c r="E739" s="331"/>
      <c r="F739" s="332"/>
      <c r="G739" s="331"/>
      <c r="H739" s="33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331"/>
      <c r="B740" s="331"/>
      <c r="C740" s="331"/>
      <c r="D740" s="332"/>
      <c r="E740" s="331"/>
      <c r="F740" s="332"/>
      <c r="G740" s="331"/>
      <c r="H740" s="33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331"/>
      <c r="B741" s="331"/>
      <c r="C741" s="331"/>
      <c r="D741" s="332"/>
      <c r="E741" s="331"/>
      <c r="F741" s="332"/>
      <c r="G741" s="331"/>
      <c r="H741" s="33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331"/>
      <c r="B742" s="331"/>
      <c r="C742" s="331"/>
      <c r="D742" s="332"/>
      <c r="E742" s="331"/>
      <c r="F742" s="332"/>
      <c r="G742" s="331"/>
      <c r="H742" s="33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331"/>
      <c r="B743" s="331"/>
      <c r="C743" s="331"/>
      <c r="D743" s="332"/>
      <c r="E743" s="331"/>
      <c r="F743" s="332"/>
      <c r="G743" s="331"/>
      <c r="H743" s="33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331"/>
      <c r="B744" s="331"/>
      <c r="C744" s="331"/>
      <c r="D744" s="332"/>
      <c r="E744" s="331"/>
      <c r="F744" s="332"/>
      <c r="G744" s="331"/>
      <c r="H744" s="33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331"/>
      <c r="B745" s="331"/>
      <c r="C745" s="331"/>
      <c r="D745" s="332"/>
      <c r="E745" s="331"/>
      <c r="F745" s="332"/>
      <c r="G745" s="331"/>
      <c r="H745" s="33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331"/>
      <c r="B746" s="331"/>
      <c r="C746" s="331"/>
      <c r="D746" s="332"/>
      <c r="E746" s="331"/>
      <c r="F746" s="332"/>
      <c r="G746" s="331"/>
      <c r="H746" s="33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331"/>
      <c r="B747" s="331"/>
      <c r="C747" s="331"/>
      <c r="D747" s="332"/>
      <c r="E747" s="331"/>
      <c r="F747" s="332"/>
      <c r="G747" s="331"/>
      <c r="H747" s="33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331"/>
      <c r="B748" s="331"/>
      <c r="C748" s="331"/>
      <c r="D748" s="332"/>
      <c r="E748" s="331"/>
      <c r="F748" s="332"/>
      <c r="G748" s="331"/>
      <c r="H748" s="33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331"/>
      <c r="B749" s="331"/>
      <c r="C749" s="331"/>
      <c r="D749" s="332"/>
      <c r="E749" s="331"/>
      <c r="F749" s="332"/>
      <c r="G749" s="331"/>
      <c r="H749" s="33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331"/>
      <c r="B750" s="331"/>
      <c r="C750" s="331"/>
      <c r="D750" s="332"/>
      <c r="E750" s="331"/>
      <c r="F750" s="332"/>
      <c r="G750" s="331"/>
      <c r="H750" s="33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331"/>
      <c r="B751" s="331"/>
      <c r="C751" s="331"/>
      <c r="D751" s="332"/>
      <c r="E751" s="331"/>
      <c r="F751" s="332"/>
      <c r="G751" s="331"/>
      <c r="H751" s="33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331"/>
      <c r="B752" s="331"/>
      <c r="C752" s="331"/>
      <c r="D752" s="332"/>
      <c r="E752" s="331"/>
      <c r="F752" s="332"/>
      <c r="G752" s="331"/>
      <c r="H752" s="33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331"/>
      <c r="B753" s="331"/>
      <c r="C753" s="331"/>
      <c r="D753" s="332"/>
      <c r="E753" s="331"/>
      <c r="F753" s="332"/>
      <c r="G753" s="331"/>
      <c r="H753" s="33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331"/>
      <c r="B754" s="331"/>
      <c r="C754" s="331"/>
      <c r="D754" s="332"/>
      <c r="E754" s="331"/>
      <c r="F754" s="332"/>
      <c r="G754" s="331"/>
      <c r="H754" s="33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331"/>
      <c r="B755" s="331"/>
      <c r="C755" s="331"/>
      <c r="D755" s="332"/>
      <c r="E755" s="331"/>
      <c r="F755" s="332"/>
      <c r="G755" s="331"/>
      <c r="H755" s="33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331"/>
      <c r="B756" s="331"/>
      <c r="C756" s="331"/>
      <c r="D756" s="332"/>
      <c r="E756" s="331"/>
      <c r="F756" s="332"/>
      <c r="G756" s="331"/>
      <c r="H756" s="33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331"/>
      <c r="B757" s="331"/>
      <c r="C757" s="331"/>
      <c r="D757" s="332"/>
      <c r="E757" s="331"/>
      <c r="F757" s="332"/>
      <c r="G757" s="331"/>
      <c r="H757" s="33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331"/>
      <c r="B758" s="331"/>
      <c r="C758" s="331"/>
      <c r="D758" s="332"/>
      <c r="E758" s="331"/>
      <c r="F758" s="332"/>
      <c r="G758" s="331"/>
      <c r="H758" s="33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331"/>
      <c r="B759" s="331"/>
      <c r="C759" s="331"/>
      <c r="D759" s="332"/>
      <c r="E759" s="331"/>
      <c r="F759" s="332"/>
      <c r="G759" s="331"/>
      <c r="H759" s="33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331"/>
      <c r="B760" s="331"/>
      <c r="C760" s="331"/>
      <c r="D760" s="332"/>
      <c r="E760" s="331"/>
      <c r="F760" s="332"/>
      <c r="G760" s="331"/>
      <c r="H760" s="33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331"/>
      <c r="B761" s="331"/>
      <c r="C761" s="331"/>
      <c r="D761" s="332"/>
      <c r="E761" s="331"/>
      <c r="F761" s="332"/>
      <c r="G761" s="331"/>
      <c r="H761" s="33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331"/>
      <c r="B762" s="331"/>
      <c r="C762" s="331"/>
      <c r="D762" s="332"/>
      <c r="E762" s="331"/>
      <c r="F762" s="332"/>
      <c r="G762" s="331"/>
      <c r="H762" s="33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331"/>
      <c r="B763" s="331"/>
      <c r="C763" s="331"/>
      <c r="D763" s="332"/>
      <c r="E763" s="331"/>
      <c r="F763" s="332"/>
      <c r="G763" s="331"/>
      <c r="H763" s="33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331"/>
      <c r="B764" s="331"/>
      <c r="C764" s="331"/>
      <c r="D764" s="332"/>
      <c r="E764" s="331"/>
      <c r="F764" s="332"/>
      <c r="G764" s="331"/>
      <c r="H764" s="33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331"/>
      <c r="B765" s="331"/>
      <c r="C765" s="331"/>
      <c r="D765" s="332"/>
      <c r="E765" s="331"/>
      <c r="F765" s="332"/>
      <c r="G765" s="331"/>
      <c r="H765" s="33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331"/>
      <c r="B766" s="331"/>
      <c r="C766" s="331"/>
      <c r="D766" s="332"/>
      <c r="E766" s="331"/>
      <c r="F766" s="332"/>
      <c r="G766" s="331"/>
      <c r="H766" s="33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331"/>
      <c r="B767" s="331"/>
      <c r="C767" s="331"/>
      <c r="D767" s="332"/>
      <c r="E767" s="331"/>
      <c r="F767" s="332"/>
      <c r="G767" s="331"/>
      <c r="H767" s="33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331"/>
      <c r="B768" s="331"/>
      <c r="C768" s="331"/>
      <c r="D768" s="332"/>
      <c r="E768" s="331"/>
      <c r="F768" s="332"/>
      <c r="G768" s="331"/>
      <c r="H768" s="33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331"/>
      <c r="B769" s="331"/>
      <c r="C769" s="331"/>
      <c r="D769" s="332"/>
      <c r="E769" s="331"/>
      <c r="F769" s="332"/>
      <c r="G769" s="331"/>
      <c r="H769" s="33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331"/>
      <c r="B770" s="331"/>
      <c r="C770" s="331"/>
      <c r="D770" s="332"/>
      <c r="E770" s="331"/>
      <c r="F770" s="332"/>
      <c r="G770" s="331"/>
      <c r="H770" s="33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331"/>
      <c r="B771" s="331"/>
      <c r="C771" s="331"/>
      <c r="D771" s="332"/>
      <c r="E771" s="331"/>
      <c r="F771" s="332"/>
      <c r="G771" s="331"/>
      <c r="H771" s="33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331"/>
      <c r="B772" s="331"/>
      <c r="C772" s="331"/>
      <c r="D772" s="332"/>
      <c r="E772" s="331"/>
      <c r="F772" s="332"/>
      <c r="G772" s="331"/>
      <c r="H772" s="33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331"/>
      <c r="B773" s="331"/>
      <c r="C773" s="331"/>
      <c r="D773" s="332"/>
      <c r="E773" s="331"/>
      <c r="F773" s="332"/>
      <c r="G773" s="331"/>
      <c r="H773" s="33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331"/>
      <c r="B774" s="331"/>
      <c r="C774" s="331"/>
      <c r="D774" s="332"/>
      <c r="E774" s="331"/>
      <c r="F774" s="332"/>
      <c r="G774" s="331"/>
      <c r="H774" s="33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331"/>
      <c r="B775" s="331"/>
      <c r="C775" s="331"/>
      <c r="D775" s="332"/>
      <c r="E775" s="331"/>
      <c r="F775" s="332"/>
      <c r="G775" s="331"/>
      <c r="H775" s="33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331"/>
      <c r="B776" s="331"/>
      <c r="C776" s="331"/>
      <c r="D776" s="332"/>
      <c r="E776" s="331"/>
      <c r="F776" s="332"/>
      <c r="G776" s="331"/>
      <c r="H776" s="33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331"/>
      <c r="B777" s="331"/>
      <c r="C777" s="331"/>
      <c r="D777" s="332"/>
      <c r="E777" s="331"/>
      <c r="F777" s="332"/>
      <c r="G777" s="331"/>
      <c r="H777" s="33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331"/>
      <c r="B778" s="331"/>
      <c r="C778" s="331"/>
      <c r="D778" s="332"/>
      <c r="E778" s="331"/>
      <c r="F778" s="332"/>
      <c r="G778" s="331"/>
      <c r="H778" s="33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331"/>
      <c r="B779" s="331"/>
      <c r="C779" s="331"/>
      <c r="D779" s="332"/>
      <c r="E779" s="331"/>
      <c r="F779" s="332"/>
      <c r="G779" s="331"/>
      <c r="H779" s="33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331"/>
      <c r="B780" s="331"/>
      <c r="C780" s="331"/>
      <c r="D780" s="332"/>
      <c r="E780" s="331"/>
      <c r="F780" s="332"/>
      <c r="G780" s="331"/>
      <c r="H780" s="33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331"/>
      <c r="B781" s="331"/>
      <c r="C781" s="331"/>
      <c r="D781" s="332"/>
      <c r="E781" s="331"/>
      <c r="F781" s="332"/>
      <c r="G781" s="331"/>
      <c r="H781" s="33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331"/>
      <c r="B782" s="331"/>
      <c r="C782" s="331"/>
      <c r="D782" s="332"/>
      <c r="E782" s="331"/>
      <c r="F782" s="332"/>
      <c r="G782" s="331"/>
      <c r="H782" s="33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331"/>
      <c r="B783" s="331"/>
      <c r="C783" s="331"/>
      <c r="D783" s="332"/>
      <c r="E783" s="331"/>
      <c r="F783" s="332"/>
      <c r="G783" s="331"/>
      <c r="H783" s="33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331"/>
      <c r="B784" s="331"/>
      <c r="C784" s="331"/>
      <c r="D784" s="332"/>
      <c r="E784" s="331"/>
      <c r="F784" s="332"/>
      <c r="G784" s="331"/>
      <c r="H784" s="33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331"/>
      <c r="B785" s="331"/>
      <c r="C785" s="331"/>
      <c r="D785" s="332"/>
      <c r="E785" s="331"/>
      <c r="F785" s="332"/>
      <c r="G785" s="331"/>
      <c r="H785" s="33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331"/>
      <c r="B786" s="331"/>
      <c r="C786" s="331"/>
      <c r="D786" s="332"/>
      <c r="E786" s="331"/>
      <c r="F786" s="332"/>
      <c r="G786" s="331"/>
      <c r="H786" s="33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331"/>
      <c r="B787" s="331"/>
      <c r="C787" s="331"/>
      <c r="D787" s="332"/>
      <c r="E787" s="331"/>
      <c r="F787" s="332"/>
      <c r="G787" s="331"/>
      <c r="H787" s="33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331"/>
      <c r="B788" s="331"/>
      <c r="C788" s="331"/>
      <c r="D788" s="332"/>
      <c r="E788" s="331"/>
      <c r="F788" s="332"/>
      <c r="G788" s="331"/>
      <c r="H788" s="33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331"/>
      <c r="B789" s="331"/>
      <c r="C789" s="331"/>
      <c r="D789" s="332"/>
      <c r="E789" s="331"/>
      <c r="F789" s="332"/>
      <c r="G789" s="331"/>
      <c r="H789" s="33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331"/>
      <c r="B790" s="331"/>
      <c r="C790" s="331"/>
      <c r="D790" s="332"/>
      <c r="E790" s="331"/>
      <c r="F790" s="332"/>
      <c r="G790" s="331"/>
      <c r="H790" s="33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331"/>
      <c r="B791" s="331"/>
      <c r="C791" s="331"/>
      <c r="D791" s="332"/>
      <c r="E791" s="331"/>
      <c r="F791" s="332"/>
      <c r="G791" s="331"/>
      <c r="H791" s="33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331"/>
      <c r="B792" s="331"/>
      <c r="C792" s="331"/>
      <c r="D792" s="332"/>
      <c r="E792" s="331"/>
      <c r="F792" s="332"/>
      <c r="G792" s="331"/>
      <c r="H792" s="33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331"/>
      <c r="B793" s="331"/>
      <c r="C793" s="331"/>
      <c r="D793" s="332"/>
      <c r="E793" s="331"/>
      <c r="F793" s="332"/>
      <c r="G793" s="331"/>
      <c r="H793" s="33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331"/>
      <c r="B794" s="331"/>
      <c r="C794" s="331"/>
      <c r="D794" s="332"/>
      <c r="E794" s="331"/>
      <c r="F794" s="332"/>
      <c r="G794" s="331"/>
      <c r="H794" s="33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331"/>
      <c r="B795" s="331"/>
      <c r="C795" s="331"/>
      <c r="D795" s="332"/>
      <c r="E795" s="331"/>
      <c r="F795" s="332"/>
      <c r="G795" s="331"/>
      <c r="H795" s="33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331"/>
      <c r="B796" s="331"/>
      <c r="C796" s="331"/>
      <c r="D796" s="332"/>
      <c r="E796" s="331"/>
      <c r="F796" s="332"/>
      <c r="G796" s="331"/>
      <c r="H796" s="33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331"/>
      <c r="B797" s="331"/>
      <c r="C797" s="331"/>
      <c r="D797" s="332"/>
      <c r="E797" s="331"/>
      <c r="F797" s="332"/>
      <c r="G797" s="331"/>
      <c r="H797" s="33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331"/>
      <c r="B798" s="331"/>
      <c r="C798" s="331"/>
      <c r="D798" s="332"/>
      <c r="E798" s="331"/>
      <c r="F798" s="332"/>
      <c r="G798" s="331"/>
      <c r="H798" s="33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331"/>
      <c r="B799" s="331"/>
      <c r="C799" s="331"/>
      <c r="D799" s="332"/>
      <c r="E799" s="331"/>
      <c r="F799" s="332"/>
      <c r="G799" s="331"/>
      <c r="H799" s="33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331"/>
      <c r="B800" s="331"/>
      <c r="C800" s="331"/>
      <c r="D800" s="332"/>
      <c r="E800" s="331"/>
      <c r="F800" s="332"/>
      <c r="G800" s="331"/>
      <c r="H800" s="33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331"/>
      <c r="B801" s="331"/>
      <c r="C801" s="331"/>
      <c r="D801" s="332"/>
      <c r="E801" s="331"/>
      <c r="F801" s="332"/>
      <c r="G801" s="331"/>
      <c r="H801" s="33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331"/>
      <c r="B802" s="331"/>
      <c r="C802" s="331"/>
      <c r="D802" s="332"/>
      <c r="E802" s="331"/>
      <c r="F802" s="332"/>
      <c r="G802" s="331"/>
      <c r="H802" s="33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331"/>
      <c r="B803" s="331"/>
      <c r="C803" s="331"/>
      <c r="D803" s="332"/>
      <c r="E803" s="331"/>
      <c r="F803" s="332"/>
      <c r="G803" s="331"/>
      <c r="H803" s="33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331"/>
      <c r="B804" s="331"/>
      <c r="C804" s="331"/>
      <c r="D804" s="332"/>
      <c r="E804" s="331"/>
      <c r="F804" s="332"/>
      <c r="G804" s="331"/>
      <c r="H804" s="33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331"/>
      <c r="B805" s="331"/>
      <c r="C805" s="331"/>
      <c r="D805" s="332"/>
      <c r="E805" s="331"/>
      <c r="F805" s="332"/>
      <c r="G805" s="331"/>
      <c r="H805" s="33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331"/>
      <c r="B806" s="331"/>
      <c r="C806" s="331"/>
      <c r="D806" s="332"/>
      <c r="E806" s="331"/>
      <c r="F806" s="332"/>
      <c r="G806" s="331"/>
      <c r="H806" s="33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331"/>
      <c r="B807" s="331"/>
      <c r="C807" s="331"/>
      <c r="D807" s="332"/>
      <c r="E807" s="331"/>
      <c r="F807" s="332"/>
      <c r="G807" s="331"/>
      <c r="H807" s="33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331"/>
      <c r="B808" s="331"/>
      <c r="C808" s="331"/>
      <c r="D808" s="332"/>
      <c r="E808" s="331"/>
      <c r="F808" s="332"/>
      <c r="G808" s="331"/>
      <c r="H808" s="33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331"/>
      <c r="B809" s="331"/>
      <c r="C809" s="331"/>
      <c r="D809" s="332"/>
      <c r="E809" s="331"/>
      <c r="F809" s="332"/>
      <c r="G809" s="331"/>
      <c r="H809" s="33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331"/>
      <c r="B810" s="331"/>
      <c r="C810" s="331"/>
      <c r="D810" s="332"/>
      <c r="E810" s="331"/>
      <c r="F810" s="332"/>
      <c r="G810" s="331"/>
      <c r="H810" s="33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331"/>
      <c r="B811" s="331"/>
      <c r="C811" s="331"/>
      <c r="D811" s="332"/>
      <c r="E811" s="331"/>
      <c r="F811" s="332"/>
      <c r="G811" s="331"/>
      <c r="H811" s="33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331"/>
      <c r="B812" s="331"/>
      <c r="C812" s="331"/>
      <c r="D812" s="332"/>
      <c r="E812" s="331"/>
      <c r="F812" s="332"/>
      <c r="G812" s="331"/>
      <c r="H812" s="33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331"/>
      <c r="B813" s="331"/>
      <c r="C813" s="331"/>
      <c r="D813" s="332"/>
      <c r="E813" s="331"/>
      <c r="F813" s="332"/>
      <c r="G813" s="331"/>
      <c r="H813" s="33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331"/>
      <c r="B814" s="331"/>
      <c r="C814" s="331"/>
      <c r="D814" s="332"/>
      <c r="E814" s="331"/>
      <c r="F814" s="332"/>
      <c r="G814" s="331"/>
      <c r="H814" s="33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331"/>
      <c r="B815" s="331"/>
      <c r="C815" s="331"/>
      <c r="D815" s="332"/>
      <c r="E815" s="331"/>
      <c r="F815" s="332"/>
      <c r="G815" s="331"/>
      <c r="H815" s="33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331"/>
      <c r="B816" s="331"/>
      <c r="C816" s="331"/>
      <c r="D816" s="332"/>
      <c r="E816" s="331"/>
      <c r="F816" s="332"/>
      <c r="G816" s="331"/>
      <c r="H816" s="33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331"/>
      <c r="B817" s="331"/>
      <c r="C817" s="331"/>
      <c r="D817" s="332"/>
      <c r="E817" s="331"/>
      <c r="F817" s="332"/>
      <c r="G817" s="331"/>
      <c r="H817" s="33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331"/>
      <c r="B818" s="331"/>
      <c r="C818" s="331"/>
      <c r="D818" s="332"/>
      <c r="E818" s="331"/>
      <c r="F818" s="332"/>
      <c r="G818" s="331"/>
      <c r="H818" s="33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331"/>
      <c r="B819" s="331"/>
      <c r="C819" s="331"/>
      <c r="D819" s="332"/>
      <c r="E819" s="331"/>
      <c r="F819" s="332"/>
      <c r="G819" s="331"/>
      <c r="H819" s="33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331"/>
      <c r="B820" s="331"/>
      <c r="C820" s="331"/>
      <c r="D820" s="332"/>
      <c r="E820" s="331"/>
      <c r="F820" s="332"/>
      <c r="G820" s="331"/>
      <c r="H820" s="33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331"/>
      <c r="B821" s="331"/>
      <c r="C821" s="331"/>
      <c r="D821" s="332"/>
      <c r="E821" s="331"/>
      <c r="F821" s="332"/>
      <c r="G821" s="331"/>
      <c r="H821" s="33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331"/>
      <c r="B822" s="331"/>
      <c r="C822" s="331"/>
      <c r="D822" s="332"/>
      <c r="E822" s="331"/>
      <c r="F822" s="332"/>
      <c r="G822" s="331"/>
      <c r="H822" s="33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331"/>
      <c r="B823" s="331"/>
      <c r="C823" s="331"/>
      <c r="D823" s="332"/>
      <c r="E823" s="331"/>
      <c r="F823" s="332"/>
      <c r="G823" s="331"/>
      <c r="H823" s="33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331"/>
      <c r="B824" s="331"/>
      <c r="C824" s="331"/>
      <c r="D824" s="332"/>
      <c r="E824" s="331"/>
      <c r="F824" s="332"/>
      <c r="G824" s="331"/>
      <c r="H824" s="33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331"/>
      <c r="B825" s="331"/>
      <c r="C825" s="331"/>
      <c r="D825" s="332"/>
      <c r="E825" s="331"/>
      <c r="F825" s="332"/>
      <c r="G825" s="331"/>
      <c r="H825" s="33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331"/>
      <c r="B826" s="331"/>
      <c r="C826" s="331"/>
      <c r="D826" s="332"/>
      <c r="E826" s="331"/>
      <c r="F826" s="332"/>
      <c r="G826" s="331"/>
      <c r="H826" s="33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331"/>
      <c r="B827" s="331"/>
      <c r="C827" s="331"/>
      <c r="D827" s="332"/>
      <c r="E827" s="331"/>
      <c r="F827" s="332"/>
      <c r="G827" s="331"/>
      <c r="H827" s="33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331"/>
      <c r="B828" s="331"/>
      <c r="C828" s="331"/>
      <c r="D828" s="332"/>
      <c r="E828" s="331"/>
      <c r="F828" s="332"/>
      <c r="G828" s="331"/>
      <c r="H828" s="33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331"/>
      <c r="B829" s="331"/>
      <c r="C829" s="331"/>
      <c r="D829" s="332"/>
      <c r="E829" s="331"/>
      <c r="F829" s="332"/>
      <c r="G829" s="331"/>
      <c r="H829" s="33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331"/>
      <c r="B830" s="331"/>
      <c r="C830" s="331"/>
      <c r="D830" s="332"/>
      <c r="E830" s="331"/>
      <c r="F830" s="332"/>
      <c r="G830" s="331"/>
      <c r="H830" s="33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331"/>
      <c r="B831" s="331"/>
      <c r="C831" s="331"/>
      <c r="D831" s="332"/>
      <c r="E831" s="331"/>
      <c r="F831" s="332"/>
      <c r="G831" s="331"/>
      <c r="H831" s="33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331"/>
      <c r="B832" s="331"/>
      <c r="C832" s="331"/>
      <c r="D832" s="332"/>
      <c r="E832" s="331"/>
      <c r="F832" s="332"/>
      <c r="G832" s="331"/>
      <c r="H832" s="33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331"/>
      <c r="B833" s="331"/>
      <c r="C833" s="331"/>
      <c r="D833" s="332"/>
      <c r="E833" s="331"/>
      <c r="F833" s="332"/>
      <c r="G833" s="331"/>
      <c r="H833" s="33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331"/>
      <c r="B834" s="331"/>
      <c r="C834" s="331"/>
      <c r="D834" s="332"/>
      <c r="E834" s="331"/>
      <c r="F834" s="332"/>
      <c r="G834" s="331"/>
      <c r="H834" s="33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331"/>
      <c r="B835" s="331"/>
      <c r="C835" s="331"/>
      <c r="D835" s="332"/>
      <c r="E835" s="331"/>
      <c r="F835" s="332"/>
      <c r="G835" s="331"/>
      <c r="H835" s="33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331"/>
      <c r="B836" s="331"/>
      <c r="C836" s="331"/>
      <c r="D836" s="332"/>
      <c r="E836" s="331"/>
      <c r="F836" s="332"/>
      <c r="G836" s="331"/>
      <c r="H836" s="33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331"/>
      <c r="B837" s="331"/>
      <c r="C837" s="331"/>
      <c r="D837" s="332"/>
      <c r="E837" s="331"/>
      <c r="F837" s="332"/>
      <c r="G837" s="331"/>
      <c r="H837" s="33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331"/>
      <c r="B838" s="331"/>
      <c r="C838" s="331"/>
      <c r="D838" s="332"/>
      <c r="E838" s="331"/>
      <c r="F838" s="332"/>
      <c r="G838" s="331"/>
      <c r="H838" s="33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331"/>
      <c r="B839" s="331"/>
      <c r="C839" s="331"/>
      <c r="D839" s="332"/>
      <c r="E839" s="331"/>
      <c r="F839" s="332"/>
      <c r="G839" s="331"/>
      <c r="H839" s="33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331"/>
      <c r="B840" s="331"/>
      <c r="C840" s="331"/>
      <c r="D840" s="332"/>
      <c r="E840" s="331"/>
      <c r="F840" s="332"/>
      <c r="G840" s="331"/>
      <c r="H840" s="33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331"/>
      <c r="B841" s="331"/>
      <c r="C841" s="331"/>
      <c r="D841" s="332"/>
      <c r="E841" s="331"/>
      <c r="F841" s="332"/>
      <c r="G841" s="331"/>
      <c r="H841" s="33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331"/>
      <c r="B842" s="331"/>
      <c r="C842" s="331"/>
      <c r="D842" s="332"/>
      <c r="E842" s="331"/>
      <c r="F842" s="332"/>
      <c r="G842" s="331"/>
      <c r="H842" s="33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331"/>
      <c r="B843" s="331"/>
      <c r="C843" s="331"/>
      <c r="D843" s="332"/>
      <c r="E843" s="331"/>
      <c r="F843" s="332"/>
      <c r="G843" s="331"/>
      <c r="H843" s="33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331"/>
      <c r="B844" s="331"/>
      <c r="C844" s="331"/>
      <c r="D844" s="332"/>
      <c r="E844" s="331"/>
      <c r="F844" s="332"/>
      <c r="G844" s="331"/>
      <c r="H844" s="33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331"/>
      <c r="B845" s="331"/>
      <c r="C845" s="331"/>
      <c r="D845" s="332"/>
      <c r="E845" s="331"/>
      <c r="F845" s="332"/>
      <c r="G845" s="331"/>
      <c r="H845" s="33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331"/>
      <c r="B846" s="331"/>
      <c r="C846" s="331"/>
      <c r="D846" s="332"/>
      <c r="E846" s="331"/>
      <c r="F846" s="332"/>
      <c r="G846" s="331"/>
      <c r="H846" s="33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331"/>
      <c r="B847" s="331"/>
      <c r="C847" s="331"/>
      <c r="D847" s="332"/>
      <c r="E847" s="331"/>
      <c r="F847" s="332"/>
      <c r="G847" s="331"/>
      <c r="H847" s="33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331"/>
      <c r="B848" s="331"/>
      <c r="C848" s="331"/>
      <c r="D848" s="332"/>
      <c r="E848" s="331"/>
      <c r="F848" s="332"/>
      <c r="G848" s="331"/>
      <c r="H848" s="33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331"/>
      <c r="B849" s="331"/>
      <c r="C849" s="331"/>
      <c r="D849" s="332"/>
      <c r="E849" s="331"/>
      <c r="F849" s="332"/>
      <c r="G849" s="331"/>
      <c r="H849" s="33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331"/>
      <c r="B850" s="331"/>
      <c r="C850" s="331"/>
      <c r="D850" s="332"/>
      <c r="E850" s="331"/>
      <c r="F850" s="332"/>
      <c r="G850" s="331"/>
      <c r="H850" s="33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331"/>
      <c r="B851" s="331"/>
      <c r="C851" s="331"/>
      <c r="D851" s="332"/>
      <c r="E851" s="331"/>
      <c r="F851" s="332"/>
      <c r="G851" s="331"/>
      <c r="H851" s="33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331"/>
      <c r="B852" s="331"/>
      <c r="C852" s="331"/>
      <c r="D852" s="332"/>
      <c r="E852" s="331"/>
      <c r="F852" s="332"/>
      <c r="G852" s="331"/>
      <c r="H852" s="33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331"/>
      <c r="B853" s="331"/>
      <c r="C853" s="331"/>
      <c r="D853" s="332"/>
      <c r="E853" s="331"/>
      <c r="F853" s="332"/>
      <c r="G853" s="331"/>
      <c r="H853" s="33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331"/>
      <c r="B854" s="331"/>
      <c r="C854" s="331"/>
      <c r="D854" s="332"/>
      <c r="E854" s="331"/>
      <c r="F854" s="332"/>
      <c r="G854" s="331"/>
      <c r="H854" s="33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331"/>
      <c r="B855" s="331"/>
      <c r="C855" s="331"/>
      <c r="D855" s="332"/>
      <c r="E855" s="331"/>
      <c r="F855" s="332"/>
      <c r="G855" s="331"/>
      <c r="H855" s="33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331"/>
      <c r="B856" s="331"/>
      <c r="C856" s="331"/>
      <c r="D856" s="332"/>
      <c r="E856" s="331"/>
      <c r="F856" s="332"/>
      <c r="G856" s="331"/>
      <c r="H856" s="33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331"/>
      <c r="B857" s="331"/>
      <c r="C857" s="331"/>
      <c r="D857" s="332"/>
      <c r="E857" s="331"/>
      <c r="F857" s="332"/>
      <c r="G857" s="331"/>
      <c r="H857" s="33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331"/>
      <c r="B858" s="331"/>
      <c r="C858" s="331"/>
      <c r="D858" s="332"/>
      <c r="E858" s="331"/>
      <c r="F858" s="332"/>
      <c r="G858" s="331"/>
      <c r="H858" s="33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331"/>
      <c r="B859" s="331"/>
      <c r="C859" s="331"/>
      <c r="D859" s="332"/>
      <c r="E859" s="331"/>
      <c r="F859" s="332"/>
      <c r="G859" s="331"/>
      <c r="H859" s="33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331"/>
      <c r="B860" s="331"/>
      <c r="C860" s="331"/>
      <c r="D860" s="332"/>
      <c r="E860" s="331"/>
      <c r="F860" s="332"/>
      <c r="G860" s="331"/>
      <c r="H860" s="33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331"/>
      <c r="B861" s="331"/>
      <c r="C861" s="331"/>
      <c r="D861" s="332"/>
      <c r="E861" s="331"/>
      <c r="F861" s="332"/>
      <c r="G861" s="331"/>
      <c r="H861" s="33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331"/>
      <c r="B862" s="331"/>
      <c r="C862" s="331"/>
      <c r="D862" s="332"/>
      <c r="E862" s="331"/>
      <c r="F862" s="332"/>
      <c r="G862" s="331"/>
      <c r="H862" s="33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331"/>
      <c r="B863" s="331"/>
      <c r="C863" s="331"/>
      <c r="D863" s="332"/>
      <c r="E863" s="331"/>
      <c r="F863" s="332"/>
      <c r="G863" s="331"/>
      <c r="H863" s="33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331"/>
      <c r="B864" s="331"/>
      <c r="C864" s="331"/>
      <c r="D864" s="332"/>
      <c r="E864" s="331"/>
      <c r="F864" s="332"/>
      <c r="G864" s="331"/>
      <c r="H864" s="33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331"/>
      <c r="B865" s="331"/>
      <c r="C865" s="331"/>
      <c r="D865" s="332"/>
      <c r="E865" s="331"/>
      <c r="F865" s="332"/>
      <c r="G865" s="331"/>
      <c r="H865" s="33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331"/>
      <c r="B866" s="331"/>
      <c r="C866" s="331"/>
      <c r="D866" s="332"/>
      <c r="E866" s="331"/>
      <c r="F866" s="332"/>
      <c r="G866" s="331"/>
      <c r="H866" s="33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331"/>
      <c r="B867" s="331"/>
      <c r="C867" s="331"/>
      <c r="D867" s="332"/>
      <c r="E867" s="331"/>
      <c r="F867" s="332"/>
      <c r="G867" s="331"/>
      <c r="H867" s="33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331"/>
      <c r="B868" s="331"/>
      <c r="C868" s="331"/>
      <c r="D868" s="332"/>
      <c r="E868" s="331"/>
      <c r="F868" s="332"/>
      <c r="G868" s="331"/>
      <c r="H868" s="33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331"/>
      <c r="B869" s="331"/>
      <c r="C869" s="331"/>
      <c r="D869" s="332"/>
      <c r="E869" s="331"/>
      <c r="F869" s="332"/>
      <c r="G869" s="331"/>
      <c r="H869" s="33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331"/>
      <c r="B870" s="331"/>
      <c r="C870" s="331"/>
      <c r="D870" s="332"/>
      <c r="E870" s="331"/>
      <c r="F870" s="332"/>
      <c r="G870" s="331"/>
      <c r="H870" s="33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331"/>
      <c r="B871" s="331"/>
      <c r="C871" s="331"/>
      <c r="D871" s="332"/>
      <c r="E871" s="331"/>
      <c r="F871" s="332"/>
      <c r="G871" s="331"/>
      <c r="H871" s="33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331"/>
      <c r="B872" s="331"/>
      <c r="C872" s="331"/>
      <c r="D872" s="332"/>
      <c r="E872" s="331"/>
      <c r="F872" s="332"/>
      <c r="G872" s="331"/>
      <c r="H872" s="33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331"/>
      <c r="B873" s="331"/>
      <c r="C873" s="331"/>
      <c r="D873" s="332"/>
      <c r="E873" s="331"/>
      <c r="F873" s="332"/>
      <c r="G873" s="331"/>
      <c r="H873" s="33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331"/>
      <c r="B874" s="331"/>
      <c r="C874" s="331"/>
      <c r="D874" s="332"/>
      <c r="E874" s="331"/>
      <c r="F874" s="332"/>
      <c r="G874" s="331"/>
      <c r="H874" s="33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331"/>
      <c r="B875" s="331"/>
      <c r="C875" s="331"/>
      <c r="D875" s="332"/>
      <c r="E875" s="331"/>
      <c r="F875" s="332"/>
      <c r="G875" s="331"/>
      <c r="H875" s="33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331"/>
      <c r="B876" s="331"/>
      <c r="C876" s="331"/>
      <c r="D876" s="332"/>
      <c r="E876" s="331"/>
      <c r="F876" s="332"/>
      <c r="G876" s="331"/>
      <c r="H876" s="33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331"/>
      <c r="B877" s="331"/>
      <c r="C877" s="331"/>
      <c r="D877" s="332"/>
      <c r="E877" s="331"/>
      <c r="F877" s="332"/>
      <c r="G877" s="331"/>
      <c r="H877" s="33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331"/>
      <c r="B878" s="331"/>
      <c r="C878" s="331"/>
      <c r="D878" s="332"/>
      <c r="E878" s="331"/>
      <c r="F878" s="332"/>
      <c r="G878" s="331"/>
      <c r="H878" s="33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331"/>
      <c r="B879" s="331"/>
      <c r="C879" s="331"/>
      <c r="D879" s="332"/>
      <c r="E879" s="331"/>
      <c r="F879" s="332"/>
      <c r="G879" s="331"/>
      <c r="H879" s="33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331"/>
      <c r="B880" s="331"/>
      <c r="C880" s="331"/>
      <c r="D880" s="332"/>
      <c r="E880" s="331"/>
      <c r="F880" s="332"/>
      <c r="G880" s="331"/>
      <c r="H880" s="33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331"/>
      <c r="B881" s="331"/>
      <c r="C881" s="331"/>
      <c r="D881" s="332"/>
      <c r="E881" s="331"/>
      <c r="F881" s="332"/>
      <c r="G881" s="331"/>
      <c r="H881" s="33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331"/>
      <c r="B882" s="331"/>
      <c r="C882" s="331"/>
      <c r="D882" s="332"/>
      <c r="E882" s="331"/>
      <c r="F882" s="332"/>
      <c r="G882" s="331"/>
      <c r="H882" s="33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331"/>
      <c r="B883" s="331"/>
      <c r="C883" s="331"/>
      <c r="D883" s="332"/>
      <c r="E883" s="331"/>
      <c r="F883" s="332"/>
      <c r="G883" s="331"/>
      <c r="H883" s="33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331"/>
      <c r="B884" s="331"/>
      <c r="C884" s="331"/>
      <c r="D884" s="332"/>
      <c r="E884" s="331"/>
      <c r="F884" s="332"/>
      <c r="G884" s="331"/>
      <c r="H884" s="33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331"/>
      <c r="B885" s="331"/>
      <c r="C885" s="331"/>
      <c r="D885" s="332"/>
      <c r="E885" s="331"/>
      <c r="F885" s="332"/>
      <c r="G885" s="331"/>
      <c r="H885" s="33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331"/>
      <c r="B886" s="331"/>
      <c r="C886" s="331"/>
      <c r="D886" s="332"/>
      <c r="E886" s="331"/>
      <c r="F886" s="332"/>
      <c r="G886" s="331"/>
      <c r="H886" s="33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331"/>
      <c r="B887" s="331"/>
      <c r="C887" s="331"/>
      <c r="D887" s="332"/>
      <c r="E887" s="331"/>
      <c r="F887" s="332"/>
      <c r="G887" s="331"/>
      <c r="H887" s="33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331"/>
      <c r="B888" s="331"/>
      <c r="C888" s="331"/>
      <c r="D888" s="332"/>
      <c r="E888" s="331"/>
      <c r="F888" s="332"/>
      <c r="G888" s="331"/>
      <c r="H888" s="33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331"/>
      <c r="B889" s="331"/>
      <c r="C889" s="331"/>
      <c r="D889" s="332"/>
      <c r="E889" s="331"/>
      <c r="F889" s="332"/>
      <c r="G889" s="331"/>
      <c r="H889" s="33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331"/>
      <c r="B890" s="331"/>
      <c r="C890" s="331"/>
      <c r="D890" s="332"/>
      <c r="E890" s="331"/>
      <c r="F890" s="332"/>
      <c r="G890" s="331"/>
      <c r="H890" s="33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331"/>
      <c r="B891" s="331"/>
      <c r="C891" s="331"/>
      <c r="D891" s="332"/>
      <c r="E891" s="331"/>
      <c r="F891" s="332"/>
      <c r="G891" s="331"/>
      <c r="H891" s="33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331"/>
      <c r="B892" s="331"/>
      <c r="C892" s="331"/>
      <c r="D892" s="332"/>
      <c r="E892" s="331"/>
      <c r="F892" s="332"/>
      <c r="G892" s="331"/>
      <c r="H892" s="33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331"/>
      <c r="B893" s="331"/>
      <c r="C893" s="331"/>
      <c r="D893" s="332"/>
      <c r="E893" s="331"/>
      <c r="F893" s="332"/>
      <c r="G893" s="331"/>
      <c r="H893" s="33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331"/>
      <c r="B894" s="331"/>
      <c r="C894" s="331"/>
      <c r="D894" s="332"/>
      <c r="E894" s="331"/>
      <c r="F894" s="332"/>
      <c r="G894" s="331"/>
      <c r="H894" s="33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331"/>
      <c r="B895" s="331"/>
      <c r="C895" s="331"/>
      <c r="D895" s="332"/>
      <c r="E895" s="331"/>
      <c r="F895" s="332"/>
      <c r="G895" s="331"/>
      <c r="H895" s="33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331"/>
      <c r="B896" s="331"/>
      <c r="C896" s="331"/>
      <c r="D896" s="332"/>
      <c r="E896" s="331"/>
      <c r="F896" s="332"/>
      <c r="G896" s="331"/>
      <c r="H896" s="33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331"/>
      <c r="B897" s="331"/>
      <c r="C897" s="331"/>
      <c r="D897" s="332"/>
      <c r="E897" s="331"/>
      <c r="F897" s="332"/>
      <c r="G897" s="331"/>
      <c r="H897" s="33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331"/>
      <c r="B898" s="331"/>
      <c r="C898" s="331"/>
      <c r="D898" s="332"/>
      <c r="E898" s="331"/>
      <c r="F898" s="332"/>
      <c r="G898" s="331"/>
      <c r="H898" s="33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331"/>
      <c r="B899" s="331"/>
      <c r="C899" s="331"/>
      <c r="D899" s="332"/>
      <c r="E899" s="331"/>
      <c r="F899" s="332"/>
      <c r="G899" s="331"/>
      <c r="H899" s="33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331"/>
      <c r="B900" s="331"/>
      <c r="C900" s="331"/>
      <c r="D900" s="332"/>
      <c r="E900" s="331"/>
      <c r="F900" s="332"/>
      <c r="G900" s="331"/>
      <c r="H900" s="33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331"/>
      <c r="B901" s="331"/>
      <c r="C901" s="331"/>
      <c r="D901" s="332"/>
      <c r="E901" s="331"/>
      <c r="F901" s="332"/>
      <c r="G901" s="331"/>
      <c r="H901" s="33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331"/>
      <c r="B902" s="331"/>
      <c r="C902" s="331"/>
      <c r="D902" s="332"/>
      <c r="E902" s="331"/>
      <c r="F902" s="332"/>
      <c r="G902" s="331"/>
      <c r="H902" s="33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331"/>
      <c r="B903" s="331"/>
      <c r="C903" s="331"/>
      <c r="D903" s="332"/>
      <c r="E903" s="331"/>
      <c r="F903" s="332"/>
      <c r="G903" s="331"/>
      <c r="H903" s="33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331"/>
      <c r="B904" s="331"/>
      <c r="C904" s="331"/>
      <c r="D904" s="332"/>
      <c r="E904" s="331"/>
      <c r="F904" s="332"/>
      <c r="G904" s="331"/>
      <c r="H904" s="33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331"/>
      <c r="B905" s="331"/>
      <c r="C905" s="331"/>
      <c r="D905" s="332"/>
      <c r="E905" s="331"/>
      <c r="F905" s="332"/>
      <c r="G905" s="331"/>
      <c r="H905" s="33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331"/>
      <c r="B906" s="331"/>
      <c r="C906" s="331"/>
      <c r="D906" s="332"/>
      <c r="E906" s="331"/>
      <c r="F906" s="332"/>
      <c r="G906" s="331"/>
      <c r="H906" s="33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331"/>
      <c r="B907" s="331"/>
      <c r="C907" s="331"/>
      <c r="D907" s="332"/>
      <c r="E907" s="331"/>
      <c r="F907" s="332"/>
      <c r="G907" s="331"/>
      <c r="H907" s="33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331"/>
      <c r="B908" s="331"/>
      <c r="C908" s="331"/>
      <c r="D908" s="332"/>
      <c r="E908" s="331"/>
      <c r="F908" s="332"/>
      <c r="G908" s="331"/>
      <c r="H908" s="33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331"/>
      <c r="B909" s="331"/>
      <c r="C909" s="331"/>
      <c r="D909" s="332"/>
      <c r="E909" s="331"/>
      <c r="F909" s="332"/>
      <c r="G909" s="331"/>
      <c r="H909" s="33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331"/>
      <c r="B910" s="331"/>
      <c r="C910" s="331"/>
      <c r="D910" s="332"/>
      <c r="E910" s="331"/>
      <c r="F910" s="332"/>
      <c r="G910" s="331"/>
      <c r="H910" s="33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331"/>
      <c r="B911" s="331"/>
      <c r="C911" s="331"/>
      <c r="D911" s="332"/>
      <c r="E911" s="331"/>
      <c r="F911" s="332"/>
      <c r="G911" s="331"/>
      <c r="H911" s="33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331"/>
      <c r="B912" s="331"/>
      <c r="C912" s="331"/>
      <c r="D912" s="332"/>
      <c r="E912" s="331"/>
      <c r="F912" s="332"/>
      <c r="G912" s="331"/>
      <c r="H912" s="33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331"/>
      <c r="B913" s="331"/>
      <c r="C913" s="331"/>
      <c r="D913" s="332"/>
      <c r="E913" s="331"/>
      <c r="F913" s="332"/>
      <c r="G913" s="331"/>
      <c r="H913" s="33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331"/>
      <c r="B914" s="331"/>
      <c r="C914" s="331"/>
      <c r="D914" s="332"/>
      <c r="E914" s="331"/>
      <c r="F914" s="332"/>
      <c r="G914" s="331"/>
      <c r="H914" s="33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331"/>
      <c r="B915" s="331"/>
      <c r="C915" s="331"/>
      <c r="D915" s="332"/>
      <c r="E915" s="331"/>
      <c r="F915" s="332"/>
      <c r="G915" s="331"/>
      <c r="H915" s="33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331"/>
      <c r="B916" s="331"/>
      <c r="C916" s="331"/>
      <c r="D916" s="332"/>
      <c r="E916" s="331"/>
      <c r="F916" s="332"/>
      <c r="G916" s="331"/>
      <c r="H916" s="33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331"/>
      <c r="B917" s="331"/>
      <c r="C917" s="331"/>
      <c r="D917" s="332"/>
      <c r="E917" s="331"/>
      <c r="F917" s="332"/>
      <c r="G917" s="331"/>
      <c r="H917" s="33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331"/>
      <c r="B918" s="331"/>
      <c r="C918" s="331"/>
      <c r="D918" s="332"/>
      <c r="E918" s="331"/>
      <c r="F918" s="332"/>
      <c r="G918" s="331"/>
      <c r="H918" s="33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331"/>
      <c r="B919" s="331"/>
      <c r="C919" s="331"/>
      <c r="D919" s="332"/>
      <c r="E919" s="331"/>
      <c r="F919" s="332"/>
      <c r="G919" s="331"/>
      <c r="H919" s="33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331"/>
      <c r="B920" s="331"/>
      <c r="C920" s="331"/>
      <c r="D920" s="332"/>
      <c r="E920" s="331"/>
      <c r="F920" s="332"/>
      <c r="G920" s="331"/>
      <c r="H920" s="33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331"/>
      <c r="B921" s="331"/>
      <c r="C921" s="331"/>
      <c r="D921" s="332"/>
      <c r="E921" s="331"/>
      <c r="F921" s="332"/>
      <c r="G921" s="331"/>
      <c r="H921" s="33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331"/>
      <c r="B922" s="331"/>
      <c r="C922" s="331"/>
      <c r="D922" s="332"/>
      <c r="E922" s="331"/>
      <c r="F922" s="332"/>
      <c r="G922" s="331"/>
      <c r="H922" s="33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331"/>
      <c r="B923" s="331"/>
      <c r="C923" s="331"/>
      <c r="D923" s="332"/>
      <c r="E923" s="331"/>
      <c r="F923" s="332"/>
      <c r="G923" s="331"/>
      <c r="H923" s="33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331"/>
      <c r="B924" s="331"/>
      <c r="C924" s="331"/>
      <c r="D924" s="332"/>
      <c r="E924" s="331"/>
      <c r="F924" s="332"/>
      <c r="G924" s="331"/>
      <c r="H924" s="33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331"/>
      <c r="B925" s="331"/>
      <c r="C925" s="331"/>
      <c r="D925" s="332"/>
      <c r="E925" s="331"/>
      <c r="F925" s="332"/>
      <c r="G925" s="331"/>
      <c r="H925" s="33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331"/>
      <c r="B926" s="331"/>
      <c r="C926" s="331"/>
      <c r="D926" s="332"/>
      <c r="E926" s="331"/>
      <c r="F926" s="332"/>
      <c r="G926" s="331"/>
      <c r="H926" s="33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331"/>
      <c r="B927" s="331"/>
      <c r="C927" s="331"/>
      <c r="D927" s="332"/>
      <c r="E927" s="331"/>
      <c r="F927" s="332"/>
      <c r="G927" s="331"/>
      <c r="H927" s="33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331"/>
      <c r="B928" s="331"/>
      <c r="C928" s="331"/>
      <c r="D928" s="332"/>
      <c r="E928" s="331"/>
      <c r="F928" s="332"/>
      <c r="G928" s="331"/>
      <c r="H928" s="33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331"/>
      <c r="B929" s="331"/>
      <c r="C929" s="331"/>
      <c r="D929" s="332"/>
      <c r="E929" s="331"/>
      <c r="F929" s="332"/>
      <c r="G929" s="331"/>
      <c r="H929" s="33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331"/>
      <c r="B930" s="331"/>
      <c r="C930" s="331"/>
      <c r="D930" s="332"/>
      <c r="E930" s="331"/>
      <c r="F930" s="332"/>
      <c r="G930" s="331"/>
      <c r="H930" s="33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331"/>
      <c r="B931" s="331"/>
      <c r="C931" s="331"/>
      <c r="D931" s="332"/>
      <c r="E931" s="331"/>
      <c r="F931" s="332"/>
      <c r="G931" s="331"/>
      <c r="H931" s="33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331"/>
      <c r="B932" s="331"/>
      <c r="C932" s="331"/>
      <c r="D932" s="332"/>
      <c r="E932" s="331"/>
      <c r="F932" s="332"/>
      <c r="G932" s="331"/>
      <c r="H932" s="33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331"/>
      <c r="B933" s="331"/>
      <c r="C933" s="331"/>
      <c r="D933" s="332"/>
      <c r="E933" s="331"/>
      <c r="F933" s="332"/>
      <c r="G933" s="331"/>
      <c r="H933" s="33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331"/>
      <c r="B934" s="331"/>
      <c r="C934" s="331"/>
      <c r="D934" s="332"/>
      <c r="E934" s="331"/>
      <c r="F934" s="332"/>
      <c r="G934" s="331"/>
      <c r="H934" s="33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331"/>
      <c r="B935" s="331"/>
      <c r="C935" s="331"/>
      <c r="D935" s="332"/>
      <c r="E935" s="331"/>
      <c r="F935" s="332"/>
      <c r="G935" s="331"/>
      <c r="H935" s="33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331"/>
      <c r="B936" s="331"/>
      <c r="C936" s="331"/>
      <c r="D936" s="332"/>
      <c r="E936" s="331"/>
      <c r="F936" s="332"/>
      <c r="G936" s="331"/>
      <c r="H936" s="33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331"/>
      <c r="B937" s="331"/>
      <c r="C937" s="331"/>
      <c r="D937" s="332"/>
      <c r="E937" s="331"/>
      <c r="F937" s="332"/>
      <c r="G937" s="331"/>
      <c r="H937" s="33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331"/>
      <c r="B938" s="331"/>
      <c r="C938" s="331"/>
      <c r="D938" s="332"/>
      <c r="E938" s="331"/>
      <c r="F938" s="332"/>
      <c r="G938" s="331"/>
      <c r="H938" s="33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331"/>
      <c r="B939" s="331"/>
      <c r="C939" s="331"/>
      <c r="D939" s="332"/>
      <c r="E939" s="331"/>
      <c r="F939" s="332"/>
      <c r="G939" s="331"/>
      <c r="H939" s="33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331"/>
      <c r="B940" s="331"/>
      <c r="C940" s="331"/>
      <c r="D940" s="332"/>
      <c r="E940" s="331"/>
      <c r="F940" s="332"/>
      <c r="G940" s="331"/>
      <c r="H940" s="33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331"/>
      <c r="B941" s="331"/>
      <c r="C941" s="331"/>
      <c r="D941" s="332"/>
      <c r="E941" s="331"/>
      <c r="F941" s="332"/>
      <c r="G941" s="331"/>
      <c r="H941" s="33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331"/>
      <c r="B942" s="331"/>
      <c r="C942" s="331"/>
      <c r="D942" s="332"/>
      <c r="E942" s="331"/>
      <c r="F942" s="332"/>
      <c r="G942" s="331"/>
      <c r="H942" s="33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331"/>
      <c r="B943" s="331"/>
      <c r="C943" s="331"/>
      <c r="D943" s="332"/>
      <c r="E943" s="331"/>
      <c r="F943" s="332"/>
      <c r="G943" s="331"/>
      <c r="H943" s="33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331"/>
      <c r="B944" s="331"/>
      <c r="C944" s="331"/>
      <c r="D944" s="332"/>
      <c r="E944" s="331"/>
      <c r="F944" s="332"/>
      <c r="G944" s="331"/>
      <c r="H944" s="33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331"/>
      <c r="B945" s="331"/>
      <c r="C945" s="331"/>
      <c r="D945" s="332"/>
      <c r="E945" s="331"/>
      <c r="F945" s="332"/>
      <c r="G945" s="331"/>
      <c r="H945" s="33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331"/>
      <c r="B946" s="331"/>
      <c r="C946" s="331"/>
      <c r="D946" s="332"/>
      <c r="E946" s="331"/>
      <c r="F946" s="332"/>
      <c r="G946" s="331"/>
      <c r="H946" s="33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331"/>
      <c r="B947" s="331"/>
      <c r="C947" s="331"/>
      <c r="D947" s="332"/>
      <c r="E947" s="331"/>
      <c r="F947" s="332"/>
      <c r="G947" s="331"/>
      <c r="H947" s="33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331"/>
      <c r="B948" s="331"/>
      <c r="C948" s="331"/>
      <c r="D948" s="332"/>
      <c r="E948" s="331"/>
      <c r="F948" s="332"/>
      <c r="G948" s="331"/>
      <c r="H948" s="33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331"/>
      <c r="B949" s="331"/>
      <c r="C949" s="331"/>
      <c r="D949" s="332"/>
      <c r="E949" s="331"/>
      <c r="F949" s="332"/>
      <c r="G949" s="331"/>
      <c r="H949" s="33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331"/>
      <c r="B950" s="331"/>
      <c r="C950" s="331"/>
      <c r="D950" s="332"/>
      <c r="E950" s="331"/>
      <c r="F950" s="332"/>
      <c r="G950" s="331"/>
      <c r="H950" s="33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331"/>
      <c r="B951" s="331"/>
      <c r="C951" s="331"/>
      <c r="D951" s="332"/>
      <c r="E951" s="331"/>
      <c r="F951" s="332"/>
      <c r="G951" s="331"/>
      <c r="H951" s="33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331"/>
      <c r="B952" s="331"/>
      <c r="C952" s="331"/>
      <c r="D952" s="332"/>
      <c r="E952" s="331"/>
      <c r="F952" s="332"/>
      <c r="G952" s="331"/>
      <c r="H952" s="33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331"/>
      <c r="B953" s="331"/>
      <c r="C953" s="331"/>
      <c r="D953" s="332"/>
      <c r="E953" s="331"/>
      <c r="F953" s="332"/>
      <c r="G953" s="331"/>
      <c r="H953" s="33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331"/>
      <c r="B954" s="331"/>
      <c r="C954" s="331"/>
      <c r="D954" s="332"/>
      <c r="E954" s="331"/>
      <c r="F954" s="332"/>
      <c r="G954" s="331"/>
      <c r="H954" s="33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331"/>
      <c r="B955" s="331"/>
      <c r="C955" s="331"/>
      <c r="D955" s="332"/>
      <c r="E955" s="331"/>
      <c r="F955" s="332"/>
      <c r="G955" s="331"/>
      <c r="H955" s="33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331"/>
      <c r="B956" s="331"/>
      <c r="C956" s="331"/>
      <c r="D956" s="332"/>
      <c r="E956" s="331"/>
      <c r="F956" s="332"/>
      <c r="G956" s="331"/>
      <c r="H956" s="33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331"/>
      <c r="B957" s="331"/>
      <c r="C957" s="331"/>
      <c r="D957" s="332"/>
      <c r="E957" s="331"/>
      <c r="F957" s="332"/>
      <c r="G957" s="331"/>
      <c r="H957" s="33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331"/>
      <c r="B958" s="331"/>
      <c r="C958" s="331"/>
      <c r="D958" s="332"/>
      <c r="E958" s="331"/>
      <c r="F958" s="332"/>
      <c r="G958" s="331"/>
      <c r="H958" s="33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331"/>
      <c r="B959" s="331"/>
      <c r="C959" s="331"/>
      <c r="D959" s="332"/>
      <c r="E959" s="331"/>
      <c r="F959" s="332"/>
      <c r="G959" s="331"/>
      <c r="H959" s="33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331"/>
      <c r="B960" s="331"/>
      <c r="C960" s="331"/>
      <c r="D960" s="332"/>
      <c r="E960" s="331"/>
      <c r="F960" s="332"/>
      <c r="G960" s="331"/>
      <c r="H960" s="33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331"/>
      <c r="B961" s="331"/>
      <c r="C961" s="331"/>
      <c r="D961" s="332"/>
      <c r="E961" s="331"/>
      <c r="F961" s="332"/>
      <c r="G961" s="331"/>
      <c r="H961" s="33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331"/>
      <c r="B962" s="331"/>
      <c r="C962" s="331"/>
      <c r="D962" s="332"/>
      <c r="E962" s="331"/>
      <c r="F962" s="332"/>
      <c r="G962" s="331"/>
      <c r="H962" s="33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331"/>
      <c r="B963" s="331"/>
      <c r="C963" s="331"/>
      <c r="D963" s="332"/>
      <c r="E963" s="331"/>
      <c r="F963" s="332"/>
      <c r="G963" s="331"/>
      <c r="H963" s="33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331"/>
      <c r="B964" s="331"/>
      <c r="C964" s="331"/>
      <c r="D964" s="332"/>
      <c r="E964" s="331"/>
      <c r="F964" s="332"/>
      <c r="G964" s="331"/>
      <c r="H964" s="33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331"/>
      <c r="B965" s="331"/>
      <c r="C965" s="331"/>
      <c r="D965" s="332"/>
      <c r="E965" s="331"/>
      <c r="F965" s="332"/>
      <c r="G965" s="331"/>
      <c r="H965" s="33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331"/>
      <c r="B966" s="331"/>
      <c r="C966" s="331"/>
      <c r="D966" s="332"/>
      <c r="E966" s="331"/>
      <c r="F966" s="332"/>
      <c r="G966" s="331"/>
      <c r="H966" s="33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331"/>
      <c r="B967" s="331"/>
      <c r="C967" s="331"/>
      <c r="D967" s="332"/>
      <c r="E967" s="331"/>
      <c r="F967" s="332"/>
      <c r="G967" s="331"/>
      <c r="H967" s="33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331"/>
      <c r="B968" s="331"/>
      <c r="C968" s="331"/>
      <c r="D968" s="332"/>
      <c r="E968" s="331"/>
      <c r="F968" s="332"/>
      <c r="G968" s="331"/>
      <c r="H968" s="33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331"/>
      <c r="B969" s="331"/>
      <c r="C969" s="331"/>
      <c r="D969" s="332"/>
      <c r="E969" s="331"/>
      <c r="F969" s="332"/>
      <c r="G969" s="331"/>
      <c r="H969" s="33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331"/>
      <c r="B970" s="331"/>
      <c r="C970" s="331"/>
      <c r="D970" s="332"/>
      <c r="E970" s="331"/>
      <c r="F970" s="332"/>
      <c r="G970" s="331"/>
      <c r="H970" s="33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331"/>
      <c r="B971" s="331"/>
      <c r="C971" s="331"/>
      <c r="D971" s="332"/>
      <c r="E971" s="331"/>
      <c r="F971" s="332"/>
      <c r="G971" s="331"/>
      <c r="H971" s="33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331"/>
      <c r="B972" s="331"/>
      <c r="C972" s="331"/>
      <c r="D972" s="332"/>
      <c r="E972" s="331"/>
      <c r="F972" s="332"/>
      <c r="G972" s="331"/>
      <c r="H972" s="33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331"/>
      <c r="B973" s="331"/>
      <c r="C973" s="331"/>
      <c r="D973" s="332"/>
      <c r="E973" s="331"/>
      <c r="F973" s="332"/>
      <c r="G973" s="331"/>
      <c r="H973" s="33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331"/>
      <c r="B974" s="331"/>
      <c r="C974" s="331"/>
      <c r="D974" s="332"/>
      <c r="E974" s="331"/>
      <c r="F974" s="332"/>
      <c r="G974" s="331"/>
      <c r="H974" s="33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331"/>
      <c r="B975" s="331"/>
      <c r="C975" s="331"/>
      <c r="D975" s="332"/>
      <c r="E975" s="331"/>
      <c r="F975" s="332"/>
      <c r="G975" s="331"/>
      <c r="H975" s="33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331"/>
      <c r="B976" s="331"/>
      <c r="C976" s="331"/>
      <c r="D976" s="332"/>
      <c r="E976" s="331"/>
      <c r="F976" s="332"/>
      <c r="G976" s="331"/>
      <c r="H976" s="33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331"/>
      <c r="B977" s="331"/>
      <c r="C977" s="331"/>
      <c r="D977" s="332"/>
      <c r="E977" s="331"/>
      <c r="F977" s="332"/>
      <c r="G977" s="331"/>
      <c r="H977" s="33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331"/>
      <c r="B978" s="331"/>
      <c r="C978" s="331"/>
      <c r="D978" s="332"/>
      <c r="E978" s="331"/>
      <c r="F978" s="332"/>
      <c r="G978" s="331"/>
      <c r="H978" s="33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331"/>
      <c r="B979" s="331"/>
      <c r="C979" s="331"/>
      <c r="D979" s="332"/>
      <c r="E979" s="331"/>
      <c r="F979" s="332"/>
      <c r="G979" s="331"/>
      <c r="H979" s="33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331"/>
      <c r="B980" s="331"/>
      <c r="C980" s="331"/>
      <c r="D980" s="332"/>
      <c r="E980" s="331"/>
      <c r="F980" s="332"/>
      <c r="G980" s="331"/>
      <c r="H980" s="33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331"/>
      <c r="B981" s="331"/>
      <c r="C981" s="331"/>
      <c r="D981" s="332"/>
      <c r="E981" s="331"/>
      <c r="F981" s="332"/>
      <c r="G981" s="331"/>
      <c r="H981" s="33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331"/>
      <c r="B982" s="331"/>
      <c r="C982" s="331"/>
      <c r="D982" s="332"/>
      <c r="E982" s="331"/>
      <c r="F982" s="332"/>
      <c r="G982" s="331"/>
      <c r="H982" s="33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331"/>
      <c r="B983" s="331"/>
      <c r="C983" s="331"/>
      <c r="D983" s="332"/>
      <c r="E983" s="331"/>
      <c r="F983" s="332"/>
      <c r="G983" s="331"/>
      <c r="H983" s="33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331"/>
      <c r="B984" s="331"/>
      <c r="C984" s="331"/>
      <c r="D984" s="332"/>
      <c r="E984" s="331"/>
      <c r="F984" s="332"/>
      <c r="G984" s="331"/>
      <c r="H984" s="33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331"/>
      <c r="B985" s="331"/>
      <c r="C985" s="331"/>
      <c r="D985" s="332"/>
      <c r="E985" s="331"/>
      <c r="F985" s="332"/>
      <c r="G985" s="331"/>
      <c r="H985" s="33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331"/>
      <c r="B986" s="331"/>
      <c r="C986" s="331"/>
      <c r="D986" s="332"/>
      <c r="E986" s="331"/>
      <c r="F986" s="332"/>
      <c r="G986" s="331"/>
      <c r="H986" s="33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331"/>
      <c r="B987" s="331"/>
      <c r="C987" s="331"/>
      <c r="D987" s="332"/>
      <c r="E987" s="331"/>
      <c r="F987" s="332"/>
      <c r="G987" s="331"/>
      <c r="H987" s="33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331"/>
      <c r="B988" s="331"/>
      <c r="C988" s="331"/>
      <c r="D988" s="332"/>
      <c r="E988" s="331"/>
      <c r="F988" s="332"/>
      <c r="G988" s="331"/>
      <c r="H988" s="33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331"/>
      <c r="B989" s="331"/>
      <c r="C989" s="331"/>
      <c r="D989" s="332"/>
      <c r="E989" s="331"/>
      <c r="F989" s="332"/>
      <c r="G989" s="331"/>
      <c r="H989" s="33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331"/>
      <c r="B990" s="331"/>
      <c r="C990" s="331"/>
      <c r="D990" s="332"/>
      <c r="E990" s="331"/>
      <c r="F990" s="332"/>
      <c r="G990" s="331"/>
      <c r="H990" s="33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331"/>
      <c r="B991" s="331"/>
      <c r="C991" s="331"/>
      <c r="D991" s="332"/>
      <c r="E991" s="331"/>
      <c r="F991" s="332"/>
      <c r="G991" s="331"/>
      <c r="H991" s="33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331"/>
      <c r="B992" s="331"/>
      <c r="C992" s="331"/>
      <c r="D992" s="332"/>
      <c r="E992" s="331"/>
      <c r="F992" s="332"/>
      <c r="G992" s="331"/>
      <c r="H992" s="33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331"/>
      <c r="B993" s="331"/>
      <c r="C993" s="331"/>
      <c r="D993" s="332"/>
      <c r="E993" s="331"/>
      <c r="F993" s="332"/>
      <c r="G993" s="331"/>
      <c r="H993" s="33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331"/>
      <c r="B994" s="331"/>
      <c r="C994" s="331"/>
      <c r="D994" s="332"/>
      <c r="E994" s="331"/>
      <c r="F994" s="332"/>
      <c r="G994" s="331"/>
      <c r="H994" s="33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331"/>
      <c r="B995" s="331"/>
      <c r="C995" s="331"/>
      <c r="D995" s="332"/>
      <c r="E995" s="331"/>
      <c r="F995" s="332"/>
      <c r="G995" s="331"/>
      <c r="H995" s="33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331"/>
      <c r="B996" s="331"/>
      <c r="C996" s="331"/>
      <c r="D996" s="332"/>
      <c r="E996" s="331"/>
      <c r="F996" s="332"/>
      <c r="G996" s="331"/>
      <c r="H996" s="33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331"/>
      <c r="B997" s="331"/>
      <c r="C997" s="331"/>
      <c r="D997" s="332"/>
      <c r="E997" s="331"/>
      <c r="F997" s="332"/>
      <c r="G997" s="331"/>
      <c r="H997" s="33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331"/>
      <c r="B998" s="331"/>
      <c r="C998" s="331"/>
      <c r="D998" s="332"/>
      <c r="E998" s="331"/>
      <c r="F998" s="332"/>
      <c r="G998" s="331"/>
      <c r="H998" s="33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331"/>
      <c r="B999" s="331"/>
      <c r="C999" s="331"/>
      <c r="D999" s="332"/>
      <c r="E999" s="331"/>
      <c r="F999" s="332"/>
      <c r="G999" s="331"/>
      <c r="H999" s="33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331"/>
      <c r="B1000" s="331"/>
      <c r="C1000" s="331"/>
      <c r="D1000" s="332"/>
      <c r="E1000" s="331"/>
      <c r="F1000" s="332"/>
      <c r="G1000" s="331"/>
      <c r="H1000" s="33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">
      <c r="A1001" s="331"/>
      <c r="B1001" s="331"/>
      <c r="C1001" s="331"/>
      <c r="D1001" s="332"/>
      <c r="E1001" s="331"/>
      <c r="F1001" s="332"/>
      <c r="G1001" s="331"/>
      <c r="H1001" s="331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">
      <c r="A1002" s="331"/>
      <c r="B1002" s="331"/>
      <c r="C1002" s="331"/>
      <c r="D1002" s="332"/>
      <c r="E1002" s="331"/>
      <c r="F1002" s="332"/>
      <c r="G1002" s="331"/>
      <c r="H1002" s="331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">
      <c r="A1003" s="331"/>
      <c r="B1003" s="331"/>
      <c r="C1003" s="331"/>
      <c r="D1003" s="332"/>
      <c r="E1003" s="331"/>
      <c r="F1003" s="332"/>
      <c r="G1003" s="331"/>
      <c r="H1003" s="331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">
      <c r="A1004" s="331"/>
      <c r="B1004" s="331"/>
      <c r="C1004" s="331"/>
      <c r="D1004" s="332"/>
      <c r="E1004" s="331"/>
      <c r="F1004" s="332"/>
      <c r="G1004" s="331"/>
      <c r="H1004" s="331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3">
      <c r="A1005" s="331"/>
      <c r="B1005" s="331"/>
      <c r="C1005" s="331"/>
      <c r="D1005" s="332"/>
      <c r="E1005" s="331"/>
      <c r="F1005" s="332"/>
      <c r="G1005" s="331"/>
      <c r="H1005" s="331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3">
      <c r="A1006" s="331"/>
      <c r="B1006" s="331"/>
      <c r="C1006" s="331"/>
      <c r="D1006" s="332"/>
      <c r="E1006" s="331"/>
      <c r="F1006" s="332"/>
      <c r="G1006" s="331"/>
      <c r="H1006" s="331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3">
      <c r="A1007" s="331"/>
      <c r="B1007" s="331"/>
      <c r="C1007" s="331"/>
      <c r="D1007" s="332"/>
      <c r="E1007" s="331"/>
      <c r="F1007" s="332"/>
      <c r="G1007" s="331"/>
      <c r="H1007" s="331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3">
      <c r="A1008" s="331"/>
      <c r="B1008" s="331"/>
      <c r="C1008" s="331"/>
      <c r="D1008" s="332"/>
      <c r="E1008" s="331"/>
      <c r="F1008" s="332"/>
      <c r="G1008" s="331"/>
      <c r="H1008" s="331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3">
      <c r="A1009" s="331"/>
      <c r="B1009" s="331"/>
      <c r="C1009" s="331"/>
      <c r="D1009" s="332"/>
      <c r="E1009" s="331"/>
      <c r="F1009" s="332"/>
      <c r="G1009" s="331"/>
      <c r="H1009" s="331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 x14ac:dyDescent="0.3">
      <c r="A1010" s="331"/>
      <c r="B1010" s="331"/>
      <c r="C1010" s="331"/>
      <c r="D1010" s="332"/>
      <c r="E1010" s="331"/>
      <c r="F1010" s="332"/>
      <c r="G1010" s="331"/>
      <c r="H1010" s="331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 x14ac:dyDescent="0.3">
      <c r="A1011" s="331"/>
      <c r="B1011" s="331"/>
      <c r="C1011" s="331"/>
      <c r="D1011" s="332"/>
      <c r="E1011" s="331"/>
      <c r="F1011" s="332"/>
      <c r="G1011" s="331"/>
      <c r="H1011" s="331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 x14ac:dyDescent="0.3">
      <c r="A1012" s="331"/>
      <c r="B1012" s="331"/>
      <c r="C1012" s="331"/>
      <c r="D1012" s="332"/>
      <c r="E1012" s="331"/>
      <c r="F1012" s="332"/>
      <c r="G1012" s="331"/>
      <c r="H1012" s="331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4.25" customHeight="1" x14ac:dyDescent="0.3">
      <c r="A1013" s="331"/>
      <c r="B1013" s="331"/>
      <c r="C1013" s="331"/>
      <c r="D1013" s="332"/>
      <c r="E1013" s="331"/>
      <c r="F1013" s="332"/>
      <c r="G1013" s="331"/>
      <c r="H1013" s="331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4.25" customHeight="1" x14ac:dyDescent="0.3">
      <c r="A1014" s="331"/>
      <c r="B1014" s="331"/>
      <c r="C1014" s="331"/>
      <c r="D1014" s="332"/>
      <c r="E1014" s="331"/>
      <c r="F1014" s="332"/>
      <c r="G1014" s="331"/>
      <c r="H1014" s="331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4.25" customHeight="1" x14ac:dyDescent="0.3">
      <c r="A1015" s="331"/>
      <c r="B1015" s="331"/>
      <c r="C1015" s="331"/>
      <c r="D1015" s="332"/>
      <c r="E1015" s="331"/>
      <c r="F1015" s="332"/>
      <c r="G1015" s="331"/>
      <c r="H1015" s="331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4.25" customHeight="1" x14ac:dyDescent="0.3">
      <c r="A1016" s="331"/>
      <c r="B1016" s="331"/>
      <c r="C1016" s="331"/>
      <c r="D1016" s="332"/>
      <c r="E1016" s="331"/>
      <c r="F1016" s="332"/>
      <c r="G1016" s="331"/>
      <c r="H1016" s="331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4.25" customHeight="1" x14ac:dyDescent="0.3">
      <c r="A1017" s="331"/>
      <c r="B1017" s="331"/>
      <c r="C1017" s="331"/>
      <c r="D1017" s="332"/>
      <c r="E1017" s="331"/>
      <c r="F1017" s="332"/>
      <c r="G1017" s="331"/>
      <c r="H1017" s="331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4.25" customHeight="1" x14ac:dyDescent="0.3">
      <c r="A1018" s="331"/>
      <c r="B1018" s="331"/>
      <c r="C1018" s="331"/>
      <c r="D1018" s="332"/>
      <c r="E1018" s="331"/>
      <c r="F1018" s="332"/>
      <c r="G1018" s="331"/>
      <c r="H1018" s="331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4.25" customHeight="1" x14ac:dyDescent="0.3">
      <c r="A1019" s="331"/>
      <c r="B1019" s="331"/>
      <c r="C1019" s="331"/>
      <c r="D1019" s="332"/>
      <c r="E1019" s="331"/>
      <c r="F1019" s="332"/>
      <c r="G1019" s="331"/>
      <c r="H1019" s="331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4.25" customHeight="1" x14ac:dyDescent="0.3">
      <c r="A1020" s="331"/>
      <c r="B1020" s="331"/>
      <c r="C1020" s="331"/>
      <c r="D1020" s="332"/>
      <c r="E1020" s="331"/>
      <c r="F1020" s="332"/>
      <c r="G1020" s="331"/>
      <c r="H1020" s="331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4.25" customHeight="1" x14ac:dyDescent="0.3">
      <c r="A1021" s="331"/>
      <c r="B1021" s="331"/>
      <c r="C1021" s="331"/>
      <c r="D1021" s="332"/>
      <c r="E1021" s="331"/>
      <c r="F1021" s="332"/>
      <c r="G1021" s="331"/>
      <c r="H1021" s="331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4.25" customHeight="1" x14ac:dyDescent="0.3">
      <c r="A1022" s="331"/>
      <c r="B1022" s="331"/>
      <c r="C1022" s="331"/>
      <c r="D1022" s="332"/>
      <c r="E1022" s="331"/>
      <c r="F1022" s="332"/>
      <c r="G1022" s="331"/>
      <c r="H1022" s="331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4.25" customHeight="1" x14ac:dyDescent="0.3">
      <c r="A1023" s="331"/>
      <c r="B1023" s="331"/>
      <c r="C1023" s="331"/>
      <c r="D1023" s="332"/>
      <c r="E1023" s="331"/>
      <c r="F1023" s="332"/>
      <c r="G1023" s="331"/>
      <c r="H1023" s="331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4.25" customHeight="1" x14ac:dyDescent="0.3">
      <c r="A1024" s="331"/>
      <c r="B1024" s="331"/>
      <c r="C1024" s="331"/>
      <c r="D1024" s="332"/>
      <c r="E1024" s="331"/>
      <c r="F1024" s="332"/>
      <c r="G1024" s="331"/>
      <c r="H1024" s="331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4.25" customHeight="1" x14ac:dyDescent="0.3">
      <c r="A1025" s="331"/>
      <c r="B1025" s="331"/>
      <c r="C1025" s="331"/>
      <c r="D1025" s="332"/>
      <c r="E1025" s="331"/>
      <c r="F1025" s="332"/>
      <c r="G1025" s="331"/>
      <c r="H1025" s="331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4.25" customHeight="1" x14ac:dyDescent="0.3">
      <c r="A1026" s="331"/>
      <c r="B1026" s="331"/>
      <c r="C1026" s="331"/>
      <c r="D1026" s="332"/>
      <c r="E1026" s="331"/>
      <c r="F1026" s="332"/>
      <c r="G1026" s="331"/>
      <c r="H1026" s="331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4.25" customHeight="1" x14ac:dyDescent="0.3">
      <c r="A1027" s="331"/>
      <c r="B1027" s="331"/>
      <c r="C1027" s="331"/>
      <c r="D1027" s="332"/>
      <c r="E1027" s="331"/>
      <c r="F1027" s="332"/>
      <c r="G1027" s="331"/>
      <c r="H1027" s="331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4.25" customHeight="1" x14ac:dyDescent="0.3">
      <c r="A1028" s="331"/>
      <c r="B1028" s="331"/>
      <c r="C1028" s="331"/>
      <c r="D1028" s="332"/>
      <c r="E1028" s="331"/>
      <c r="F1028" s="332"/>
      <c r="G1028" s="331"/>
      <c r="H1028" s="331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4.25" customHeight="1" x14ac:dyDescent="0.3">
      <c r="A1029" s="331"/>
      <c r="B1029" s="331"/>
      <c r="C1029" s="331"/>
      <c r="D1029" s="332"/>
      <c r="E1029" s="331"/>
      <c r="F1029" s="332"/>
      <c r="G1029" s="331"/>
      <c r="H1029" s="331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4.25" customHeight="1" x14ac:dyDescent="0.3">
      <c r="A1030" s="331"/>
      <c r="B1030" s="331"/>
      <c r="C1030" s="331"/>
      <c r="D1030" s="332"/>
      <c r="E1030" s="331"/>
      <c r="F1030" s="332"/>
      <c r="G1030" s="331"/>
      <c r="H1030" s="331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4.25" customHeight="1" x14ac:dyDescent="0.3">
      <c r="A1031" s="331"/>
      <c r="B1031" s="331"/>
      <c r="C1031" s="331"/>
      <c r="D1031" s="332"/>
      <c r="E1031" s="331"/>
      <c r="F1031" s="332"/>
      <c r="G1031" s="331"/>
      <c r="H1031" s="331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4.25" customHeight="1" x14ac:dyDescent="0.3">
      <c r="A1032" s="331"/>
      <c r="B1032" s="331"/>
      <c r="C1032" s="331"/>
      <c r="D1032" s="332"/>
      <c r="E1032" s="331"/>
      <c r="F1032" s="332"/>
      <c r="G1032" s="331"/>
      <c r="H1032" s="331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4.25" customHeight="1" x14ac:dyDescent="0.3">
      <c r="A1033" s="331"/>
      <c r="B1033" s="331"/>
      <c r="C1033" s="331"/>
      <c r="D1033" s="332"/>
      <c r="E1033" s="331"/>
      <c r="F1033" s="332"/>
      <c r="G1033" s="331"/>
      <c r="H1033" s="331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4.25" customHeight="1" x14ac:dyDescent="0.3">
      <c r="A1034" s="331"/>
      <c r="B1034" s="331"/>
      <c r="C1034" s="331"/>
      <c r="D1034" s="332"/>
      <c r="E1034" s="331"/>
      <c r="F1034" s="332"/>
      <c r="G1034" s="331"/>
      <c r="H1034" s="331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4.25" customHeight="1" x14ac:dyDescent="0.3">
      <c r="A1035" s="331"/>
      <c r="B1035" s="331"/>
      <c r="C1035" s="331"/>
      <c r="D1035" s="332"/>
      <c r="E1035" s="331"/>
      <c r="F1035" s="332"/>
      <c r="G1035" s="331"/>
      <c r="H1035" s="331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4.25" customHeight="1" x14ac:dyDescent="0.3">
      <c r="A1036" s="331"/>
      <c r="B1036" s="331"/>
      <c r="C1036" s="331"/>
      <c r="D1036" s="332"/>
      <c r="E1036" s="331"/>
      <c r="F1036" s="332"/>
      <c r="G1036" s="331"/>
      <c r="H1036" s="331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4.25" customHeight="1" x14ac:dyDescent="0.3">
      <c r="A1037" s="331"/>
      <c r="B1037" s="331"/>
      <c r="C1037" s="331"/>
      <c r="D1037" s="332"/>
      <c r="E1037" s="331"/>
      <c r="F1037" s="332"/>
      <c r="G1037" s="331"/>
      <c r="H1037" s="331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4.25" customHeight="1" x14ac:dyDescent="0.3">
      <c r="A1038" s="331"/>
      <c r="B1038" s="331"/>
      <c r="C1038" s="331"/>
      <c r="D1038" s="332"/>
      <c r="E1038" s="331"/>
      <c r="F1038" s="332"/>
      <c r="G1038" s="331"/>
      <c r="H1038" s="331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4.25" customHeight="1" x14ac:dyDescent="0.3">
      <c r="A1039" s="331"/>
      <c r="B1039" s="331"/>
      <c r="C1039" s="331"/>
      <c r="D1039" s="332"/>
      <c r="E1039" s="331"/>
      <c r="F1039" s="332"/>
      <c r="G1039" s="331"/>
      <c r="H1039" s="331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4.25" customHeight="1" x14ac:dyDescent="0.3">
      <c r="A1040" s="331"/>
      <c r="B1040" s="331"/>
      <c r="C1040" s="331"/>
      <c r="D1040" s="332"/>
      <c r="E1040" s="331"/>
      <c r="F1040" s="332"/>
      <c r="G1040" s="331"/>
      <c r="H1040" s="331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4.25" customHeight="1" x14ac:dyDescent="0.3">
      <c r="A1041" s="331"/>
      <c r="B1041" s="331"/>
      <c r="C1041" s="331"/>
      <c r="D1041" s="332"/>
      <c r="E1041" s="331"/>
      <c r="F1041" s="332"/>
      <c r="G1041" s="331"/>
      <c r="H1041" s="331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4.25" customHeight="1" x14ac:dyDescent="0.3">
      <c r="A1042" s="331"/>
      <c r="B1042" s="331"/>
      <c r="C1042" s="331"/>
      <c r="D1042" s="332"/>
      <c r="E1042" s="331"/>
      <c r="F1042" s="332"/>
      <c r="G1042" s="331"/>
      <c r="H1042" s="331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4.25" customHeight="1" x14ac:dyDescent="0.3">
      <c r="A1043" s="331"/>
      <c r="B1043" s="331"/>
      <c r="C1043" s="331"/>
      <c r="D1043" s="332"/>
      <c r="E1043" s="331"/>
      <c r="F1043" s="332"/>
      <c r="G1043" s="331"/>
      <c r="H1043" s="331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4.25" customHeight="1" x14ac:dyDescent="0.3">
      <c r="A1044" s="331"/>
      <c r="B1044" s="331"/>
      <c r="C1044" s="331"/>
      <c r="D1044" s="332"/>
      <c r="E1044" s="331"/>
      <c r="F1044" s="332"/>
      <c r="G1044" s="331"/>
      <c r="H1044" s="331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4.25" customHeight="1" x14ac:dyDescent="0.3">
      <c r="A1045" s="331"/>
      <c r="B1045" s="331"/>
      <c r="C1045" s="331"/>
      <c r="D1045" s="332"/>
      <c r="E1045" s="331"/>
      <c r="F1045" s="332"/>
      <c r="G1045" s="331"/>
      <c r="H1045" s="331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4.25" customHeight="1" x14ac:dyDescent="0.3">
      <c r="A1046" s="331"/>
      <c r="B1046" s="331"/>
      <c r="C1046" s="331"/>
      <c r="D1046" s="332"/>
      <c r="E1046" s="331"/>
      <c r="F1046" s="332"/>
      <c r="G1046" s="331"/>
      <c r="H1046" s="331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14.25" customHeight="1" x14ac:dyDescent="0.3">
      <c r="A1047" s="331"/>
      <c r="B1047" s="331"/>
      <c r="C1047" s="331"/>
      <c r="D1047" s="332"/>
      <c r="E1047" s="331"/>
      <c r="F1047" s="332"/>
      <c r="G1047" s="331"/>
      <c r="H1047" s="331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14.25" customHeight="1" x14ac:dyDescent="0.3">
      <c r="A1048" s="331"/>
      <c r="B1048" s="331"/>
      <c r="C1048" s="331"/>
      <c r="D1048" s="332"/>
      <c r="E1048" s="331"/>
      <c r="F1048" s="332"/>
      <c r="G1048" s="331"/>
      <c r="H1048" s="331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14.25" customHeight="1" x14ac:dyDescent="0.3">
      <c r="A1049" s="331"/>
      <c r="B1049" s="331"/>
      <c r="C1049" s="331"/>
      <c r="D1049" s="332"/>
      <c r="E1049" s="331"/>
      <c r="F1049" s="332"/>
      <c r="G1049" s="331"/>
      <c r="H1049" s="331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14.25" customHeight="1" x14ac:dyDescent="0.3">
      <c r="A1050" s="331"/>
      <c r="B1050" s="331"/>
      <c r="C1050" s="331"/>
      <c r="D1050" s="332"/>
      <c r="E1050" s="331"/>
      <c r="F1050" s="332"/>
      <c r="G1050" s="331"/>
      <c r="H1050" s="331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14.25" customHeight="1" x14ac:dyDescent="0.3">
      <c r="A1051" s="331"/>
      <c r="B1051" s="331"/>
      <c r="C1051" s="331"/>
      <c r="D1051" s="332"/>
      <c r="E1051" s="331"/>
      <c r="F1051" s="332"/>
      <c r="G1051" s="331"/>
      <c r="H1051" s="331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14.25" customHeight="1" x14ac:dyDescent="0.3">
      <c r="A1052" s="331"/>
      <c r="B1052" s="331"/>
      <c r="C1052" s="331"/>
      <c r="D1052" s="332"/>
      <c r="E1052" s="331"/>
      <c r="F1052" s="332"/>
      <c r="G1052" s="331"/>
      <c r="H1052" s="331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14.25" customHeight="1" x14ac:dyDescent="0.3">
      <c r="A1053" s="331"/>
      <c r="B1053" s="331"/>
      <c r="C1053" s="331"/>
      <c r="D1053" s="332"/>
      <c r="E1053" s="331"/>
      <c r="F1053" s="332"/>
      <c r="G1053" s="331"/>
      <c r="H1053" s="331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14.25" customHeight="1" x14ac:dyDescent="0.3">
      <c r="A1054" s="331"/>
      <c r="B1054" s="331"/>
      <c r="C1054" s="331"/>
      <c r="D1054" s="332"/>
      <c r="E1054" s="331"/>
      <c r="F1054" s="332"/>
      <c r="G1054" s="331"/>
      <c r="H1054" s="331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14.25" customHeight="1" x14ac:dyDescent="0.3">
      <c r="A1055" s="331"/>
      <c r="B1055" s="331"/>
      <c r="C1055" s="331"/>
      <c r="D1055" s="332"/>
      <c r="E1055" s="331"/>
      <c r="F1055" s="332"/>
      <c r="G1055" s="331"/>
      <c r="H1055" s="331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14.25" customHeight="1" x14ac:dyDescent="0.3">
      <c r="A1056" s="331"/>
      <c r="B1056" s="331"/>
      <c r="C1056" s="331"/>
      <c r="D1056" s="332"/>
      <c r="E1056" s="331"/>
      <c r="F1056" s="332"/>
      <c r="G1056" s="331"/>
      <c r="H1056" s="331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14.25" customHeight="1" x14ac:dyDescent="0.3">
      <c r="A1057" s="331"/>
      <c r="B1057" s="331"/>
      <c r="C1057" s="331"/>
      <c r="D1057" s="332"/>
      <c r="E1057" s="331"/>
      <c r="F1057" s="332"/>
      <c r="G1057" s="331"/>
      <c r="H1057" s="331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14.25" customHeight="1" x14ac:dyDescent="0.3">
      <c r="A1058" s="331"/>
      <c r="B1058" s="331"/>
      <c r="C1058" s="331"/>
      <c r="D1058" s="332"/>
      <c r="E1058" s="331"/>
      <c r="F1058" s="332"/>
      <c r="G1058" s="331"/>
      <c r="H1058" s="331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14.25" customHeight="1" x14ac:dyDescent="0.3">
      <c r="A1059" s="331"/>
      <c r="B1059" s="331"/>
      <c r="C1059" s="331"/>
      <c r="D1059" s="332"/>
      <c r="E1059" s="331"/>
      <c r="F1059" s="332"/>
      <c r="G1059" s="331"/>
      <c r="H1059" s="331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14.25" customHeight="1" x14ac:dyDescent="0.3">
      <c r="A1060" s="331"/>
      <c r="B1060" s="331"/>
      <c r="C1060" s="331"/>
      <c r="D1060" s="332"/>
      <c r="E1060" s="331"/>
      <c r="F1060" s="332"/>
      <c r="G1060" s="331"/>
      <c r="H1060" s="331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14.25" customHeight="1" x14ac:dyDescent="0.3">
      <c r="A1061" s="331"/>
      <c r="B1061" s="331"/>
      <c r="C1061" s="331"/>
      <c r="D1061" s="332"/>
      <c r="E1061" s="331"/>
      <c r="F1061" s="332"/>
      <c r="G1061" s="331"/>
      <c r="H1061" s="331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14.25" customHeight="1" x14ac:dyDescent="0.3">
      <c r="A1062" s="331"/>
      <c r="B1062" s="331"/>
      <c r="C1062" s="331"/>
      <c r="D1062" s="332"/>
      <c r="E1062" s="331"/>
      <c r="F1062" s="332"/>
      <c r="G1062" s="331"/>
      <c r="H1062" s="331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14.25" customHeight="1" x14ac:dyDescent="0.3">
      <c r="A1063" s="331"/>
      <c r="B1063" s="331"/>
      <c r="C1063" s="331"/>
      <c r="D1063" s="332"/>
      <c r="E1063" s="331"/>
      <c r="F1063" s="332"/>
      <c r="G1063" s="331"/>
      <c r="H1063" s="331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14.25" customHeight="1" x14ac:dyDescent="0.3">
      <c r="A1064" s="331"/>
      <c r="B1064" s="331"/>
      <c r="C1064" s="331"/>
      <c r="D1064" s="332"/>
      <c r="E1064" s="331"/>
      <c r="F1064" s="332"/>
      <c r="G1064" s="331"/>
      <c r="H1064" s="331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14.25" customHeight="1" x14ac:dyDescent="0.3">
      <c r="A1065" s="331"/>
      <c r="B1065" s="331"/>
      <c r="C1065" s="331"/>
      <c r="D1065" s="332"/>
      <c r="E1065" s="331"/>
      <c r="F1065" s="332"/>
      <c r="G1065" s="331"/>
      <c r="H1065" s="331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14.25" customHeight="1" x14ac:dyDescent="0.3">
      <c r="A1066" s="331"/>
      <c r="B1066" s="331"/>
      <c r="C1066" s="331"/>
      <c r="D1066" s="332"/>
      <c r="E1066" s="331"/>
      <c r="F1066" s="332"/>
      <c r="G1066" s="331"/>
      <c r="H1066" s="331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14.25" customHeight="1" x14ac:dyDescent="0.3">
      <c r="A1067" s="331"/>
      <c r="B1067" s="331"/>
      <c r="C1067" s="331"/>
      <c r="D1067" s="332"/>
      <c r="E1067" s="331"/>
      <c r="F1067" s="332"/>
      <c r="G1067" s="331"/>
      <c r="H1067" s="331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14.25" customHeight="1" x14ac:dyDescent="0.3">
      <c r="A1068" s="331"/>
      <c r="B1068" s="331"/>
      <c r="C1068" s="331"/>
      <c r="D1068" s="332"/>
      <c r="E1068" s="331"/>
      <c r="F1068" s="332"/>
      <c r="G1068" s="331"/>
      <c r="H1068" s="331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14.25" customHeight="1" x14ac:dyDescent="0.3">
      <c r="A1069" s="331"/>
      <c r="B1069" s="331"/>
      <c r="C1069" s="331"/>
      <c r="D1069" s="332"/>
      <c r="E1069" s="331"/>
      <c r="F1069" s="332"/>
      <c r="G1069" s="331"/>
      <c r="H1069" s="331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14.25" customHeight="1" x14ac:dyDescent="0.3">
      <c r="A1070" s="331"/>
      <c r="B1070" s="331"/>
      <c r="C1070" s="331"/>
      <c r="D1070" s="332"/>
      <c r="E1070" s="331"/>
      <c r="F1070" s="332"/>
      <c r="G1070" s="331"/>
      <c r="H1070" s="331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14.25" customHeight="1" x14ac:dyDescent="0.3">
      <c r="A1071" s="331"/>
      <c r="B1071" s="331"/>
      <c r="C1071" s="331"/>
      <c r="D1071" s="332"/>
      <c r="E1071" s="331"/>
      <c r="F1071" s="332"/>
      <c r="G1071" s="331"/>
      <c r="H1071" s="331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14.25" customHeight="1" x14ac:dyDescent="0.3">
      <c r="A1072" s="331"/>
      <c r="B1072" s="331"/>
      <c r="C1072" s="331"/>
      <c r="D1072" s="332"/>
      <c r="E1072" s="331"/>
      <c r="F1072" s="332"/>
      <c r="G1072" s="331"/>
      <c r="H1072" s="331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14.25" customHeight="1" x14ac:dyDescent="0.3">
      <c r="A1073" s="331"/>
      <c r="B1073" s="331"/>
      <c r="C1073" s="331"/>
      <c r="D1073" s="332"/>
      <c r="E1073" s="331"/>
      <c r="F1073" s="332"/>
      <c r="G1073" s="331"/>
      <c r="H1073" s="331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  <row r="1074" spans="1:26" ht="14.25" customHeight="1" x14ac:dyDescent="0.3">
      <c r="A1074" s="331"/>
      <c r="B1074" s="331"/>
      <c r="C1074" s="331"/>
      <c r="D1074" s="332"/>
      <c r="E1074" s="331"/>
      <c r="F1074" s="332"/>
      <c r="G1074" s="331"/>
      <c r="H1074" s="331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</row>
    <row r="1075" spans="1:26" ht="14.25" customHeight="1" x14ac:dyDescent="0.3">
      <c r="A1075" s="331"/>
      <c r="B1075" s="331"/>
      <c r="C1075" s="331"/>
      <c r="D1075" s="332"/>
      <c r="E1075" s="331"/>
      <c r="F1075" s="332"/>
      <c r="G1075" s="331"/>
      <c r="H1075" s="331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</row>
    <row r="1076" spans="1:26" ht="14.25" customHeight="1" x14ac:dyDescent="0.3">
      <c r="A1076" s="331"/>
      <c r="B1076" s="331"/>
      <c r="C1076" s="331"/>
      <c r="D1076" s="332"/>
      <c r="E1076" s="331"/>
      <c r="F1076" s="332"/>
      <c r="G1076" s="331"/>
      <c r="H1076" s="331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</row>
    <row r="1077" spans="1:26" ht="14.25" customHeight="1" x14ac:dyDescent="0.3">
      <c r="A1077" s="331"/>
      <c r="B1077" s="331"/>
      <c r="C1077" s="331"/>
      <c r="D1077" s="332"/>
      <c r="E1077" s="331"/>
      <c r="F1077" s="332"/>
      <c r="G1077" s="331"/>
      <c r="H1077" s="331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</row>
    <row r="1078" spans="1:26" ht="14.25" customHeight="1" x14ac:dyDescent="0.3">
      <c r="A1078" s="331"/>
      <c r="B1078" s="331"/>
      <c r="C1078" s="331"/>
      <c r="D1078" s="332"/>
      <c r="E1078" s="331"/>
      <c r="F1078" s="332"/>
      <c r="G1078" s="331"/>
      <c r="H1078" s="331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</row>
    <row r="1079" spans="1:26" ht="14.25" customHeight="1" x14ac:dyDescent="0.3">
      <c r="A1079" s="331"/>
      <c r="B1079" s="331"/>
      <c r="C1079" s="331"/>
      <c r="D1079" s="332"/>
      <c r="E1079" s="331"/>
      <c r="F1079" s="332"/>
      <c r="G1079" s="331"/>
      <c r="H1079" s="331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</row>
    <row r="1080" spans="1:26" ht="14.25" customHeight="1" x14ac:dyDescent="0.3">
      <c r="A1080" s="331"/>
      <c r="B1080" s="331"/>
      <c r="C1080" s="331"/>
      <c r="D1080" s="332"/>
      <c r="E1080" s="331"/>
      <c r="F1080" s="332"/>
      <c r="G1080" s="331"/>
      <c r="H1080" s="331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</row>
    <row r="1081" spans="1:26" ht="14.25" customHeight="1" x14ac:dyDescent="0.3">
      <c r="A1081" s="331"/>
      <c r="B1081" s="331"/>
      <c r="C1081" s="331"/>
      <c r="D1081" s="332"/>
      <c r="E1081" s="331"/>
      <c r="F1081" s="332"/>
      <c r="G1081" s="331"/>
      <c r="H1081" s="331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</row>
    <row r="1082" spans="1:26" ht="14.25" customHeight="1" x14ac:dyDescent="0.3">
      <c r="A1082" s="331"/>
      <c r="B1082" s="331"/>
      <c r="C1082" s="331"/>
      <c r="D1082" s="332"/>
      <c r="E1082" s="331"/>
      <c r="F1082" s="332"/>
      <c r="G1082" s="331"/>
      <c r="H1082" s="331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</row>
    <row r="1083" spans="1:26" ht="14.25" customHeight="1" x14ac:dyDescent="0.3">
      <c r="A1083" s="331"/>
      <c r="B1083" s="331"/>
      <c r="C1083" s="331"/>
      <c r="D1083" s="332"/>
      <c r="E1083" s="331"/>
      <c r="F1083" s="332"/>
      <c r="G1083" s="331"/>
      <c r="H1083" s="331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</row>
    <row r="1084" spans="1:26" ht="14.25" customHeight="1" x14ac:dyDescent="0.3">
      <c r="A1084" s="331"/>
      <c r="B1084" s="331"/>
      <c r="C1084" s="331"/>
      <c r="D1084" s="332"/>
      <c r="E1084" s="331"/>
      <c r="F1084" s="332"/>
      <c r="G1084" s="331"/>
      <c r="H1084" s="331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</row>
    <row r="1085" spans="1:26" ht="14.25" customHeight="1" x14ac:dyDescent="0.3">
      <c r="A1085" s="331"/>
      <c r="B1085" s="331"/>
      <c r="C1085" s="331"/>
      <c r="D1085" s="332"/>
      <c r="E1085" s="331"/>
      <c r="F1085" s="332"/>
      <c r="G1085" s="331"/>
      <c r="H1085" s="331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</row>
    <row r="1086" spans="1:26" ht="14.25" customHeight="1" x14ac:dyDescent="0.3">
      <c r="A1086" s="331"/>
      <c r="B1086" s="331"/>
      <c r="C1086" s="331"/>
      <c r="D1086" s="332"/>
      <c r="E1086" s="331"/>
      <c r="F1086" s="332"/>
      <c r="G1086" s="331"/>
      <c r="H1086" s="331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</row>
    <row r="1087" spans="1:26" ht="14.25" customHeight="1" x14ac:dyDescent="0.3">
      <c r="A1087" s="331"/>
      <c r="B1087" s="331"/>
      <c r="C1087" s="331"/>
      <c r="D1087" s="332"/>
      <c r="E1087" s="331"/>
      <c r="F1087" s="332"/>
      <c r="G1087" s="331"/>
      <c r="H1087" s="331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</row>
    <row r="1088" spans="1:26" ht="14.25" customHeight="1" x14ac:dyDescent="0.3">
      <c r="A1088" s="331"/>
      <c r="B1088" s="331"/>
      <c r="C1088" s="331"/>
      <c r="D1088" s="332"/>
      <c r="E1088" s="331"/>
      <c r="F1088" s="332"/>
      <c r="G1088" s="331"/>
      <c r="H1088" s="331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</row>
    <row r="1089" spans="1:26" ht="14.25" customHeight="1" x14ac:dyDescent="0.3">
      <c r="A1089" s="331"/>
      <c r="B1089" s="331"/>
      <c r="C1089" s="331"/>
      <c r="D1089" s="332"/>
      <c r="E1089" s="331"/>
      <c r="F1089" s="332"/>
      <c r="G1089" s="331"/>
      <c r="H1089" s="331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</row>
    <row r="1090" spans="1:26" ht="14.25" customHeight="1" x14ac:dyDescent="0.3">
      <c r="A1090" s="331"/>
      <c r="B1090" s="331"/>
      <c r="C1090" s="331"/>
      <c r="D1090" s="332"/>
      <c r="E1090" s="331"/>
      <c r="F1090" s="332"/>
      <c r="G1090" s="331"/>
      <c r="H1090" s="331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</row>
    <row r="1091" spans="1:26" ht="14.25" customHeight="1" x14ac:dyDescent="0.3">
      <c r="A1091" s="331"/>
      <c r="B1091" s="331"/>
      <c r="C1091" s="331"/>
      <c r="D1091" s="332"/>
      <c r="E1091" s="331"/>
      <c r="F1091" s="332"/>
      <c r="G1091" s="331"/>
      <c r="H1091" s="331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</row>
    <row r="1092" spans="1:26" ht="14.25" customHeight="1" x14ac:dyDescent="0.3">
      <c r="A1092" s="331"/>
      <c r="B1092" s="331"/>
      <c r="C1092" s="331"/>
      <c r="D1092" s="332"/>
      <c r="E1092" s="331"/>
      <c r="F1092" s="332"/>
      <c r="G1092" s="331"/>
      <c r="H1092" s="331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</row>
    <row r="1093" spans="1:26" ht="14.25" customHeight="1" x14ac:dyDescent="0.3">
      <c r="A1093" s="331"/>
      <c r="B1093" s="331"/>
      <c r="C1093" s="331"/>
      <c r="D1093" s="332"/>
      <c r="E1093" s="331"/>
      <c r="F1093" s="332"/>
      <c r="G1093" s="331"/>
      <c r="H1093" s="331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</row>
    <row r="1094" spans="1:26" ht="14.25" customHeight="1" x14ac:dyDescent="0.3">
      <c r="A1094" s="331"/>
      <c r="B1094" s="331"/>
      <c r="C1094" s="331"/>
      <c r="D1094" s="332"/>
      <c r="E1094" s="331"/>
      <c r="F1094" s="332"/>
      <c r="G1094" s="331"/>
      <c r="H1094" s="331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</row>
    <row r="1095" spans="1:26" ht="14.25" customHeight="1" x14ac:dyDescent="0.3">
      <c r="A1095" s="331"/>
      <c r="B1095" s="331"/>
      <c r="C1095" s="331"/>
      <c r="D1095" s="332"/>
      <c r="E1095" s="331"/>
      <c r="F1095" s="332"/>
      <c r="G1095" s="331"/>
      <c r="H1095" s="331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</row>
    <row r="1096" spans="1:26" ht="14.25" customHeight="1" x14ac:dyDescent="0.3">
      <c r="A1096" s="331"/>
      <c r="B1096" s="331"/>
      <c r="C1096" s="331"/>
      <c r="D1096" s="332"/>
      <c r="E1096" s="331"/>
      <c r="F1096" s="332"/>
      <c r="G1096" s="331"/>
      <c r="H1096" s="331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</row>
    <row r="1097" spans="1:26" ht="14.25" customHeight="1" x14ac:dyDescent="0.3">
      <c r="A1097" s="331"/>
      <c r="B1097" s="331"/>
      <c r="C1097" s="331"/>
      <c r="D1097" s="332"/>
      <c r="E1097" s="331"/>
      <c r="F1097" s="332"/>
      <c r="G1097" s="331"/>
      <c r="H1097" s="331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</row>
    <row r="1098" spans="1:26" ht="14.25" customHeight="1" x14ac:dyDescent="0.3">
      <c r="A1098" s="331"/>
      <c r="B1098" s="331"/>
      <c r="C1098" s="331"/>
      <c r="D1098" s="332"/>
      <c r="E1098" s="331"/>
      <c r="F1098" s="332"/>
      <c r="G1098" s="331"/>
      <c r="H1098" s="331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</row>
    <row r="1099" spans="1:26" ht="14.25" customHeight="1" x14ac:dyDescent="0.3">
      <c r="A1099" s="331"/>
      <c r="B1099" s="331"/>
      <c r="C1099" s="331"/>
      <c r="D1099" s="332"/>
      <c r="E1099" s="331"/>
      <c r="F1099" s="332"/>
      <c r="G1099" s="331"/>
      <c r="H1099" s="331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</row>
    <row r="1100" spans="1:26" ht="14.25" customHeight="1" x14ac:dyDescent="0.3">
      <c r="A1100" s="331"/>
      <c r="B1100" s="331"/>
      <c r="C1100" s="331"/>
      <c r="D1100" s="332"/>
      <c r="E1100" s="331"/>
      <c r="F1100" s="332"/>
      <c r="G1100" s="331"/>
      <c r="H1100" s="331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</row>
    <row r="1101" spans="1:26" ht="14.25" customHeight="1" x14ac:dyDescent="0.3">
      <c r="A1101" s="331"/>
      <c r="B1101" s="331"/>
      <c r="C1101" s="331"/>
      <c r="D1101" s="332"/>
      <c r="E1101" s="331"/>
      <c r="F1101" s="332"/>
      <c r="G1101" s="331"/>
      <c r="H1101" s="331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</row>
    <row r="1102" spans="1:26" ht="14.25" customHeight="1" x14ac:dyDescent="0.3">
      <c r="A1102" s="331"/>
      <c r="B1102" s="331"/>
      <c r="C1102" s="331"/>
      <c r="D1102" s="332"/>
      <c r="E1102" s="331"/>
      <c r="F1102" s="332"/>
      <c r="G1102" s="331"/>
      <c r="H1102" s="331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</row>
    <row r="1103" spans="1:26" ht="14.25" customHeight="1" x14ac:dyDescent="0.3">
      <c r="A1103" s="331"/>
      <c r="B1103" s="331"/>
      <c r="C1103" s="331"/>
      <c r="D1103" s="332"/>
      <c r="E1103" s="331"/>
      <c r="F1103" s="332"/>
      <c r="G1103" s="331"/>
      <c r="H1103" s="331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</row>
  </sheetData>
  <mergeCells count="103">
    <mergeCell ref="B114:B115"/>
    <mergeCell ref="C114:C115"/>
    <mergeCell ref="D114:D115"/>
    <mergeCell ref="E114:E115"/>
    <mergeCell ref="F114:F115"/>
    <mergeCell ref="K53:K55"/>
    <mergeCell ref="L53:L55"/>
    <mergeCell ref="F110:F112"/>
    <mergeCell ref="E110:E112"/>
    <mergeCell ref="G95:G99"/>
    <mergeCell ref="H95:H99"/>
    <mergeCell ref="H68:H90"/>
    <mergeCell ref="I68:I90"/>
    <mergeCell ref="J68:J90"/>
    <mergeCell ref="E68:E90"/>
    <mergeCell ref="I95:I99"/>
    <mergeCell ref="J95:J99"/>
    <mergeCell ref="K110:K112"/>
    <mergeCell ref="I111:I112"/>
    <mergeCell ref="J111:J112"/>
    <mergeCell ref="L60:L61"/>
    <mergeCell ref="L110:L112"/>
    <mergeCell ref="G110:G112"/>
    <mergeCell ref="H110:H112"/>
    <mergeCell ref="H39:H45"/>
    <mergeCell ref="I39:I45"/>
    <mergeCell ref="J39:J45"/>
    <mergeCell ref="G54:G55"/>
    <mergeCell ref="H54:H55"/>
    <mergeCell ref="I53:I55"/>
    <mergeCell ref="J53:J55"/>
    <mergeCell ref="I50:I51"/>
    <mergeCell ref="J50:J51"/>
    <mergeCell ref="G50:G51"/>
    <mergeCell ref="H50:H51"/>
    <mergeCell ref="B101:B103"/>
    <mergeCell ref="D110:D112"/>
    <mergeCell ref="B110:B112"/>
    <mergeCell ref="C110:C112"/>
    <mergeCell ref="C101:C103"/>
    <mergeCell ref="D101:D103"/>
    <mergeCell ref="E101:E103"/>
    <mergeCell ref="F101:F103"/>
    <mergeCell ref="D64:D65"/>
    <mergeCell ref="E64:E65"/>
    <mergeCell ref="F64:F65"/>
    <mergeCell ref="B33:B36"/>
    <mergeCell ref="C33:C36"/>
    <mergeCell ref="D33:D36"/>
    <mergeCell ref="E33:E36"/>
    <mergeCell ref="F33:F36"/>
    <mergeCell ref="E58:E62"/>
    <mergeCell ref="B64:B65"/>
    <mergeCell ref="C64:C65"/>
    <mergeCell ref="B52:B53"/>
    <mergeCell ref="C52:C53"/>
    <mergeCell ref="D52:D53"/>
    <mergeCell ref="F52:F53"/>
    <mergeCell ref="E51:E55"/>
    <mergeCell ref="C59:C61"/>
    <mergeCell ref="B59:B61"/>
    <mergeCell ref="D59:D61"/>
    <mergeCell ref="F59:F61"/>
    <mergeCell ref="F13:F16"/>
    <mergeCell ref="B17:B20"/>
    <mergeCell ref="C17:C20"/>
    <mergeCell ref="D17:D20"/>
    <mergeCell ref="E17:E20"/>
    <mergeCell ref="F17:F20"/>
    <mergeCell ref="B29:B32"/>
    <mergeCell ref="C29:C32"/>
    <mergeCell ref="D29:D32"/>
    <mergeCell ref="E29:E32"/>
    <mergeCell ref="F29:F32"/>
    <mergeCell ref="B25:B28"/>
    <mergeCell ref="C25:C28"/>
    <mergeCell ref="D25:D28"/>
    <mergeCell ref="E25:E28"/>
    <mergeCell ref="F25:F28"/>
    <mergeCell ref="K60:K61"/>
    <mergeCell ref="B140:C140"/>
    <mergeCell ref="H2:J2"/>
    <mergeCell ref="B4:J4"/>
    <mergeCell ref="B5:J5"/>
    <mergeCell ref="B6:J6"/>
    <mergeCell ref="B7:J7"/>
    <mergeCell ref="B9:D9"/>
    <mergeCell ref="E9:J9"/>
    <mergeCell ref="B120:C120"/>
    <mergeCell ref="B122:D122"/>
    <mergeCell ref="E122:J122"/>
    <mergeCell ref="B130:C130"/>
    <mergeCell ref="B132:D132"/>
    <mergeCell ref="E132:J132"/>
    <mergeCell ref="B13:B16"/>
    <mergeCell ref="C13:C16"/>
    <mergeCell ref="B21:B24"/>
    <mergeCell ref="C21:C24"/>
    <mergeCell ref="D21:D24"/>
    <mergeCell ref="E21:E24"/>
    <mergeCell ref="F21:F24"/>
    <mergeCell ref="D13:D16"/>
    <mergeCell ref="E13:E16"/>
  </mergeCells>
  <pageMargins left="0.25" right="0.25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Elena</cp:lastModifiedBy>
  <cp:lastPrinted>2024-09-26T06:47:29Z</cp:lastPrinted>
  <dcterms:created xsi:type="dcterms:W3CDTF">2020-11-14T13:09:40Z</dcterms:created>
  <dcterms:modified xsi:type="dcterms:W3CDTF">2024-10-03T19:05:05Z</dcterms:modified>
</cp:coreProperties>
</file>