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imya\OneDrive\Рабочий стол\СИЛЬНІ ДУХОМ реалізація\звіт\"/>
    </mc:Choice>
  </mc:AlternateContent>
  <xr:revisionPtr revIDLastSave="0" documentId="8_{EE81F3B1-DA35-48F7-BCC5-3E52A824FE88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BUDwQ8dw60MBPSfy1LoerBFg6Ffw7V7SmmnLcm8Sjs4="/>
    </ext>
  </extLst>
</workbook>
</file>

<file path=xl/calcChain.xml><?xml version="1.0" encoding="utf-8"?>
<calcChain xmlns="http://schemas.openxmlformats.org/spreadsheetml/2006/main">
  <c r="I87" i="3" l="1"/>
  <c r="F87" i="3"/>
  <c r="D87" i="3"/>
  <c r="I77" i="3"/>
  <c r="F77" i="3"/>
  <c r="D77" i="3"/>
  <c r="I71" i="3"/>
  <c r="F71" i="3"/>
  <c r="D71" i="3"/>
  <c r="K193" i="2"/>
  <c r="X192" i="2"/>
  <c r="W192" i="2"/>
  <c r="Y192" i="2" s="1"/>
  <c r="Z192" i="2" s="1"/>
  <c r="V192" i="2"/>
  <c r="S192" i="2"/>
  <c r="P192" i="2"/>
  <c r="M192" i="2"/>
  <c r="J192" i="2"/>
  <c r="G192" i="2"/>
  <c r="J191" i="2"/>
  <c r="X191" i="2" s="1"/>
  <c r="G191" i="2"/>
  <c r="W191" i="2" s="1"/>
  <c r="Y191" i="2" s="1"/>
  <c r="Z191" i="2" s="1"/>
  <c r="X190" i="2"/>
  <c r="W190" i="2"/>
  <c r="Y190" i="2" s="1"/>
  <c r="Z190" i="2" s="1"/>
  <c r="V190" i="2"/>
  <c r="S190" i="2"/>
  <c r="P190" i="2"/>
  <c r="M190" i="2"/>
  <c r="J190" i="2"/>
  <c r="G190" i="2"/>
  <c r="Y189" i="2"/>
  <c r="Z189" i="2" s="1"/>
  <c r="V189" i="2"/>
  <c r="S189" i="2"/>
  <c r="P189" i="2"/>
  <c r="M189" i="2"/>
  <c r="J189" i="2"/>
  <c r="X189" i="2" s="1"/>
  <c r="G189" i="2"/>
  <c r="W189" i="2" s="1"/>
  <c r="X188" i="2"/>
  <c r="J188" i="2"/>
  <c r="G188" i="2"/>
  <c r="W188" i="2" s="1"/>
  <c r="Y188" i="2" s="1"/>
  <c r="Z188" i="2" s="1"/>
  <c r="Y187" i="2"/>
  <c r="Z187" i="2" s="1"/>
  <c r="J187" i="2"/>
  <c r="X187" i="2" s="1"/>
  <c r="G187" i="2"/>
  <c r="W187" i="2" s="1"/>
  <c r="X186" i="2"/>
  <c r="W186" i="2"/>
  <c r="V186" i="2"/>
  <c r="S186" i="2"/>
  <c r="P186" i="2"/>
  <c r="M186" i="2"/>
  <c r="J186" i="2"/>
  <c r="G186" i="2"/>
  <c r="J185" i="2"/>
  <c r="X185" i="2" s="1"/>
  <c r="G185" i="2"/>
  <c r="W185" i="2" s="1"/>
  <c r="Y185" i="2" s="1"/>
  <c r="Z185" i="2" s="1"/>
  <c r="X184" i="2"/>
  <c r="W184" i="2"/>
  <c r="Y184" i="2" s="1"/>
  <c r="Z184" i="2" s="1"/>
  <c r="J184" i="2"/>
  <c r="G184" i="2"/>
  <c r="V183" i="2"/>
  <c r="V179" i="2" s="1"/>
  <c r="S183" i="2"/>
  <c r="S179" i="2" s="1"/>
  <c r="P183" i="2"/>
  <c r="M183" i="2"/>
  <c r="J183" i="2"/>
  <c r="G183" i="2"/>
  <c r="W183" i="2" s="1"/>
  <c r="X182" i="2"/>
  <c r="W182" i="2"/>
  <c r="Y182" i="2" s="1"/>
  <c r="Z182" i="2" s="1"/>
  <c r="V182" i="2"/>
  <c r="S182" i="2"/>
  <c r="P182" i="2"/>
  <c r="M182" i="2"/>
  <c r="J182" i="2"/>
  <c r="G182" i="2"/>
  <c r="V181" i="2"/>
  <c r="S181" i="2"/>
  <c r="P181" i="2"/>
  <c r="M181" i="2"/>
  <c r="J181" i="2"/>
  <c r="X181" i="2" s="1"/>
  <c r="G181" i="2"/>
  <c r="V180" i="2"/>
  <c r="S180" i="2"/>
  <c r="P180" i="2"/>
  <c r="P179" i="2" s="1"/>
  <c r="M180" i="2"/>
  <c r="M179" i="2" s="1"/>
  <c r="J180" i="2"/>
  <c r="X180" i="2" s="1"/>
  <c r="G180" i="2"/>
  <c r="W180" i="2" s="1"/>
  <c r="T179" i="2"/>
  <c r="T193" i="2" s="1"/>
  <c r="Q179" i="2"/>
  <c r="N179" i="2"/>
  <c r="N193" i="2" s="1"/>
  <c r="K179" i="2"/>
  <c r="J179" i="2"/>
  <c r="H179" i="2"/>
  <c r="H193" i="2" s="1"/>
  <c r="E179" i="2"/>
  <c r="E193" i="2" s="1"/>
  <c r="V178" i="2"/>
  <c r="V175" i="2" s="1"/>
  <c r="S178" i="2"/>
  <c r="W178" i="2" s="1"/>
  <c r="P178" i="2"/>
  <c r="M178" i="2"/>
  <c r="J178" i="2"/>
  <c r="G178" i="2"/>
  <c r="X177" i="2"/>
  <c r="W177" i="2"/>
  <c r="Y177" i="2" s="1"/>
  <c r="Z177" i="2" s="1"/>
  <c r="V177" i="2"/>
  <c r="S177" i="2"/>
  <c r="P177" i="2"/>
  <c r="M177" i="2"/>
  <c r="J177" i="2"/>
  <c r="G177" i="2"/>
  <c r="V176" i="2"/>
  <c r="S176" i="2"/>
  <c r="P176" i="2"/>
  <c r="M176" i="2"/>
  <c r="M175" i="2" s="1"/>
  <c r="J176" i="2"/>
  <c r="G176" i="2"/>
  <c r="W176" i="2" s="1"/>
  <c r="T175" i="2"/>
  <c r="S175" i="2"/>
  <c r="Q175" i="2"/>
  <c r="P175" i="2"/>
  <c r="N175" i="2"/>
  <c r="K175" i="2"/>
  <c r="H175" i="2"/>
  <c r="G175" i="2"/>
  <c r="E175" i="2"/>
  <c r="V174" i="2"/>
  <c r="S174" i="2"/>
  <c r="P174" i="2"/>
  <c r="M174" i="2"/>
  <c r="W174" i="2" s="1"/>
  <c r="J174" i="2"/>
  <c r="G174" i="2"/>
  <c r="J173" i="2"/>
  <c r="X173" i="2" s="1"/>
  <c r="G173" i="2"/>
  <c r="W173" i="2" s="1"/>
  <c r="Y173" i="2" s="1"/>
  <c r="Z173" i="2" s="1"/>
  <c r="J172" i="2"/>
  <c r="X172" i="2" s="1"/>
  <c r="G172" i="2"/>
  <c r="W172" i="2" s="1"/>
  <c r="V171" i="2"/>
  <c r="S171" i="2"/>
  <c r="P171" i="2"/>
  <c r="M171" i="2"/>
  <c r="J171" i="2"/>
  <c r="G171" i="2"/>
  <c r="V170" i="2"/>
  <c r="S170" i="2"/>
  <c r="S169" i="2" s="1"/>
  <c r="P170" i="2"/>
  <c r="M170" i="2"/>
  <c r="J170" i="2"/>
  <c r="X170" i="2" s="1"/>
  <c r="G170" i="2"/>
  <c r="V169" i="2"/>
  <c r="T169" i="2"/>
  <c r="Q169" i="2"/>
  <c r="N169" i="2"/>
  <c r="K169" i="2"/>
  <c r="H169" i="2"/>
  <c r="E169" i="2"/>
  <c r="V168" i="2"/>
  <c r="S168" i="2"/>
  <c r="W168" i="2" s="1"/>
  <c r="P168" i="2"/>
  <c r="M168" i="2"/>
  <c r="J168" i="2"/>
  <c r="G168" i="2"/>
  <c r="X167" i="2"/>
  <c r="W167" i="2"/>
  <c r="Y167" i="2" s="1"/>
  <c r="Z167" i="2" s="1"/>
  <c r="V167" i="2"/>
  <c r="S167" i="2"/>
  <c r="P167" i="2"/>
  <c r="M167" i="2"/>
  <c r="J167" i="2"/>
  <c r="G167" i="2"/>
  <c r="V166" i="2"/>
  <c r="S166" i="2"/>
  <c r="P166" i="2"/>
  <c r="M166" i="2"/>
  <c r="J166" i="2"/>
  <c r="X166" i="2" s="1"/>
  <c r="G166" i="2"/>
  <c r="V165" i="2"/>
  <c r="S165" i="2"/>
  <c r="S164" i="2" s="1"/>
  <c r="P165" i="2"/>
  <c r="P164" i="2" s="1"/>
  <c r="M165" i="2"/>
  <c r="M164" i="2" s="1"/>
  <c r="J165" i="2"/>
  <c r="G165" i="2"/>
  <c r="T164" i="2"/>
  <c r="Q164" i="2"/>
  <c r="N164" i="2"/>
  <c r="K164" i="2"/>
  <c r="J164" i="2"/>
  <c r="H164" i="2"/>
  <c r="E164" i="2"/>
  <c r="T162" i="2"/>
  <c r="Q162" i="2"/>
  <c r="N162" i="2"/>
  <c r="K162" i="2"/>
  <c r="H162" i="2"/>
  <c r="E162" i="2"/>
  <c r="V161" i="2"/>
  <c r="V162" i="2" s="1"/>
  <c r="S161" i="2"/>
  <c r="P161" i="2"/>
  <c r="M161" i="2"/>
  <c r="J161" i="2"/>
  <c r="X161" i="2" s="1"/>
  <c r="G161" i="2"/>
  <c r="W161" i="2" s="1"/>
  <c r="X160" i="2"/>
  <c r="W160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W159" i="2" s="1"/>
  <c r="V158" i="2"/>
  <c r="S158" i="2"/>
  <c r="P158" i="2"/>
  <c r="P162" i="2" s="1"/>
  <c r="M158" i="2"/>
  <c r="J158" i="2"/>
  <c r="X158" i="2" s="1"/>
  <c r="G158" i="2"/>
  <c r="G162" i="2" s="1"/>
  <c r="T156" i="2"/>
  <c r="Q156" i="2"/>
  <c r="N156" i="2"/>
  <c r="K156" i="2"/>
  <c r="J156" i="2"/>
  <c r="H156" i="2"/>
  <c r="E156" i="2"/>
  <c r="V155" i="2"/>
  <c r="V156" i="2" s="1"/>
  <c r="S155" i="2"/>
  <c r="P155" i="2"/>
  <c r="M155" i="2"/>
  <c r="J155" i="2"/>
  <c r="G155" i="2"/>
  <c r="X154" i="2"/>
  <c r="W154" i="2"/>
  <c r="V154" i="2"/>
  <c r="S154" i="2"/>
  <c r="S156" i="2" s="1"/>
  <c r="P154" i="2"/>
  <c r="P156" i="2" s="1"/>
  <c r="M154" i="2"/>
  <c r="M156" i="2" s="1"/>
  <c r="J154" i="2"/>
  <c r="G154" i="2"/>
  <c r="G156" i="2" s="1"/>
  <c r="T152" i="2"/>
  <c r="Q152" i="2"/>
  <c r="P152" i="2"/>
  <c r="N152" i="2"/>
  <c r="K152" i="2"/>
  <c r="H152" i="2"/>
  <c r="E152" i="2"/>
  <c r="Y151" i="2"/>
  <c r="Z151" i="2" s="1"/>
  <c r="V151" i="2"/>
  <c r="S151" i="2"/>
  <c r="P151" i="2"/>
  <c r="M151" i="2"/>
  <c r="J151" i="2"/>
  <c r="X151" i="2" s="1"/>
  <c r="G151" i="2"/>
  <c r="W151" i="2" s="1"/>
  <c r="V150" i="2"/>
  <c r="S150" i="2"/>
  <c r="P150" i="2"/>
  <c r="M150" i="2"/>
  <c r="W150" i="2" s="1"/>
  <c r="J150" i="2"/>
  <c r="G150" i="2"/>
  <c r="V149" i="2"/>
  <c r="S149" i="2"/>
  <c r="P149" i="2"/>
  <c r="M149" i="2"/>
  <c r="J149" i="2"/>
  <c r="X149" i="2" s="1"/>
  <c r="G149" i="2"/>
  <c r="W149" i="2" s="1"/>
  <c r="Y149" i="2" s="1"/>
  <c r="Z149" i="2" s="1"/>
  <c r="X148" i="2"/>
  <c r="W148" i="2"/>
  <c r="Y148" i="2" s="1"/>
  <c r="Z148" i="2" s="1"/>
  <c r="V148" i="2"/>
  <c r="S148" i="2"/>
  <c r="P148" i="2"/>
  <c r="M148" i="2"/>
  <c r="J148" i="2"/>
  <c r="G148" i="2"/>
  <c r="V147" i="2"/>
  <c r="V152" i="2" s="1"/>
  <c r="S147" i="2"/>
  <c r="S152" i="2" s="1"/>
  <c r="P147" i="2"/>
  <c r="M147" i="2"/>
  <c r="M152" i="2" s="1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X144" i="2" s="1"/>
  <c r="G144" i="2"/>
  <c r="W144" i="2" s="1"/>
  <c r="Y144" i="2" s="1"/>
  <c r="Z144" i="2" s="1"/>
  <c r="V143" i="2"/>
  <c r="S143" i="2"/>
  <c r="P143" i="2"/>
  <c r="M143" i="2"/>
  <c r="J143" i="2"/>
  <c r="G143" i="2"/>
  <c r="X142" i="2"/>
  <c r="W142" i="2"/>
  <c r="Y142" i="2" s="1"/>
  <c r="Z142" i="2" s="1"/>
  <c r="V142" i="2"/>
  <c r="S142" i="2"/>
  <c r="P142" i="2"/>
  <c r="M142" i="2"/>
  <c r="J142" i="2"/>
  <c r="G142" i="2"/>
  <c r="Y141" i="2"/>
  <c r="Z141" i="2" s="1"/>
  <c r="V141" i="2"/>
  <c r="S141" i="2"/>
  <c r="P141" i="2"/>
  <c r="M141" i="2"/>
  <c r="J141" i="2"/>
  <c r="X141" i="2" s="1"/>
  <c r="G141" i="2"/>
  <c r="W141" i="2" s="1"/>
  <c r="V140" i="2"/>
  <c r="S140" i="2"/>
  <c r="P140" i="2"/>
  <c r="M140" i="2"/>
  <c r="W140" i="2" s="1"/>
  <c r="J140" i="2"/>
  <c r="G140" i="2"/>
  <c r="V139" i="2"/>
  <c r="V145" i="2" s="1"/>
  <c r="S139" i="2"/>
  <c r="S145" i="2" s="1"/>
  <c r="P139" i="2"/>
  <c r="P145" i="2" s="1"/>
  <c r="M139" i="2"/>
  <c r="M145" i="2" s="1"/>
  <c r="J139" i="2"/>
  <c r="J145" i="2" s="1"/>
  <c r="G139" i="2"/>
  <c r="W139" i="2" s="1"/>
  <c r="T137" i="2"/>
  <c r="Q137" i="2"/>
  <c r="N137" i="2"/>
  <c r="K137" i="2"/>
  <c r="H137" i="2"/>
  <c r="E137" i="2"/>
  <c r="X136" i="2"/>
  <c r="W136" i="2"/>
  <c r="Y136" i="2" s="1"/>
  <c r="Z136" i="2" s="1"/>
  <c r="V136" i="2"/>
  <c r="S136" i="2"/>
  <c r="P136" i="2"/>
  <c r="M136" i="2"/>
  <c r="J136" i="2"/>
  <c r="G136" i="2"/>
  <c r="V135" i="2"/>
  <c r="S135" i="2"/>
  <c r="P135" i="2"/>
  <c r="M135" i="2"/>
  <c r="J135" i="2"/>
  <c r="X135" i="2" s="1"/>
  <c r="Y135" i="2" s="1"/>
  <c r="Z135" i="2" s="1"/>
  <c r="G135" i="2"/>
  <c r="W135" i="2" s="1"/>
  <c r="V134" i="2"/>
  <c r="S134" i="2"/>
  <c r="P134" i="2"/>
  <c r="M134" i="2"/>
  <c r="M137" i="2" s="1"/>
  <c r="J134" i="2"/>
  <c r="X134" i="2" s="1"/>
  <c r="G134" i="2"/>
  <c r="V133" i="2"/>
  <c r="S133" i="2"/>
  <c r="P133" i="2"/>
  <c r="M133" i="2"/>
  <c r="J133" i="2"/>
  <c r="G133" i="2"/>
  <c r="W133" i="2" s="1"/>
  <c r="X132" i="2"/>
  <c r="W132" i="2"/>
  <c r="V132" i="2"/>
  <c r="S132" i="2"/>
  <c r="P132" i="2"/>
  <c r="M132" i="2"/>
  <c r="J132" i="2"/>
  <c r="G132" i="2"/>
  <c r="V131" i="2"/>
  <c r="V137" i="2" s="1"/>
  <c r="S131" i="2"/>
  <c r="S137" i="2" s="1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W128" i="2" s="1"/>
  <c r="V127" i="2"/>
  <c r="S127" i="2"/>
  <c r="P127" i="2"/>
  <c r="M127" i="2"/>
  <c r="J127" i="2"/>
  <c r="X127" i="2" s="1"/>
  <c r="G127" i="2"/>
  <c r="X126" i="2"/>
  <c r="W126" i="2"/>
  <c r="Y126" i="2" s="1"/>
  <c r="Z126" i="2" s="1"/>
  <c r="V126" i="2"/>
  <c r="S126" i="2"/>
  <c r="P126" i="2"/>
  <c r="M126" i="2"/>
  <c r="J126" i="2"/>
  <c r="G126" i="2"/>
  <c r="V125" i="2"/>
  <c r="S125" i="2"/>
  <c r="P125" i="2"/>
  <c r="M125" i="2"/>
  <c r="J125" i="2"/>
  <c r="X125" i="2" s="1"/>
  <c r="Y125" i="2" s="1"/>
  <c r="Z125" i="2" s="1"/>
  <c r="G125" i="2"/>
  <c r="W125" i="2" s="1"/>
  <c r="V124" i="2"/>
  <c r="S124" i="2"/>
  <c r="P124" i="2"/>
  <c r="M124" i="2"/>
  <c r="W124" i="2" s="1"/>
  <c r="Y124" i="2" s="1"/>
  <c r="Z124" i="2" s="1"/>
  <c r="J124" i="2"/>
  <c r="X124" i="2" s="1"/>
  <c r="G124" i="2"/>
  <c r="V123" i="2"/>
  <c r="S123" i="2"/>
  <c r="P123" i="2"/>
  <c r="M123" i="2"/>
  <c r="J123" i="2"/>
  <c r="G123" i="2"/>
  <c r="W123" i="2" s="1"/>
  <c r="X122" i="2"/>
  <c r="W122" i="2"/>
  <c r="V122" i="2"/>
  <c r="S122" i="2"/>
  <c r="P122" i="2"/>
  <c r="M122" i="2"/>
  <c r="J122" i="2"/>
  <c r="G122" i="2"/>
  <c r="Z121" i="2"/>
  <c r="Y121" i="2"/>
  <c r="X121" i="2"/>
  <c r="J121" i="2"/>
  <c r="G121" i="2"/>
  <c r="W121" i="2" s="1"/>
  <c r="X120" i="2"/>
  <c r="W120" i="2"/>
  <c r="Y120" i="2" s="1"/>
  <c r="Z120" i="2" s="1"/>
  <c r="J120" i="2"/>
  <c r="G120" i="2"/>
  <c r="J119" i="2"/>
  <c r="X119" i="2" s="1"/>
  <c r="G119" i="2"/>
  <c r="W119" i="2" s="1"/>
  <c r="Y119" i="2" s="1"/>
  <c r="Z119" i="2" s="1"/>
  <c r="W118" i="2"/>
  <c r="J118" i="2"/>
  <c r="X118" i="2" s="1"/>
  <c r="G118" i="2"/>
  <c r="Y117" i="2"/>
  <c r="Z117" i="2" s="1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W116" i="2" s="1"/>
  <c r="J116" i="2"/>
  <c r="G116" i="2"/>
  <c r="V115" i="2"/>
  <c r="S115" i="2"/>
  <c r="P115" i="2"/>
  <c r="M115" i="2"/>
  <c r="J115" i="2"/>
  <c r="X115" i="2" s="1"/>
  <c r="G115" i="2"/>
  <c r="W115" i="2" s="1"/>
  <c r="X114" i="2"/>
  <c r="W114" i="2"/>
  <c r="V114" i="2"/>
  <c r="S114" i="2"/>
  <c r="P114" i="2"/>
  <c r="M114" i="2"/>
  <c r="J114" i="2"/>
  <c r="J129" i="2" s="1"/>
  <c r="G114" i="2"/>
  <c r="N112" i="2"/>
  <c r="V111" i="2"/>
  <c r="S111" i="2"/>
  <c r="P111" i="2"/>
  <c r="M111" i="2"/>
  <c r="J111" i="2"/>
  <c r="G111" i="2"/>
  <c r="V110" i="2"/>
  <c r="S110" i="2"/>
  <c r="P110" i="2"/>
  <c r="P108" i="2" s="1"/>
  <c r="P112" i="2" s="1"/>
  <c r="M110" i="2"/>
  <c r="J110" i="2"/>
  <c r="G110" i="2"/>
  <c r="V109" i="2"/>
  <c r="V108" i="2" s="1"/>
  <c r="S109" i="2"/>
  <c r="S108" i="2" s="1"/>
  <c r="P109" i="2"/>
  <c r="M109" i="2"/>
  <c r="J109" i="2"/>
  <c r="X109" i="2" s="1"/>
  <c r="G109" i="2"/>
  <c r="W109" i="2" s="1"/>
  <c r="T108" i="2"/>
  <c r="T112" i="2" s="1"/>
  <c r="Q108" i="2"/>
  <c r="N108" i="2"/>
  <c r="M108" i="2"/>
  <c r="K108" i="2"/>
  <c r="K112" i="2" s="1"/>
  <c r="H108" i="2"/>
  <c r="H112" i="2" s="1"/>
  <c r="E108" i="2"/>
  <c r="E112" i="2" s="1"/>
  <c r="X107" i="2"/>
  <c r="W107" i="2"/>
  <c r="Y107" i="2" s="1"/>
  <c r="Z107" i="2" s="1"/>
  <c r="V107" i="2"/>
  <c r="S107" i="2"/>
  <c r="P107" i="2"/>
  <c r="M107" i="2"/>
  <c r="J107" i="2"/>
  <c r="G107" i="2"/>
  <c r="V106" i="2"/>
  <c r="S106" i="2"/>
  <c r="P106" i="2"/>
  <c r="J106" i="2"/>
  <c r="X106" i="2" s="1"/>
  <c r="G106" i="2"/>
  <c r="W106" i="2" s="1"/>
  <c r="V105" i="2"/>
  <c r="V104" i="2" s="1"/>
  <c r="S105" i="2"/>
  <c r="P105" i="2"/>
  <c r="J105" i="2"/>
  <c r="G105" i="2"/>
  <c r="W105" i="2" s="1"/>
  <c r="T104" i="2"/>
  <c r="S104" i="2"/>
  <c r="Q104" i="2"/>
  <c r="P104" i="2"/>
  <c r="N104" i="2"/>
  <c r="M104" i="2"/>
  <c r="K104" i="2"/>
  <c r="H104" i="2"/>
  <c r="E104" i="2"/>
  <c r="V103" i="2"/>
  <c r="S103" i="2"/>
  <c r="P103" i="2"/>
  <c r="M103" i="2"/>
  <c r="J103" i="2"/>
  <c r="G103" i="2"/>
  <c r="V102" i="2"/>
  <c r="V100" i="2" s="1"/>
  <c r="S102" i="2"/>
  <c r="S100" i="2" s="1"/>
  <c r="P102" i="2"/>
  <c r="M102" i="2"/>
  <c r="J102" i="2"/>
  <c r="G102" i="2"/>
  <c r="X101" i="2"/>
  <c r="W101" i="2"/>
  <c r="V101" i="2"/>
  <c r="S101" i="2"/>
  <c r="P101" i="2"/>
  <c r="M101" i="2"/>
  <c r="J101" i="2"/>
  <c r="G101" i="2"/>
  <c r="T100" i="2"/>
  <c r="Q100" i="2"/>
  <c r="P100" i="2"/>
  <c r="N100" i="2"/>
  <c r="K100" i="2"/>
  <c r="J100" i="2"/>
  <c r="H100" i="2"/>
  <c r="G100" i="2"/>
  <c r="E100" i="2"/>
  <c r="V97" i="2"/>
  <c r="S97" i="2"/>
  <c r="P97" i="2"/>
  <c r="P94" i="2" s="1"/>
  <c r="M97" i="2"/>
  <c r="M94" i="2" s="1"/>
  <c r="J97" i="2"/>
  <c r="G97" i="2"/>
  <c r="V96" i="2"/>
  <c r="V94" i="2" s="1"/>
  <c r="S96" i="2"/>
  <c r="S94" i="2" s="1"/>
  <c r="P96" i="2"/>
  <c r="M96" i="2"/>
  <c r="J96" i="2"/>
  <c r="X96" i="2" s="1"/>
  <c r="G96" i="2"/>
  <c r="W96" i="2" s="1"/>
  <c r="Y96" i="2" s="1"/>
  <c r="Z96" i="2" s="1"/>
  <c r="X95" i="2"/>
  <c r="W95" i="2"/>
  <c r="V95" i="2"/>
  <c r="S95" i="2"/>
  <c r="P95" i="2"/>
  <c r="M95" i="2"/>
  <c r="J95" i="2"/>
  <c r="G95" i="2"/>
  <c r="T94" i="2"/>
  <c r="Q94" i="2"/>
  <c r="N94" i="2"/>
  <c r="K94" i="2"/>
  <c r="J94" i="2"/>
  <c r="H94" i="2"/>
  <c r="G94" i="2"/>
  <c r="E94" i="2"/>
  <c r="V93" i="2"/>
  <c r="S93" i="2"/>
  <c r="P93" i="2"/>
  <c r="M93" i="2"/>
  <c r="J93" i="2"/>
  <c r="G93" i="2"/>
  <c r="V92" i="2"/>
  <c r="S92" i="2"/>
  <c r="P92" i="2"/>
  <c r="P90" i="2" s="1"/>
  <c r="M92" i="2"/>
  <c r="M90" i="2" s="1"/>
  <c r="J92" i="2"/>
  <c r="X92" i="2" s="1"/>
  <c r="G92" i="2"/>
  <c r="V91" i="2"/>
  <c r="V90" i="2" s="1"/>
  <c r="S91" i="2"/>
  <c r="S90" i="2" s="1"/>
  <c r="P91" i="2"/>
  <c r="M91" i="2"/>
  <c r="J91" i="2"/>
  <c r="G91" i="2"/>
  <c r="W91" i="2" s="1"/>
  <c r="T90" i="2"/>
  <c r="Q90" i="2"/>
  <c r="N90" i="2"/>
  <c r="K90" i="2"/>
  <c r="H90" i="2"/>
  <c r="E90" i="2"/>
  <c r="X89" i="2"/>
  <c r="W89" i="2"/>
  <c r="Y89" i="2" s="1"/>
  <c r="Z89" i="2" s="1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P86" i="2" s="1"/>
  <c r="M87" i="2"/>
  <c r="J87" i="2"/>
  <c r="X87" i="2" s="1"/>
  <c r="G87" i="2"/>
  <c r="V86" i="2"/>
  <c r="V98" i="2" s="1"/>
  <c r="T86" i="2"/>
  <c r="S86" i="2"/>
  <c r="S98" i="2" s="1"/>
  <c r="Q86" i="2"/>
  <c r="N86" i="2"/>
  <c r="K86" i="2"/>
  <c r="H86" i="2"/>
  <c r="E86" i="2"/>
  <c r="V83" i="2"/>
  <c r="S83" i="2"/>
  <c r="S80" i="2" s="1"/>
  <c r="P83" i="2"/>
  <c r="M83" i="2"/>
  <c r="J83" i="2"/>
  <c r="X83" i="2" s="1"/>
  <c r="G83" i="2"/>
  <c r="W83" i="2" s="1"/>
  <c r="X82" i="2"/>
  <c r="W82" i="2"/>
  <c r="V82" i="2"/>
  <c r="S82" i="2"/>
  <c r="P82" i="2"/>
  <c r="M82" i="2"/>
  <c r="J82" i="2"/>
  <c r="G82" i="2"/>
  <c r="V81" i="2"/>
  <c r="V80" i="2" s="1"/>
  <c r="S81" i="2"/>
  <c r="P81" i="2"/>
  <c r="M81" i="2"/>
  <c r="J81" i="2"/>
  <c r="G81" i="2"/>
  <c r="W81" i="2" s="1"/>
  <c r="W80" i="2" s="1"/>
  <c r="T80" i="2"/>
  <c r="Q80" i="2"/>
  <c r="P80" i="2"/>
  <c r="N80" i="2"/>
  <c r="M80" i="2"/>
  <c r="K80" i="2"/>
  <c r="K84" i="2" s="1"/>
  <c r="H80" i="2"/>
  <c r="G80" i="2"/>
  <c r="E80" i="2"/>
  <c r="V79" i="2"/>
  <c r="S79" i="2"/>
  <c r="P79" i="2"/>
  <c r="M79" i="2"/>
  <c r="J79" i="2"/>
  <c r="X79" i="2" s="1"/>
  <c r="G79" i="2"/>
  <c r="V78" i="2"/>
  <c r="V76" i="2" s="1"/>
  <c r="S78" i="2"/>
  <c r="S76" i="2" s="1"/>
  <c r="P78" i="2"/>
  <c r="M78" i="2"/>
  <c r="J78" i="2"/>
  <c r="G78" i="2"/>
  <c r="W78" i="2" s="1"/>
  <c r="X77" i="2"/>
  <c r="V77" i="2"/>
  <c r="S77" i="2"/>
  <c r="P77" i="2"/>
  <c r="M77" i="2"/>
  <c r="J77" i="2"/>
  <c r="G77" i="2"/>
  <c r="T76" i="2"/>
  <c r="T84" i="2" s="1"/>
  <c r="Q76" i="2"/>
  <c r="P76" i="2"/>
  <c r="N76" i="2"/>
  <c r="K76" i="2"/>
  <c r="J76" i="2"/>
  <c r="H76" i="2"/>
  <c r="H84" i="2" s="1"/>
  <c r="E76" i="2"/>
  <c r="V75" i="2"/>
  <c r="S75" i="2"/>
  <c r="S72" i="2" s="1"/>
  <c r="P75" i="2"/>
  <c r="M75" i="2"/>
  <c r="J75" i="2"/>
  <c r="X75" i="2" s="1"/>
  <c r="G75" i="2"/>
  <c r="X74" i="2"/>
  <c r="W74" i="2"/>
  <c r="V74" i="2"/>
  <c r="V72" i="2" s="1"/>
  <c r="V84" i="2" s="1"/>
  <c r="S74" i="2"/>
  <c r="P74" i="2"/>
  <c r="M74" i="2"/>
  <c r="M72" i="2" s="1"/>
  <c r="J74" i="2"/>
  <c r="G74" i="2"/>
  <c r="V73" i="2"/>
  <c r="S73" i="2"/>
  <c r="P73" i="2"/>
  <c r="M73" i="2"/>
  <c r="J73" i="2"/>
  <c r="G73" i="2"/>
  <c r="W73" i="2" s="1"/>
  <c r="T72" i="2"/>
  <c r="Q72" i="2"/>
  <c r="P72" i="2"/>
  <c r="N72" i="2"/>
  <c r="K72" i="2"/>
  <c r="H72" i="2"/>
  <c r="G72" i="2"/>
  <c r="E72" i="2"/>
  <c r="V71" i="2"/>
  <c r="S71" i="2"/>
  <c r="P71" i="2"/>
  <c r="P68" i="2" s="1"/>
  <c r="M71" i="2"/>
  <c r="J71" i="2"/>
  <c r="G71" i="2"/>
  <c r="W71" i="2" s="1"/>
  <c r="V70" i="2"/>
  <c r="S70" i="2"/>
  <c r="P70" i="2"/>
  <c r="X70" i="2" s="1"/>
  <c r="M70" i="2"/>
  <c r="M68" i="2" s="1"/>
  <c r="J70" i="2"/>
  <c r="G70" i="2"/>
  <c r="X69" i="2"/>
  <c r="W69" i="2"/>
  <c r="V69" i="2"/>
  <c r="V68" i="2" s="1"/>
  <c r="S69" i="2"/>
  <c r="S68" i="2" s="1"/>
  <c r="P69" i="2"/>
  <c r="M69" i="2"/>
  <c r="J69" i="2"/>
  <c r="J68" i="2" s="1"/>
  <c r="G69" i="2"/>
  <c r="T68" i="2"/>
  <c r="Q68" i="2"/>
  <c r="N68" i="2"/>
  <c r="K68" i="2"/>
  <c r="H68" i="2"/>
  <c r="E68" i="2"/>
  <c r="V67" i="2"/>
  <c r="S67" i="2"/>
  <c r="P67" i="2"/>
  <c r="M67" i="2"/>
  <c r="J67" i="2"/>
  <c r="G67" i="2"/>
  <c r="W67" i="2" s="1"/>
  <c r="V66" i="2"/>
  <c r="S66" i="2"/>
  <c r="P66" i="2"/>
  <c r="M66" i="2"/>
  <c r="M64" i="2" s="1"/>
  <c r="J66" i="2"/>
  <c r="X66" i="2" s="1"/>
  <c r="G66" i="2"/>
  <c r="W66" i="2" s="1"/>
  <c r="Y66" i="2" s="1"/>
  <c r="Z66" i="2" s="1"/>
  <c r="V65" i="2"/>
  <c r="V64" i="2" s="1"/>
  <c r="S65" i="2"/>
  <c r="S64" i="2" s="1"/>
  <c r="P65" i="2"/>
  <c r="X65" i="2" s="1"/>
  <c r="M65" i="2"/>
  <c r="J65" i="2"/>
  <c r="G65" i="2"/>
  <c r="T64" i="2"/>
  <c r="Q64" i="2"/>
  <c r="N64" i="2"/>
  <c r="K64" i="2"/>
  <c r="H64" i="2"/>
  <c r="E64" i="2"/>
  <c r="K62" i="2"/>
  <c r="H62" i="2"/>
  <c r="X61" i="2"/>
  <c r="W61" i="2"/>
  <c r="V61" i="2"/>
  <c r="S61" i="2"/>
  <c r="P61" i="2"/>
  <c r="M61" i="2"/>
  <c r="X60" i="2"/>
  <c r="X59" i="2" s="1"/>
  <c r="W60" i="2"/>
  <c r="V60" i="2"/>
  <c r="S60" i="2"/>
  <c r="S59" i="2" s="1"/>
  <c r="P60" i="2"/>
  <c r="M60" i="2"/>
  <c r="W59" i="2"/>
  <c r="V59" i="2"/>
  <c r="T59" i="2"/>
  <c r="T62" i="2" s="1"/>
  <c r="Q59" i="2"/>
  <c r="Q62" i="2" s="1"/>
  <c r="P59" i="2"/>
  <c r="P62" i="2" s="1"/>
  <c r="N59" i="2"/>
  <c r="N62" i="2" s="1"/>
  <c r="M59" i="2"/>
  <c r="M62" i="2" s="1"/>
  <c r="K59" i="2"/>
  <c r="V58" i="2"/>
  <c r="S58" i="2"/>
  <c r="P58" i="2"/>
  <c r="P52" i="2" s="1"/>
  <c r="M58" i="2"/>
  <c r="J58" i="2"/>
  <c r="X58" i="2" s="1"/>
  <c r="G58" i="2"/>
  <c r="W58" i="2" s="1"/>
  <c r="Y58" i="2" s="1"/>
  <c r="Z58" i="2" s="1"/>
  <c r="V57" i="2"/>
  <c r="S57" i="2"/>
  <c r="P57" i="2"/>
  <c r="M57" i="2"/>
  <c r="J57" i="2"/>
  <c r="G57" i="2"/>
  <c r="W57" i="2" s="1"/>
  <c r="X56" i="2"/>
  <c r="W56" i="2"/>
  <c r="Y56" i="2" s="1"/>
  <c r="Z56" i="2" s="1"/>
  <c r="V56" i="2"/>
  <c r="V52" i="2" s="1"/>
  <c r="S56" i="2"/>
  <c r="P56" i="2"/>
  <c r="M56" i="2"/>
  <c r="M52" i="2" s="1"/>
  <c r="J56" i="2"/>
  <c r="G56" i="2"/>
  <c r="Y55" i="2"/>
  <c r="Z55" i="2" s="1"/>
  <c r="X55" i="2"/>
  <c r="W55" i="2"/>
  <c r="J55" i="2"/>
  <c r="G55" i="2"/>
  <c r="X54" i="2"/>
  <c r="W54" i="2"/>
  <c r="Y54" i="2" s="1"/>
  <c r="Z54" i="2" s="1"/>
  <c r="J54" i="2"/>
  <c r="G54" i="2"/>
  <c r="J53" i="2"/>
  <c r="G53" i="2"/>
  <c r="W53" i="2" s="1"/>
  <c r="T52" i="2"/>
  <c r="S52" i="2"/>
  <c r="Q52" i="2"/>
  <c r="N52" i="2"/>
  <c r="K52" i="2"/>
  <c r="H52" i="2"/>
  <c r="G52" i="2"/>
  <c r="G62" i="2" s="1"/>
  <c r="E52" i="2"/>
  <c r="E62" i="2" s="1"/>
  <c r="Q50" i="2"/>
  <c r="V49" i="2"/>
  <c r="S49" i="2"/>
  <c r="P49" i="2"/>
  <c r="P46" i="2" s="1"/>
  <c r="M49" i="2"/>
  <c r="J49" i="2"/>
  <c r="G49" i="2"/>
  <c r="W49" i="2" s="1"/>
  <c r="V48" i="2"/>
  <c r="S48" i="2"/>
  <c r="P48" i="2"/>
  <c r="X48" i="2" s="1"/>
  <c r="M48" i="2"/>
  <c r="M46" i="2" s="1"/>
  <c r="J48" i="2"/>
  <c r="G48" i="2"/>
  <c r="X47" i="2"/>
  <c r="W47" i="2"/>
  <c r="Y47" i="2" s="1"/>
  <c r="Z47" i="2" s="1"/>
  <c r="V47" i="2"/>
  <c r="V46" i="2" s="1"/>
  <c r="S47" i="2"/>
  <c r="S46" i="2" s="1"/>
  <c r="S50" i="2" s="1"/>
  <c r="P47" i="2"/>
  <c r="M47" i="2"/>
  <c r="J47" i="2"/>
  <c r="J46" i="2" s="1"/>
  <c r="G47" i="2"/>
  <c r="T46" i="2"/>
  <c r="T50" i="2" s="1"/>
  <c r="Q46" i="2"/>
  <c r="N46" i="2"/>
  <c r="N50" i="2" s="1"/>
  <c r="K46" i="2"/>
  <c r="H46" i="2"/>
  <c r="H50" i="2" s="1"/>
  <c r="E46" i="2"/>
  <c r="V45" i="2"/>
  <c r="S45" i="2"/>
  <c r="P45" i="2"/>
  <c r="M45" i="2"/>
  <c r="J45" i="2"/>
  <c r="G45" i="2"/>
  <c r="W45" i="2" s="1"/>
  <c r="V44" i="2"/>
  <c r="S44" i="2"/>
  <c r="P44" i="2"/>
  <c r="M44" i="2"/>
  <c r="J44" i="2"/>
  <c r="G44" i="2"/>
  <c r="W44" i="2" s="1"/>
  <c r="V43" i="2"/>
  <c r="V42" i="2" s="1"/>
  <c r="S43" i="2"/>
  <c r="S42" i="2" s="1"/>
  <c r="P43" i="2"/>
  <c r="M43" i="2"/>
  <c r="J43" i="2"/>
  <c r="G43" i="2"/>
  <c r="T42" i="2"/>
  <c r="Q42" i="2"/>
  <c r="N42" i="2"/>
  <c r="M42" i="2"/>
  <c r="K42" i="2"/>
  <c r="H42" i="2"/>
  <c r="E42" i="2"/>
  <c r="X41" i="2"/>
  <c r="W41" i="2"/>
  <c r="V41" i="2"/>
  <c r="S41" i="2"/>
  <c r="S38" i="2" s="1"/>
  <c r="P41" i="2"/>
  <c r="M41" i="2"/>
  <c r="J41" i="2"/>
  <c r="G41" i="2"/>
  <c r="V40" i="2"/>
  <c r="S40" i="2"/>
  <c r="P40" i="2"/>
  <c r="M40" i="2"/>
  <c r="J40" i="2"/>
  <c r="X40" i="2" s="1"/>
  <c r="G40" i="2"/>
  <c r="W40" i="2" s="1"/>
  <c r="Y40" i="2" s="1"/>
  <c r="Z40" i="2" s="1"/>
  <c r="V39" i="2"/>
  <c r="S39" i="2"/>
  <c r="P39" i="2"/>
  <c r="P38" i="2" s="1"/>
  <c r="M39" i="2"/>
  <c r="M38" i="2" s="1"/>
  <c r="J39" i="2"/>
  <c r="G39" i="2"/>
  <c r="V38" i="2"/>
  <c r="T38" i="2"/>
  <c r="Q38" i="2"/>
  <c r="N38" i="2"/>
  <c r="K38" i="2"/>
  <c r="J38" i="2"/>
  <c r="H38" i="2"/>
  <c r="E38" i="2"/>
  <c r="E50" i="2" s="1"/>
  <c r="X35" i="2"/>
  <c r="W35" i="2"/>
  <c r="Y35" i="2" s="1"/>
  <c r="Z35" i="2" s="1"/>
  <c r="V35" i="2"/>
  <c r="S35" i="2"/>
  <c r="S32" i="2" s="1"/>
  <c r="P35" i="2"/>
  <c r="M35" i="2"/>
  <c r="J35" i="2"/>
  <c r="G35" i="2"/>
  <c r="W34" i="2"/>
  <c r="Y34" i="2" s="1"/>
  <c r="Z34" i="2" s="1"/>
  <c r="V34" i="2"/>
  <c r="S34" i="2"/>
  <c r="P34" i="2"/>
  <c r="M34" i="2"/>
  <c r="J34" i="2"/>
  <c r="X34" i="2" s="1"/>
  <c r="G34" i="2"/>
  <c r="V33" i="2"/>
  <c r="S33" i="2"/>
  <c r="P33" i="2"/>
  <c r="P32" i="2" s="1"/>
  <c r="M33" i="2"/>
  <c r="M32" i="2" s="1"/>
  <c r="J33" i="2"/>
  <c r="G33" i="2"/>
  <c r="V32" i="2"/>
  <c r="T32" i="2"/>
  <c r="Q32" i="2"/>
  <c r="N32" i="2"/>
  <c r="K32" i="2"/>
  <c r="J32" i="2"/>
  <c r="H32" i="2"/>
  <c r="E32" i="2"/>
  <c r="T31" i="2"/>
  <c r="V31" i="2" s="1"/>
  <c r="Q31" i="2"/>
  <c r="S31" i="2" s="1"/>
  <c r="H30" i="2"/>
  <c r="J30" i="2" s="1"/>
  <c r="X30" i="2" s="1"/>
  <c r="J27" i="2"/>
  <c r="G27" i="2"/>
  <c r="W26" i="2"/>
  <c r="Y26" i="2" s="1"/>
  <c r="Z26" i="2" s="1"/>
  <c r="V26" i="2"/>
  <c r="S26" i="2"/>
  <c r="P26" i="2"/>
  <c r="M26" i="2"/>
  <c r="J26" i="2"/>
  <c r="X26" i="2" s="1"/>
  <c r="G26" i="2"/>
  <c r="V25" i="2"/>
  <c r="S25" i="2"/>
  <c r="P25" i="2"/>
  <c r="P21" i="2" s="1"/>
  <c r="N31" i="2" s="1"/>
  <c r="P31" i="2" s="1"/>
  <c r="M25" i="2"/>
  <c r="J25" i="2"/>
  <c r="X25" i="2" s="1"/>
  <c r="G25" i="2"/>
  <c r="W25" i="2" s="1"/>
  <c r="Y25" i="2" s="1"/>
  <c r="Z25" i="2" s="1"/>
  <c r="J24" i="2"/>
  <c r="X24" i="2" s="1"/>
  <c r="G24" i="2"/>
  <c r="W24" i="2" s="1"/>
  <c r="Y24" i="2" s="1"/>
  <c r="Z24" i="2" s="1"/>
  <c r="J23" i="2"/>
  <c r="X23" i="2" s="1"/>
  <c r="Y23" i="2" s="1"/>
  <c r="Z23" i="2" s="1"/>
  <c r="G23" i="2"/>
  <c r="W23" i="2" s="1"/>
  <c r="V22" i="2"/>
  <c r="S22" i="2"/>
  <c r="P22" i="2"/>
  <c r="M22" i="2"/>
  <c r="J22" i="2"/>
  <c r="G22" i="2"/>
  <c r="W22" i="2" s="1"/>
  <c r="V21" i="2"/>
  <c r="T21" i="2"/>
  <c r="S21" i="2"/>
  <c r="Q21" i="2"/>
  <c r="N21" i="2"/>
  <c r="K21" i="2"/>
  <c r="H21" i="2"/>
  <c r="G21" i="2"/>
  <c r="E31" i="2" s="1"/>
  <c r="G31" i="2" s="1"/>
  <c r="E21" i="2"/>
  <c r="V20" i="2"/>
  <c r="S20" i="2"/>
  <c r="P20" i="2"/>
  <c r="M20" i="2"/>
  <c r="J20" i="2"/>
  <c r="X20" i="2" s="1"/>
  <c r="G20" i="2"/>
  <c r="W20" i="2" s="1"/>
  <c r="Y20" i="2" s="1"/>
  <c r="Z20" i="2" s="1"/>
  <c r="V19" i="2"/>
  <c r="S19" i="2"/>
  <c r="P19" i="2"/>
  <c r="M19" i="2"/>
  <c r="W19" i="2" s="1"/>
  <c r="J19" i="2"/>
  <c r="G19" i="2"/>
  <c r="V18" i="2"/>
  <c r="V17" i="2" s="1"/>
  <c r="T30" i="2" s="1"/>
  <c r="V30" i="2" s="1"/>
  <c r="S18" i="2"/>
  <c r="P18" i="2"/>
  <c r="M18" i="2"/>
  <c r="J18" i="2"/>
  <c r="J17" i="2" s="1"/>
  <c r="G18" i="2"/>
  <c r="G17" i="2" s="1"/>
  <c r="E30" i="2" s="1"/>
  <c r="G30" i="2" s="1"/>
  <c r="T17" i="2"/>
  <c r="Q17" i="2"/>
  <c r="P17" i="2"/>
  <c r="N30" i="2" s="1"/>
  <c r="P30" i="2" s="1"/>
  <c r="N17" i="2"/>
  <c r="K17" i="2"/>
  <c r="H17" i="2"/>
  <c r="E17" i="2"/>
  <c r="X16" i="2"/>
  <c r="V16" i="2"/>
  <c r="S16" i="2"/>
  <c r="P16" i="2"/>
  <c r="M16" i="2"/>
  <c r="J16" i="2"/>
  <c r="G16" i="2"/>
  <c r="W16" i="2" s="1"/>
  <c r="Y16" i="2" s="1"/>
  <c r="Z16" i="2" s="1"/>
  <c r="V15" i="2"/>
  <c r="S15" i="2"/>
  <c r="P15" i="2"/>
  <c r="P13" i="2" s="1"/>
  <c r="M15" i="2"/>
  <c r="J15" i="2"/>
  <c r="G15" i="2"/>
  <c r="W15" i="2" s="1"/>
  <c r="W14" i="2"/>
  <c r="V14" i="2"/>
  <c r="V13" i="2" s="1"/>
  <c r="S14" i="2"/>
  <c r="P14" i="2"/>
  <c r="M14" i="2"/>
  <c r="M13" i="2" s="1"/>
  <c r="J14" i="2"/>
  <c r="J13" i="2" s="1"/>
  <c r="G14" i="2"/>
  <c r="T13" i="2"/>
  <c r="S13" i="2"/>
  <c r="Q13" i="2"/>
  <c r="N13" i="2"/>
  <c r="K13" i="2"/>
  <c r="H13" i="2"/>
  <c r="G13" i="2"/>
  <c r="E13" i="2"/>
  <c r="A5" i="2"/>
  <c r="A4" i="2"/>
  <c r="A3" i="2"/>
  <c r="A2" i="2"/>
  <c r="H30" i="1"/>
  <c r="G30" i="1"/>
  <c r="F30" i="1"/>
  <c r="E30" i="1"/>
  <c r="D30" i="1"/>
  <c r="N29" i="1"/>
  <c r="J29" i="1"/>
  <c r="B29" i="1"/>
  <c r="J28" i="1"/>
  <c r="J30" i="1" s="1"/>
  <c r="J27" i="1"/>
  <c r="W13" i="2" l="1"/>
  <c r="Y45" i="2"/>
  <c r="Z45" i="2" s="1"/>
  <c r="Y67" i="2"/>
  <c r="Z67" i="2" s="1"/>
  <c r="T29" i="2"/>
  <c r="H29" i="2"/>
  <c r="J29" i="2" s="1"/>
  <c r="K29" i="2"/>
  <c r="N29" i="2"/>
  <c r="X62" i="2"/>
  <c r="X45" i="2"/>
  <c r="J42" i="2"/>
  <c r="V62" i="2"/>
  <c r="Y71" i="2"/>
  <c r="Z71" i="2" s="1"/>
  <c r="W104" i="2"/>
  <c r="Y105" i="2"/>
  <c r="Z105" i="2" s="1"/>
  <c r="Y154" i="2"/>
  <c r="Z154" i="2" s="1"/>
  <c r="X14" i="2"/>
  <c r="W18" i="2"/>
  <c r="G38" i="2"/>
  <c r="W39" i="2"/>
  <c r="X44" i="2"/>
  <c r="Y44" i="2" s="1"/>
  <c r="Z44" i="2" s="1"/>
  <c r="X46" i="2"/>
  <c r="X49" i="2"/>
  <c r="Y49" i="2" s="1"/>
  <c r="Z49" i="2" s="1"/>
  <c r="X57" i="2"/>
  <c r="Y59" i="2"/>
  <c r="Z59" i="2" s="1"/>
  <c r="X71" i="2"/>
  <c r="X68" i="2" s="1"/>
  <c r="S129" i="2"/>
  <c r="Y133" i="2"/>
  <c r="Z133" i="2" s="1"/>
  <c r="X168" i="2"/>
  <c r="V164" i="2"/>
  <c r="Y69" i="2"/>
  <c r="Z69" i="2" s="1"/>
  <c r="X73" i="2"/>
  <c r="J72" i="2"/>
  <c r="Y101" i="2"/>
  <c r="Z101" i="2" s="1"/>
  <c r="X171" i="2"/>
  <c r="J169" i="2"/>
  <c r="Y14" i="2"/>
  <c r="Z14" i="2" s="1"/>
  <c r="M17" i="2"/>
  <c r="K30" i="2" s="1"/>
  <c r="M30" i="2" s="1"/>
  <c r="W30" i="2" s="1"/>
  <c r="Y30" i="2" s="1"/>
  <c r="Z30" i="2" s="1"/>
  <c r="X18" i="2"/>
  <c r="X39" i="2"/>
  <c r="X38" i="2" s="1"/>
  <c r="G42" i="2"/>
  <c r="K50" i="2"/>
  <c r="W48" i="2"/>
  <c r="Y48" i="2" s="1"/>
  <c r="Z48" i="2" s="1"/>
  <c r="W52" i="2"/>
  <c r="Y52" i="2" s="1"/>
  <c r="Z52" i="2" s="1"/>
  <c r="W62" i="2"/>
  <c r="X67" i="2"/>
  <c r="X64" i="2" s="1"/>
  <c r="J64" i="2"/>
  <c r="W70" i="2"/>
  <c r="Y70" i="2" s="1"/>
  <c r="Z70" i="2" s="1"/>
  <c r="Y91" i="2"/>
  <c r="Z91" i="2" s="1"/>
  <c r="W131" i="2"/>
  <c r="G137" i="2"/>
  <c r="J50" i="2"/>
  <c r="X15" i="2"/>
  <c r="Y15" i="2" s="1"/>
  <c r="Z15" i="2" s="1"/>
  <c r="E29" i="2"/>
  <c r="G29" i="2" s="1"/>
  <c r="M50" i="2"/>
  <c r="S84" i="2"/>
  <c r="J80" i="2"/>
  <c r="X81" i="2"/>
  <c r="X80" i="2" s="1"/>
  <c r="I29" i="1"/>
  <c r="X22" i="2"/>
  <c r="Y22" i="2" s="1"/>
  <c r="Z22" i="2" s="1"/>
  <c r="J21" i="2"/>
  <c r="H31" i="2" s="1"/>
  <c r="J31" i="2" s="1"/>
  <c r="X31" i="2" s="1"/>
  <c r="X43" i="2"/>
  <c r="S62" i="2"/>
  <c r="Y61" i="2"/>
  <c r="Z61" i="2" s="1"/>
  <c r="G64" i="2"/>
  <c r="Y74" i="2"/>
  <c r="Z74" i="2" s="1"/>
  <c r="Y78" i="2"/>
  <c r="Z78" i="2" s="1"/>
  <c r="W79" i="2"/>
  <c r="Y79" i="2" s="1"/>
  <c r="Z79" i="2" s="1"/>
  <c r="M76" i="2"/>
  <c r="M84" i="2" s="1"/>
  <c r="W88" i="2"/>
  <c r="G86" i="2"/>
  <c r="Y106" i="2"/>
  <c r="Z106" i="2" s="1"/>
  <c r="Y180" i="2"/>
  <c r="Z180" i="2" s="1"/>
  <c r="W179" i="2"/>
  <c r="X53" i="2"/>
  <c r="X52" i="2" s="1"/>
  <c r="J52" i="2"/>
  <c r="J62" i="2" s="1"/>
  <c r="K29" i="1"/>
  <c r="M21" i="2"/>
  <c r="K31" i="2" s="1"/>
  <c r="M31" i="2" s="1"/>
  <c r="W31" i="2" s="1"/>
  <c r="Y31" i="2" s="1"/>
  <c r="Z31" i="2" s="1"/>
  <c r="G32" i="2"/>
  <c r="W33" i="2"/>
  <c r="Y57" i="2"/>
  <c r="Z57" i="2" s="1"/>
  <c r="W77" i="2"/>
  <c r="G76" i="2"/>
  <c r="X88" i="2"/>
  <c r="J86" i="2"/>
  <c r="V193" i="2"/>
  <c r="S17" i="2"/>
  <c r="Q30" i="2" s="1"/>
  <c r="S30" i="2" s="1"/>
  <c r="X19" i="2"/>
  <c r="Y19" i="2" s="1"/>
  <c r="Z19" i="2" s="1"/>
  <c r="Q29" i="2"/>
  <c r="X33" i="2"/>
  <c r="X32" i="2" s="1"/>
  <c r="Y41" i="2"/>
  <c r="Z41" i="2" s="1"/>
  <c r="W46" i="2"/>
  <c r="V50" i="2"/>
  <c r="Y60" i="2"/>
  <c r="Z60" i="2" s="1"/>
  <c r="G104" i="2"/>
  <c r="M129" i="2"/>
  <c r="X159" i="2"/>
  <c r="Y159" i="2" s="1"/>
  <c r="Z159" i="2" s="1"/>
  <c r="J162" i="2"/>
  <c r="W43" i="2"/>
  <c r="W65" i="2"/>
  <c r="X78" i="2"/>
  <c r="X76" i="2" s="1"/>
  <c r="N84" i="2"/>
  <c r="X91" i="2"/>
  <c r="X90" i="2" s="1"/>
  <c r="X103" i="2"/>
  <c r="X100" i="2" s="1"/>
  <c r="X105" i="2"/>
  <c r="X104" i="2" s="1"/>
  <c r="J104" i="2"/>
  <c r="P129" i="2"/>
  <c r="G129" i="2"/>
  <c r="J137" i="2"/>
  <c r="X131" i="2"/>
  <c r="X137" i="2" s="1"/>
  <c r="X133" i="2"/>
  <c r="W143" i="2"/>
  <c r="Y143" i="2" s="1"/>
  <c r="Z143" i="2" s="1"/>
  <c r="X156" i="2"/>
  <c r="X162" i="2"/>
  <c r="X169" i="2"/>
  <c r="W175" i="2"/>
  <c r="S193" i="2"/>
  <c r="Y186" i="2"/>
  <c r="Z186" i="2" s="1"/>
  <c r="P42" i="2"/>
  <c r="P50" i="2" s="1"/>
  <c r="G46" i="2"/>
  <c r="G50" i="2" s="1"/>
  <c r="P64" i="2"/>
  <c r="P84" i="2" s="1"/>
  <c r="G68" i="2"/>
  <c r="X86" i="2"/>
  <c r="W102" i="2"/>
  <c r="Y102" i="2" s="1"/>
  <c r="Z102" i="2" s="1"/>
  <c r="W103" i="2"/>
  <c r="M100" i="2"/>
  <c r="M112" i="2" s="1"/>
  <c r="Q112" i="2"/>
  <c r="S112" i="2"/>
  <c r="W111" i="2"/>
  <c r="Y111" i="2" s="1"/>
  <c r="Z111" i="2" s="1"/>
  <c r="G108" i="2"/>
  <c r="X143" i="2"/>
  <c r="W155" i="2"/>
  <c r="Y155" i="2" s="1"/>
  <c r="Z155" i="2" s="1"/>
  <c r="W158" i="2"/>
  <c r="M162" i="2"/>
  <c r="W166" i="2"/>
  <c r="Y166" i="2" s="1"/>
  <c r="Z166" i="2" s="1"/>
  <c r="G164" i="2"/>
  <c r="W170" i="2"/>
  <c r="M169" i="2"/>
  <c r="M193" i="2" s="1"/>
  <c r="J175" i="2"/>
  <c r="J193" i="2" s="1"/>
  <c r="X176" i="2"/>
  <c r="P193" i="2"/>
  <c r="W75" i="2"/>
  <c r="Y75" i="2" s="1"/>
  <c r="Z75" i="2" s="1"/>
  <c r="Q84" i="2"/>
  <c r="W87" i="2"/>
  <c r="M86" i="2"/>
  <c r="M98" i="2" s="1"/>
  <c r="X102" i="2"/>
  <c r="V112" i="2"/>
  <c r="X111" i="2"/>
  <c r="J108" i="2"/>
  <c r="V129" i="2"/>
  <c r="X123" i="2"/>
  <c r="Y123" i="2" s="1"/>
  <c r="Z123" i="2" s="1"/>
  <c r="X128" i="2"/>
  <c r="Y128" i="2" s="1"/>
  <c r="Z128" i="2" s="1"/>
  <c r="P137" i="2"/>
  <c r="X155" i="2"/>
  <c r="P169" i="2"/>
  <c r="X174" i="2"/>
  <c r="E84" i="2"/>
  <c r="Y81" i="2"/>
  <c r="Z81" i="2" s="1"/>
  <c r="Y82" i="2"/>
  <c r="Z82" i="2" s="1"/>
  <c r="P98" i="2"/>
  <c r="W93" i="2"/>
  <c r="G90" i="2"/>
  <c r="W110" i="2"/>
  <c r="W108" i="2" s="1"/>
  <c r="Y114" i="2"/>
  <c r="Z114" i="2" s="1"/>
  <c r="Y118" i="2"/>
  <c r="Z118" i="2" s="1"/>
  <c r="W127" i="2"/>
  <c r="Y127" i="2" s="1"/>
  <c r="Z127" i="2" s="1"/>
  <c r="X140" i="2"/>
  <c r="Y140" i="2" s="1"/>
  <c r="Z140" i="2" s="1"/>
  <c r="X150" i="2"/>
  <c r="S162" i="2"/>
  <c r="Y160" i="2"/>
  <c r="Z160" i="2" s="1"/>
  <c r="W165" i="2"/>
  <c r="Y174" i="2"/>
  <c r="Z174" i="2" s="1"/>
  <c r="X178" i="2"/>
  <c r="Q193" i="2"/>
  <c r="G84" i="2"/>
  <c r="X93" i="2"/>
  <c r="J90" i="2"/>
  <c r="Y95" i="2"/>
  <c r="Z95" i="2" s="1"/>
  <c r="W97" i="2"/>
  <c r="Y97" i="2" s="1"/>
  <c r="Z97" i="2" s="1"/>
  <c r="X110" i="2"/>
  <c r="X108" i="2" s="1"/>
  <c r="X116" i="2"/>
  <c r="Y116" i="2" s="1"/>
  <c r="Z116" i="2" s="1"/>
  <c r="Y139" i="2"/>
  <c r="Z139" i="2" s="1"/>
  <c r="W147" i="2"/>
  <c r="G152" i="2"/>
  <c r="Y150" i="2"/>
  <c r="Z150" i="2" s="1"/>
  <c r="X165" i="2"/>
  <c r="X164" i="2" s="1"/>
  <c r="Y178" i="2"/>
  <c r="Z178" i="2" s="1"/>
  <c r="W181" i="2"/>
  <c r="Y181" i="2" s="1"/>
  <c r="Z181" i="2" s="1"/>
  <c r="G179" i="2"/>
  <c r="Y80" i="2"/>
  <c r="Z80" i="2" s="1"/>
  <c r="Y83" i="2"/>
  <c r="Z83" i="2" s="1"/>
  <c r="W92" i="2"/>
  <c r="Y92" i="2" s="1"/>
  <c r="Z92" i="2" s="1"/>
  <c r="X94" i="2"/>
  <c r="X97" i="2"/>
  <c r="Y109" i="2"/>
  <c r="Z109" i="2" s="1"/>
  <c r="Y115" i="2"/>
  <c r="Z115" i="2" s="1"/>
  <c r="Y122" i="2"/>
  <c r="Z122" i="2" s="1"/>
  <c r="Y132" i="2"/>
  <c r="Z132" i="2" s="1"/>
  <c r="W134" i="2"/>
  <c r="Y134" i="2" s="1"/>
  <c r="Z134" i="2" s="1"/>
  <c r="G145" i="2"/>
  <c r="J152" i="2"/>
  <c r="X147" i="2"/>
  <c r="X152" i="2" s="1"/>
  <c r="Y161" i="2"/>
  <c r="Z161" i="2" s="1"/>
  <c r="Y168" i="2"/>
  <c r="Z168" i="2" s="1"/>
  <c r="W171" i="2"/>
  <c r="Y171" i="2" s="1"/>
  <c r="Z171" i="2" s="1"/>
  <c r="G169" i="2"/>
  <c r="Y172" i="2"/>
  <c r="Z172" i="2" s="1"/>
  <c r="X183" i="2"/>
  <c r="Y183" i="2" s="1"/>
  <c r="Z183" i="2" s="1"/>
  <c r="X139" i="2"/>
  <c r="X112" i="2" l="1"/>
  <c r="Y108" i="2"/>
  <c r="Z108" i="2" s="1"/>
  <c r="Y87" i="2"/>
  <c r="Z87" i="2" s="1"/>
  <c r="W86" i="2"/>
  <c r="Y65" i="2"/>
  <c r="Z65" i="2" s="1"/>
  <c r="W64" i="2"/>
  <c r="Y64" i="2" s="1"/>
  <c r="Z64" i="2" s="1"/>
  <c r="W76" i="2"/>
  <c r="Y77" i="2"/>
  <c r="Z77" i="2" s="1"/>
  <c r="W90" i="2"/>
  <c r="Y90" i="2" s="1"/>
  <c r="Z90" i="2" s="1"/>
  <c r="W156" i="2"/>
  <c r="Y156" i="2" s="1"/>
  <c r="Z156" i="2" s="1"/>
  <c r="K27" i="2"/>
  <c r="M29" i="2"/>
  <c r="M27" i="2" s="1"/>
  <c r="Y46" i="2"/>
  <c r="Z46" i="2" s="1"/>
  <c r="X179" i="2"/>
  <c r="X193" i="2" s="1"/>
  <c r="W32" i="2"/>
  <c r="Y32" i="2" s="1"/>
  <c r="Z32" i="2" s="1"/>
  <c r="Y33" i="2"/>
  <c r="Z33" i="2" s="1"/>
  <c r="W100" i="2"/>
  <c r="Y100" i="2" s="1"/>
  <c r="Z100" i="2" s="1"/>
  <c r="Y104" i="2"/>
  <c r="Z104" i="2" s="1"/>
  <c r="J112" i="2"/>
  <c r="W38" i="2"/>
  <c r="Y38" i="2" s="1"/>
  <c r="Z38" i="2" s="1"/>
  <c r="Y39" i="2"/>
  <c r="Z39" i="2" s="1"/>
  <c r="W129" i="2"/>
  <c r="X175" i="2"/>
  <c r="Y176" i="2"/>
  <c r="Z176" i="2" s="1"/>
  <c r="Y103" i="2"/>
  <c r="Z103" i="2" s="1"/>
  <c r="S29" i="2"/>
  <c r="S27" i="2" s="1"/>
  <c r="S36" i="2" s="1"/>
  <c r="S194" i="2" s="1"/>
  <c r="L27" i="1" s="1"/>
  <c r="Q27" i="2"/>
  <c r="X84" i="2"/>
  <c r="X17" i="2"/>
  <c r="X72" i="2"/>
  <c r="Y73" i="2"/>
  <c r="Z73" i="2" s="1"/>
  <c r="G28" i="2"/>
  <c r="G36" i="2" s="1"/>
  <c r="J28" i="2"/>
  <c r="J36" i="2" s="1"/>
  <c r="J194" i="2" s="1"/>
  <c r="C28" i="1" s="1"/>
  <c r="Y158" i="2"/>
  <c r="Z158" i="2" s="1"/>
  <c r="W162" i="2"/>
  <c r="Y162" i="2" s="1"/>
  <c r="Z162" i="2" s="1"/>
  <c r="Y110" i="2"/>
  <c r="Z110" i="2" s="1"/>
  <c r="J98" i="2"/>
  <c r="G98" i="2"/>
  <c r="J84" i="2"/>
  <c r="Y62" i="2"/>
  <c r="Z62" i="2" s="1"/>
  <c r="W17" i="2"/>
  <c r="Y18" i="2"/>
  <c r="Z18" i="2" s="1"/>
  <c r="P29" i="2"/>
  <c r="P27" i="2" s="1"/>
  <c r="N27" i="2"/>
  <c r="Y43" i="2"/>
  <c r="Z43" i="2" s="1"/>
  <c r="W42" i="2"/>
  <c r="W50" i="2" s="1"/>
  <c r="Y50" i="2" s="1"/>
  <c r="Z50" i="2" s="1"/>
  <c r="Y165" i="2"/>
  <c r="Z165" i="2" s="1"/>
  <c r="W164" i="2"/>
  <c r="Y164" i="2" s="1"/>
  <c r="Z164" i="2" s="1"/>
  <c r="X98" i="2"/>
  <c r="W72" i="2"/>
  <c r="Y72" i="2" s="1"/>
  <c r="Z72" i="2" s="1"/>
  <c r="Y88" i="2"/>
  <c r="Z88" i="2" s="1"/>
  <c r="Y131" i="2"/>
  <c r="Z131" i="2" s="1"/>
  <c r="W137" i="2"/>
  <c r="Y137" i="2" s="1"/>
  <c r="Z137" i="2" s="1"/>
  <c r="W68" i="2"/>
  <c r="Y68" i="2" s="1"/>
  <c r="Z68" i="2" s="1"/>
  <c r="X13" i="2"/>
  <c r="Y13" i="2"/>
  <c r="Z13" i="2" s="1"/>
  <c r="X129" i="2"/>
  <c r="W152" i="2"/>
  <c r="Y152" i="2" s="1"/>
  <c r="Z152" i="2" s="1"/>
  <c r="Y147" i="2"/>
  <c r="Z147" i="2" s="1"/>
  <c r="W94" i="2"/>
  <c r="Y94" i="2" s="1"/>
  <c r="Z94" i="2" s="1"/>
  <c r="G193" i="2"/>
  <c r="X145" i="2"/>
  <c r="W145" i="2"/>
  <c r="Y93" i="2"/>
  <c r="Z93" i="2" s="1"/>
  <c r="Y170" i="2"/>
  <c r="Z170" i="2" s="1"/>
  <c r="W169" i="2"/>
  <c r="Y169" i="2" s="1"/>
  <c r="Z169" i="2" s="1"/>
  <c r="G112" i="2"/>
  <c r="Y175" i="2"/>
  <c r="Z175" i="2" s="1"/>
  <c r="X42" i="2"/>
  <c r="X50" i="2" s="1"/>
  <c r="Y53" i="2"/>
  <c r="Z53" i="2" s="1"/>
  <c r="M36" i="2"/>
  <c r="M194" i="2" s="1"/>
  <c r="M196" i="2" s="1"/>
  <c r="V29" i="2"/>
  <c r="V27" i="2" s="1"/>
  <c r="V36" i="2" s="1"/>
  <c r="V194" i="2" s="1"/>
  <c r="L28" i="1" s="1"/>
  <c r="T27" i="2"/>
  <c r="J196" i="2" l="1"/>
  <c r="C30" i="1"/>
  <c r="N28" i="1"/>
  <c r="Y17" i="2"/>
  <c r="Z17" i="2" s="1"/>
  <c r="X29" i="2"/>
  <c r="X28" i="2" s="1"/>
  <c r="S196" i="2"/>
  <c r="W27" i="2"/>
  <c r="W98" i="2"/>
  <c r="Y98" i="2" s="1"/>
  <c r="Z98" i="2" s="1"/>
  <c r="Y86" i="2"/>
  <c r="Z86" i="2" s="1"/>
  <c r="P36" i="2"/>
  <c r="P194" i="2" s="1"/>
  <c r="P196" i="2" s="1"/>
  <c r="X27" i="2"/>
  <c r="X21" i="2" s="1"/>
  <c r="X36" i="2" s="1"/>
  <c r="X194" i="2" s="1"/>
  <c r="Y76" i="2"/>
  <c r="Z76" i="2" s="1"/>
  <c r="W84" i="2"/>
  <c r="Y84" i="2" s="1"/>
  <c r="Z84" i="2" s="1"/>
  <c r="G194" i="2"/>
  <c r="C27" i="1" s="1"/>
  <c r="W193" i="2"/>
  <c r="Y193" i="2" s="1"/>
  <c r="Z193" i="2" s="1"/>
  <c r="Y42" i="2"/>
  <c r="Z42" i="2" s="1"/>
  <c r="W29" i="2"/>
  <c r="V196" i="2"/>
  <c r="L30" i="1"/>
  <c r="K28" i="1"/>
  <c r="K30" i="1" s="1"/>
  <c r="Y179" i="2"/>
  <c r="Z179" i="2" s="1"/>
  <c r="W112" i="2"/>
  <c r="Y112" i="2" s="1"/>
  <c r="Z112" i="2" s="1"/>
  <c r="Y145" i="2"/>
  <c r="Z145" i="2" s="1"/>
  <c r="Y129" i="2"/>
  <c r="Z129" i="2" s="1"/>
  <c r="Y29" i="2" l="1"/>
  <c r="Z29" i="2" s="1"/>
  <c r="W28" i="2"/>
  <c r="Y28" i="2" s="1"/>
  <c r="Z28" i="2" s="1"/>
  <c r="X196" i="2"/>
  <c r="I28" i="1"/>
  <c r="I30" i="1" s="1"/>
  <c r="N30" i="1"/>
  <c r="M29" i="1"/>
  <c r="M30" i="1" s="1"/>
  <c r="Y27" i="2"/>
  <c r="Z27" i="2" s="1"/>
  <c r="W21" i="2"/>
  <c r="B28" i="1"/>
  <c r="B30" i="1" s="1"/>
  <c r="G196" i="2"/>
  <c r="N27" i="1"/>
  <c r="Y21" i="2" l="1"/>
  <c r="Z21" i="2" s="1"/>
  <c r="W36" i="2"/>
  <c r="I27" i="1"/>
  <c r="K27" i="1"/>
  <c r="B27" i="1"/>
  <c r="W194" i="2" l="1"/>
  <c r="W196" i="2" s="1"/>
  <c r="Y36" i="2"/>
  <c r="Y194" i="2" l="1"/>
  <c r="Z194" i="2" s="1"/>
  <c r="Z36" i="2"/>
</calcChain>
</file>

<file path=xl/sharedStrings.xml><?xml version="1.0" encoding="utf-8"?>
<sst xmlns="http://schemas.openxmlformats.org/spreadsheetml/2006/main" count="1117" uniqueCount="653">
  <si>
    <t xml:space="preserve">
</t>
  </si>
  <si>
    <t>Додаток № 4</t>
  </si>
  <si>
    <t>до Договору про надання гранту № 7INC21-02497</t>
  </si>
  <si>
    <t>від "31" травня 2024 року</t>
  </si>
  <si>
    <t>Назва конкурсної програми:</t>
  </si>
  <si>
    <t>Культура без бар'єрів</t>
  </si>
  <si>
    <t>Назва ЛОТ-у:</t>
  </si>
  <si>
    <t>Лот 2 Безбар'єрне суспільство</t>
  </si>
  <si>
    <t>Назва Грантоотримувача:</t>
  </si>
  <si>
    <t>Громадська організація "Краєзнавчо-культурне товариство "Д.І.Я."</t>
  </si>
  <si>
    <t>Назва проєкту:</t>
  </si>
  <si>
    <t>Культурно-мистецький проєкт "Сильні духом. IN-UA: інклюзивний проєкт для дітей, підлітків та молоді"</t>
  </si>
  <si>
    <t>Дата початку проєкту:</t>
  </si>
  <si>
    <t>5/31/2024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</si>
  <si>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</si>
  <si>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</si>
  <si>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</si>
  <si>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31.05.2024 по 15.10.2024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</si>
  <si>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</si>
  <si>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</si>
  <si>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</si>
  <si>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</si>
  <si>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</si>
  <si>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</si>
  <si>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</si>
  <si>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</si>
  <si>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</si>
  <si>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</si>
  <si>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</si>
  <si>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</si>
  <si>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</si>
  <si>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</si>
  <si>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</si>
  <si>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</si>
  <si>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</si>
  <si>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</si>
  <si>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</si>
  <si>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</si>
  <si>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</si>
  <si>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</si>
  <si>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</si>
  <si>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</si>
  <si>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</si>
  <si>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</si>
  <si>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</si>
  <si>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</si>
  <si>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</si>
  <si>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</si>
  <si>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</si>
  <si>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</si>
  <si>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Голова Організації</t>
  </si>
  <si>
    <t>Я.П. Тимошенко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</si>
  <si>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</si>
  <si>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</si>
  <si>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</si>
  <si>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</si>
  <si>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</si>
  <si>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</si>
  <si>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</si>
  <si>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</si>
  <si>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</si>
  <si>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</si>
  <si>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</si>
  <si>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</si>
  <si>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</si>
  <si>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</si>
  <si>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</si>
  <si>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</si>
  <si>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</si>
  <si>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</si>
  <si>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</si>
  <si>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</si>
  <si>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</si>
  <si>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</si>
  <si>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</si>
  <si>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</si>
  <si>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</si>
  <si>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</si>
  <si>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</si>
  <si>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</si>
  <si>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</si>
  <si>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</si>
  <si>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</si>
  <si>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</si>
  <si>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</si>
  <si>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</si>
  <si>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</si>
  <si>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</si>
  <si>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</si>
  <si>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</si>
  <si>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</si>
  <si>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</si>
  <si>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</si>
  <si>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</si>
  <si>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</si>
  <si>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</si>
  <si>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</si>
  <si>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</si>
  <si>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</si>
  <si>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</si>
  <si>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</si>
  <si>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Кулик Тетяна Станіславівна - кураторка літературного конкурсу та веб-платформи</t>
  </si>
  <si>
    <t>1.3.2</t>
  </si>
  <si>
    <t>Нудищук Марія Леонтіївна - контент-менеджерка проєкту</t>
  </si>
  <si>
    <t>1.3.3</t>
  </si>
  <si>
    <t>Войцеховський Владислав Олегович- піар-менеджер проєкту</t>
  </si>
  <si>
    <t>1.3.4</t>
  </si>
  <si>
    <t>Піркл Дмитро Олександрович - технічний куратор</t>
  </si>
  <si>
    <t>1.3.5</t>
  </si>
  <si>
    <t>Бондаренко Зоя Петрівна - психолог-консультант</t>
  </si>
  <si>
    <t>1.3.6</t>
  </si>
  <si>
    <t>Близнюк Діана Дмитрівна -  SMM, івент-менеджерка, адміністраторка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</si>
  <si>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</si>
  <si>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</si>
  <si>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</si>
  <si>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</si>
  <si>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</si>
  <si>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</si>
  <si>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</si>
  <si>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</si>
  <si>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</si>
  <si>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</si>
  <si>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Тимошенко Яна Петрівна -  керівник проєкту, адміністрування та координування</t>
  </si>
  <si>
    <t>1.5.2</t>
  </si>
  <si>
    <t>Яненко Наталія Василівна - бухгалтер проєкту</t>
  </si>
  <si>
    <t>1.5.3</t>
  </si>
  <si>
    <t xml:space="preserve"> Повне ПІБ, зазначити конкретну назву послуги/виконання робіт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</si>
  <si>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</si>
  <si>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</si>
  <si>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</si>
  <si>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</si>
  <si>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</si>
  <si>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</si>
  <si>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</si>
  <si>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</si>
  <si>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</si>
  <si>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</si>
  <si>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</si>
  <si>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</si>
  <si>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</si>
  <si>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</si>
  <si>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</si>
  <si>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</si>
  <si>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</si>
  <si>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</si>
  <si>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</si>
  <si>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</si>
  <si>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</si>
  <si>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</si>
  <si>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</si>
  <si>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</si>
  <si>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</si>
  <si>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</si>
  <si>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</si>
  <si>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</si>
  <si>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Набір блогера для смартфону клітка мікрофон світло</t>
  </si>
  <si>
    <t>Знайдена пропозиція зі знижкою, що викликало економію</t>
  </si>
  <si>
    <t>3.1.2</t>
  </si>
  <si>
    <t>Безпровідний мікрофон подвійний рекордер Type-C</t>
  </si>
  <si>
    <t>Підвищення ціни товару на ринку</t>
  </si>
  <si>
    <t>3.1.3</t>
  </si>
  <si>
    <t>Мобільний стенд рол-ап переносний з банером 85x200 см</t>
  </si>
  <si>
    <t>3.1.4</t>
  </si>
  <si>
    <t>Мобільний магнітно-маркерний фліпчарт, 70х100 см</t>
  </si>
  <si>
    <t>Знайдена більш дешева пропозиція</t>
  </si>
  <si>
    <t>3.1.5</t>
  </si>
  <si>
    <t>Телесуфлер для телефону з пультом</t>
  </si>
  <si>
    <t>Збілшення вартості товару на ринку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</si>
  <si>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</si>
  <si>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</si>
  <si>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</si>
  <si>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</si>
  <si>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</si>
  <si>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</si>
  <si>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</si>
  <si>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</si>
  <si>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</si>
  <si>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</si>
  <si>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</si>
  <si>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</si>
  <si>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</si>
  <si>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</si>
  <si>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</si>
  <si>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</si>
  <si>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</si>
  <si>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</si>
  <si>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</si>
  <si>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</si>
  <si>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</si>
  <si>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</si>
  <si>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</si>
  <si>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</si>
  <si>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</si>
  <si>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</si>
  <si>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</si>
  <si>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</si>
  <si>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</si>
  <si>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</si>
  <si>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</si>
  <si>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</si>
  <si>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</si>
  <si>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</si>
  <si>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</si>
  <si>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</si>
  <si>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</si>
  <si>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</si>
  <si>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</si>
  <si>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</si>
  <si>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</si>
  <si>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</si>
  <si>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</si>
  <si>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</si>
  <si>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</si>
  <si>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</si>
  <si>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</si>
  <si>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</si>
  <si>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</si>
  <si>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</si>
  <si>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</si>
  <si>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</si>
  <si>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</si>
  <si>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</si>
  <si>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</si>
  <si>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</si>
  <si>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</si>
  <si>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</si>
  <si>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</si>
  <si>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</si>
  <si>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</si>
  <si>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</si>
  <si>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</si>
  <si>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</si>
  <si>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</si>
  <si>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</si>
  <si>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</si>
  <si>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</si>
  <si>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</si>
  <si>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</si>
  <si>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</si>
  <si>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</si>
  <si>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</si>
  <si>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</si>
  <si>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</si>
  <si>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</si>
  <si>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</si>
  <si>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</si>
  <si>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Флеш-накопичувач 32 GB</t>
  </si>
  <si>
    <t>Виникла економія через зменшення ціни товару</t>
  </si>
  <si>
    <t>6.2.2</t>
  </si>
  <si>
    <t>Жорсткий диск зйомний 4 ТБ</t>
  </si>
  <si>
    <t>Збальшення варстості товару на ринку</t>
  </si>
  <si>
    <t>6.2.3</t>
  </si>
  <si>
    <t>6.3</t>
  </si>
  <si>
    <t>Інші матеріальні витрати</t>
  </si>
  <si>
    <t>6.3.2</t>
  </si>
  <si>
    <t>Продукція для нагородження - Комплект Знай Наших від художника Ю. Журавля або інші книги на цю суму (інші для дітей із вадами зору, менших дітей)</t>
  </si>
  <si>
    <t>В межах запланованої суми здійснена закупка більшої кількості подарункових наборів згідно кількості фіналістів (за рішенням Журі та читачів)</t>
  </si>
  <si>
    <t>6.3.3</t>
  </si>
  <si>
    <t>Блок паперу для фліпчартів 64х90 см, 30 арк</t>
  </si>
  <si>
    <t>Всього по статті 6 "Матеріальні витрати":</t>
  </si>
  <si>
    <t>Поліграфічні послуги</t>
  </si>
  <si>
    <t>\</t>
  </si>
  <si>
    <t>7.1</t>
  </si>
  <si>
    <t xml:space="preserve">Поліграфічні послуги (розробка логотипу, фірмового стилю)  </t>
  </si>
  <si>
    <t>7.2</t>
  </si>
  <si>
    <t>Поліграфічні послуги (виготовлення макетів афіш)</t>
  </si>
  <si>
    <t>шт</t>
  </si>
  <si>
    <t>7.3</t>
  </si>
  <si>
    <t>Поліграфічні послуги (виготовлення макету диплому/подячного листа)</t>
  </si>
  <si>
    <t>7.4</t>
  </si>
  <si>
    <t>Поліграфічні послуги (виготовлення заставок для відео)</t>
  </si>
  <si>
    <t>7.5</t>
  </si>
  <si>
    <t>Поліграфічні послуги (виготовлення макетів афіш подій для соцмереж)</t>
  </si>
  <si>
    <t>7.6</t>
  </si>
  <si>
    <t>Поліграфічні послуги (виготовлення макетів - креативів для постів про проєкту у соцмережах)</t>
  </si>
  <si>
    <t>7.7</t>
  </si>
  <si>
    <t>Створення іменних  подяк та дипломів учасникам, фіналістам та переможцям конкурсу в електронному вигляді</t>
  </si>
  <si>
    <t>7.8</t>
  </si>
  <si>
    <t>Друк афіш проєкту та конкурсу  А3</t>
  </si>
  <si>
    <t>7.9</t>
  </si>
  <si>
    <t>Друк дипломів</t>
  </si>
  <si>
    <t>7.10</t>
  </si>
  <si>
    <t>Друк подяк А4</t>
  </si>
  <si>
    <t xml:space="preserve">Друк банерів </t>
  </si>
  <si>
    <t>Друк інших роздаткових матеріалів</t>
  </si>
  <si>
    <t>Послуги копірайтера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</si>
  <si>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</si>
  <si>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</si>
  <si>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</si>
  <si>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</si>
  <si>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</si>
  <si>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</si>
  <si>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літературного редактора та корректора (ЦПХ)</t>
  </si>
  <si>
    <t>сторінка</t>
  </si>
  <si>
    <t>8.2</t>
  </si>
  <si>
    <t>Послуги дизайну та верстки книги для друку (ФОП)</t>
  </si>
  <si>
    <t>8.3</t>
  </si>
  <si>
    <t xml:space="preserve">Цифровий друк книги-каталогу </t>
  </si>
  <si>
    <t>екземпляр</t>
  </si>
  <si>
    <t>Знайдена більш дешева пропозиція послуги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</si>
  <si>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</si>
  <si>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</si>
  <si>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</si>
  <si>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</si>
  <si>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</si>
  <si>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 статті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</si>
  <si>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</si>
  <si>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</si>
  <si>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</si>
  <si>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</si>
  <si>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Розміщення  реклами на платформах Meta</t>
  </si>
  <si>
    <t>SMM, SO (SEO)</t>
  </si>
  <si>
    <t>Послуги таргетолога у всіх соцмережах</t>
  </si>
  <si>
    <t>Соціальні внески за договорами ЦПХ з підрядниками статті "Послуги з просування"</t>
  </si>
  <si>
    <t>Всього по статті  9 "Послуги з просування":</t>
  </si>
  <si>
    <t>Створення web-ресурсу</t>
  </si>
  <si>
    <t>Послуги веб-дизайну (коригування сайту: адаптивна верстка, установка нових компонентів, створення нових розділів, дизайн нових розділів) та інформаційне наповнення</t>
  </si>
  <si>
    <t>Виникла економія через зменшення ціни на цей вид послуг при виконанні всього об'єму запланованих послуг.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</si>
  <si>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</si>
  <si>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</si>
  <si>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</si>
  <si>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</si>
  <si>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</si>
  <si>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</si>
  <si>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</si>
  <si>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</si>
  <si>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</si>
  <si>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</si>
  <si>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</si>
  <si>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</si>
  <si>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</si>
  <si>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</si>
  <si>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</si>
  <si>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</si>
  <si>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</si>
  <si>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</si>
  <si>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</si>
  <si>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</si>
  <si>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</si>
  <si>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</si>
  <si>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</si>
  <si>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</si>
  <si>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</si>
  <si>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</si>
  <si>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</si>
  <si>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</si>
  <si>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Послуга з верстки та дизайну  каталогу конкурсу у форматі  eBook у форматах PDF, EPUB, MOBI з клікабельними посиланнями</t>
  </si>
  <si>
    <t>13.2.2</t>
  </si>
  <si>
    <t>Обробка та зведення аудіо-файлів для аудіокниги. Запис всієї аудіокниги</t>
  </si>
  <si>
    <t>Збільшення вартості послуг через збільшення об'єму робіт та часу запису через збільшення кількості фіналістів. Запис диктором 46 фалів про дітей та 2 файлів вступних статей, а також зведення файлів в одну книгу. Ці види робіт були необхідні для створення аудіоверсії книги в повному обсязі.</t>
  </si>
  <si>
    <t>13.2.3</t>
  </si>
  <si>
    <t>Послуга обробки аудіо-візуального контенту учасників (відеороботи, аудіо та презентації), диджиталізація у кюар-коди  для друку та розміщення у веб</t>
  </si>
  <si>
    <t>13.2.4</t>
  </si>
  <si>
    <t>Монтаж відео, тонування звуку, додавання графіки (циклу занять з основ літературної майстерності.)</t>
  </si>
  <si>
    <t xml:space="preserve">Запланований вид послуг - створення відеороликів такого обсягу  має дорожчу ринкову ціну, ніж закладено при плауванні. Це з'ясовано при зборі конкрсних пропозицій. Обрано меншу ціну з запропонованих.Додатково виникла необхідність створення відео без супроводу жестовою мвою, і всі відео у супроводі жест мовою. В результаті - 20 роликів. А також збільшилась мін вдвічі тривалість кожного ролика від запланованої, що позитивно позначилось на якості продукта. </t>
  </si>
  <si>
    <t>13.2.5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</si>
  <si>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</si>
  <si>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</si>
  <si>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</si>
  <si>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</si>
  <si>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</si>
  <si>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</si>
  <si>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</si>
  <si>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</si>
  <si>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</si>
  <si>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</si>
  <si>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</si>
  <si>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</si>
  <si>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</si>
  <si>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грн</t>
  </si>
  <si>
    <t>Витрати на оплату РКО по виплатам з третього траншу будуть здійснені з основного рахунку грантоотримувача</t>
  </si>
  <si>
    <t>13.4.5</t>
  </si>
  <si>
    <t>Поштові витрати</t>
  </si>
  <si>
    <t xml:space="preserve">Заплановані відправлення  здійснені у повному обсязі. Економія виникла через різну відстань і відповідно вартість доставки. </t>
  </si>
  <si>
    <t>13.4.6</t>
  </si>
  <si>
    <t xml:space="preserve">Створення анімованого промо відеооролика проєкту </t>
  </si>
  <si>
    <t>Договір ФОП №3 від 11.06.2024 Бессараб Всього на 38 800</t>
  </si>
  <si>
    <t>13.4.7</t>
  </si>
  <si>
    <t>Послуги оператора. Запис відео майстер-класів  з літ майстерності</t>
  </si>
  <si>
    <t>змін</t>
  </si>
  <si>
    <t>Договір ФОП 6 від 01.07. 2024 Ягубов. Всього на 49600 (ще договір №5)</t>
  </si>
  <si>
    <t>13.4.8</t>
  </si>
  <si>
    <t xml:space="preserve">Послуга оператора. Запис відео жестовою мовою </t>
  </si>
  <si>
    <t xml:space="preserve">змін </t>
  </si>
  <si>
    <t>Договір ФОП №6 від 01.07. 2024 Ягубов. Всього на 49600 (ще договір №5)</t>
  </si>
  <si>
    <t>13.4.9</t>
  </si>
  <si>
    <t>Створення звітнього відеофільму про проєкт</t>
  </si>
  <si>
    <t>Договір ФОП №11 від 25.08.2024 Лісічкін Всього на 49800 (ще договір №9)</t>
  </si>
  <si>
    <t>13.4.10</t>
  </si>
  <si>
    <t>Послуга фахівця з жестової мови (під відеозапис) (ЦПХ)</t>
  </si>
  <si>
    <t>13.4.11</t>
  </si>
  <si>
    <t>Послуги експертів (проведення майстер-класів з літературної майстерності) (ЦПХ)</t>
  </si>
  <si>
    <t>Інші прямі витрати (деталізувати кожний вид витрат)</t>
  </si>
  <si>
    <t>13.4.12</t>
  </si>
  <si>
    <t>Соціальні внески за договорами ЦПХ з підрядниками  підстатті "Інші прямі витрати"</t>
  </si>
  <si>
    <t>13.4.13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</si>
  <si>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</si>
  <si>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</si>
  <si>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</si>
  <si>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</si>
  <si>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</si>
  <si>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</si>
  <si>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</si>
  <si>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</si>
  <si>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</si>
  <si>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проєктом "Сильні духом. IN-UA: інклюзивний проєкт для дітей, підлітків та молоді"</t>
  </si>
  <si>
    <t>(назва проекту)</t>
  </si>
  <si>
    <t>у період з 31.05.2024 року по 15.10.2024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</si>
  <si>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</si>
  <si>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</si>
  <si>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</si>
  <si>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</si>
  <si>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</si>
  <si>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</si>
  <si>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</si>
  <si>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</si>
  <si>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</si>
  <si>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</si>
  <si>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винагорода членам команди проєкту за договорами ЦПХ</t>
  </si>
  <si>
    <t>Кулик Тетяна Станіславівна        (2818010282)</t>
  </si>
  <si>
    <t>договір від 01.06.24р. № 4 УКФ/ЦПХ</t>
  </si>
  <si>
    <t>акт від 30.06.24р. б/н акт від 31.08.24р. б/н акт від 30.09.24р. б/н акт від 15.10.24р. б/н</t>
  </si>
  <si>
    <r>
      <rPr>
        <sz val="11"/>
        <color theme="1"/>
        <rFont val="Arial"/>
      </rPr>
      <t xml:space="preserve">п/д № 146 від 29.07.2024р.             п/д № 147 від 29.07.2024р.        п/д № 165 від 20.08.2024р.         п/д № 207 від 30.08.2024р.        п/д № 208 від 30.08.2024р.        п/д № 251 від 30.08.2024р.        п/д № 255 від 30.09.2024р.        п/д № 256 від 30.09.2024р.             п/д № 276 від 30.09.2024р.  </t>
    </r>
    <r>
      <rPr>
        <sz val="11"/>
        <color rgb="FFFF0000"/>
        <rFont val="Arial"/>
      </rPr>
      <t xml:space="preserve">         </t>
    </r>
    <r>
      <rPr>
        <sz val="11"/>
        <color theme="1"/>
        <rFont val="Arial"/>
      </rPr>
      <t>п/д № 287 від 02.10.2024р.        п/д № 288 від 02.10.2024р.        п/д № 290 від 02.10.2024р.</t>
    </r>
  </si>
  <si>
    <t>Нудищук Марія Леонтіївна   (3437400042)</t>
  </si>
  <si>
    <t>договір від 01.06.24р. № 5 УКФ/ЦПХ</t>
  </si>
  <si>
    <t>п/д № 149 від 29.07.2024р.             п/д № 150 від 29.07.2024р.        п/д № 166 від 20.08.2024р.         п/д № 209 від 30.08.2024р.        п/д № 210 від 30.08.2024р.        п/д № 254 від 30.08.2024р.        п/д № 258 від 30.09.2024р.        п/д № 259 від 30.09.2024р.             п/д № 273 від 30.09.2024р.           п/д № 291 від 02.10.2024р.        п/д № 292 від 02.10.2024р.        п/д № 294 від 02.10.2024р.</t>
  </si>
  <si>
    <t>Войцеховський Владислав Олегович (2687500570)</t>
  </si>
  <si>
    <t>договір від 01.06.24р. № 3 УКФ/ЦПХ</t>
  </si>
  <si>
    <t>п/д № 155 від 29.07.2024р.             п/д № 157 від 29.07.2024р.        п/д № 167 від 20.08.2024р.         п/д № 213 від 30.08.2024р.        п/д № 215 від 30.08.2024р.        п/д № 255 від 30.08.2024р.        п/д № 261 від 30.09.2024р.        п/д № 262 від 30.09.2024р.             п/д № 272 від 30.09.2024р.           п/д № 295 від 02.10.2024р.        п/д № 296 від 02.10.2024р.        п/д № 298 від 04.10.2024р.</t>
  </si>
  <si>
    <t>Піркл Дмитро Олександрович (2518510013)</t>
  </si>
  <si>
    <t>договір від 01.06.24р. № 6 УКФ/ЦПХ</t>
  </si>
  <si>
    <t>п/д № 152 від 29.07.2024р.             п/д № 153 від 29.07.2024р.        п/д № 168 від 20.08.2024р.         п/д № 216 від 30.08.2024р.        п/д № 218 від 30.08.2024р.        п/д № 252 від 30.08.2024р.        п/д № 263 від 30.09.2024р.        п/д № 265 від 30.09.2024р.             п/д № 275 від 30.09.2024р.           п/д № 299 від 02.10.2024р.        п/д № 300 від 02.10.2024р.        п/д № 302 від 02.10.2024р.</t>
  </si>
  <si>
    <t>Бондаренко Зоя Петрівна (2057524482)</t>
  </si>
  <si>
    <t>договір від 01.06.24р. № 2 УКФ/ЦПХ</t>
  </si>
  <si>
    <t>п/д № 159 від 29.07.2024р.             п/д № 160 від 29.07.2024р.        п/д № 169 від 20.08.2024р.         п/д № 219 від 30.08.2024р.        п/д № 220 від 30.08.2024р.        п/д № 253 від 30.08.2024р.        п/д № 266 від 30.09.2024р.        п/д № 268 від 30.09.2024р.             п/д № 274 від 30.09.2024р.           п/д № 303 від 02.10.2024р.        п/д № 304 від 02.10.2024р.        п/д № 311 від 04.10.2024р.</t>
  </si>
  <si>
    <t>Близнюк Діана Дмитрівна (3632012520)</t>
  </si>
  <si>
    <t>договір від 01.06.24р. № 1 УКФ/ЦПХ</t>
  </si>
  <si>
    <t>п/д № 162 від 29.07.2024р.             п/д № 163 від 29.07.2024р.        п/д № 170 від 20.08.2024р.         п/д № 222 від 30.08.2024р.        п/д № 223 від 30.08.2024р.        п/д № 250 від 30.08.2024р.        п/д № 269 від 30.09.2024р.        п/д № 270 від 30.09.2024р.             п/д № 274 від 30.09.2024р.           п/д № 307 від 02.10.2024р.        п/д № 308 від 02.10.2024р.        п/д № 310 від 02.10.2024р.</t>
  </si>
  <si>
    <t>соціальні внески з оплати праці по договорам ЦПХ (нарахування ЄСВ)</t>
  </si>
  <si>
    <t xml:space="preserve">п/д № 145 від 08.07.2024р.        п/д № 148 від 08.07.2024р.            п/д № 151 від 08.07.2024р.            п/д № 154 від 08.07.2024р.            п/д № 158 від 08.07.2024р.            п/д № 161 від 08.07.2024р.            п/д № 206 від 30.08.2024р.           п/д № 211 від 30.08.2024р.        п/д № 214 від 30.08.2024р.        п/д № 217 від 30.08.2024р.        п/д № 221 від 30.08.2024р.         п/д № 224 від 30.08.2024р.            п/д № 254 від 30.09.2024р.        п/д № 257 від 30.09.2024р.        п/д № 260 від 30.09.2024р.        п/д № 264 від 30.09.2024р.              п/д № 267 від 30.09.2024р.        п/д № 271 від 30.09.2024р.        п/д № 289 від 02.10.2024р.        п/д № 293 від 02.10.2024р.        п/д № 297 від 02.10.2024р.        п/д № 301 від 02.10.2024р.        п/д № 305 від 02.10.2024р.        п/д № 309 від 02.10.2024р.  </t>
  </si>
  <si>
    <t>винагорода членам команди проєкту за договорами з ФОП</t>
  </si>
  <si>
    <t>ФОП Тимошенко Яна Петрівна                (іпн 2767511968)</t>
  </si>
  <si>
    <t xml:space="preserve">договір від 01.06.24р. № 1 УКФ/ФОП </t>
  </si>
  <si>
    <t>ФОП Яненко Наталія Василівна              (2537500358)</t>
  </si>
  <si>
    <t xml:space="preserve">договір від 01.06.24р. № 2 УКФ/ФОП </t>
  </si>
  <si>
    <t xml:space="preserve">студійний набір блогера RODE Vlogger Kit USB-C edition (1 шт.) </t>
  </si>
  <si>
    <t>ФОП Коваль Євген Вікторович            (3033201412)</t>
  </si>
  <si>
    <t xml:space="preserve">рахунок № 90113   від 23.08.2024р.    </t>
  </si>
  <si>
    <t>видаткова накладна від № 90113 від 26.08.2024р.           акт внутрішнього переміщення № 1 від 15.10.2024р.    акт введення в експлуатацію № 1 від 15.10.2024р.</t>
  </si>
  <si>
    <t>п/д № 230 від 25.08.2024р.</t>
  </si>
  <si>
    <t>BOYA BOYALINK бездротовий мікрофон iPHone/Android/камера подвійний (мікрофонна радіостанція) артикул 95485 (1шт.)</t>
  </si>
  <si>
    <t>ФОП Кушнір Дарія Леонідівна (3640400403)</t>
  </si>
  <si>
    <t xml:space="preserve">рахунок № 140219   від 25.09.2024р.   </t>
  </si>
  <si>
    <t>видаткова накладна від №  140219 від 25.09.2024р.                     акт внутрішнього переміщення № 2 від 15.10.2024р.    акт введення в експлуатацію № 2 від 15.10.2024р.</t>
  </si>
  <si>
    <t>п/д № 253 від 25.09.2024р.</t>
  </si>
  <si>
    <t>мобільний стенд рол-ап переносний з банером 85Х200 см (1 шт.)</t>
  </si>
  <si>
    <t>ФОП Браганець Аделіна Анатоліївна (2731810247)</t>
  </si>
  <si>
    <t xml:space="preserve">рахунок № 1 від 28.08.2024р.    </t>
  </si>
  <si>
    <t>рахунок № 1 від 28.08.2024р.    видаткова накладна від № 2-28082024 від 28.08.2024р.             акт внутрішнього переміщення № 3 від 15.10.2024р.    акт введення в експлуатацію № 3 від 15.10.2024р.</t>
  </si>
  <si>
    <t>п/д № 240 від 28.08.2024р.</t>
  </si>
  <si>
    <t>фліпчарт мобільний 70Х100 см (1 шт.)</t>
  </si>
  <si>
    <t>ФОП Гльондер Василь Васильович (2723216373)</t>
  </si>
  <si>
    <t xml:space="preserve">рахунок  № 56015OFF         від 23.08.2024р.    </t>
  </si>
  <si>
    <t>видаткова накладна від №  236390843 від 27.08.2024р.                        акт внутрішнього переміщення № 4 від 15.10.2024р.    акт введення в експлуатацію № 4 від 15.10.2024р.</t>
  </si>
  <si>
    <t>в п/д № 205 від 25.08.2024р.</t>
  </si>
  <si>
    <t>компактний телесуфлер Desvier N2 Neleprompter (Bestview) (1 шт.)</t>
  </si>
  <si>
    <t>ФОП Ганжусь Галина Петрівна (2530207024)</t>
  </si>
  <si>
    <t xml:space="preserve">рахунок № 64 від 27.08.2024р.    </t>
  </si>
  <si>
    <t>видаткова накладна від № 77 від 28.08.2024р.                    акт внутрішнього переміщення № 5 від 15.10.2024р.    акт введення в експлуатацію № 5 від 15.10.2024р.</t>
  </si>
  <si>
    <t>п/д № 238 від 27.08.2024р.</t>
  </si>
  <si>
    <t>USB флеш Apacer AH11164GB Crystal (3 шт.)</t>
  </si>
  <si>
    <t>ТОВ "Алло" (30012848)</t>
  </si>
  <si>
    <t xml:space="preserve">рахунок № 24897546 від 23.08.2024р.    </t>
  </si>
  <si>
    <t>видаткова накладна від № 3237-007959 від 29.08.2024р.          акт списання № 7 від 15.10.2024р.</t>
  </si>
  <si>
    <t>п/д № 241 від 28.08.2024р.</t>
  </si>
  <si>
    <t>зовнішній жорсткий накопичувач Transcend StoreJet 25M3S 4TB iron Gray (1 шт.)</t>
  </si>
  <si>
    <t xml:space="preserve">рахунок № 24897514 від 23.08.2024р.    </t>
  </si>
  <si>
    <t>видаткова накладна від № 3237-007056 від 29.08.2024р.            акт внутрішнього переміщення № 6 від 15.10.2024р.    акт введення в експлуатацію № 6 від 15.10.2024р.</t>
  </si>
  <si>
    <t>п/д № 242 від 28.08.2024р.</t>
  </si>
  <si>
    <t>подарунковий комплект книг-ігр "Знай наших" ("Знай наших", "Все буде Украхна", "Be Ukrainian") (40 шт.)</t>
  </si>
  <si>
    <t xml:space="preserve">рахунок № 234 від 24.08.2024р.    </t>
  </si>
  <si>
    <t>видаткова накладна № 22-28082024 від 28.08.2024р.            акт списання № 1 від 15.10.2024р.</t>
  </si>
  <si>
    <t>п/д № 229 від 24.08.2024р.</t>
  </si>
  <si>
    <t xml:space="preserve">блок паперу для фліпчартів 64х90см., картонна, 30 аркушів (2 шт.) </t>
  </si>
  <si>
    <t xml:space="preserve">рахунок  № 56015OFF від 23.08.2024р.   </t>
  </si>
  <si>
    <t xml:space="preserve">видаткова накладна від 27.08.2024р.            № 236390843          акт списання № 6 від 15.10.2024р. </t>
  </si>
  <si>
    <t>розробка логотипу, фірмового стилю (1 шт.)</t>
  </si>
  <si>
    <t>ФОП Кочкаров Юрій Володимирович (3044794177)</t>
  </si>
  <si>
    <t xml:space="preserve">договір від 14.06.24р. № 4 УКФ/ФОП додаток № 1 від 14.06.2024р.     рахунок № 1 від 14.06.2024р.    </t>
  </si>
  <si>
    <t xml:space="preserve">акт № 1 від 30.06.24     </t>
  </si>
  <si>
    <t>п/д № 231 від 25.08.2024р.</t>
  </si>
  <si>
    <t>виготовлення макетів афіш (2 шт.)</t>
  </si>
  <si>
    <t xml:space="preserve">договір від 14.06.24р. № 4 УКФ/ФОП додаток № 2 від 14.06.2024р.       рахунок № 2 від 14.06.2024р.    </t>
  </si>
  <si>
    <t xml:space="preserve">акт № 2 від 30.06.24     </t>
  </si>
  <si>
    <t>п/д № 234 від 25.08.2024р.</t>
  </si>
  <si>
    <t>виготовлення макету диплому, подячного листа (1 шт.)</t>
  </si>
  <si>
    <t xml:space="preserve">договір від 14.06.24р. № 4 УКФ/ФОП додаток № 3 від 14.06.2024р.    рахунок № 3 від 14.06.2024р.    </t>
  </si>
  <si>
    <t xml:space="preserve">акт № 3 від 31.07.24     </t>
  </si>
  <si>
    <t>п/д № 232 від 25.08.2024р.</t>
  </si>
  <si>
    <t>виготовлення заставок для відео (2 шт.)</t>
  </si>
  <si>
    <t xml:space="preserve">договір від 14.06.24р. № 4 УКФ/ФОП додаток № 4 від 14.06.2024р.     рахунок № 4 від 14.06.2024р.    </t>
  </si>
  <si>
    <t xml:space="preserve">акт № 4 від 31.07.24     </t>
  </si>
  <si>
    <t>п/д № 235 від 25.08.2024р.</t>
  </si>
  <si>
    <t>виготовлення макетів афіш подій для соцмереж (2 шт.)</t>
  </si>
  <si>
    <t xml:space="preserve">договір від 14.06.24р. № 4 УКФ/ФОП додаток № 5 від 14.06.2024р.     рахунок № 5 від 14.06.2024р.    </t>
  </si>
  <si>
    <t xml:space="preserve">акт № 5 від 31.07.24     </t>
  </si>
  <si>
    <t>п/д № 236 від 25.08.2024р.</t>
  </si>
  <si>
    <t>виготовлення макетів-креативів для постів про проєкт у соцмережах (40 шт.)</t>
  </si>
  <si>
    <t xml:space="preserve">договір від 14.06.24р. № 4 УКФ/ФОП додаток № 6 від 14.06.2024р.     рахунок № 6 від 14.06.2024р.    </t>
  </si>
  <si>
    <t xml:space="preserve">акт № 6 від 31.07.24     </t>
  </si>
  <si>
    <t>п/д № 237 від 25.08.2024р.</t>
  </si>
  <si>
    <t>створення іменних подяк та дипломів учасникам, фіналістам та переможцям конкурсу в електронному вигляді (300 шт.)</t>
  </si>
  <si>
    <t xml:space="preserve">договір від 14.06.24р. № 4 УКФ/ФОП додаток № 7 від 14.06.2024р.     рахунок № 7 від 14.06.2024р.    </t>
  </si>
  <si>
    <t xml:space="preserve">акт № 7 від 30.09.24     </t>
  </si>
  <si>
    <t>п/д № 233 від 25.08.2024р.</t>
  </si>
  <si>
    <t>друк афіш проєкту та конкурсу А3 (20 шт.)</t>
  </si>
  <si>
    <t xml:space="preserve">договір від 10.07.24р. № 10 УКФ/ФОП додаток № 1 від 10.07.2024р.     рахунок № 1 від 10.07.2024р.    </t>
  </si>
  <si>
    <t>акт № 1 від 15.07.24                      акт списання № 2 від 15.10.2024р.</t>
  </si>
  <si>
    <t>п/д № 225 від 24.08.2024р.</t>
  </si>
  <si>
    <t>друк дипломів (40 шт.)</t>
  </si>
  <si>
    <t xml:space="preserve">договір від 10.07.24р. № 10 УКФ/ФОП додаток № 2 від 20.07.2024р.     рахунок № 2 від 20.07.2024р.    </t>
  </si>
  <si>
    <t>акт № 2 від 15.09.24                     акт списання № 3 від 15.10.2024р.</t>
  </si>
  <si>
    <t>п/д № 226 від 24.08.2024р.</t>
  </si>
  <si>
    <t>друк подяк А4 (30 шт.)</t>
  </si>
  <si>
    <t xml:space="preserve">договір від 10.07.24р. № 10 УКФ/ФОП додаток № 3 від 20.07.2024р.     рахунок № 3 від 20.07.2024р.    </t>
  </si>
  <si>
    <t>акт № 3 від 15.09.24                                     акт списання № 4 від 15.10.2024р.</t>
  </si>
  <si>
    <t>п/д № 227 від 24.08.2024р.</t>
  </si>
  <si>
    <t>послуги літературного редактора та коректора (ЦПХ)</t>
  </si>
  <si>
    <t>Шейко Алла Михайлівна (2753011445)</t>
  </si>
  <si>
    <t>договір від 28.08.24р. № 18 УКФ/ЦПХ</t>
  </si>
  <si>
    <t>акт від 10.09.2024р. б/н</t>
  </si>
  <si>
    <t>п/д № 284 від 03.10.2024р.        п/д № 285 від 03.10.2024р.         п/д № 286 від 03.10.2024р.</t>
  </si>
  <si>
    <t>послуги дизайну та верстки книги для друку (ФОП)</t>
  </si>
  <si>
    <t>договір від 10.07.24р. № 10 УКФ/ФОП додаток № 4 від 15.08.2024р.     рахунок № 4 від 15.08.2024р.</t>
  </si>
  <si>
    <t xml:space="preserve">акт № 4 від 15.09.24     </t>
  </si>
  <si>
    <t>п/д № 228 від 24.08.2024р.</t>
  </si>
  <si>
    <t>цифровий друк книги-каталогу (брошури в м'якій політурці) (100 шт.)</t>
  </si>
  <si>
    <t>ТОВ "Київська фабрика друку" (41745208)</t>
  </si>
  <si>
    <t xml:space="preserve">договір № Л 200924 від 20.09.2024р. рахунок від 20.09.2024р. № САМ-0132267           </t>
  </si>
  <si>
    <t xml:space="preserve">видаткова накладна від 23.09.2024р. № ТФД-006407 </t>
  </si>
  <si>
    <t>п/д № 251 від 21.09.2024р.</t>
  </si>
  <si>
    <t>соціальні внески за договорами ЦПХ з підрядниками статті "видавничі послуги" (п.8.1)</t>
  </si>
  <si>
    <t>п/д № 283 від 03.10.2024р.</t>
  </si>
  <si>
    <t>9.3</t>
  </si>
  <si>
    <t>розміщення реклами на платформах Meta</t>
  </si>
  <si>
    <t>ФОП Ягубов Сергій Володимирович (2962703153)</t>
  </si>
  <si>
    <t xml:space="preserve">договір від 01.07.24р. № 5 УКФ/ФОП додаток № 1 від 01.07.2024р.        рахунок № 1 від 01.07.2024р.    </t>
  </si>
  <si>
    <t xml:space="preserve">акт № 1 від 30.09.24     </t>
  </si>
  <si>
    <t>9.5</t>
  </si>
  <si>
    <t>послуги таргетолога у всіх соцмережах</t>
  </si>
  <si>
    <t>Селіванова Інна Олегівна (2815208903)</t>
  </si>
  <si>
    <t>договір від 12.07.24р. № 16 УКФ/ЦПХ</t>
  </si>
  <si>
    <t>акт від 01.10.2024р. б/н</t>
  </si>
  <si>
    <t>п/д № 280 від 01.10.2024р.        п/д № 281 від 01.10.2024р.         п/д № 282 від 01.10.2024р.</t>
  </si>
  <si>
    <t>9.6</t>
  </si>
  <si>
    <t>соціальні внески за договорами ЦПХ з підрядниками статті "послуги з просування" (п.9.5)</t>
  </si>
  <si>
    <t>п/д № 279 від 01.10.2024р.</t>
  </si>
  <si>
    <t>10.1</t>
  </si>
  <si>
    <t>послуги вебдизайну (коригування сайту: адаптивна верстка, установка нових компонентів, створення нових розділів, дизайн нових розділів та інформаційне наповнення)</t>
  </si>
  <si>
    <t>ФОП Лісічкін Артем Анатолійович (3260108977)</t>
  </si>
  <si>
    <t xml:space="preserve">договір від 10.07.24р. № 9 УКФ/ФОП рахунок № 1 від 10.07.2024р.    </t>
  </si>
  <si>
    <t xml:space="preserve">акт № 1 від 15.09.24     </t>
  </si>
  <si>
    <t>п/д № 243 від 30.08.2024р.</t>
  </si>
  <si>
    <t>послуга з верстки та дизайну каталогу конкурсу у форматі eBook у форматах PDF, EPUB, MOBI з клікабельними посиланнями</t>
  </si>
  <si>
    <t>ФОП Лаврентьєв Юрій Олександрович (2230511437)</t>
  </si>
  <si>
    <t xml:space="preserve">договір від 10.07.24р. № 8 УКФ/ФОП додаток № 2 від 10.07.2024р.     рахунок № 2 від 10.07.2024р.    </t>
  </si>
  <si>
    <t xml:space="preserve">акт № 2 від 05.10.24     </t>
  </si>
  <si>
    <t>п/д № 312  від 12.10.2024р.                   п/д № 316  від 13.10.2024р.</t>
  </si>
  <si>
    <t xml:space="preserve">обробка та зведення аудіо-файлів для аудіокниги, запис всієї аудіокниги </t>
  </si>
  <si>
    <t>ФОП Сігарьов Віталій Костянтинович (3204919975)</t>
  </si>
  <si>
    <t xml:space="preserve">договір від 10.09.24р. № 12 УКФ/ФОП рахунок № 1209/1 від 10.09.2024р.    </t>
  </si>
  <si>
    <t xml:space="preserve">акт № 1 від 01.10.24     </t>
  </si>
  <si>
    <t>п/д № 277 від 01.10.2024р.</t>
  </si>
  <si>
    <t>послуга обробки аудіо-візуального контенту учасників (відеороботи, аудіо та презентації), діджіталізація у кюар-коди для друку та розміщення у веб</t>
  </si>
  <si>
    <t xml:space="preserve">договір від 10.07.24р. № 8 УКФ/ФОП додаток № 1 від 10.07.2024р. рахунок № 1 від 10.07.2024р.    </t>
  </si>
  <si>
    <t xml:space="preserve">акт № 1 від 05.10.24     </t>
  </si>
  <si>
    <t>п/д № 278 від 04.10.2024р.</t>
  </si>
  <si>
    <t>монтаж відео, тонування звуку, додавання графіки (циклу занять з основ літературної майстерності)</t>
  </si>
  <si>
    <t>ФОП Качанов Віктор Вікторович (2110500611)</t>
  </si>
  <si>
    <t>договір від 01.07.24р. № 7 УКФ/ФОП рахунок № 1 від 01.07.2024р.</t>
  </si>
  <si>
    <t xml:space="preserve">акт № 1 від 01.09.24     </t>
  </si>
  <si>
    <t>п/д № 204 від 21.08.2024р.       п/д № 239 від 28.08.2024р.</t>
  </si>
  <si>
    <t>розрахунково-касове обслуговування (відповідно до тарифів обслуговуючого банку)</t>
  </si>
  <si>
    <t>АТ КБ "Приватбанк" (14360570)</t>
  </si>
  <si>
    <t>договір б/н від 08.10.2020р.</t>
  </si>
  <si>
    <t>наскрізна виписка</t>
  </si>
  <si>
    <t>поштові витрати</t>
  </si>
  <si>
    <t>ТОВ "Нова пошта" (31316718</t>
  </si>
  <si>
    <t xml:space="preserve">договір № 782307 від 06.10.2023р.              рахунок від 10.10.2024р.              № НП-012757162     </t>
  </si>
  <si>
    <t xml:space="preserve">акт від 10.10.2024р.              № НП-012757162  </t>
  </si>
  <si>
    <t>п/д № 314 від 13.10.2024р.</t>
  </si>
  <si>
    <t>створення анімованого промо відеороліка проєкту</t>
  </si>
  <si>
    <t>ФОП Бессараб Євген Ігоревич (3023203051)</t>
  </si>
  <si>
    <t xml:space="preserve">договір від 12.06.24р. № 3 УКФ/ФОП додаток № 1 від 12.06.2024р.     рахунок № 895 від 12.06.2024р.    </t>
  </si>
  <si>
    <t xml:space="preserve">акт № 345 від 23.07.2024р.     </t>
  </si>
  <si>
    <t>п/д № 171 від 20.08.2024р.</t>
  </si>
  <si>
    <t>послуги оператора: запис відео майстер-класів з літературної майстерності</t>
  </si>
  <si>
    <t xml:space="preserve">договір від 01.07.24р. № 6 УКФ/ФОП додаток № 1 від 01.07.2024р.             рахунок № 1 від 01.07.2024р.    </t>
  </si>
  <si>
    <t xml:space="preserve">акт № 1 від 31.07.24     </t>
  </si>
  <si>
    <t>послуги оператора: запис відео жестовою мовою</t>
  </si>
  <si>
    <t xml:space="preserve">договір від 01.07.24р. № 6 УКФ/ФОП додаток № 2 від 01.07.2024р.        рахунок № 2 від 01.07.2024р.    </t>
  </si>
  <si>
    <t xml:space="preserve">акт № 2 від 31.07.24     </t>
  </si>
  <si>
    <t>створення звітного відеофільму про проєкт</t>
  </si>
  <si>
    <t xml:space="preserve">договір від 25.08.24р. № 11 УКФ/ФОП додаток № 1 від 25.08.24р.         рахунок № 1 від 25.08.2024р.    </t>
  </si>
  <si>
    <t xml:space="preserve">п/д № 244 від 30.08.2024р.      </t>
  </si>
  <si>
    <t>послуга фахівця з жестової мови (під відеозапис) (ЦПХ)</t>
  </si>
  <si>
    <t>Костікова Ганна Анатоліївна (2221003263)</t>
  </si>
  <si>
    <t>договір від 28.08.24р. № 17 УКФ/ЦПХ</t>
  </si>
  <si>
    <t>акт від 01.09.2024р. б/н</t>
  </si>
  <si>
    <t>п/д № 245 від 30.08.2024р.        п/д № 246 від 30.08.2024р.         п/д № 250 від 30.08.2024р.</t>
  </si>
  <si>
    <t>послуги експертів (проведення майстер-класів з літературної майстерності)</t>
  </si>
  <si>
    <t>Рекуненко Наталія Тимофіївна (2770000240)</t>
  </si>
  <si>
    <t>договір від 27.06.24р. № 7 УКФ/ЦПХ</t>
  </si>
  <si>
    <t>акт від 01.07.2024р. б/н</t>
  </si>
  <si>
    <t>п/д № 173 від 20.08.2024р.        п/д № 174 від 20.08.2024р.         п/д № 175 від 20.08.2024р.</t>
  </si>
  <si>
    <t>Поспєлов Валентин Андрійович (3599013490)</t>
  </si>
  <si>
    <t>договір від 26.06.24р. № 8 УКФ/ЦПХ</t>
  </si>
  <si>
    <t>п/д № 141 від 02.07.2024р.        п/д № 142 від 02.07.2024р.         п/д № 144 від 02.07.2024р.</t>
  </si>
  <si>
    <t>Сердюковська Людмила Валентинівна (2829010405</t>
  </si>
  <si>
    <t>договір від 27.06.24р. № 9 УКФ/ЦПХ</t>
  </si>
  <si>
    <t>п/д № 177 від 20.08.2024р.        п/д № 178 від 20.08.2024р.         п/д № 179 від 20.08.2024р.</t>
  </si>
  <si>
    <t>Гавріш Олег Миколайович</t>
  </si>
  <si>
    <t>договір від 05.07.24р. № 10 УКФ/ЦПХ</t>
  </si>
  <si>
    <t>акт від 05.07.2024р. б/н</t>
  </si>
  <si>
    <t>п/д № 201 від 20.08.2024р.        п/д № 202 від 20.08.2024р.         п/д № 203 від 20.08.2024р.</t>
  </si>
  <si>
    <t>Штефан Аліна Сергіївна (2962605585)</t>
  </si>
  <si>
    <t>договір від 05.07.24р. № 11 УКФ/ЦПХ</t>
  </si>
  <si>
    <t>п/д № 181 від 20.08.2024р.        п/д № 182 від 20.08.2024р.         п/д № 183 від 20.08.2024р.</t>
  </si>
  <si>
    <t>Злючий Сергій Дмитрович (1952406692)</t>
  </si>
  <si>
    <t>договір від 05.07.24р. № 12 УКФ/ЦПХ</t>
  </si>
  <si>
    <t>п/д № 185 від 20.08.2024р.        п/д № 186 від 20.08.2024р.         п/д № 187 від 20.08.2024р.</t>
  </si>
  <si>
    <t>Біла Сніжана Сергіївна (3447506866)</t>
  </si>
  <si>
    <t>договір від 11.07.24р. № 13 УКФ/ЦПХ</t>
  </si>
  <si>
    <t>акт від 11.07.2024р. б/н</t>
  </si>
  <si>
    <t>п/д № 189 від 20.08.2024р.        п/д № 190 від 20.08.2024р.         п/д № 191 від 20.08.2024р.</t>
  </si>
  <si>
    <t>Гейман Наталія Іванівна (3027906929)</t>
  </si>
  <si>
    <t>договір від 11.07.24р. № 14 УКФ/ЦПХ</t>
  </si>
  <si>
    <t>п/д № 193 від 20.08.2024р.        п/д № 194 від 20.08.2024р.         п/д № 195 від 20.08.2024р.</t>
  </si>
  <si>
    <t>Цурканова Ірина Олександрівна (3208212049)</t>
  </si>
  <si>
    <t>договір від 11.07.24р. № 15 УКФ/ЦПХ</t>
  </si>
  <si>
    <t>п/д № 197 від 20.08.2024р.        п/д № 198 від 20.08.2024р.         п/д № 199 від 20.08.2024р.</t>
  </si>
  <si>
    <t>соціальні внески за договорами ЦПХ з підрядниками підстатті "інші прямі витрати" (до п.13.4.10)</t>
  </si>
  <si>
    <t>п/д № 247 від 30.08.2024р.</t>
  </si>
  <si>
    <t>соціальні внески за договорами ЦПХ з підрядниками підстатті "інші прямі витрати" (до п.13.4.11)</t>
  </si>
  <si>
    <t>п/д № 143 від 02.07.2024р.        п/д № 172 від 20.08.2024р.         п/д № 176 від 20.08.2024р.        п/д № 180 від 20.08.2024р.          20.08.2024р.        п/д № 188 від 20.08.2024р.          п/д № 192 від 20.08.2024р.        п/д № 196 від 20.08.2024р.        п/д № 200 від 20.08.2024р.</t>
  </si>
  <si>
    <t>ЗАГАЛЬНА СУМА:</t>
  </si>
  <si>
    <t>Витрати за даними звіту за рахунок співфінансування</t>
  </si>
  <si>
    <t>ТОВ "Консалтингова група "ПроАудит" (36479829)</t>
  </si>
  <si>
    <t xml:space="preserve">договір від 23.09.2024р. № 4498 </t>
  </si>
  <si>
    <t>акт № 45 від 15.10.2024р.</t>
  </si>
  <si>
    <t>п/д № 252 від 25.09.2024            п/д № 313 від 13.10.2024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</si>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</sst>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10"/>
      <color rgb="FFFF0000"/>
      <name val="Arial"/>
    </font>
    <font>
      <sz val="9"/>
      <color theme="1"/>
      <name val="Arial"/>
    </font>
    <font>
      <b/>
      <sz val="9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rgb="FF000000"/>
      <name val="Arial"/>
    </font>
    <font>
      <sz val="11"/>
      <color rgb="FFFF0000"/>
      <name val="Arial"/>
    </font>
    <font>
      <i/>
      <sz val="10"/>
      <color theme="1"/>
      <name val="Calibri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10" fontId="8" fillId="0" borderId="0" xfId="0" applyNumberFormat="1" applyFont="1"/>
    <xf numFmtId="4" fontId="8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10" fillId="0" borderId="0" xfId="0" applyNumberFormat="1" applyFont="1"/>
    <xf numFmtId="4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10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10" fontId="10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/>
    </xf>
    <xf numFmtId="10" fontId="10" fillId="0" borderId="26" xfId="0" applyNumberFormat="1" applyFont="1" applyBorder="1" applyAlignment="1">
      <alignment horizontal="center" vertical="center"/>
    </xf>
    <xf numFmtId="10" fontId="15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10" fontId="10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10" fontId="10" fillId="0" borderId="30" xfId="0" applyNumberFormat="1" applyFont="1" applyBorder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10" fontId="10" fillId="0" borderId="31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5" fillId="0" borderId="16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32" xfId="0" applyFont="1" applyBorder="1"/>
    <xf numFmtId="10" fontId="14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4" fontId="1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vertical="center" wrapText="1"/>
    </xf>
    <xf numFmtId="0" fontId="5" fillId="4" borderId="47" xfId="0" applyFont="1" applyFill="1" applyBorder="1" applyAlignment="1">
      <alignment horizontal="center" vertical="center"/>
    </xf>
    <xf numFmtId="4" fontId="5" fillId="4" borderId="47" xfId="0" applyNumberFormat="1" applyFont="1" applyFill="1" applyBorder="1" applyAlignment="1">
      <alignment horizontal="right" vertical="center"/>
    </xf>
    <xf numFmtId="4" fontId="20" fillId="4" borderId="47" xfId="0" applyNumberFormat="1" applyFont="1" applyFill="1" applyBorder="1" applyAlignment="1">
      <alignment horizontal="right" vertical="center"/>
    </xf>
    <xf numFmtId="0" fontId="5" fillId="4" borderId="4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6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1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6" fillId="6" borderId="57" xfId="0" applyNumberFormat="1" applyFont="1" applyFill="1" applyBorder="1" applyAlignment="1">
      <alignment horizontal="right" vertical="top"/>
    </xf>
    <xf numFmtId="10" fontId="16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7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6" fillId="0" borderId="60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0" fontId="16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4" fontId="16" fillId="0" borderId="30" xfId="0" applyNumberFormat="1" applyFont="1" applyBorder="1" applyAlignment="1">
      <alignment horizontal="right" vertical="top"/>
    </xf>
    <xf numFmtId="10" fontId="16" fillId="0" borderId="72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2" fillId="6" borderId="67" xfId="0" applyFont="1" applyFill="1" applyBorder="1" applyAlignment="1">
      <alignment vertical="top" wrapText="1"/>
    </xf>
    <xf numFmtId="49" fontId="2" fillId="7" borderId="73" xfId="0" applyNumberFormat="1" applyFont="1" applyFill="1" applyBorder="1" applyAlignment="1">
      <alignment horizontal="center" vertical="top"/>
    </xf>
    <xf numFmtId="4" fontId="1" fillId="7" borderId="54" xfId="0" applyNumberFormat="1" applyFont="1" applyFill="1" applyBorder="1" applyAlignment="1">
      <alignment horizontal="right" vertical="top"/>
    </xf>
    <xf numFmtId="4" fontId="1" fillId="7" borderId="55" xfId="0" applyNumberFormat="1" applyFont="1" applyFill="1" applyBorder="1" applyAlignment="1">
      <alignment horizontal="right" vertical="top"/>
    </xf>
    <xf numFmtId="4" fontId="1" fillId="7" borderId="56" xfId="0" applyNumberFormat="1" applyFont="1" applyFill="1" applyBorder="1" applyAlignment="1">
      <alignment horizontal="right" vertical="top"/>
    </xf>
    <xf numFmtId="49" fontId="3" fillId="0" borderId="74" xfId="0" applyNumberFormat="1" applyFont="1" applyBorder="1" applyAlignment="1">
      <alignment horizontal="center" vertical="top"/>
    </xf>
    <xf numFmtId="4" fontId="1" fillId="7" borderId="68" xfId="0" applyNumberFormat="1" applyFont="1" applyFill="1" applyBorder="1" applyAlignment="1">
      <alignment horizontal="right" vertical="top"/>
    </xf>
    <xf numFmtId="4" fontId="1" fillId="7" borderId="69" xfId="0" applyNumberFormat="1" applyFont="1" applyFill="1" applyBorder="1" applyAlignment="1">
      <alignment horizontal="right" vertical="top"/>
    </xf>
    <xf numFmtId="4" fontId="1" fillId="7" borderId="70" xfId="0" applyNumberFormat="1" applyFont="1" applyFill="1" applyBorder="1" applyAlignment="1">
      <alignment horizontal="right" vertical="top"/>
    </xf>
    <xf numFmtId="4" fontId="23" fillId="7" borderId="70" xfId="0" applyNumberFormat="1" applyFont="1" applyFill="1" applyBorder="1" applyAlignment="1">
      <alignment horizontal="right" vertical="top"/>
    </xf>
    <xf numFmtId="4" fontId="16" fillId="7" borderId="57" xfId="0" applyNumberFormat="1" applyFont="1" applyFill="1" applyBorder="1" applyAlignment="1">
      <alignment horizontal="right" vertical="top"/>
    </xf>
    <xf numFmtId="10" fontId="16" fillId="7" borderId="57" xfId="0" applyNumberFormat="1" applyFont="1" applyFill="1" applyBorder="1" applyAlignment="1">
      <alignment horizontal="right" vertical="top"/>
    </xf>
    <xf numFmtId="0" fontId="2" fillId="7" borderId="70" xfId="0" applyFont="1" applyFill="1" applyBorder="1" applyAlignment="1">
      <alignment vertical="top" wrapText="1"/>
    </xf>
    <xf numFmtId="49" fontId="3" fillId="6" borderId="51" xfId="0" applyNumberFormat="1" applyFont="1" applyFill="1" applyBorder="1" applyAlignment="1">
      <alignment horizontal="center" vertical="top"/>
    </xf>
    <xf numFmtId="4" fontId="2" fillId="6" borderId="23" xfId="0" applyNumberFormat="1" applyFont="1" applyFill="1" applyBorder="1" applyAlignment="1">
      <alignment horizontal="right" vertical="top"/>
    </xf>
    <xf numFmtId="4" fontId="16" fillId="7" borderId="23" xfId="0" applyNumberFormat="1" applyFont="1" applyFill="1" applyBorder="1" applyAlignment="1">
      <alignment horizontal="right" vertical="top"/>
    </xf>
    <xf numFmtId="10" fontId="16" fillId="7" borderId="24" xfId="0" applyNumberFormat="1" applyFont="1" applyFill="1" applyBorder="1" applyAlignment="1">
      <alignment horizontal="right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4" fontId="7" fillId="0" borderId="25" xfId="0" applyNumberFormat="1" applyFont="1" applyBorder="1" applyAlignment="1">
      <alignment horizontal="right" vertical="top"/>
    </xf>
    <xf numFmtId="0" fontId="7" fillId="0" borderId="76" xfId="0" applyFont="1" applyBorder="1" applyAlignment="1">
      <alignment vertical="top" wrapText="1"/>
    </xf>
    <xf numFmtId="4" fontId="16" fillId="0" borderId="77" xfId="0" applyNumberFormat="1" applyFont="1" applyBorder="1" applyAlignment="1">
      <alignment horizontal="right" vertical="top"/>
    </xf>
    <xf numFmtId="165" fontId="21" fillId="8" borderId="45" xfId="0" applyNumberFormat="1" applyFont="1" applyFill="1" applyBorder="1" applyAlignment="1">
      <alignment vertical="center"/>
    </xf>
    <xf numFmtId="165" fontId="2" fillId="8" borderId="46" xfId="0" applyNumberFormat="1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vertical="center" wrapText="1"/>
    </xf>
    <xf numFmtId="0" fontId="2" fillId="8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8" borderId="18" xfId="0" applyNumberFormat="1" applyFont="1" applyFill="1" applyBorder="1" applyAlignment="1">
      <alignment horizontal="right" vertical="center"/>
    </xf>
    <xf numFmtId="4" fontId="2" fillId="8" borderId="78" xfId="0" applyNumberFormat="1" applyFont="1" applyFill="1" applyBorder="1" applyAlignment="1">
      <alignment horizontal="right" vertical="center"/>
    </xf>
    <xf numFmtId="4" fontId="2" fillId="8" borderId="79" xfId="0" applyNumberFormat="1" applyFont="1" applyFill="1" applyBorder="1" applyAlignment="1">
      <alignment horizontal="right" vertical="center"/>
    </xf>
    <xf numFmtId="4" fontId="2" fillId="8" borderId="80" xfId="0" applyNumberFormat="1" applyFont="1" applyFill="1" applyBorder="1" applyAlignment="1">
      <alignment horizontal="right" vertical="center"/>
    </xf>
    <xf numFmtId="4" fontId="2" fillId="8" borderId="15" xfId="0" applyNumberFormat="1" applyFont="1" applyFill="1" applyBorder="1" applyAlignment="1">
      <alignment horizontal="right" vertical="center"/>
    </xf>
    <xf numFmtId="4" fontId="2" fillId="8" borderId="42" xfId="0" applyNumberFormat="1" applyFont="1" applyFill="1" applyBorder="1" applyAlignment="1">
      <alignment horizontal="right" vertical="center"/>
    </xf>
    <xf numFmtId="0" fontId="2" fillId="8" borderId="41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6" fillId="5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6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7" fillId="0" borderId="87" xfId="0" applyFont="1" applyBorder="1" applyAlignment="1">
      <alignment vertical="top" wrapText="1"/>
    </xf>
    <xf numFmtId="4" fontId="2" fillId="8" borderId="88" xfId="0" applyNumberFormat="1" applyFont="1" applyFill="1" applyBorder="1" applyAlignment="1">
      <alignment horizontal="right" vertical="center"/>
    </xf>
    <xf numFmtId="4" fontId="2" fillId="8" borderId="89" xfId="0" applyNumberFormat="1" applyFont="1" applyFill="1" applyBorder="1" applyAlignment="1">
      <alignment horizontal="right" vertical="center"/>
    </xf>
    <xf numFmtId="4" fontId="16" fillId="8" borderId="4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4" fontId="2" fillId="7" borderId="54" xfId="0" applyNumberFormat="1" applyFont="1" applyFill="1" applyBorder="1" applyAlignment="1">
      <alignment horizontal="right" vertical="top"/>
    </xf>
    <xf numFmtId="4" fontId="2" fillId="7" borderId="55" xfId="0" applyNumberFormat="1" applyFont="1" applyFill="1" applyBorder="1" applyAlignment="1">
      <alignment horizontal="right" vertical="top"/>
    </xf>
    <xf numFmtId="4" fontId="2" fillId="7" borderId="56" xfId="0" applyNumberFormat="1" applyFont="1" applyFill="1" applyBorder="1" applyAlignment="1">
      <alignment horizontal="right" vertical="top"/>
    </xf>
    <xf numFmtId="4" fontId="2" fillId="7" borderId="26" xfId="0" applyNumberFormat="1" applyFont="1" applyFill="1" applyBorder="1" applyAlignment="1">
      <alignment horizontal="right" vertical="top"/>
    </xf>
    <xf numFmtId="4" fontId="16" fillId="7" borderId="26" xfId="0" applyNumberFormat="1" applyFont="1" applyFill="1" applyBorder="1" applyAlignment="1">
      <alignment horizontal="right" vertical="top"/>
    </xf>
    <xf numFmtId="0" fontId="24" fillId="7" borderId="56" xfId="0" applyFont="1" applyFill="1" applyBorder="1" applyAlignment="1">
      <alignment vertical="top" wrapText="1"/>
    </xf>
    <xf numFmtId="0" fontId="2" fillId="7" borderId="44" xfId="0" applyFont="1" applyFill="1" applyBorder="1" applyAlignment="1">
      <alignment vertical="top"/>
    </xf>
    <xf numFmtId="0" fontId="25" fillId="7" borderId="56" xfId="0" applyFont="1" applyFill="1" applyBorder="1" applyAlignment="1">
      <alignment vertical="top" wrapText="1"/>
    </xf>
    <xf numFmtId="0" fontId="24" fillId="0" borderId="25" xfId="0" applyFont="1" applyBorder="1" applyAlignment="1">
      <alignment vertical="top" wrapText="1"/>
    </xf>
    <xf numFmtId="165" fontId="2" fillId="7" borderId="90" xfId="0" applyNumberFormat="1" applyFont="1" applyFill="1" applyBorder="1" applyAlignment="1">
      <alignment vertical="top"/>
    </xf>
    <xf numFmtId="49" fontId="3" fillId="7" borderId="91" xfId="0" applyNumberFormat="1" applyFont="1" applyFill="1" applyBorder="1" applyAlignment="1">
      <alignment horizontal="center" vertical="top"/>
    </xf>
    <xf numFmtId="0" fontId="1" fillId="7" borderId="92" xfId="0" applyFont="1" applyFill="1" applyBorder="1" applyAlignment="1">
      <alignment vertical="top" wrapText="1"/>
    </xf>
    <xf numFmtId="0" fontId="1" fillId="7" borderId="90" xfId="0" applyFont="1" applyFill="1" applyBorder="1" applyAlignment="1">
      <alignment horizontal="center" vertical="top"/>
    </xf>
    <xf numFmtId="4" fontId="1" fillId="7" borderId="93" xfId="0" applyNumberFormat="1" applyFont="1" applyFill="1" applyBorder="1" applyAlignment="1">
      <alignment horizontal="right" vertical="top"/>
    </xf>
    <xf numFmtId="4" fontId="1" fillId="7" borderId="94" xfId="0" applyNumberFormat="1" applyFont="1" applyFill="1" applyBorder="1" applyAlignment="1">
      <alignment horizontal="right" vertical="top"/>
    </xf>
    <xf numFmtId="4" fontId="1" fillId="7" borderId="95" xfId="0" applyNumberFormat="1" applyFont="1" applyFill="1" applyBorder="1" applyAlignment="1">
      <alignment horizontal="right" vertical="top"/>
    </xf>
    <xf numFmtId="4" fontId="16" fillId="8" borderId="15" xfId="0" applyNumberFormat="1" applyFont="1" applyFill="1" applyBorder="1" applyAlignment="1">
      <alignment horizontal="right" vertical="center"/>
    </xf>
    <xf numFmtId="4" fontId="16" fillId="5" borderId="98" xfId="0" applyNumberFormat="1" applyFont="1" applyFill="1" applyBorder="1" applyAlignment="1">
      <alignment horizontal="right" vertical="top"/>
    </xf>
    <xf numFmtId="0" fontId="22" fillId="6" borderId="52" xfId="0" applyFont="1" applyFill="1" applyBorder="1" applyAlignment="1">
      <alignment vertical="top" wrapText="1"/>
    </xf>
    <xf numFmtId="4" fontId="16" fillId="6" borderId="54" xfId="0" applyNumberFormat="1" applyFont="1" applyFill="1" applyBorder="1" applyAlignment="1">
      <alignment horizontal="right" vertical="top"/>
    </xf>
    <xf numFmtId="0" fontId="7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7" fillId="0" borderId="58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7" fillId="0" borderId="62" xfId="0" applyFont="1" applyBorder="1" applyAlignment="1">
      <alignment horizontal="center" vertical="top"/>
    </xf>
    <xf numFmtId="4" fontId="16" fillId="8" borderId="47" xfId="0" applyNumberFormat="1" applyFont="1" applyFill="1" applyBorder="1" applyAlignment="1">
      <alignment horizontal="right" vertical="center"/>
    </xf>
    <xf numFmtId="4" fontId="16" fillId="8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6" fillId="5" borderId="57" xfId="0" applyNumberFormat="1" applyFont="1" applyFill="1" applyBorder="1" applyAlignment="1">
      <alignment horizontal="right" vertical="top"/>
    </xf>
    <xf numFmtId="4" fontId="16" fillId="6" borderId="99" xfId="0" applyNumberFormat="1" applyFont="1" applyFill="1" applyBorder="1" applyAlignment="1">
      <alignment horizontal="right" vertical="top"/>
    </xf>
    <xf numFmtId="0" fontId="7" fillId="0" borderId="100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9" xfId="0" applyNumberFormat="1" applyFont="1" applyFill="1" applyBorder="1" applyAlignment="1">
      <alignment horizontal="right" vertical="top"/>
    </xf>
    <xf numFmtId="0" fontId="7" fillId="0" borderId="75" xfId="0" applyFont="1" applyBorder="1" applyAlignment="1">
      <alignment horizontal="center" vertical="top"/>
    </xf>
    <xf numFmtId="0" fontId="21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7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2" fillId="6" borderId="52" xfId="0" applyFont="1" applyFill="1" applyBorder="1" applyAlignment="1">
      <alignment horizontal="left" vertical="top" wrapText="1"/>
    </xf>
    <xf numFmtId="0" fontId="22" fillId="6" borderId="67" xfId="0" applyFont="1" applyFill="1" applyBorder="1" applyAlignment="1">
      <alignment horizontal="left" vertical="top" wrapText="1"/>
    </xf>
    <xf numFmtId="4" fontId="23" fillId="0" borderId="25" xfId="0" applyNumberFormat="1" applyFont="1" applyBorder="1" applyAlignment="1">
      <alignment horizontal="right" vertical="top"/>
    </xf>
    <xf numFmtId="10" fontId="16" fillId="0" borderId="77" xfId="0" applyNumberFormat="1" applyFont="1" applyBorder="1" applyAlignment="1">
      <alignment horizontal="right" vertical="top"/>
    </xf>
    <xf numFmtId="4" fontId="16" fillId="8" borderId="49" xfId="0" applyNumberFormat="1" applyFont="1" applyFill="1" applyBorder="1" applyAlignment="1">
      <alignment horizontal="right" vertical="center"/>
    </xf>
    <xf numFmtId="0" fontId="2" fillId="8" borderId="15" xfId="0" applyFont="1" applyFill="1" applyBorder="1" applyAlignment="1">
      <alignment vertical="center" wrapText="1"/>
    </xf>
    <xf numFmtId="4" fontId="16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100" xfId="0" applyNumberFormat="1" applyFont="1" applyBorder="1" applyAlignment="1">
      <alignment horizontal="right" vertical="top"/>
    </xf>
    <xf numFmtId="4" fontId="16" fillId="0" borderId="68" xfId="0" applyNumberFormat="1" applyFont="1" applyBorder="1" applyAlignment="1">
      <alignment horizontal="right" vertical="top"/>
    </xf>
    <xf numFmtId="4" fontId="16" fillId="0" borderId="101" xfId="0" applyNumberFormat="1" applyFont="1" applyBorder="1" applyAlignment="1">
      <alignment horizontal="right" vertical="top"/>
    </xf>
    <xf numFmtId="10" fontId="16" fillId="0" borderId="101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7" fillId="0" borderId="102" xfId="0" applyFont="1" applyBorder="1" applyAlignment="1">
      <alignment vertical="top" wrapText="1"/>
    </xf>
    <xf numFmtId="4" fontId="1" fillId="0" borderId="103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104" xfId="0" applyNumberFormat="1" applyFont="1" applyBorder="1" applyAlignment="1">
      <alignment horizontal="right" vertical="top"/>
    </xf>
    <xf numFmtId="10" fontId="16" fillId="0" borderId="104" xfId="0" applyNumberFormat="1" applyFont="1" applyBorder="1" applyAlignment="1">
      <alignment horizontal="right" vertical="top"/>
    </xf>
    <xf numFmtId="165" fontId="2" fillId="8" borderId="47" xfId="0" applyNumberFormat="1" applyFont="1" applyFill="1" applyBorder="1" applyAlignment="1">
      <alignment horizontal="center" vertical="center"/>
    </xf>
    <xf numFmtId="0" fontId="3" fillId="5" borderId="83" xfId="0" applyFont="1" applyFill="1" applyBorder="1" applyAlignment="1">
      <alignment vertical="center"/>
    </xf>
    <xf numFmtId="49" fontId="3" fillId="0" borderId="51" xfId="0" applyNumberFormat="1" applyFont="1" applyBorder="1" applyAlignment="1">
      <alignment horizontal="center" vertical="top"/>
    </xf>
    <xf numFmtId="4" fontId="7" fillId="0" borderId="24" xfId="0" applyNumberFormat="1" applyFont="1" applyBorder="1" applyAlignment="1">
      <alignment horizontal="right" vertical="top"/>
    </xf>
    <xf numFmtId="4" fontId="7" fillId="0" borderId="26" xfId="0" applyNumberFormat="1" applyFont="1" applyBorder="1" applyAlignment="1">
      <alignment horizontal="right" vertical="top"/>
    </xf>
    <xf numFmtId="4" fontId="16" fillId="0" borderId="63" xfId="0" applyNumberFormat="1" applyFont="1" applyBorder="1" applyAlignment="1">
      <alignment horizontal="right" vertical="top"/>
    </xf>
    <xf numFmtId="165" fontId="2" fillId="8" borderId="83" xfId="0" applyNumberFormat="1" applyFont="1" applyFill="1" applyBorder="1" applyAlignment="1">
      <alignment horizontal="center" vertical="center"/>
    </xf>
    <xf numFmtId="4" fontId="2" fillId="8" borderId="47" xfId="0" applyNumberFormat="1" applyFont="1" applyFill="1" applyBorder="1" applyAlignment="1">
      <alignment horizontal="right" vertical="center"/>
    </xf>
    <xf numFmtId="4" fontId="16" fillId="5" borderId="83" xfId="0" applyNumberFormat="1" applyFont="1" applyFill="1" applyBorder="1" applyAlignment="1">
      <alignment horizontal="right" vertical="center"/>
    </xf>
    <xf numFmtId="0" fontId="1" fillId="5" borderId="105" xfId="0" applyFont="1" applyFill="1" applyBorder="1" applyAlignment="1">
      <alignment vertical="center"/>
    </xf>
    <xf numFmtId="165" fontId="2" fillId="0" borderId="106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107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101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108" xfId="0" applyNumberFormat="1" applyFont="1" applyBorder="1" applyAlignment="1">
      <alignment horizontal="right" vertical="top"/>
    </xf>
    <xf numFmtId="4" fontId="16" fillId="0" borderId="51" xfId="0" applyNumberFormat="1" applyFont="1" applyBorder="1" applyAlignment="1">
      <alignment horizontal="right" vertical="top"/>
    </xf>
    <xf numFmtId="0" fontId="24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0" fontId="1" fillId="0" borderId="51" xfId="0" applyFont="1" applyBorder="1" applyAlignment="1">
      <alignment vertical="top" wrapText="1"/>
    </xf>
    <xf numFmtId="165" fontId="2" fillId="0" borderId="27" xfId="0" applyNumberFormat="1" applyFont="1" applyBorder="1" applyAlignment="1">
      <alignment vertical="top"/>
    </xf>
    <xf numFmtId="4" fontId="16" fillId="0" borderId="74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6" xfId="0" applyFont="1" applyBorder="1" applyAlignment="1">
      <alignment vertical="top" wrapText="1"/>
    </xf>
    <xf numFmtId="0" fontId="1" fillId="0" borderId="112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1" fillId="0" borderId="113" xfId="0" applyFont="1" applyBorder="1" applyAlignment="1">
      <alignment vertical="top" wrapText="1"/>
    </xf>
    <xf numFmtId="0" fontId="1" fillId="0" borderId="96" xfId="0" applyFont="1" applyBorder="1" applyAlignment="1">
      <alignment vertical="top" wrapText="1"/>
    </xf>
    <xf numFmtId="0" fontId="2" fillId="8" borderId="105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2" fillId="6" borderId="114" xfId="0" applyFont="1" applyFill="1" applyBorder="1" applyAlignment="1">
      <alignment horizontal="left" vertical="top" wrapText="1"/>
    </xf>
    <xf numFmtId="4" fontId="2" fillId="6" borderId="115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102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73" xfId="0" applyNumberFormat="1" applyFont="1" applyFill="1" applyBorder="1" applyAlignment="1">
      <alignment horizontal="center" vertical="top"/>
    </xf>
    <xf numFmtId="0" fontId="24" fillId="0" borderId="65" xfId="0" applyFont="1" applyBorder="1" applyAlignment="1">
      <alignment vertical="top" wrapText="1"/>
    </xf>
    <xf numFmtId="4" fontId="23" fillId="0" borderId="65" xfId="0" applyNumberFormat="1" applyFont="1" applyBorder="1" applyAlignment="1">
      <alignment horizontal="right" vertical="top"/>
    </xf>
    <xf numFmtId="0" fontId="2" fillId="6" borderId="114" xfId="0" applyFont="1" applyFill="1" applyBorder="1" applyAlignment="1">
      <alignment vertical="top" wrapText="1"/>
    </xf>
    <xf numFmtId="0" fontId="21" fillId="6" borderId="67" xfId="0" applyFont="1" applyFill="1" applyBorder="1" applyAlignment="1">
      <alignment horizontal="left" vertical="top" wrapText="1"/>
    </xf>
    <xf numFmtId="0" fontId="24" fillId="0" borderId="11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97" xfId="0" applyFont="1" applyBorder="1" applyAlignment="1">
      <alignment vertical="top" wrapText="1"/>
    </xf>
    <xf numFmtId="165" fontId="21" fillId="8" borderId="40" xfId="0" applyNumberFormat="1" applyFont="1" applyFill="1" applyBorder="1" applyAlignment="1">
      <alignment vertical="center"/>
    </xf>
    <xf numFmtId="165" fontId="2" fillId="8" borderId="44" xfId="0" applyNumberFormat="1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vertical="center" wrapText="1"/>
    </xf>
    <xf numFmtId="0" fontId="2" fillId="8" borderId="42" xfId="0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105" xfId="0" applyNumberFormat="1" applyFont="1" applyFill="1" applyBorder="1" applyAlignment="1">
      <alignment horizontal="right" vertical="center"/>
    </xf>
    <xf numFmtId="10" fontId="16" fillId="4" borderId="57" xfId="0" applyNumberFormat="1" applyFont="1" applyFill="1" applyBorder="1" applyAlignment="1">
      <alignment horizontal="right" vertical="top"/>
    </xf>
    <xf numFmtId="0" fontId="2" fillId="4" borderId="82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4" fontId="30" fillId="0" borderId="0" xfId="0" applyNumberFormat="1" applyFont="1" applyAlignment="1">
      <alignment horizontal="left"/>
    </xf>
    <xf numFmtId="4" fontId="31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4" fillId="0" borderId="0" xfId="0" applyFont="1" applyAlignment="1">
      <alignment wrapText="1"/>
    </xf>
    <xf numFmtId="0" fontId="35" fillId="0" borderId="0" xfId="0" applyFont="1"/>
    <xf numFmtId="4" fontId="2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6" fillId="0" borderId="0" xfId="0" applyFont="1" applyAlignment="1">
      <alignment horizontal="right"/>
    </xf>
    <xf numFmtId="0" fontId="11" fillId="0" borderId="26" xfId="0" applyFont="1" applyBorder="1" applyAlignment="1">
      <alignment horizontal="center" vertical="center" wrapText="1"/>
    </xf>
    <xf numFmtId="4" fontId="11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1" fillId="0" borderId="0" xfId="0" applyFont="1" applyAlignment="1">
      <alignment wrapText="1"/>
    </xf>
    <xf numFmtId="4" fontId="11" fillId="0" borderId="26" xfId="0" applyNumberFormat="1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1" fillId="0" borderId="0" xfId="0" applyFont="1"/>
    <xf numFmtId="0" fontId="39" fillId="0" borderId="26" xfId="0" applyFont="1" applyBorder="1" applyAlignment="1">
      <alignment wrapText="1"/>
    </xf>
    <xf numFmtId="0" fontId="40" fillId="0" borderId="26" xfId="0" applyFont="1" applyBorder="1" applyAlignment="1">
      <alignment wrapText="1"/>
    </xf>
    <xf numFmtId="0" fontId="41" fillId="0" borderId="0" xfId="0" applyFont="1"/>
    <xf numFmtId="4" fontId="41" fillId="0" borderId="0" xfId="0" applyNumberFormat="1" applyFont="1"/>
    <xf numFmtId="0" fontId="1" fillId="0" borderId="0" xfId="0" applyFont="1" applyAlignment="1">
      <alignment horizontal="left" wrapText="1"/>
    </xf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13" xfId="0" applyFont="1" applyBorder="1"/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8" xfId="0" applyFont="1" applyBorder="1"/>
    <xf numFmtId="0" fontId="13" fillId="0" borderId="9" xfId="0" applyFont="1" applyBorder="1"/>
    <xf numFmtId="0" fontId="14" fillId="0" borderId="32" xfId="0" applyFont="1" applyBorder="1" applyAlignment="1">
      <alignment horizontal="center"/>
    </xf>
    <xf numFmtId="0" fontId="13" fillId="0" borderId="32" xfId="0" applyFont="1" applyBorder="1"/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10" fontId="14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Border="1" applyAlignment="1">
      <alignment horizontal="right" vertical="center"/>
    </xf>
    <xf numFmtId="0" fontId="13" fillId="0" borderId="76" xfId="0" applyFont="1" applyBorder="1"/>
    <xf numFmtId="0" fontId="13" fillId="0" borderId="96" xfId="0" applyFont="1" applyBorder="1"/>
    <xf numFmtId="0" fontId="13" fillId="0" borderId="97" xfId="0" applyFont="1" applyBorder="1"/>
    <xf numFmtId="165" fontId="21" fillId="8" borderId="4" xfId="0" applyNumberFormat="1" applyFont="1" applyFill="1" applyBorder="1" applyAlignment="1">
      <alignment horizontal="left" vertical="center" wrapText="1"/>
    </xf>
    <xf numFmtId="165" fontId="21" fillId="8" borderId="109" xfId="0" applyNumberFormat="1" applyFont="1" applyFill="1" applyBorder="1" applyAlignment="1">
      <alignment horizontal="left" vertical="center" wrapText="1"/>
    </xf>
    <xf numFmtId="0" fontId="13" fillId="0" borderId="110" xfId="0" applyFont="1" applyBorder="1"/>
    <xf numFmtId="0" fontId="13" fillId="0" borderId="111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3" fillId="0" borderId="1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3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3" fillId="0" borderId="36" xfId="0" applyFont="1" applyBorder="1"/>
    <xf numFmtId="0" fontId="13" fillId="0" borderId="39" xfId="0" applyFont="1" applyBorder="1"/>
    <xf numFmtId="0" fontId="11" fillId="0" borderId="100" xfId="0" applyFont="1" applyBorder="1" applyAlignment="1">
      <alignment horizontal="right" wrapText="1"/>
    </xf>
    <xf numFmtId="0" fontId="13" fillId="0" borderId="59" xfId="0" applyFont="1" applyBorder="1"/>
    <xf numFmtId="0" fontId="11" fillId="5" borderId="100" xfId="0" applyFont="1" applyFill="1" applyBorder="1" applyAlignment="1">
      <alignment horizontal="center" vertical="center" wrapText="1"/>
    </xf>
    <xf numFmtId="0" fontId="13" fillId="0" borderId="60" xfId="0" applyFont="1" applyBorder="1"/>
    <xf numFmtId="4" fontId="11" fillId="5" borderId="10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4" fontId="42" fillId="0" borderId="25" xfId="0" applyNumberFormat="1" applyFont="1" applyBorder="1" applyAlignment="1">
      <alignment horizontal="right" vertical="top"/>
    </xf>
    <xf numFmtId="4" fontId="42" fillId="0" borderId="65" xfId="0" applyNumberFormat="1" applyFont="1" applyBorder="1" applyAlignment="1">
      <alignment horizontal="right" vertical="top"/>
    </xf>
    <xf numFmtId="4" fontId="42" fillId="7" borderId="56" xfId="0" applyNumberFormat="1" applyFont="1" applyFill="1" applyBorder="1" applyAlignment="1">
      <alignment horizontal="righ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sqref="A1:B1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96" t="s">
        <v>0</v>
      </c>
      <c r="B1" s="39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96" t="s">
        <v>2</v>
      </c>
      <c r="I2" s="397"/>
      <c r="J2" s="39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96" t="s">
        <v>3</v>
      </c>
      <c r="I3" s="397"/>
      <c r="J3" s="39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412" t="s">
        <v>5</v>
      </c>
      <c r="D10" s="39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6</v>
      </c>
      <c r="B11" s="1"/>
      <c r="C11" s="412" t="s">
        <v>7</v>
      </c>
      <c r="D11" s="397"/>
      <c r="E11" s="39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8</v>
      </c>
      <c r="B12" s="1"/>
      <c r="C12" s="6" t="s">
        <v>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10</v>
      </c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12</v>
      </c>
      <c r="B14" s="1"/>
      <c r="C14" s="7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14</v>
      </c>
      <c r="B15" s="1"/>
      <c r="C15" s="8">
        <v>45580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31" ht="15.75" x14ac:dyDescent="0.25">
      <c r="A18" s="11"/>
      <c r="B18" s="413" t="s">
        <v>15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12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75" x14ac:dyDescent="0.25">
      <c r="A19" s="11"/>
      <c r="B19" s="413" t="s">
        <v>16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12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75" x14ac:dyDescent="0.25">
      <c r="A20" s="11"/>
      <c r="B20" s="414" t="s">
        <v>17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12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75" customHeight="1" x14ac:dyDescent="0.25">
      <c r="A21" s="11"/>
      <c r="B21" s="3"/>
      <c r="C21" s="1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2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customHeight="1" x14ac:dyDescent="0.25">
      <c r="A22" s="5"/>
      <c r="B22" s="5"/>
      <c r="C22" s="5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98"/>
      <c r="B23" s="401" t="s">
        <v>18</v>
      </c>
      <c r="C23" s="402"/>
      <c r="D23" s="407" t="s">
        <v>19</v>
      </c>
      <c r="E23" s="408"/>
      <c r="F23" s="408"/>
      <c r="G23" s="408"/>
      <c r="H23" s="408"/>
      <c r="I23" s="408"/>
      <c r="J23" s="409"/>
      <c r="K23" s="401" t="s">
        <v>20</v>
      </c>
      <c r="L23" s="402"/>
      <c r="M23" s="401" t="s">
        <v>21</v>
      </c>
      <c r="N23" s="40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35" customHeight="1" x14ac:dyDescent="0.25">
      <c r="A24" s="399"/>
      <c r="B24" s="403"/>
      <c r="C24" s="404"/>
      <c r="D24" s="19" t="s">
        <v>22</v>
      </c>
      <c r="E24" s="20" t="s">
        <v>23</v>
      </c>
      <c r="F24" s="20" t="s">
        <v>24</v>
      </c>
      <c r="G24" s="20" t="s">
        <v>25</v>
      </c>
      <c r="H24" s="20" t="s">
        <v>26</v>
      </c>
      <c r="I24" s="410" t="s">
        <v>27</v>
      </c>
      <c r="J24" s="404"/>
      <c r="K24" s="403"/>
      <c r="L24" s="404"/>
      <c r="M24" s="403"/>
      <c r="N24" s="404"/>
      <c r="O24" s="5"/>
      <c r="P24" s="5"/>
      <c r="Q24" s="2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00"/>
      <c r="B25" s="22" t="s">
        <v>28</v>
      </c>
      <c r="C25" s="23" t="s">
        <v>29</v>
      </c>
      <c r="D25" s="22" t="s">
        <v>29</v>
      </c>
      <c r="E25" s="24" t="s">
        <v>29</v>
      </c>
      <c r="F25" s="24" t="s">
        <v>29</v>
      </c>
      <c r="G25" s="24" t="s">
        <v>29</v>
      </c>
      <c r="H25" s="24" t="s">
        <v>29</v>
      </c>
      <c r="I25" s="24" t="s">
        <v>28</v>
      </c>
      <c r="J25" s="25" t="s">
        <v>30</v>
      </c>
      <c r="K25" s="22" t="s">
        <v>28</v>
      </c>
      <c r="L25" s="23" t="s">
        <v>29</v>
      </c>
      <c r="M25" s="26" t="s">
        <v>28</v>
      </c>
      <c r="N25" s="27" t="s">
        <v>29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30" customHeight="1" x14ac:dyDescent="0.25">
      <c r="A26" s="29" t="s">
        <v>31</v>
      </c>
      <c r="B26" s="30" t="s">
        <v>32</v>
      </c>
      <c r="C26" s="31" t="s">
        <v>33</v>
      </c>
      <c r="D26" s="30" t="s">
        <v>34</v>
      </c>
      <c r="E26" s="32" t="s">
        <v>35</v>
      </c>
      <c r="F26" s="32" t="s">
        <v>36</v>
      </c>
      <c r="G26" s="32" t="s">
        <v>37</v>
      </c>
      <c r="H26" s="32" t="s">
        <v>38</v>
      </c>
      <c r="I26" s="32" t="s">
        <v>39</v>
      </c>
      <c r="J26" s="31" t="s">
        <v>40</v>
      </c>
      <c r="K26" s="30" t="s">
        <v>41</v>
      </c>
      <c r="L26" s="31" t="s">
        <v>42</v>
      </c>
      <c r="M26" s="30" t="s">
        <v>43</v>
      </c>
      <c r="N26" s="31" t="s">
        <v>44</v>
      </c>
      <c r="O26" s="33"/>
      <c r="P26" s="33"/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ht="30" customHeight="1" x14ac:dyDescent="0.25">
      <c r="A27" s="35" t="s">
        <v>45</v>
      </c>
      <c r="B27" s="36">
        <f t="shared" ref="B27:B29" si="0">C27/N27</f>
        <v>0.97072220417300326</v>
      </c>
      <c r="C27" s="37">
        <f>'Кошторис  витрат'!G194</f>
        <v>994667.3</v>
      </c>
      <c r="D27" s="38">
        <v>0</v>
      </c>
      <c r="E27" s="39">
        <v>0</v>
      </c>
      <c r="F27" s="39">
        <v>0</v>
      </c>
      <c r="G27" s="39">
        <v>0</v>
      </c>
      <c r="H27" s="39">
        <v>30000</v>
      </c>
      <c r="I27" s="40">
        <f t="shared" ref="I27:I29" si="1">J27/N27</f>
        <v>2.9277795826996723E-2</v>
      </c>
      <c r="J27" s="37">
        <f t="shared" ref="J27:J29" si="2">D27+E27+F27+G27+H27</f>
        <v>30000</v>
      </c>
      <c r="K27" s="36">
        <f t="shared" ref="K27:K29" si="3">L27/N27</f>
        <v>0</v>
      </c>
      <c r="L27" s="37">
        <f>'Кошторис  витрат'!S194</f>
        <v>0</v>
      </c>
      <c r="M27" s="41">
        <v>1</v>
      </c>
      <c r="N27" s="42">
        <f t="shared" ref="N27:N29" si="4">C27+J27+L27</f>
        <v>1024667.3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0" customHeight="1" x14ac:dyDescent="0.25">
      <c r="A28" s="43" t="s">
        <v>46</v>
      </c>
      <c r="B28" s="44">
        <f t="shared" si="0"/>
        <v>0.97072220417300326</v>
      </c>
      <c r="C28" s="45">
        <f>'Кошторис  витрат'!J194</f>
        <v>994667.3</v>
      </c>
      <c r="D28" s="46">
        <v>0</v>
      </c>
      <c r="E28" s="47">
        <v>0</v>
      </c>
      <c r="F28" s="47">
        <v>0</v>
      </c>
      <c r="G28" s="47">
        <v>0</v>
      </c>
      <c r="H28" s="47">
        <v>30000</v>
      </c>
      <c r="I28" s="48">
        <f t="shared" si="1"/>
        <v>2.9277795826996723E-2</v>
      </c>
      <c r="J28" s="45">
        <f t="shared" si="2"/>
        <v>30000</v>
      </c>
      <c r="K28" s="44">
        <f t="shared" si="3"/>
        <v>0</v>
      </c>
      <c r="L28" s="45">
        <f>'Кошторис  витрат'!V194</f>
        <v>0</v>
      </c>
      <c r="M28" s="49">
        <v>1</v>
      </c>
      <c r="N28" s="50">
        <f t="shared" si="4"/>
        <v>1024667.3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30" customHeight="1" x14ac:dyDescent="0.25">
      <c r="A29" s="51" t="s">
        <v>47</v>
      </c>
      <c r="B29" s="52">
        <f t="shared" si="0"/>
        <v>0.9636686804551936</v>
      </c>
      <c r="C29" s="53">
        <v>795733.84</v>
      </c>
      <c r="D29" s="54">
        <v>0</v>
      </c>
      <c r="E29" s="55">
        <v>0</v>
      </c>
      <c r="F29" s="55">
        <v>0</v>
      </c>
      <c r="G29" s="55">
        <v>0</v>
      </c>
      <c r="H29" s="55">
        <v>30000</v>
      </c>
      <c r="I29" s="56">
        <f t="shared" si="1"/>
        <v>3.6331319544806354E-2</v>
      </c>
      <c r="J29" s="53">
        <f t="shared" si="2"/>
        <v>30000</v>
      </c>
      <c r="K29" s="52">
        <f t="shared" si="3"/>
        <v>0</v>
      </c>
      <c r="L29" s="53">
        <v>0</v>
      </c>
      <c r="M29" s="57">
        <f>(N29*M28)/N28</f>
        <v>0.8058555591653993</v>
      </c>
      <c r="N29" s="58">
        <f t="shared" si="4"/>
        <v>825733.84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30" customHeight="1" x14ac:dyDescent="0.25">
      <c r="A30" s="59" t="s">
        <v>48</v>
      </c>
      <c r="B30" s="60">
        <f t="shared" ref="B30:N30" si="5">B28-B29</f>
        <v>7.053523717809651E-3</v>
      </c>
      <c r="C30" s="61">
        <f t="shared" si="5"/>
        <v>198933.46000000008</v>
      </c>
      <c r="D30" s="62">
        <f t="shared" si="5"/>
        <v>0</v>
      </c>
      <c r="E30" s="63">
        <f t="shared" si="5"/>
        <v>0</v>
      </c>
      <c r="F30" s="63">
        <f t="shared" si="5"/>
        <v>0</v>
      </c>
      <c r="G30" s="63">
        <f t="shared" si="5"/>
        <v>0</v>
      </c>
      <c r="H30" s="63">
        <f t="shared" si="5"/>
        <v>0</v>
      </c>
      <c r="I30" s="64">
        <f t="shared" si="5"/>
        <v>-7.0535237178096302E-3</v>
      </c>
      <c r="J30" s="61">
        <f t="shared" si="5"/>
        <v>0</v>
      </c>
      <c r="K30" s="65">
        <f t="shared" si="5"/>
        <v>0</v>
      </c>
      <c r="L30" s="61">
        <f t="shared" si="5"/>
        <v>0</v>
      </c>
      <c r="M30" s="66">
        <f t="shared" si="5"/>
        <v>0.1941444408346007</v>
      </c>
      <c r="N30" s="67">
        <f t="shared" si="5"/>
        <v>198933.46000000008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8"/>
      <c r="B32" s="68" t="s">
        <v>49</v>
      </c>
      <c r="C32" s="405" t="s">
        <v>50</v>
      </c>
      <c r="D32" s="406"/>
      <c r="E32" s="406"/>
      <c r="F32" s="68"/>
      <c r="G32" s="69"/>
      <c r="H32" s="69"/>
      <c r="I32" s="70"/>
      <c r="J32" s="405" t="s">
        <v>51</v>
      </c>
      <c r="K32" s="406"/>
      <c r="L32" s="406"/>
      <c r="M32" s="406"/>
      <c r="N32" s="406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5.75" customHeight="1" x14ac:dyDescent="0.25">
      <c r="A33" s="5"/>
      <c r="B33" s="5"/>
      <c r="C33" s="5"/>
      <c r="D33" s="71" t="s">
        <v>52</v>
      </c>
      <c r="E33" s="5"/>
      <c r="F33" s="72"/>
      <c r="G33" s="411" t="s">
        <v>53</v>
      </c>
      <c r="H33" s="397"/>
      <c r="I33" s="16"/>
      <c r="J33" s="411" t="s">
        <v>54</v>
      </c>
      <c r="K33" s="397"/>
      <c r="L33" s="397"/>
      <c r="M33" s="397"/>
      <c r="N33" s="39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">
    <mergeCell ref="K23:L24"/>
    <mergeCell ref="M23:N24"/>
    <mergeCell ref="I24:J24"/>
    <mergeCell ref="J32:N32"/>
    <mergeCell ref="G33:H33"/>
    <mergeCell ref="J33:N33"/>
    <mergeCell ref="A1:B1"/>
    <mergeCell ref="A23:A25"/>
    <mergeCell ref="B23:C24"/>
    <mergeCell ref="C32:E32"/>
    <mergeCell ref="D23:J23"/>
    <mergeCell ref="H2:J2"/>
    <mergeCell ref="H3:J3"/>
    <mergeCell ref="C10:D10"/>
    <mergeCell ref="C11:E11"/>
    <mergeCell ref="B18:N18"/>
    <mergeCell ref="B19:N19"/>
    <mergeCell ref="B20:N20"/>
  </mergeCells>
  <pageMargins left="1.0900000000000001" right="0.20561981334982604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0"/>
  <sheetViews>
    <sheetView topLeftCell="A22" workbookViewId="0">
      <selection activeCell="J53" sqref="J53:J57"/>
    </sheetView>
  </sheetViews>
  <sheetFormatPr defaultColWidth="14.42578125" defaultRowHeight="15" customHeight="1" outlineLevelCol="1" x14ac:dyDescent="0.25"/>
  <cols>
    <col min="1" max="1" width="11.42578125" customWidth="1"/>
    <col min="2" max="2" width="6.140625" customWidth="1"/>
    <col min="3" max="3" width="37.85546875" customWidth="1"/>
    <col min="4" max="4" width="10.140625" customWidth="1"/>
    <col min="5" max="5" width="10.28515625" customWidth="1"/>
    <col min="6" max="6" width="11.85546875" customWidth="1"/>
    <col min="7" max="7" width="14.28515625" customWidth="1"/>
    <col min="8" max="8" width="10.42578125" customWidth="1"/>
    <col min="9" max="9" width="10.85546875" customWidth="1"/>
    <col min="10" max="10" width="13.28515625" customWidth="1"/>
    <col min="11" max="11" width="6.85546875" customWidth="1" outlineLevel="1"/>
    <col min="12" max="12" width="9.42578125" customWidth="1" outlineLevel="1"/>
    <col min="13" max="13" width="10.42578125" customWidth="1" outlineLevel="1"/>
    <col min="14" max="14" width="6.140625" customWidth="1" outlineLevel="1"/>
    <col min="15" max="15" width="8.28515625" customWidth="1" outlineLevel="1"/>
    <col min="16" max="16" width="10.5703125" customWidth="1" outlineLevel="1"/>
    <col min="17" max="22" width="10.7109375" customWidth="1" outlineLevel="1"/>
    <col min="23" max="23" width="12.5703125" customWidth="1"/>
    <col min="24" max="24" width="13.140625" customWidth="1"/>
    <col min="25" max="25" width="11" customWidth="1"/>
    <col min="26" max="26" width="12.570312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12" t="s">
        <v>55</v>
      </c>
      <c r="B1" s="397"/>
      <c r="C1" s="397"/>
      <c r="D1" s="397"/>
      <c r="E1" s="397"/>
      <c r="F1" s="397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  <c r="Z1" s="74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5" t="str">
        <f>Фінансування!A12</f>
        <v>Назва Грантоотримувача:</v>
      </c>
      <c r="B2" s="76"/>
      <c r="C2" s="75"/>
      <c r="D2" s="77" t="s">
        <v>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79"/>
      <c r="Y2" s="79"/>
      <c r="Z2" s="79"/>
      <c r="AA2" s="10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6"/>
      <c r="C3" s="75"/>
      <c r="D3" s="77" t="s">
        <v>11</v>
      </c>
      <c r="E3" s="78"/>
      <c r="F3" s="78"/>
      <c r="G3" s="78"/>
      <c r="H3" s="78"/>
      <c r="I3" s="78"/>
      <c r="J3" s="78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1"/>
      <c r="Y3" s="81"/>
      <c r="Z3" s="81"/>
      <c r="AA3" s="10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/>
      <c r="D4" s="8">
        <v>45443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/>
      <c r="D5" s="8">
        <v>45580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6"/>
      <c r="C6" s="82"/>
      <c r="D6" s="83"/>
      <c r="E6" s="84"/>
      <c r="F6" s="84"/>
      <c r="G6" s="84"/>
      <c r="H6" s="84"/>
      <c r="I6" s="84"/>
      <c r="J6" s="84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86"/>
      <c r="Y6" s="86"/>
      <c r="Z6" s="86"/>
      <c r="AA6" s="87"/>
      <c r="AB6" s="1"/>
      <c r="AC6" s="1"/>
      <c r="AD6" s="1"/>
      <c r="AE6" s="1"/>
      <c r="AF6" s="1"/>
      <c r="AG6" s="1"/>
    </row>
    <row r="7" spans="1:33" ht="26.25" customHeight="1" x14ac:dyDescent="0.25">
      <c r="A7" s="430" t="s">
        <v>56</v>
      </c>
      <c r="B7" s="432" t="s">
        <v>57</v>
      </c>
      <c r="C7" s="435" t="s">
        <v>58</v>
      </c>
      <c r="D7" s="435" t="s">
        <v>59</v>
      </c>
      <c r="E7" s="415" t="s">
        <v>60</v>
      </c>
      <c r="F7" s="408"/>
      <c r="G7" s="408"/>
      <c r="H7" s="408"/>
      <c r="I7" s="408"/>
      <c r="J7" s="409"/>
      <c r="K7" s="415" t="s">
        <v>61</v>
      </c>
      <c r="L7" s="408"/>
      <c r="M7" s="408"/>
      <c r="N7" s="408"/>
      <c r="O7" s="408"/>
      <c r="P7" s="409"/>
      <c r="Q7" s="415" t="s">
        <v>62</v>
      </c>
      <c r="R7" s="408"/>
      <c r="S7" s="408"/>
      <c r="T7" s="408"/>
      <c r="U7" s="408"/>
      <c r="V7" s="409"/>
      <c r="W7" s="416" t="s">
        <v>63</v>
      </c>
      <c r="X7" s="408"/>
      <c r="Y7" s="408"/>
      <c r="Z7" s="409"/>
      <c r="AA7" s="417" t="s">
        <v>64</v>
      </c>
      <c r="AB7" s="1"/>
      <c r="AC7" s="1"/>
      <c r="AD7" s="1"/>
      <c r="AE7" s="1"/>
      <c r="AF7" s="1"/>
      <c r="AG7" s="1"/>
    </row>
    <row r="8" spans="1:33" ht="42" customHeight="1" x14ac:dyDescent="0.25">
      <c r="A8" s="399"/>
      <c r="B8" s="433"/>
      <c r="C8" s="436"/>
      <c r="D8" s="436"/>
      <c r="E8" s="418" t="s">
        <v>65</v>
      </c>
      <c r="F8" s="408"/>
      <c r="G8" s="409"/>
      <c r="H8" s="418" t="s">
        <v>66</v>
      </c>
      <c r="I8" s="408"/>
      <c r="J8" s="409"/>
      <c r="K8" s="418" t="s">
        <v>65</v>
      </c>
      <c r="L8" s="408"/>
      <c r="M8" s="409"/>
      <c r="N8" s="418" t="s">
        <v>66</v>
      </c>
      <c r="O8" s="408"/>
      <c r="P8" s="409"/>
      <c r="Q8" s="418" t="s">
        <v>65</v>
      </c>
      <c r="R8" s="408"/>
      <c r="S8" s="409"/>
      <c r="T8" s="418" t="s">
        <v>66</v>
      </c>
      <c r="U8" s="408"/>
      <c r="V8" s="409"/>
      <c r="W8" s="417" t="s">
        <v>67</v>
      </c>
      <c r="X8" s="417" t="s">
        <v>68</v>
      </c>
      <c r="Y8" s="416" t="s">
        <v>69</v>
      </c>
      <c r="Z8" s="409"/>
      <c r="AA8" s="399"/>
      <c r="AB8" s="1"/>
      <c r="AC8" s="1"/>
      <c r="AD8" s="1"/>
      <c r="AE8" s="1"/>
      <c r="AF8" s="1"/>
      <c r="AG8" s="1"/>
    </row>
    <row r="9" spans="1:33" ht="41.25" customHeight="1" x14ac:dyDescent="0.25">
      <c r="A9" s="431"/>
      <c r="B9" s="434"/>
      <c r="C9" s="437"/>
      <c r="D9" s="437"/>
      <c r="E9" s="88" t="s">
        <v>70</v>
      </c>
      <c r="F9" s="89" t="s">
        <v>71</v>
      </c>
      <c r="G9" s="90" t="s">
        <v>72</v>
      </c>
      <c r="H9" s="88" t="s">
        <v>70</v>
      </c>
      <c r="I9" s="89" t="s">
        <v>71</v>
      </c>
      <c r="J9" s="90" t="s">
        <v>73</v>
      </c>
      <c r="K9" s="88" t="s">
        <v>70</v>
      </c>
      <c r="L9" s="89" t="s">
        <v>74</v>
      </c>
      <c r="M9" s="90" t="s">
        <v>75</v>
      </c>
      <c r="N9" s="88" t="s">
        <v>70</v>
      </c>
      <c r="O9" s="89" t="s">
        <v>74</v>
      </c>
      <c r="P9" s="90" t="s">
        <v>76</v>
      </c>
      <c r="Q9" s="88" t="s">
        <v>70</v>
      </c>
      <c r="R9" s="89" t="s">
        <v>74</v>
      </c>
      <c r="S9" s="90" t="s">
        <v>77</v>
      </c>
      <c r="T9" s="88" t="s">
        <v>70</v>
      </c>
      <c r="U9" s="89" t="s">
        <v>74</v>
      </c>
      <c r="V9" s="90" t="s">
        <v>78</v>
      </c>
      <c r="W9" s="400"/>
      <c r="X9" s="400"/>
      <c r="Y9" s="91" t="s">
        <v>79</v>
      </c>
      <c r="Z9" s="92" t="s">
        <v>28</v>
      </c>
      <c r="AA9" s="400"/>
      <c r="AB9" s="1"/>
      <c r="AC9" s="1"/>
      <c r="AD9" s="1"/>
      <c r="AE9" s="1"/>
      <c r="AF9" s="1"/>
      <c r="AG9" s="1"/>
    </row>
    <row r="10" spans="1:33" ht="24.75" customHeight="1" x14ac:dyDescent="0.25">
      <c r="A10" s="93">
        <v>1</v>
      </c>
      <c r="B10" s="93">
        <v>2</v>
      </c>
      <c r="C10" s="94">
        <v>3</v>
      </c>
      <c r="D10" s="94">
        <v>4</v>
      </c>
      <c r="E10" s="95">
        <v>5</v>
      </c>
      <c r="F10" s="95">
        <v>6</v>
      </c>
      <c r="G10" s="95">
        <v>7</v>
      </c>
      <c r="H10" s="95">
        <v>8</v>
      </c>
      <c r="I10" s="95">
        <v>9</v>
      </c>
      <c r="J10" s="95">
        <v>10</v>
      </c>
      <c r="K10" s="95">
        <v>11</v>
      </c>
      <c r="L10" s="95">
        <v>12</v>
      </c>
      <c r="M10" s="95">
        <v>13</v>
      </c>
      <c r="N10" s="95">
        <v>14</v>
      </c>
      <c r="O10" s="95">
        <v>15</v>
      </c>
      <c r="P10" s="95">
        <v>16</v>
      </c>
      <c r="Q10" s="95">
        <v>17</v>
      </c>
      <c r="R10" s="95">
        <v>18</v>
      </c>
      <c r="S10" s="95">
        <v>19</v>
      </c>
      <c r="T10" s="95">
        <v>20</v>
      </c>
      <c r="U10" s="95">
        <v>21</v>
      </c>
      <c r="V10" s="95">
        <v>22</v>
      </c>
      <c r="W10" s="95">
        <v>23</v>
      </c>
      <c r="X10" s="95">
        <v>24</v>
      </c>
      <c r="Y10" s="95">
        <v>25</v>
      </c>
      <c r="Z10" s="95">
        <v>26</v>
      </c>
      <c r="AA10" s="96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7" t="s">
        <v>80</v>
      </c>
      <c r="B11" s="98"/>
      <c r="C11" s="99" t="s">
        <v>81</v>
      </c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102"/>
      <c r="Y11" s="102"/>
      <c r="Z11" s="102"/>
      <c r="AA11" s="103"/>
      <c r="AB11" s="104"/>
      <c r="AC11" s="104"/>
      <c r="AD11" s="104"/>
      <c r="AE11" s="104"/>
      <c r="AF11" s="104"/>
      <c r="AG11" s="104"/>
    </row>
    <row r="12" spans="1:33" ht="30" customHeight="1" x14ac:dyDescent="0.25">
      <c r="A12" s="105" t="s">
        <v>82</v>
      </c>
      <c r="B12" s="106">
        <v>1</v>
      </c>
      <c r="C12" s="107" t="s">
        <v>83</v>
      </c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110"/>
      <c r="Y12" s="110"/>
      <c r="Z12" s="110"/>
      <c r="AA12" s="111"/>
      <c r="AB12" s="9"/>
      <c r="AC12" s="10"/>
      <c r="AD12" s="10"/>
      <c r="AE12" s="10"/>
      <c r="AF12" s="10"/>
      <c r="AG12" s="10"/>
    </row>
    <row r="13" spans="1:33" ht="45.75" customHeight="1" x14ac:dyDescent="0.25">
      <c r="A13" s="112" t="s">
        <v>84</v>
      </c>
      <c r="B13" s="113" t="s">
        <v>85</v>
      </c>
      <c r="C13" s="114" t="s">
        <v>86</v>
      </c>
      <c r="D13" s="115"/>
      <c r="E13" s="116">
        <f>SUM(E14:E16)</f>
        <v>0</v>
      </c>
      <c r="F13" s="117"/>
      <c r="G13" s="118">
        <f t="shared" ref="G13:H13" si="0">SUM(G14:G16)</f>
        <v>0</v>
      </c>
      <c r="H13" s="116">
        <f t="shared" si="0"/>
        <v>0</v>
      </c>
      <c r="I13" s="117"/>
      <c r="J13" s="118">
        <f t="shared" ref="J13:K13" si="1">SUM(J14:J16)</f>
        <v>0</v>
      </c>
      <c r="K13" s="116">
        <f t="shared" si="1"/>
        <v>0</v>
      </c>
      <c r="L13" s="117"/>
      <c r="M13" s="118">
        <f t="shared" ref="M13:N13" si="2">SUM(M14:M16)</f>
        <v>0</v>
      </c>
      <c r="N13" s="116">
        <f t="shared" si="2"/>
        <v>0</v>
      </c>
      <c r="O13" s="117"/>
      <c r="P13" s="118">
        <f t="shared" ref="P13:Q13" si="3">SUM(P14:P16)</f>
        <v>0</v>
      </c>
      <c r="Q13" s="116">
        <f t="shared" si="3"/>
        <v>0</v>
      </c>
      <c r="R13" s="117"/>
      <c r="S13" s="118">
        <f t="shared" ref="S13:T13" si="4">SUM(S14:S16)</f>
        <v>0</v>
      </c>
      <c r="T13" s="116">
        <f t="shared" si="4"/>
        <v>0</v>
      </c>
      <c r="U13" s="117"/>
      <c r="V13" s="118">
        <f t="shared" ref="V13:X13" si="5">SUM(V14:V16)</f>
        <v>0</v>
      </c>
      <c r="W13" s="118">
        <f t="shared" si="5"/>
        <v>0</v>
      </c>
      <c r="X13" s="118">
        <f t="shared" si="5"/>
        <v>0</v>
      </c>
      <c r="Y13" s="119">
        <f t="shared" ref="Y13:Y36" si="6">W13-X13</f>
        <v>0</v>
      </c>
      <c r="Z13" s="120" t="e">
        <f t="shared" ref="Z13:Z36" si="7">Y13/W13</f>
        <v>#DIV/0!</v>
      </c>
      <c r="AA13" s="121"/>
      <c r="AB13" s="122"/>
      <c r="AC13" s="122"/>
      <c r="AD13" s="122"/>
      <c r="AE13" s="122"/>
      <c r="AF13" s="122"/>
      <c r="AG13" s="122"/>
    </row>
    <row r="14" spans="1:33" ht="30" customHeight="1" x14ac:dyDescent="0.25">
      <c r="A14" s="123" t="s">
        <v>87</v>
      </c>
      <c r="B14" s="124" t="s">
        <v>88</v>
      </c>
      <c r="C14" s="125" t="s">
        <v>89</v>
      </c>
      <c r="D14" s="126" t="s">
        <v>90</v>
      </c>
      <c r="E14" s="127"/>
      <c r="F14" s="128"/>
      <c r="G14" s="129">
        <f t="shared" ref="G14:G16" si="8">E14*F14</f>
        <v>0</v>
      </c>
      <c r="H14" s="127"/>
      <c r="I14" s="128"/>
      <c r="J14" s="129">
        <f t="shared" ref="J14:J16" si="9">H14*I14</f>
        <v>0</v>
      </c>
      <c r="K14" s="127"/>
      <c r="L14" s="128"/>
      <c r="M14" s="129">
        <f t="shared" ref="M14:M16" si="10">K14*L14</f>
        <v>0</v>
      </c>
      <c r="N14" s="127"/>
      <c r="O14" s="128"/>
      <c r="P14" s="129">
        <f t="shared" ref="P14:P16" si="11">N14*O14</f>
        <v>0</v>
      </c>
      <c r="Q14" s="127"/>
      <c r="R14" s="128"/>
      <c r="S14" s="129">
        <f t="shared" ref="S14:S16" si="12">Q14*R14</f>
        <v>0</v>
      </c>
      <c r="T14" s="127"/>
      <c r="U14" s="128"/>
      <c r="V14" s="129">
        <f t="shared" ref="V14:V16" si="13">T14*U14</f>
        <v>0</v>
      </c>
      <c r="W14" s="130">
        <f t="shared" ref="W14:W16" si="14">G14+M14+S14</f>
        <v>0</v>
      </c>
      <c r="X14" s="131">
        <f t="shared" ref="X14:X16" si="15">J14+P14+V14</f>
        <v>0</v>
      </c>
      <c r="Y14" s="131">
        <f t="shared" si="6"/>
        <v>0</v>
      </c>
      <c r="Z14" s="132" t="e">
        <f t="shared" si="7"/>
        <v>#DIV/0!</v>
      </c>
      <c r="AA14" s="133"/>
      <c r="AB14" s="134"/>
      <c r="AC14" s="135"/>
      <c r="AD14" s="135"/>
      <c r="AE14" s="135"/>
      <c r="AF14" s="135"/>
      <c r="AG14" s="135"/>
    </row>
    <row r="15" spans="1:33" ht="30" customHeight="1" x14ac:dyDescent="0.25">
      <c r="A15" s="123" t="s">
        <v>87</v>
      </c>
      <c r="B15" s="124" t="s">
        <v>91</v>
      </c>
      <c r="C15" s="125" t="s">
        <v>89</v>
      </c>
      <c r="D15" s="126" t="s">
        <v>90</v>
      </c>
      <c r="E15" s="127"/>
      <c r="F15" s="128"/>
      <c r="G15" s="129">
        <f t="shared" si="8"/>
        <v>0</v>
      </c>
      <c r="H15" s="127"/>
      <c r="I15" s="128"/>
      <c r="J15" s="129">
        <f t="shared" si="9"/>
        <v>0</v>
      </c>
      <c r="K15" s="127"/>
      <c r="L15" s="128"/>
      <c r="M15" s="129">
        <f t="shared" si="10"/>
        <v>0</v>
      </c>
      <c r="N15" s="127"/>
      <c r="O15" s="128"/>
      <c r="P15" s="129">
        <f t="shared" si="11"/>
        <v>0</v>
      </c>
      <c r="Q15" s="127"/>
      <c r="R15" s="128"/>
      <c r="S15" s="129">
        <f t="shared" si="12"/>
        <v>0</v>
      </c>
      <c r="T15" s="127"/>
      <c r="U15" s="128"/>
      <c r="V15" s="129">
        <f t="shared" si="13"/>
        <v>0</v>
      </c>
      <c r="W15" s="130">
        <f t="shared" si="14"/>
        <v>0</v>
      </c>
      <c r="X15" s="131">
        <f t="shared" si="15"/>
        <v>0</v>
      </c>
      <c r="Y15" s="131">
        <f t="shared" si="6"/>
        <v>0</v>
      </c>
      <c r="Z15" s="132" t="e">
        <f t="shared" si="7"/>
        <v>#DIV/0!</v>
      </c>
      <c r="AA15" s="133"/>
      <c r="AB15" s="135"/>
      <c r="AC15" s="135"/>
      <c r="AD15" s="135"/>
      <c r="AE15" s="135"/>
      <c r="AF15" s="135"/>
      <c r="AG15" s="135"/>
    </row>
    <row r="16" spans="1:33" ht="30" customHeight="1" x14ac:dyDescent="0.25">
      <c r="A16" s="136" t="s">
        <v>87</v>
      </c>
      <c r="B16" s="137" t="s">
        <v>92</v>
      </c>
      <c r="C16" s="125" t="s">
        <v>89</v>
      </c>
      <c r="D16" s="138" t="s">
        <v>90</v>
      </c>
      <c r="E16" s="139"/>
      <c r="F16" s="140"/>
      <c r="G16" s="141">
        <f t="shared" si="8"/>
        <v>0</v>
      </c>
      <c r="H16" s="139"/>
      <c r="I16" s="140"/>
      <c r="J16" s="141">
        <f t="shared" si="9"/>
        <v>0</v>
      </c>
      <c r="K16" s="139"/>
      <c r="L16" s="140"/>
      <c r="M16" s="141">
        <f t="shared" si="10"/>
        <v>0</v>
      </c>
      <c r="N16" s="139"/>
      <c r="O16" s="140"/>
      <c r="P16" s="141">
        <f t="shared" si="11"/>
        <v>0</v>
      </c>
      <c r="Q16" s="139"/>
      <c r="R16" s="128"/>
      <c r="S16" s="141">
        <f t="shared" si="12"/>
        <v>0</v>
      </c>
      <c r="T16" s="139"/>
      <c r="U16" s="128"/>
      <c r="V16" s="141">
        <f t="shared" si="13"/>
        <v>0</v>
      </c>
      <c r="W16" s="142">
        <f t="shared" si="14"/>
        <v>0</v>
      </c>
      <c r="X16" s="131">
        <f t="shared" si="15"/>
        <v>0</v>
      </c>
      <c r="Y16" s="131">
        <f t="shared" si="6"/>
        <v>0</v>
      </c>
      <c r="Z16" s="132" t="e">
        <f t="shared" si="7"/>
        <v>#DIV/0!</v>
      </c>
      <c r="AA16" s="143"/>
      <c r="AB16" s="135"/>
      <c r="AC16" s="135"/>
      <c r="AD16" s="135"/>
      <c r="AE16" s="135"/>
      <c r="AF16" s="135"/>
      <c r="AG16" s="135"/>
    </row>
    <row r="17" spans="1:33" ht="30" customHeight="1" x14ac:dyDescent="0.25">
      <c r="A17" s="112" t="s">
        <v>84</v>
      </c>
      <c r="B17" s="113" t="s">
        <v>93</v>
      </c>
      <c r="C17" s="144" t="s">
        <v>94</v>
      </c>
      <c r="D17" s="145"/>
      <c r="E17" s="146">
        <f>SUM(E18:E20)</f>
        <v>0</v>
      </c>
      <c r="F17" s="147"/>
      <c r="G17" s="148">
        <f t="shared" ref="G17:H17" si="16">SUM(G18:G20)</f>
        <v>0</v>
      </c>
      <c r="H17" s="146">
        <f t="shared" si="16"/>
        <v>0</v>
      </c>
      <c r="I17" s="147"/>
      <c r="J17" s="148">
        <f t="shared" ref="J17:K17" si="17">SUM(J18:J20)</f>
        <v>0</v>
      </c>
      <c r="K17" s="146">
        <f t="shared" si="17"/>
        <v>0</v>
      </c>
      <c r="L17" s="147"/>
      <c r="M17" s="148">
        <f t="shared" ref="M17:N17" si="18">SUM(M18:M20)</f>
        <v>0</v>
      </c>
      <c r="N17" s="146">
        <f t="shared" si="18"/>
        <v>0</v>
      </c>
      <c r="O17" s="147"/>
      <c r="P17" s="148">
        <f t="shared" ref="P17:Q17" si="19">SUM(P18:P20)</f>
        <v>0</v>
      </c>
      <c r="Q17" s="146">
        <f t="shared" si="19"/>
        <v>0</v>
      </c>
      <c r="R17" s="147"/>
      <c r="S17" s="148">
        <f t="shared" ref="S17:T17" si="20">SUM(S18:S20)</f>
        <v>0</v>
      </c>
      <c r="T17" s="146">
        <f t="shared" si="20"/>
        <v>0</v>
      </c>
      <c r="U17" s="147"/>
      <c r="V17" s="148">
        <f t="shared" ref="V17:X17" si="21">SUM(V18:V20)</f>
        <v>0</v>
      </c>
      <c r="W17" s="148">
        <f t="shared" si="21"/>
        <v>0</v>
      </c>
      <c r="X17" s="149">
        <f t="shared" si="21"/>
        <v>0</v>
      </c>
      <c r="Y17" s="149">
        <f t="shared" si="6"/>
        <v>0</v>
      </c>
      <c r="Z17" s="149" t="e">
        <f t="shared" si="7"/>
        <v>#DIV/0!</v>
      </c>
      <c r="AA17" s="150"/>
      <c r="AB17" s="122"/>
      <c r="AC17" s="122"/>
      <c r="AD17" s="122"/>
      <c r="AE17" s="122"/>
      <c r="AF17" s="122"/>
      <c r="AG17" s="122"/>
    </row>
    <row r="18" spans="1:33" ht="30" customHeight="1" x14ac:dyDescent="0.25">
      <c r="A18" s="123" t="s">
        <v>87</v>
      </c>
      <c r="B18" s="124" t="s">
        <v>95</v>
      </c>
      <c r="C18" s="125" t="s">
        <v>89</v>
      </c>
      <c r="D18" s="126" t="s">
        <v>90</v>
      </c>
      <c r="E18" s="127"/>
      <c r="F18" s="128"/>
      <c r="G18" s="129">
        <f t="shared" ref="G18:G20" si="22">E18*F18</f>
        <v>0</v>
      </c>
      <c r="H18" s="127"/>
      <c r="I18" s="128"/>
      <c r="J18" s="129">
        <f t="shared" ref="J18:J20" si="23">H18*I18</f>
        <v>0</v>
      </c>
      <c r="K18" s="127"/>
      <c r="L18" s="128"/>
      <c r="M18" s="129">
        <f t="shared" ref="M18:M20" si="24">K18*L18</f>
        <v>0</v>
      </c>
      <c r="N18" s="127"/>
      <c r="O18" s="128"/>
      <c r="P18" s="129">
        <f t="shared" ref="P18:P20" si="25">N18*O18</f>
        <v>0</v>
      </c>
      <c r="Q18" s="127"/>
      <c r="R18" s="128"/>
      <c r="S18" s="129">
        <f t="shared" ref="S18:S20" si="26">Q18*R18</f>
        <v>0</v>
      </c>
      <c r="T18" s="127"/>
      <c r="U18" s="128"/>
      <c r="V18" s="129">
        <f t="shared" ref="V18:V20" si="27">T18*U18</f>
        <v>0</v>
      </c>
      <c r="W18" s="130">
        <f t="shared" ref="W18:W20" si="28">G18+M18+S18</f>
        <v>0</v>
      </c>
      <c r="X18" s="131">
        <f t="shared" ref="X18:X20" si="29">J18+P18+V18</f>
        <v>0</v>
      </c>
      <c r="Y18" s="131">
        <f t="shared" si="6"/>
        <v>0</v>
      </c>
      <c r="Z18" s="132" t="e">
        <f t="shared" si="7"/>
        <v>#DIV/0!</v>
      </c>
      <c r="AA18" s="133"/>
      <c r="AB18" s="135"/>
      <c r="AC18" s="135"/>
      <c r="AD18" s="135"/>
      <c r="AE18" s="135"/>
      <c r="AF18" s="135"/>
      <c r="AG18" s="135"/>
    </row>
    <row r="19" spans="1:33" ht="30" customHeight="1" x14ac:dyDescent="0.25">
      <c r="A19" s="123" t="s">
        <v>87</v>
      </c>
      <c r="B19" s="124" t="s">
        <v>96</v>
      </c>
      <c r="C19" s="125" t="s">
        <v>89</v>
      </c>
      <c r="D19" s="126" t="s">
        <v>90</v>
      </c>
      <c r="E19" s="127"/>
      <c r="F19" s="128"/>
      <c r="G19" s="129">
        <f t="shared" si="22"/>
        <v>0</v>
      </c>
      <c r="H19" s="127"/>
      <c r="I19" s="128"/>
      <c r="J19" s="129">
        <f t="shared" si="23"/>
        <v>0</v>
      </c>
      <c r="K19" s="127"/>
      <c r="L19" s="128"/>
      <c r="M19" s="129">
        <f t="shared" si="24"/>
        <v>0</v>
      </c>
      <c r="N19" s="127"/>
      <c r="O19" s="128"/>
      <c r="P19" s="129">
        <f t="shared" si="25"/>
        <v>0</v>
      </c>
      <c r="Q19" s="127"/>
      <c r="R19" s="128"/>
      <c r="S19" s="129">
        <f t="shared" si="26"/>
        <v>0</v>
      </c>
      <c r="T19" s="127"/>
      <c r="U19" s="128"/>
      <c r="V19" s="129">
        <f t="shared" si="27"/>
        <v>0</v>
      </c>
      <c r="W19" s="130">
        <f t="shared" si="28"/>
        <v>0</v>
      </c>
      <c r="X19" s="131">
        <f t="shared" si="29"/>
        <v>0</v>
      </c>
      <c r="Y19" s="131">
        <f t="shared" si="6"/>
        <v>0</v>
      </c>
      <c r="Z19" s="132" t="e">
        <f t="shared" si="7"/>
        <v>#DIV/0!</v>
      </c>
      <c r="AA19" s="133"/>
      <c r="AB19" s="135"/>
      <c r="AC19" s="135"/>
      <c r="AD19" s="135"/>
      <c r="AE19" s="135"/>
      <c r="AF19" s="135"/>
      <c r="AG19" s="135"/>
    </row>
    <row r="20" spans="1:33" ht="30" customHeight="1" x14ac:dyDescent="0.25">
      <c r="A20" s="151" t="s">
        <v>87</v>
      </c>
      <c r="B20" s="137" t="s">
        <v>97</v>
      </c>
      <c r="C20" s="125" t="s">
        <v>89</v>
      </c>
      <c r="D20" s="152" t="s">
        <v>90</v>
      </c>
      <c r="E20" s="153"/>
      <c r="F20" s="154"/>
      <c r="G20" s="155">
        <f t="shared" si="22"/>
        <v>0</v>
      </c>
      <c r="H20" s="153"/>
      <c r="I20" s="154"/>
      <c r="J20" s="155">
        <f t="shared" si="23"/>
        <v>0</v>
      </c>
      <c r="K20" s="153"/>
      <c r="L20" s="154"/>
      <c r="M20" s="155">
        <f t="shared" si="24"/>
        <v>0</v>
      </c>
      <c r="N20" s="153"/>
      <c r="O20" s="154"/>
      <c r="P20" s="155">
        <f t="shared" si="25"/>
        <v>0</v>
      </c>
      <c r="Q20" s="153"/>
      <c r="R20" s="154"/>
      <c r="S20" s="155">
        <f t="shared" si="26"/>
        <v>0</v>
      </c>
      <c r="T20" s="153"/>
      <c r="U20" s="154"/>
      <c r="V20" s="155">
        <f t="shared" si="27"/>
        <v>0</v>
      </c>
      <c r="W20" s="142">
        <f t="shared" si="28"/>
        <v>0</v>
      </c>
      <c r="X20" s="131">
        <f t="shared" si="29"/>
        <v>0</v>
      </c>
      <c r="Y20" s="156">
        <f t="shared" si="6"/>
        <v>0</v>
      </c>
      <c r="Z20" s="157" t="e">
        <f t="shared" si="7"/>
        <v>#DIV/0!</v>
      </c>
      <c r="AA20" s="158"/>
      <c r="AB20" s="135"/>
      <c r="AC20" s="135"/>
      <c r="AD20" s="135"/>
      <c r="AE20" s="135"/>
      <c r="AF20" s="135"/>
      <c r="AG20" s="135"/>
    </row>
    <row r="21" spans="1:33" ht="30" customHeight="1" x14ac:dyDescent="0.25">
      <c r="A21" s="112" t="s">
        <v>84</v>
      </c>
      <c r="B21" s="113" t="s">
        <v>98</v>
      </c>
      <c r="C21" s="159" t="s">
        <v>99</v>
      </c>
      <c r="D21" s="145"/>
      <c r="E21" s="146">
        <f>SUM(E22:E26)</f>
        <v>22.5</v>
      </c>
      <c r="F21" s="147"/>
      <c r="G21" s="148">
        <f>SUM(G22:G27)</f>
        <v>259965</v>
      </c>
      <c r="H21" s="146">
        <f>SUM(H22:H26)</f>
        <v>22.5</v>
      </c>
      <c r="I21" s="147"/>
      <c r="J21" s="148">
        <f>SUM(J22:J27)</f>
        <v>259965</v>
      </c>
      <c r="K21" s="146">
        <f>SUM(K22:K26)</f>
        <v>0</v>
      </c>
      <c r="L21" s="147"/>
      <c r="M21" s="148">
        <f t="shared" ref="M21:N21" si="30">SUM(M22:M26)</f>
        <v>0</v>
      </c>
      <c r="N21" s="146">
        <f t="shared" si="30"/>
        <v>0</v>
      </c>
      <c r="O21" s="147"/>
      <c r="P21" s="148">
        <f t="shared" ref="P21:Q21" si="31">SUM(P22:P26)</f>
        <v>0</v>
      </c>
      <c r="Q21" s="146">
        <f t="shared" si="31"/>
        <v>0</v>
      </c>
      <c r="R21" s="147"/>
      <c r="S21" s="148">
        <f t="shared" ref="S21:T21" si="32">SUM(S22:S26)</f>
        <v>0</v>
      </c>
      <c r="T21" s="146">
        <f t="shared" si="32"/>
        <v>0</v>
      </c>
      <c r="U21" s="147"/>
      <c r="V21" s="148">
        <f>SUM(V22:V26)</f>
        <v>0</v>
      </c>
      <c r="W21" s="148">
        <f t="shared" ref="W21:X21" si="33">SUM(W22:W27)</f>
        <v>259965</v>
      </c>
      <c r="X21" s="148">
        <f t="shared" si="33"/>
        <v>259965</v>
      </c>
      <c r="Y21" s="119">
        <f t="shared" si="6"/>
        <v>0</v>
      </c>
      <c r="Z21" s="120">
        <f t="shared" si="7"/>
        <v>0</v>
      </c>
      <c r="AA21" s="150"/>
      <c r="AB21" s="122"/>
      <c r="AC21" s="122"/>
      <c r="AD21" s="122"/>
      <c r="AE21" s="122"/>
      <c r="AF21" s="122"/>
      <c r="AG21" s="122"/>
    </row>
    <row r="22" spans="1:33" ht="42.75" customHeight="1" x14ac:dyDescent="0.25">
      <c r="A22" s="123" t="s">
        <v>87</v>
      </c>
      <c r="B22" s="160" t="s">
        <v>100</v>
      </c>
      <c r="C22" s="125" t="s">
        <v>101</v>
      </c>
      <c r="D22" s="126" t="s">
        <v>90</v>
      </c>
      <c r="E22" s="161">
        <v>4.5</v>
      </c>
      <c r="F22" s="162">
        <v>11110</v>
      </c>
      <c r="G22" s="163">
        <f t="shared" ref="G22:G27" si="34">E22*F22</f>
        <v>49995</v>
      </c>
      <c r="H22" s="161">
        <v>4.5</v>
      </c>
      <c r="I22" s="162">
        <v>11110</v>
      </c>
      <c r="J22" s="163">
        <f t="shared" ref="J22:J27" si="35">H22*I22</f>
        <v>49995</v>
      </c>
      <c r="K22" s="127"/>
      <c r="L22" s="128"/>
      <c r="M22" s="129">
        <f>K22*L22</f>
        <v>0</v>
      </c>
      <c r="N22" s="127"/>
      <c r="O22" s="128"/>
      <c r="P22" s="129">
        <f>N22*O22</f>
        <v>0</v>
      </c>
      <c r="Q22" s="127"/>
      <c r="R22" s="128"/>
      <c r="S22" s="129">
        <f>Q22*R22</f>
        <v>0</v>
      </c>
      <c r="T22" s="127"/>
      <c r="U22" s="128"/>
      <c r="V22" s="129">
        <f>T22*U22</f>
        <v>0</v>
      </c>
      <c r="W22" s="130">
        <f t="shared" ref="W22:W27" si="36">G22+M22+S22</f>
        <v>49995</v>
      </c>
      <c r="X22" s="131">
        <f t="shared" ref="X22:X27" si="37">J22+P22+V22</f>
        <v>49995</v>
      </c>
      <c r="Y22" s="131">
        <f t="shared" si="6"/>
        <v>0</v>
      </c>
      <c r="Z22" s="132">
        <f t="shared" si="7"/>
        <v>0</v>
      </c>
      <c r="AA22" s="133"/>
      <c r="AB22" s="135"/>
      <c r="AC22" s="135"/>
      <c r="AD22" s="135"/>
      <c r="AE22" s="135"/>
      <c r="AF22" s="135"/>
      <c r="AG22" s="135"/>
    </row>
    <row r="23" spans="1:33" ht="30" customHeight="1" x14ac:dyDescent="0.25">
      <c r="A23" s="123" t="s">
        <v>87</v>
      </c>
      <c r="B23" s="160" t="s">
        <v>102</v>
      </c>
      <c r="C23" s="125" t="s">
        <v>103</v>
      </c>
      <c r="D23" s="126" t="s">
        <v>90</v>
      </c>
      <c r="E23" s="161">
        <v>4.5</v>
      </c>
      <c r="F23" s="162">
        <v>10000</v>
      </c>
      <c r="G23" s="163">
        <f t="shared" si="34"/>
        <v>45000</v>
      </c>
      <c r="H23" s="161">
        <v>4.5</v>
      </c>
      <c r="I23" s="162">
        <v>10000</v>
      </c>
      <c r="J23" s="163">
        <f t="shared" si="35"/>
        <v>45000</v>
      </c>
      <c r="K23" s="127"/>
      <c r="L23" s="128"/>
      <c r="M23" s="129"/>
      <c r="N23" s="127"/>
      <c r="O23" s="128"/>
      <c r="P23" s="129"/>
      <c r="Q23" s="127"/>
      <c r="R23" s="128"/>
      <c r="S23" s="129"/>
      <c r="T23" s="127"/>
      <c r="U23" s="128"/>
      <c r="V23" s="129"/>
      <c r="W23" s="130">
        <f t="shared" si="36"/>
        <v>45000</v>
      </c>
      <c r="X23" s="131">
        <f t="shared" si="37"/>
        <v>45000</v>
      </c>
      <c r="Y23" s="131">
        <f t="shared" si="6"/>
        <v>0</v>
      </c>
      <c r="Z23" s="132">
        <f t="shared" si="7"/>
        <v>0</v>
      </c>
      <c r="AA23" s="133"/>
      <c r="AB23" s="135"/>
      <c r="AC23" s="135"/>
      <c r="AD23" s="135"/>
      <c r="AE23" s="135"/>
      <c r="AF23" s="135"/>
      <c r="AG23" s="135"/>
    </row>
    <row r="24" spans="1:33" ht="30" customHeight="1" x14ac:dyDescent="0.25">
      <c r="A24" s="123" t="s">
        <v>87</v>
      </c>
      <c r="B24" s="160" t="s">
        <v>104</v>
      </c>
      <c r="C24" s="125" t="s">
        <v>105</v>
      </c>
      <c r="D24" s="126" t="s">
        <v>90</v>
      </c>
      <c r="E24" s="161">
        <v>4.5</v>
      </c>
      <c r="F24" s="162">
        <v>11110</v>
      </c>
      <c r="G24" s="163">
        <f t="shared" si="34"/>
        <v>49995</v>
      </c>
      <c r="H24" s="161">
        <v>4.5</v>
      </c>
      <c r="I24" s="162">
        <v>11110</v>
      </c>
      <c r="J24" s="163">
        <f t="shared" si="35"/>
        <v>49995</v>
      </c>
      <c r="K24" s="127"/>
      <c r="L24" s="128"/>
      <c r="M24" s="129"/>
      <c r="N24" s="127"/>
      <c r="O24" s="128"/>
      <c r="P24" s="129"/>
      <c r="Q24" s="127"/>
      <c r="R24" s="128"/>
      <c r="S24" s="129"/>
      <c r="T24" s="127"/>
      <c r="U24" s="128"/>
      <c r="V24" s="129"/>
      <c r="W24" s="130">
        <f t="shared" si="36"/>
        <v>49995</v>
      </c>
      <c r="X24" s="131">
        <f t="shared" si="37"/>
        <v>49995</v>
      </c>
      <c r="Y24" s="131">
        <f t="shared" si="6"/>
        <v>0</v>
      </c>
      <c r="Z24" s="132">
        <f t="shared" si="7"/>
        <v>0</v>
      </c>
      <c r="AA24" s="133"/>
      <c r="AB24" s="135"/>
      <c r="AC24" s="135"/>
      <c r="AD24" s="135"/>
      <c r="AE24" s="135"/>
      <c r="AF24" s="135"/>
      <c r="AG24" s="135"/>
    </row>
    <row r="25" spans="1:33" ht="30" customHeight="1" x14ac:dyDescent="0.25">
      <c r="A25" s="123" t="s">
        <v>87</v>
      </c>
      <c r="B25" s="124" t="s">
        <v>106</v>
      </c>
      <c r="C25" s="125" t="s">
        <v>107</v>
      </c>
      <c r="D25" s="126" t="s">
        <v>90</v>
      </c>
      <c r="E25" s="127">
        <v>4.5</v>
      </c>
      <c r="F25" s="128">
        <v>10000</v>
      </c>
      <c r="G25" s="129">
        <f t="shared" si="34"/>
        <v>45000</v>
      </c>
      <c r="H25" s="127">
        <v>4.5</v>
      </c>
      <c r="I25" s="128">
        <v>10000</v>
      </c>
      <c r="J25" s="129">
        <f t="shared" si="35"/>
        <v>45000</v>
      </c>
      <c r="K25" s="127"/>
      <c r="L25" s="128"/>
      <c r="M25" s="129">
        <f t="shared" ref="M25:M26" si="38">K25*L25</f>
        <v>0</v>
      </c>
      <c r="N25" s="127"/>
      <c r="O25" s="128"/>
      <c r="P25" s="129">
        <f t="shared" ref="P25:P26" si="39">N25*O25</f>
        <v>0</v>
      </c>
      <c r="Q25" s="127"/>
      <c r="R25" s="128"/>
      <c r="S25" s="129">
        <f t="shared" ref="S25:S26" si="40">Q25*R25</f>
        <v>0</v>
      </c>
      <c r="T25" s="127"/>
      <c r="U25" s="128"/>
      <c r="V25" s="129">
        <f t="shared" ref="V25:V26" si="41">T25*U25</f>
        <v>0</v>
      </c>
      <c r="W25" s="130">
        <f t="shared" si="36"/>
        <v>45000</v>
      </c>
      <c r="X25" s="131">
        <f t="shared" si="37"/>
        <v>45000</v>
      </c>
      <c r="Y25" s="131">
        <f t="shared" si="6"/>
        <v>0</v>
      </c>
      <c r="Z25" s="132">
        <f t="shared" si="7"/>
        <v>0</v>
      </c>
      <c r="AA25" s="133"/>
      <c r="AB25" s="135"/>
      <c r="AC25" s="135"/>
      <c r="AD25" s="135"/>
      <c r="AE25" s="135"/>
      <c r="AF25" s="135"/>
      <c r="AG25" s="135"/>
    </row>
    <row r="26" spans="1:33" ht="30" customHeight="1" x14ac:dyDescent="0.25">
      <c r="A26" s="123" t="s">
        <v>87</v>
      </c>
      <c r="B26" s="124" t="s">
        <v>108</v>
      </c>
      <c r="C26" s="125" t="s">
        <v>109</v>
      </c>
      <c r="D26" s="126" t="s">
        <v>90</v>
      </c>
      <c r="E26" s="127">
        <v>4.5</v>
      </c>
      <c r="F26" s="128">
        <v>4440</v>
      </c>
      <c r="G26" s="129">
        <f t="shared" si="34"/>
        <v>19980</v>
      </c>
      <c r="H26" s="127">
        <v>4.5</v>
      </c>
      <c r="I26" s="128">
        <v>4440</v>
      </c>
      <c r="J26" s="129">
        <f t="shared" si="35"/>
        <v>19980</v>
      </c>
      <c r="K26" s="153"/>
      <c r="L26" s="154"/>
      <c r="M26" s="155">
        <f t="shared" si="38"/>
        <v>0</v>
      </c>
      <c r="N26" s="153"/>
      <c r="O26" s="154"/>
      <c r="P26" s="155">
        <f t="shared" si="39"/>
        <v>0</v>
      </c>
      <c r="Q26" s="153"/>
      <c r="R26" s="154"/>
      <c r="S26" s="155">
        <f t="shared" si="40"/>
        <v>0</v>
      </c>
      <c r="T26" s="153"/>
      <c r="U26" s="154"/>
      <c r="V26" s="155">
        <f t="shared" si="41"/>
        <v>0</v>
      </c>
      <c r="W26" s="142">
        <f t="shared" si="36"/>
        <v>19980</v>
      </c>
      <c r="X26" s="131">
        <f t="shared" si="37"/>
        <v>19980</v>
      </c>
      <c r="Y26" s="156">
        <f t="shared" si="6"/>
        <v>0</v>
      </c>
      <c r="Z26" s="157">
        <f t="shared" si="7"/>
        <v>0</v>
      </c>
      <c r="AA26" s="158"/>
      <c r="AB26" s="135"/>
      <c r="AC26" s="135"/>
      <c r="AD26" s="135"/>
      <c r="AE26" s="135"/>
      <c r="AF26" s="135"/>
      <c r="AG26" s="135"/>
    </row>
    <row r="27" spans="1:33" ht="30" customHeight="1" x14ac:dyDescent="0.25">
      <c r="A27" s="136" t="s">
        <v>87</v>
      </c>
      <c r="B27" s="164" t="s">
        <v>110</v>
      </c>
      <c r="C27" s="125" t="s">
        <v>111</v>
      </c>
      <c r="D27" s="138" t="s">
        <v>90</v>
      </c>
      <c r="E27" s="139">
        <v>4.5</v>
      </c>
      <c r="F27" s="162">
        <v>11110</v>
      </c>
      <c r="G27" s="141">
        <f t="shared" si="34"/>
        <v>49995</v>
      </c>
      <c r="H27" s="139">
        <v>4.5</v>
      </c>
      <c r="I27" s="162">
        <v>11110</v>
      </c>
      <c r="J27" s="141">
        <f t="shared" si="35"/>
        <v>49995</v>
      </c>
      <c r="K27" s="165">
        <f>SUM(K29:K31)</f>
        <v>0</v>
      </c>
      <c r="L27" s="166"/>
      <c r="M27" s="167">
        <f t="shared" ref="M27:N27" si="42">SUM(M29:M31)</f>
        <v>0</v>
      </c>
      <c r="N27" s="165">
        <f t="shared" si="42"/>
        <v>0</v>
      </c>
      <c r="O27" s="166"/>
      <c r="P27" s="167">
        <f t="shared" ref="P27:Q27" si="43">SUM(P29:P31)</f>
        <v>0</v>
      </c>
      <c r="Q27" s="165">
        <f t="shared" si="43"/>
        <v>0</v>
      </c>
      <c r="R27" s="166"/>
      <c r="S27" s="167">
        <f t="shared" ref="S27:T27" si="44">SUM(S29:S31)</f>
        <v>0</v>
      </c>
      <c r="T27" s="165">
        <f t="shared" si="44"/>
        <v>0</v>
      </c>
      <c r="U27" s="166"/>
      <c r="V27" s="167">
        <f>SUM(V29:V31)</f>
        <v>0</v>
      </c>
      <c r="W27" s="168">
        <f t="shared" si="36"/>
        <v>49995</v>
      </c>
      <c r="X27" s="168">
        <f t="shared" si="37"/>
        <v>49995</v>
      </c>
      <c r="Y27" s="169">
        <f t="shared" si="6"/>
        <v>0</v>
      </c>
      <c r="Z27" s="170">
        <f t="shared" si="7"/>
        <v>0</v>
      </c>
      <c r="AA27" s="171"/>
      <c r="AB27" s="10"/>
      <c r="AC27" s="10"/>
      <c r="AD27" s="10"/>
      <c r="AE27" s="10"/>
      <c r="AF27" s="10"/>
      <c r="AG27" s="10"/>
    </row>
    <row r="28" spans="1:33" ht="30" customHeight="1" x14ac:dyDescent="0.25">
      <c r="A28" s="112" t="s">
        <v>82</v>
      </c>
      <c r="B28" s="172" t="s">
        <v>112</v>
      </c>
      <c r="C28" s="144" t="s">
        <v>113</v>
      </c>
      <c r="D28" s="145"/>
      <c r="E28" s="146">
        <v>0</v>
      </c>
      <c r="F28" s="147"/>
      <c r="G28" s="148">
        <f>SUM(G29:G31)</f>
        <v>57192.3</v>
      </c>
      <c r="H28" s="146">
        <v>0</v>
      </c>
      <c r="I28" s="147"/>
      <c r="J28" s="148">
        <f>SUM(J29:J31)</f>
        <v>57192.3</v>
      </c>
      <c r="K28" s="146">
        <v>0</v>
      </c>
      <c r="L28" s="147"/>
      <c r="M28" s="148">
        <v>0</v>
      </c>
      <c r="N28" s="146">
        <v>0</v>
      </c>
      <c r="O28" s="147"/>
      <c r="P28" s="148">
        <v>0</v>
      </c>
      <c r="Q28" s="116"/>
      <c r="R28" s="117"/>
      <c r="S28" s="118"/>
      <c r="T28" s="116"/>
      <c r="U28" s="117"/>
      <c r="V28" s="118"/>
      <c r="W28" s="173">
        <f t="shared" ref="W28:X28" si="45">SUM(W29:W31)</f>
        <v>57192.3</v>
      </c>
      <c r="X28" s="173">
        <f t="shared" si="45"/>
        <v>57192.3</v>
      </c>
      <c r="Y28" s="174">
        <f t="shared" si="6"/>
        <v>0</v>
      </c>
      <c r="Z28" s="175">
        <f t="shared" si="7"/>
        <v>0</v>
      </c>
      <c r="AA28" s="121"/>
      <c r="AB28" s="10"/>
      <c r="AC28" s="10"/>
      <c r="AD28" s="10"/>
      <c r="AE28" s="10"/>
      <c r="AF28" s="10"/>
      <c r="AG28" s="10"/>
    </row>
    <row r="29" spans="1:33" ht="30" customHeight="1" x14ac:dyDescent="0.25">
      <c r="A29" s="176" t="s">
        <v>87</v>
      </c>
      <c r="B29" s="177" t="s">
        <v>114</v>
      </c>
      <c r="C29" s="125" t="s">
        <v>115</v>
      </c>
      <c r="D29" s="178"/>
      <c r="E29" s="179">
        <f>G13</f>
        <v>0</v>
      </c>
      <c r="F29" s="180">
        <v>0.22</v>
      </c>
      <c r="G29" s="181">
        <f t="shared" ref="G29:G31" si="46">E29*F29</f>
        <v>0</v>
      </c>
      <c r="H29" s="179">
        <f>J13</f>
        <v>0</v>
      </c>
      <c r="I29" s="180">
        <v>0.22</v>
      </c>
      <c r="J29" s="181">
        <f t="shared" ref="J29:J31" si="47">H29*I29</f>
        <v>0</v>
      </c>
      <c r="K29" s="179">
        <f>M13</f>
        <v>0</v>
      </c>
      <c r="L29" s="180">
        <v>0.22</v>
      </c>
      <c r="M29" s="181">
        <f t="shared" ref="M29:M31" si="48">K29*L29</f>
        <v>0</v>
      </c>
      <c r="N29" s="179">
        <f>P13</f>
        <v>0</v>
      </c>
      <c r="O29" s="180">
        <v>0.22</v>
      </c>
      <c r="P29" s="181">
        <f t="shared" ref="P29:P31" si="49">N29*O29</f>
        <v>0</v>
      </c>
      <c r="Q29" s="179">
        <f>S13</f>
        <v>0</v>
      </c>
      <c r="R29" s="180">
        <v>0.22</v>
      </c>
      <c r="S29" s="181">
        <f t="shared" ref="S29:S31" si="50">Q29*R29</f>
        <v>0</v>
      </c>
      <c r="T29" s="179">
        <f>V13</f>
        <v>0</v>
      </c>
      <c r="U29" s="180">
        <v>0.22</v>
      </c>
      <c r="V29" s="181">
        <f t="shared" ref="V29:V31" si="51">T29*U29</f>
        <v>0</v>
      </c>
      <c r="W29" s="131">
        <f t="shared" ref="W29:W31" si="52">G29+M29+S29</f>
        <v>0</v>
      </c>
      <c r="X29" s="131">
        <f t="shared" ref="X29:X31" si="53">J29+P29+V29</f>
        <v>0</v>
      </c>
      <c r="Y29" s="131">
        <f t="shared" si="6"/>
        <v>0</v>
      </c>
      <c r="Z29" s="132" t="e">
        <f t="shared" si="7"/>
        <v>#DIV/0!</v>
      </c>
      <c r="AA29" s="182"/>
      <c r="AB29" s="134"/>
      <c r="AC29" s="135"/>
      <c r="AD29" s="135"/>
      <c r="AE29" s="135"/>
      <c r="AF29" s="135"/>
      <c r="AG29" s="135"/>
    </row>
    <row r="30" spans="1:33" ht="30" customHeight="1" x14ac:dyDescent="0.25">
      <c r="A30" s="123" t="s">
        <v>87</v>
      </c>
      <c r="B30" s="124" t="s">
        <v>116</v>
      </c>
      <c r="C30" s="125" t="s">
        <v>117</v>
      </c>
      <c r="D30" s="126"/>
      <c r="E30" s="127">
        <f>G17</f>
        <v>0</v>
      </c>
      <c r="F30" s="128">
        <v>0.22</v>
      </c>
      <c r="G30" s="129">
        <f t="shared" si="46"/>
        <v>0</v>
      </c>
      <c r="H30" s="127">
        <f>J17</f>
        <v>0</v>
      </c>
      <c r="I30" s="128">
        <v>0.22</v>
      </c>
      <c r="J30" s="129">
        <f t="shared" si="47"/>
        <v>0</v>
      </c>
      <c r="K30" s="127">
        <f>M17</f>
        <v>0</v>
      </c>
      <c r="L30" s="128">
        <v>0.22</v>
      </c>
      <c r="M30" s="129">
        <f t="shared" si="48"/>
        <v>0</v>
      </c>
      <c r="N30" s="127">
        <f>P17</f>
        <v>0</v>
      </c>
      <c r="O30" s="128">
        <v>0.22</v>
      </c>
      <c r="P30" s="129">
        <f t="shared" si="49"/>
        <v>0</v>
      </c>
      <c r="Q30" s="127">
        <f>S17</f>
        <v>0</v>
      </c>
      <c r="R30" s="128">
        <v>0.22</v>
      </c>
      <c r="S30" s="129">
        <f t="shared" si="50"/>
        <v>0</v>
      </c>
      <c r="T30" s="127">
        <f>V17</f>
        <v>0</v>
      </c>
      <c r="U30" s="128">
        <v>0.22</v>
      </c>
      <c r="V30" s="129">
        <f t="shared" si="51"/>
        <v>0</v>
      </c>
      <c r="W30" s="130">
        <f t="shared" si="52"/>
        <v>0</v>
      </c>
      <c r="X30" s="131">
        <f t="shared" si="53"/>
        <v>0</v>
      </c>
      <c r="Y30" s="131">
        <f t="shared" si="6"/>
        <v>0</v>
      </c>
      <c r="Z30" s="132" t="e">
        <f t="shared" si="7"/>
        <v>#DIV/0!</v>
      </c>
      <c r="AA30" s="133"/>
      <c r="AB30" s="135"/>
      <c r="AC30" s="135"/>
      <c r="AD30" s="135"/>
      <c r="AE30" s="135"/>
      <c r="AF30" s="135"/>
      <c r="AG30" s="135"/>
    </row>
    <row r="31" spans="1:33" ht="30" customHeight="1" x14ac:dyDescent="0.25">
      <c r="A31" s="136" t="s">
        <v>87</v>
      </c>
      <c r="B31" s="164" t="s">
        <v>118</v>
      </c>
      <c r="C31" s="183" t="s">
        <v>99</v>
      </c>
      <c r="D31" s="138"/>
      <c r="E31" s="139">
        <f>G21</f>
        <v>259965</v>
      </c>
      <c r="F31" s="140">
        <v>0.22</v>
      </c>
      <c r="G31" s="141">
        <f t="shared" si="46"/>
        <v>57192.3</v>
      </c>
      <c r="H31" s="139">
        <f>J21</f>
        <v>259965</v>
      </c>
      <c r="I31" s="140">
        <v>0.22</v>
      </c>
      <c r="J31" s="184">
        <f t="shared" si="47"/>
        <v>57192.3</v>
      </c>
      <c r="K31" s="139">
        <f>M21</f>
        <v>0</v>
      </c>
      <c r="L31" s="140">
        <v>0.22</v>
      </c>
      <c r="M31" s="141">
        <f t="shared" si="48"/>
        <v>0</v>
      </c>
      <c r="N31" s="139">
        <f>P21</f>
        <v>0</v>
      </c>
      <c r="O31" s="140">
        <v>0.22</v>
      </c>
      <c r="P31" s="141">
        <f t="shared" si="49"/>
        <v>0</v>
      </c>
      <c r="Q31" s="139">
        <f>S21</f>
        <v>0</v>
      </c>
      <c r="R31" s="140">
        <v>0.22</v>
      </c>
      <c r="S31" s="141">
        <f t="shared" si="50"/>
        <v>0</v>
      </c>
      <c r="T31" s="139">
        <f>V21</f>
        <v>0</v>
      </c>
      <c r="U31" s="140">
        <v>0.22</v>
      </c>
      <c r="V31" s="141">
        <f t="shared" si="51"/>
        <v>0</v>
      </c>
      <c r="W31" s="142">
        <f t="shared" si="52"/>
        <v>57192.3</v>
      </c>
      <c r="X31" s="131">
        <f t="shared" si="53"/>
        <v>57192.3</v>
      </c>
      <c r="Y31" s="131">
        <f t="shared" si="6"/>
        <v>0</v>
      </c>
      <c r="Z31" s="132">
        <f t="shared" si="7"/>
        <v>0</v>
      </c>
      <c r="AA31" s="143"/>
      <c r="AB31" s="135"/>
      <c r="AC31" s="135"/>
      <c r="AD31" s="135"/>
      <c r="AE31" s="135"/>
      <c r="AF31" s="135"/>
      <c r="AG31" s="135"/>
    </row>
    <row r="32" spans="1:33" ht="30" customHeight="1" x14ac:dyDescent="0.25">
      <c r="A32" s="112" t="s">
        <v>84</v>
      </c>
      <c r="B32" s="172" t="s">
        <v>119</v>
      </c>
      <c r="C32" s="144" t="s">
        <v>120</v>
      </c>
      <c r="D32" s="145"/>
      <c r="E32" s="146">
        <f>SUM(E33:E35)</f>
        <v>9</v>
      </c>
      <c r="F32" s="147"/>
      <c r="G32" s="148">
        <f t="shared" ref="G32:H32" si="54">SUM(G33:G35)</f>
        <v>109980</v>
      </c>
      <c r="H32" s="146">
        <f t="shared" si="54"/>
        <v>9</v>
      </c>
      <c r="I32" s="147"/>
      <c r="J32" s="148">
        <f t="shared" ref="J32:K32" si="55">SUM(J33:J35)</f>
        <v>109980</v>
      </c>
      <c r="K32" s="146">
        <f t="shared" si="55"/>
        <v>0</v>
      </c>
      <c r="L32" s="147"/>
      <c r="M32" s="148">
        <f t="shared" ref="M32:N32" si="56">SUM(M33:M35)</f>
        <v>0</v>
      </c>
      <c r="N32" s="146">
        <f t="shared" si="56"/>
        <v>0</v>
      </c>
      <c r="O32" s="147"/>
      <c r="P32" s="148">
        <f t="shared" ref="P32:Q32" si="57">SUM(P33:P35)</f>
        <v>0</v>
      </c>
      <c r="Q32" s="146">
        <f t="shared" si="57"/>
        <v>0</v>
      </c>
      <c r="R32" s="147"/>
      <c r="S32" s="148">
        <f t="shared" ref="S32:T32" si="58">SUM(S33:S35)</f>
        <v>0</v>
      </c>
      <c r="T32" s="146">
        <f t="shared" si="58"/>
        <v>0</v>
      </c>
      <c r="U32" s="147"/>
      <c r="V32" s="148">
        <f t="shared" ref="V32:X32" si="59">SUM(V33:V35)</f>
        <v>0</v>
      </c>
      <c r="W32" s="148">
        <f t="shared" si="59"/>
        <v>109980</v>
      </c>
      <c r="X32" s="148">
        <f t="shared" si="59"/>
        <v>109980</v>
      </c>
      <c r="Y32" s="148">
        <f t="shared" si="6"/>
        <v>0</v>
      </c>
      <c r="Z32" s="148">
        <f t="shared" si="7"/>
        <v>0</v>
      </c>
      <c r="AA32" s="150"/>
      <c r="AB32" s="10"/>
      <c r="AC32" s="10"/>
      <c r="AD32" s="10"/>
      <c r="AE32" s="10"/>
      <c r="AF32" s="10"/>
      <c r="AG32" s="10"/>
    </row>
    <row r="33" spans="1:33" ht="44.25" customHeight="1" x14ac:dyDescent="0.25">
      <c r="A33" s="123" t="s">
        <v>87</v>
      </c>
      <c r="B33" s="177" t="s">
        <v>121</v>
      </c>
      <c r="C33" s="125" t="s">
        <v>122</v>
      </c>
      <c r="D33" s="126" t="s">
        <v>90</v>
      </c>
      <c r="E33" s="127">
        <v>4.5</v>
      </c>
      <c r="F33" s="128">
        <v>13330</v>
      </c>
      <c r="G33" s="129">
        <f t="shared" ref="G33:G35" si="60">E33*F33</f>
        <v>59985</v>
      </c>
      <c r="H33" s="127">
        <v>4.5</v>
      </c>
      <c r="I33" s="128">
        <v>13330</v>
      </c>
      <c r="J33" s="129">
        <f t="shared" ref="J33:J35" si="61">H33*I33</f>
        <v>59985</v>
      </c>
      <c r="K33" s="127"/>
      <c r="L33" s="128"/>
      <c r="M33" s="129">
        <f t="shared" ref="M33:M35" si="62">K33*L33</f>
        <v>0</v>
      </c>
      <c r="N33" s="127"/>
      <c r="O33" s="128"/>
      <c r="P33" s="129">
        <f t="shared" ref="P33:P35" si="63">N33*O33</f>
        <v>0</v>
      </c>
      <c r="Q33" s="127"/>
      <c r="R33" s="128"/>
      <c r="S33" s="129">
        <f t="shared" ref="S33:S35" si="64">Q33*R33</f>
        <v>0</v>
      </c>
      <c r="T33" s="127"/>
      <c r="U33" s="128"/>
      <c r="V33" s="129">
        <f t="shared" ref="V33:V35" si="65">T33*U33</f>
        <v>0</v>
      </c>
      <c r="W33" s="130">
        <f t="shared" ref="W33:W35" si="66">G33+M33+S33</f>
        <v>59985</v>
      </c>
      <c r="X33" s="131">
        <f t="shared" ref="X33:X35" si="67">J33+P33+V33</f>
        <v>59985</v>
      </c>
      <c r="Y33" s="131">
        <f t="shared" si="6"/>
        <v>0</v>
      </c>
      <c r="Z33" s="132">
        <f t="shared" si="7"/>
        <v>0</v>
      </c>
      <c r="AA33" s="133"/>
      <c r="AB33" s="10"/>
      <c r="AC33" s="10"/>
      <c r="AD33" s="10"/>
      <c r="AE33" s="10"/>
      <c r="AF33" s="10"/>
      <c r="AG33" s="10"/>
    </row>
    <row r="34" spans="1:33" ht="30" customHeight="1" x14ac:dyDescent="0.25">
      <c r="A34" s="123" t="s">
        <v>87</v>
      </c>
      <c r="B34" s="124" t="s">
        <v>123</v>
      </c>
      <c r="C34" s="125" t="s">
        <v>124</v>
      </c>
      <c r="D34" s="126" t="s">
        <v>90</v>
      </c>
      <c r="E34" s="127">
        <v>4.5</v>
      </c>
      <c r="F34" s="162">
        <v>11110</v>
      </c>
      <c r="G34" s="129">
        <f t="shared" si="60"/>
        <v>49995</v>
      </c>
      <c r="H34" s="127">
        <v>4.5</v>
      </c>
      <c r="I34" s="162">
        <v>11110</v>
      </c>
      <c r="J34" s="129">
        <f t="shared" si="61"/>
        <v>49995</v>
      </c>
      <c r="K34" s="127"/>
      <c r="L34" s="128"/>
      <c r="M34" s="129">
        <f t="shared" si="62"/>
        <v>0</v>
      </c>
      <c r="N34" s="127"/>
      <c r="O34" s="128"/>
      <c r="P34" s="129">
        <f t="shared" si="63"/>
        <v>0</v>
      </c>
      <c r="Q34" s="127"/>
      <c r="R34" s="128"/>
      <c r="S34" s="129">
        <f t="shared" si="64"/>
        <v>0</v>
      </c>
      <c r="T34" s="127"/>
      <c r="U34" s="128"/>
      <c r="V34" s="129">
        <f t="shared" si="65"/>
        <v>0</v>
      </c>
      <c r="W34" s="130">
        <f t="shared" si="66"/>
        <v>49995</v>
      </c>
      <c r="X34" s="131">
        <f t="shared" si="67"/>
        <v>49995</v>
      </c>
      <c r="Y34" s="131">
        <f t="shared" si="6"/>
        <v>0</v>
      </c>
      <c r="Z34" s="132">
        <f t="shared" si="7"/>
        <v>0</v>
      </c>
      <c r="AA34" s="133"/>
      <c r="AB34" s="10"/>
      <c r="AC34" s="10"/>
      <c r="AD34" s="10"/>
      <c r="AE34" s="10"/>
      <c r="AF34" s="10"/>
      <c r="AG34" s="10"/>
    </row>
    <row r="35" spans="1:33" ht="30" customHeight="1" x14ac:dyDescent="0.25">
      <c r="A35" s="136" t="s">
        <v>87</v>
      </c>
      <c r="B35" s="137" t="s">
        <v>125</v>
      </c>
      <c r="C35" s="185" t="s">
        <v>126</v>
      </c>
      <c r="D35" s="138" t="s">
        <v>90</v>
      </c>
      <c r="E35" s="139"/>
      <c r="F35" s="140"/>
      <c r="G35" s="141">
        <f t="shared" si="60"/>
        <v>0</v>
      </c>
      <c r="H35" s="139"/>
      <c r="I35" s="140"/>
      <c r="J35" s="141">
        <f t="shared" si="61"/>
        <v>0</v>
      </c>
      <c r="K35" s="153"/>
      <c r="L35" s="154"/>
      <c r="M35" s="155">
        <f t="shared" si="62"/>
        <v>0</v>
      </c>
      <c r="N35" s="153"/>
      <c r="O35" s="154"/>
      <c r="P35" s="155">
        <f t="shared" si="63"/>
        <v>0</v>
      </c>
      <c r="Q35" s="153"/>
      <c r="R35" s="154"/>
      <c r="S35" s="155">
        <f t="shared" si="64"/>
        <v>0</v>
      </c>
      <c r="T35" s="153"/>
      <c r="U35" s="154"/>
      <c r="V35" s="155">
        <f t="shared" si="65"/>
        <v>0</v>
      </c>
      <c r="W35" s="142">
        <f t="shared" si="66"/>
        <v>0</v>
      </c>
      <c r="X35" s="131">
        <f t="shared" si="67"/>
        <v>0</v>
      </c>
      <c r="Y35" s="186">
        <f t="shared" si="6"/>
        <v>0</v>
      </c>
      <c r="Z35" s="132" t="e">
        <f t="shared" si="7"/>
        <v>#DIV/0!</v>
      </c>
      <c r="AA35" s="158"/>
      <c r="AB35" s="10"/>
      <c r="AC35" s="10"/>
      <c r="AD35" s="10"/>
      <c r="AE35" s="10"/>
      <c r="AF35" s="10"/>
      <c r="AG35" s="10"/>
    </row>
    <row r="36" spans="1:33" ht="30" customHeight="1" x14ac:dyDescent="0.25">
      <c r="A36" s="187" t="s">
        <v>127</v>
      </c>
      <c r="B36" s="188"/>
      <c r="C36" s="189"/>
      <c r="D36" s="190"/>
      <c r="E36" s="191"/>
      <c r="F36" s="192"/>
      <c r="G36" s="193">
        <f>G13+G17+G21+G28+G32</f>
        <v>427137.3</v>
      </c>
      <c r="H36" s="191"/>
      <c r="I36" s="192"/>
      <c r="J36" s="193">
        <f>J13+J17+J21+J28+J32</f>
        <v>427137.3</v>
      </c>
      <c r="K36" s="191"/>
      <c r="L36" s="194"/>
      <c r="M36" s="193">
        <f>M13+M17+M21+M27+M32</f>
        <v>0</v>
      </c>
      <c r="N36" s="191"/>
      <c r="O36" s="194"/>
      <c r="P36" s="193">
        <f>P13+P17+P21+P27+P32</f>
        <v>0</v>
      </c>
      <c r="Q36" s="191"/>
      <c r="R36" s="194"/>
      <c r="S36" s="193">
        <f>S13+S17+S21+S27+S32</f>
        <v>0</v>
      </c>
      <c r="T36" s="191"/>
      <c r="U36" s="194"/>
      <c r="V36" s="193">
        <f>V13+V17+V21+V27+V32</f>
        <v>0</v>
      </c>
      <c r="W36" s="193">
        <f t="shared" ref="W36:X36" si="68">W13+W17+W21+W28+W32</f>
        <v>427137.3</v>
      </c>
      <c r="X36" s="195">
        <f t="shared" si="68"/>
        <v>427137.3</v>
      </c>
      <c r="Y36" s="196">
        <f t="shared" si="6"/>
        <v>0</v>
      </c>
      <c r="Z36" s="197">
        <f t="shared" si="7"/>
        <v>0</v>
      </c>
      <c r="AA36" s="198"/>
      <c r="AB36" s="9"/>
      <c r="AC36" s="10"/>
      <c r="AD36" s="10"/>
      <c r="AE36" s="10"/>
      <c r="AF36" s="10"/>
      <c r="AG36" s="10"/>
    </row>
    <row r="37" spans="1:33" ht="30" customHeight="1" x14ac:dyDescent="0.25">
      <c r="A37" s="199" t="s">
        <v>82</v>
      </c>
      <c r="B37" s="200">
        <v>2</v>
      </c>
      <c r="C37" s="201" t="s">
        <v>128</v>
      </c>
      <c r="D37" s="202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10"/>
      <c r="X37" s="110"/>
      <c r="Y37" s="203"/>
      <c r="Z37" s="110"/>
      <c r="AA37" s="111"/>
      <c r="AB37" s="10"/>
      <c r="AC37" s="10"/>
      <c r="AD37" s="10"/>
      <c r="AE37" s="10"/>
      <c r="AF37" s="10"/>
      <c r="AG37" s="10"/>
    </row>
    <row r="38" spans="1:33" ht="30" customHeight="1" x14ac:dyDescent="0.25">
      <c r="A38" s="112" t="s">
        <v>84</v>
      </c>
      <c r="B38" s="172" t="s">
        <v>129</v>
      </c>
      <c r="C38" s="114" t="s">
        <v>130</v>
      </c>
      <c r="D38" s="115"/>
      <c r="E38" s="116">
        <f>SUM(E39:E41)</f>
        <v>0</v>
      </c>
      <c r="F38" s="117"/>
      <c r="G38" s="118">
        <f t="shared" ref="G38:H38" si="69">SUM(G39:G41)</f>
        <v>0</v>
      </c>
      <c r="H38" s="116">
        <f t="shared" si="69"/>
        <v>0</v>
      </c>
      <c r="I38" s="117"/>
      <c r="J38" s="118">
        <f t="shared" ref="J38:K38" si="70">SUM(J39:J41)</f>
        <v>0</v>
      </c>
      <c r="K38" s="116">
        <f t="shared" si="70"/>
        <v>0</v>
      </c>
      <c r="L38" s="117"/>
      <c r="M38" s="118">
        <f t="shared" ref="M38:N38" si="71">SUM(M39:M41)</f>
        <v>0</v>
      </c>
      <c r="N38" s="116">
        <f t="shared" si="71"/>
        <v>0</v>
      </c>
      <c r="O38" s="117"/>
      <c r="P38" s="118">
        <f t="shared" ref="P38:Q38" si="72">SUM(P39:P41)</f>
        <v>0</v>
      </c>
      <c r="Q38" s="116">
        <f t="shared" si="72"/>
        <v>0</v>
      </c>
      <c r="R38" s="117"/>
      <c r="S38" s="118">
        <f t="shared" ref="S38:T38" si="73">SUM(S39:S41)</f>
        <v>0</v>
      </c>
      <c r="T38" s="116">
        <f t="shared" si="73"/>
        <v>0</v>
      </c>
      <c r="U38" s="117"/>
      <c r="V38" s="118">
        <f t="shared" ref="V38:X38" si="74">SUM(V39:V41)</f>
        <v>0</v>
      </c>
      <c r="W38" s="118">
        <f t="shared" si="74"/>
        <v>0</v>
      </c>
      <c r="X38" s="204">
        <f t="shared" si="74"/>
        <v>0</v>
      </c>
      <c r="Y38" s="147">
        <f t="shared" ref="Y38:Y50" si="75">W38-X38</f>
        <v>0</v>
      </c>
      <c r="Z38" s="205" t="e">
        <f t="shared" ref="Z38:Z50" si="76">Y38/W38</f>
        <v>#DIV/0!</v>
      </c>
      <c r="AA38" s="121"/>
      <c r="AB38" s="206"/>
      <c r="AC38" s="122"/>
      <c r="AD38" s="122"/>
      <c r="AE38" s="122"/>
      <c r="AF38" s="122"/>
      <c r="AG38" s="122"/>
    </row>
    <row r="39" spans="1:33" ht="42" customHeight="1" x14ac:dyDescent="0.25">
      <c r="A39" s="123" t="s">
        <v>87</v>
      </c>
      <c r="B39" s="124" t="s">
        <v>131</v>
      </c>
      <c r="C39" s="125" t="s">
        <v>132</v>
      </c>
      <c r="D39" s="126" t="s">
        <v>133</v>
      </c>
      <c r="E39" s="127"/>
      <c r="F39" s="128"/>
      <c r="G39" s="129">
        <f t="shared" ref="G39:G41" si="77">E39*F39</f>
        <v>0</v>
      </c>
      <c r="H39" s="127"/>
      <c r="I39" s="128"/>
      <c r="J39" s="129">
        <f t="shared" ref="J39:J41" si="78">H39*I39</f>
        <v>0</v>
      </c>
      <c r="K39" s="127"/>
      <c r="L39" s="128"/>
      <c r="M39" s="129">
        <f t="shared" ref="M39:M41" si="79">K39*L39</f>
        <v>0</v>
      </c>
      <c r="N39" s="127"/>
      <c r="O39" s="128"/>
      <c r="P39" s="129">
        <f t="shared" ref="P39:P41" si="80">N39*O39</f>
        <v>0</v>
      </c>
      <c r="Q39" s="127"/>
      <c r="R39" s="128"/>
      <c r="S39" s="129">
        <f t="shared" ref="S39:S41" si="81">Q39*R39</f>
        <v>0</v>
      </c>
      <c r="T39" s="127"/>
      <c r="U39" s="128"/>
      <c r="V39" s="129">
        <f t="shared" ref="V39:V41" si="82">T39*U39</f>
        <v>0</v>
      </c>
      <c r="W39" s="130">
        <f t="shared" ref="W39:W41" si="83">G39+M39+S39</f>
        <v>0</v>
      </c>
      <c r="X39" s="131">
        <f t="shared" ref="X39:X41" si="84">J39+P39+V39</f>
        <v>0</v>
      </c>
      <c r="Y39" s="131">
        <f t="shared" si="75"/>
        <v>0</v>
      </c>
      <c r="Z39" s="132" t="e">
        <f t="shared" si="76"/>
        <v>#DIV/0!</v>
      </c>
      <c r="AA39" s="133"/>
      <c r="AB39" s="135"/>
      <c r="AC39" s="135"/>
      <c r="AD39" s="135"/>
      <c r="AE39" s="135"/>
      <c r="AF39" s="135"/>
      <c r="AG39" s="135"/>
    </row>
    <row r="40" spans="1:33" ht="39" customHeight="1" x14ac:dyDescent="0.25">
      <c r="A40" s="123" t="s">
        <v>87</v>
      </c>
      <c r="B40" s="124" t="s">
        <v>134</v>
      </c>
      <c r="C40" s="125" t="s">
        <v>132</v>
      </c>
      <c r="D40" s="126" t="s">
        <v>133</v>
      </c>
      <c r="E40" s="127"/>
      <c r="F40" s="128"/>
      <c r="G40" s="129">
        <f t="shared" si="77"/>
        <v>0</v>
      </c>
      <c r="H40" s="127"/>
      <c r="I40" s="128"/>
      <c r="J40" s="129">
        <f t="shared" si="78"/>
        <v>0</v>
      </c>
      <c r="K40" s="127"/>
      <c r="L40" s="128"/>
      <c r="M40" s="129">
        <f t="shared" si="79"/>
        <v>0</v>
      </c>
      <c r="N40" s="127"/>
      <c r="O40" s="128"/>
      <c r="P40" s="129">
        <f t="shared" si="80"/>
        <v>0</v>
      </c>
      <c r="Q40" s="127"/>
      <c r="R40" s="128"/>
      <c r="S40" s="129">
        <f t="shared" si="81"/>
        <v>0</v>
      </c>
      <c r="T40" s="127"/>
      <c r="U40" s="128"/>
      <c r="V40" s="129">
        <f t="shared" si="82"/>
        <v>0</v>
      </c>
      <c r="W40" s="130">
        <f t="shared" si="83"/>
        <v>0</v>
      </c>
      <c r="X40" s="131">
        <f t="shared" si="84"/>
        <v>0</v>
      </c>
      <c r="Y40" s="131">
        <f t="shared" si="75"/>
        <v>0</v>
      </c>
      <c r="Z40" s="132" t="e">
        <f t="shared" si="76"/>
        <v>#DIV/0!</v>
      </c>
      <c r="AA40" s="133"/>
      <c r="AB40" s="135"/>
      <c r="AC40" s="135"/>
      <c r="AD40" s="135"/>
      <c r="AE40" s="135"/>
      <c r="AF40" s="135"/>
      <c r="AG40" s="135"/>
    </row>
    <row r="41" spans="1:33" ht="41.25" customHeight="1" x14ac:dyDescent="0.25">
      <c r="A41" s="151" t="s">
        <v>87</v>
      </c>
      <c r="B41" s="164" t="s">
        <v>135</v>
      </c>
      <c r="C41" s="125" t="s">
        <v>132</v>
      </c>
      <c r="D41" s="152" t="s">
        <v>133</v>
      </c>
      <c r="E41" s="153"/>
      <c r="F41" s="154"/>
      <c r="G41" s="155">
        <f t="shared" si="77"/>
        <v>0</v>
      </c>
      <c r="H41" s="153"/>
      <c r="I41" s="154"/>
      <c r="J41" s="155">
        <f t="shared" si="78"/>
        <v>0</v>
      </c>
      <c r="K41" s="153"/>
      <c r="L41" s="154"/>
      <c r="M41" s="155">
        <f t="shared" si="79"/>
        <v>0</v>
      </c>
      <c r="N41" s="153"/>
      <c r="O41" s="154"/>
      <c r="P41" s="155">
        <f t="shared" si="80"/>
        <v>0</v>
      </c>
      <c r="Q41" s="153"/>
      <c r="R41" s="154"/>
      <c r="S41" s="155">
        <f t="shared" si="81"/>
        <v>0</v>
      </c>
      <c r="T41" s="153"/>
      <c r="U41" s="154"/>
      <c r="V41" s="155">
        <f t="shared" si="82"/>
        <v>0</v>
      </c>
      <c r="W41" s="142">
        <f t="shared" si="83"/>
        <v>0</v>
      </c>
      <c r="X41" s="131">
        <f t="shared" si="84"/>
        <v>0</v>
      </c>
      <c r="Y41" s="131">
        <f t="shared" si="75"/>
        <v>0</v>
      </c>
      <c r="Z41" s="132" t="e">
        <f t="shared" si="76"/>
        <v>#DIV/0!</v>
      </c>
      <c r="AA41" s="158"/>
      <c r="AB41" s="135"/>
      <c r="AC41" s="135"/>
      <c r="AD41" s="135"/>
      <c r="AE41" s="135"/>
      <c r="AF41" s="135"/>
      <c r="AG41" s="135"/>
    </row>
    <row r="42" spans="1:33" ht="30" customHeight="1" x14ac:dyDescent="0.25">
      <c r="A42" s="112" t="s">
        <v>84</v>
      </c>
      <c r="B42" s="172" t="s">
        <v>136</v>
      </c>
      <c r="C42" s="159" t="s">
        <v>137</v>
      </c>
      <c r="D42" s="145"/>
      <c r="E42" s="146">
        <f>SUM(E43:E45)</f>
        <v>0</v>
      </c>
      <c r="F42" s="147"/>
      <c r="G42" s="148">
        <f t="shared" ref="G42:H42" si="85">SUM(G43:G45)</f>
        <v>0</v>
      </c>
      <c r="H42" s="146">
        <f t="shared" si="85"/>
        <v>0</v>
      </c>
      <c r="I42" s="147"/>
      <c r="J42" s="148">
        <f t="shared" ref="J42:K42" si="86">SUM(J43:J45)</f>
        <v>0</v>
      </c>
      <c r="K42" s="146">
        <f t="shared" si="86"/>
        <v>0</v>
      </c>
      <c r="L42" s="147"/>
      <c r="M42" s="148">
        <f t="shared" ref="M42:N42" si="87">SUM(M43:M45)</f>
        <v>0</v>
      </c>
      <c r="N42" s="146">
        <f t="shared" si="87"/>
        <v>0</v>
      </c>
      <c r="O42" s="147"/>
      <c r="P42" s="148">
        <f t="shared" ref="P42:Q42" si="88">SUM(P43:P45)</f>
        <v>0</v>
      </c>
      <c r="Q42" s="146">
        <f t="shared" si="88"/>
        <v>0</v>
      </c>
      <c r="R42" s="147"/>
      <c r="S42" s="148">
        <f t="shared" ref="S42:T42" si="89">SUM(S43:S45)</f>
        <v>0</v>
      </c>
      <c r="T42" s="146">
        <f t="shared" si="89"/>
        <v>0</v>
      </c>
      <c r="U42" s="147"/>
      <c r="V42" s="148">
        <f t="shared" ref="V42:X42" si="90">SUM(V43:V45)</f>
        <v>0</v>
      </c>
      <c r="W42" s="148">
        <f t="shared" si="90"/>
        <v>0</v>
      </c>
      <c r="X42" s="148">
        <f t="shared" si="90"/>
        <v>0</v>
      </c>
      <c r="Y42" s="207">
        <f t="shared" si="75"/>
        <v>0</v>
      </c>
      <c r="Z42" s="207" t="e">
        <f t="shared" si="76"/>
        <v>#DIV/0!</v>
      </c>
      <c r="AA42" s="150"/>
      <c r="AB42" s="122"/>
      <c r="AC42" s="122"/>
      <c r="AD42" s="122"/>
      <c r="AE42" s="122"/>
      <c r="AF42" s="122"/>
      <c r="AG42" s="122"/>
    </row>
    <row r="43" spans="1:33" ht="30" customHeight="1" x14ac:dyDescent="0.25">
      <c r="A43" s="123" t="s">
        <v>87</v>
      </c>
      <c r="B43" s="124" t="s">
        <v>138</v>
      </c>
      <c r="C43" s="125" t="s">
        <v>139</v>
      </c>
      <c r="D43" s="126" t="s">
        <v>140</v>
      </c>
      <c r="E43" s="127"/>
      <c r="F43" s="128"/>
      <c r="G43" s="129">
        <f t="shared" ref="G43:G45" si="91">E43*F43</f>
        <v>0</v>
      </c>
      <c r="H43" s="127"/>
      <c r="I43" s="128"/>
      <c r="J43" s="129">
        <f t="shared" ref="J43:J45" si="92">H43*I43</f>
        <v>0</v>
      </c>
      <c r="K43" s="127"/>
      <c r="L43" s="128"/>
      <c r="M43" s="129">
        <f t="shared" ref="M43:M45" si="93">K43*L43</f>
        <v>0</v>
      </c>
      <c r="N43" s="127"/>
      <c r="O43" s="128"/>
      <c r="P43" s="129">
        <f t="shared" ref="P43:P45" si="94">N43*O43</f>
        <v>0</v>
      </c>
      <c r="Q43" s="127"/>
      <c r="R43" s="128"/>
      <c r="S43" s="129">
        <f t="shared" ref="S43:S45" si="95">Q43*R43</f>
        <v>0</v>
      </c>
      <c r="T43" s="127"/>
      <c r="U43" s="128"/>
      <c r="V43" s="129">
        <f t="shared" ref="V43:V45" si="96">T43*U43</f>
        <v>0</v>
      </c>
      <c r="W43" s="130">
        <f t="shared" ref="W43:W45" si="97">G43+M43+S43</f>
        <v>0</v>
      </c>
      <c r="X43" s="131">
        <f t="shared" ref="X43:X45" si="98">J43+P43+V43</f>
        <v>0</v>
      </c>
      <c r="Y43" s="131">
        <f t="shared" si="75"/>
        <v>0</v>
      </c>
      <c r="Z43" s="132" t="e">
        <f t="shared" si="76"/>
        <v>#DIV/0!</v>
      </c>
      <c r="AA43" s="133"/>
      <c r="AB43" s="135"/>
      <c r="AC43" s="135"/>
      <c r="AD43" s="135"/>
      <c r="AE43" s="135"/>
      <c r="AF43" s="135"/>
      <c r="AG43" s="135"/>
    </row>
    <row r="44" spans="1:33" ht="30" customHeight="1" x14ac:dyDescent="0.25">
      <c r="A44" s="123" t="s">
        <v>87</v>
      </c>
      <c r="B44" s="124" t="s">
        <v>141</v>
      </c>
      <c r="C44" s="208" t="s">
        <v>139</v>
      </c>
      <c r="D44" s="126" t="s">
        <v>140</v>
      </c>
      <c r="E44" s="127"/>
      <c r="F44" s="128"/>
      <c r="G44" s="129">
        <f t="shared" si="91"/>
        <v>0</v>
      </c>
      <c r="H44" s="127"/>
      <c r="I44" s="128"/>
      <c r="J44" s="129">
        <f t="shared" si="92"/>
        <v>0</v>
      </c>
      <c r="K44" s="127"/>
      <c r="L44" s="128"/>
      <c r="M44" s="129">
        <f t="shared" si="93"/>
        <v>0</v>
      </c>
      <c r="N44" s="127"/>
      <c r="O44" s="128"/>
      <c r="P44" s="129">
        <f t="shared" si="94"/>
        <v>0</v>
      </c>
      <c r="Q44" s="127"/>
      <c r="R44" s="128"/>
      <c r="S44" s="129">
        <f t="shared" si="95"/>
        <v>0</v>
      </c>
      <c r="T44" s="127"/>
      <c r="U44" s="128"/>
      <c r="V44" s="129">
        <f t="shared" si="96"/>
        <v>0</v>
      </c>
      <c r="W44" s="130">
        <f t="shared" si="97"/>
        <v>0</v>
      </c>
      <c r="X44" s="131">
        <f t="shared" si="98"/>
        <v>0</v>
      </c>
      <c r="Y44" s="131">
        <f t="shared" si="75"/>
        <v>0</v>
      </c>
      <c r="Z44" s="132" t="e">
        <f t="shared" si="76"/>
        <v>#DIV/0!</v>
      </c>
      <c r="AA44" s="133"/>
      <c r="AB44" s="135"/>
      <c r="AC44" s="135"/>
      <c r="AD44" s="135"/>
      <c r="AE44" s="135"/>
      <c r="AF44" s="135"/>
      <c r="AG44" s="135"/>
    </row>
    <row r="45" spans="1:33" ht="30" customHeight="1" x14ac:dyDescent="0.25">
      <c r="A45" s="151" t="s">
        <v>87</v>
      </c>
      <c r="B45" s="164" t="s">
        <v>142</v>
      </c>
      <c r="C45" s="209" t="s">
        <v>139</v>
      </c>
      <c r="D45" s="152" t="s">
        <v>140</v>
      </c>
      <c r="E45" s="153"/>
      <c r="F45" s="154"/>
      <c r="G45" s="155">
        <f t="shared" si="91"/>
        <v>0</v>
      </c>
      <c r="H45" s="153"/>
      <c r="I45" s="154"/>
      <c r="J45" s="155">
        <f t="shared" si="92"/>
        <v>0</v>
      </c>
      <c r="K45" s="153"/>
      <c r="L45" s="154"/>
      <c r="M45" s="155">
        <f t="shared" si="93"/>
        <v>0</v>
      </c>
      <c r="N45" s="153"/>
      <c r="O45" s="154"/>
      <c r="P45" s="155">
        <f t="shared" si="94"/>
        <v>0</v>
      </c>
      <c r="Q45" s="153"/>
      <c r="R45" s="154"/>
      <c r="S45" s="155">
        <f t="shared" si="95"/>
        <v>0</v>
      </c>
      <c r="T45" s="153"/>
      <c r="U45" s="154"/>
      <c r="V45" s="155">
        <f t="shared" si="96"/>
        <v>0</v>
      </c>
      <c r="W45" s="142">
        <f t="shared" si="97"/>
        <v>0</v>
      </c>
      <c r="X45" s="131">
        <f t="shared" si="98"/>
        <v>0</v>
      </c>
      <c r="Y45" s="131">
        <f t="shared" si="75"/>
        <v>0</v>
      </c>
      <c r="Z45" s="132" t="e">
        <f t="shared" si="76"/>
        <v>#DIV/0!</v>
      </c>
      <c r="AA45" s="158"/>
      <c r="AB45" s="135"/>
      <c r="AC45" s="135"/>
      <c r="AD45" s="135"/>
      <c r="AE45" s="135"/>
      <c r="AF45" s="135"/>
      <c r="AG45" s="135"/>
    </row>
    <row r="46" spans="1:33" ht="30" customHeight="1" x14ac:dyDescent="0.25">
      <c r="A46" s="112" t="s">
        <v>84</v>
      </c>
      <c r="B46" s="172" t="s">
        <v>143</v>
      </c>
      <c r="C46" s="159" t="s">
        <v>144</v>
      </c>
      <c r="D46" s="145"/>
      <c r="E46" s="146">
        <f>SUM(E47:E49)</f>
        <v>0</v>
      </c>
      <c r="F46" s="147"/>
      <c r="G46" s="148">
        <f t="shared" ref="G46:H46" si="99">SUM(G47:G49)</f>
        <v>0</v>
      </c>
      <c r="H46" s="146">
        <f t="shared" si="99"/>
        <v>0</v>
      </c>
      <c r="I46" s="147"/>
      <c r="J46" s="148">
        <f t="shared" ref="J46:K46" si="100">SUM(J47:J49)</f>
        <v>0</v>
      </c>
      <c r="K46" s="146">
        <f t="shared" si="100"/>
        <v>0</v>
      </c>
      <c r="L46" s="147"/>
      <c r="M46" s="148">
        <f t="shared" ref="M46:N46" si="101">SUM(M47:M49)</f>
        <v>0</v>
      </c>
      <c r="N46" s="146">
        <f t="shared" si="101"/>
        <v>0</v>
      </c>
      <c r="O46" s="147"/>
      <c r="P46" s="148">
        <f t="shared" ref="P46:Q46" si="102">SUM(P47:P49)</f>
        <v>0</v>
      </c>
      <c r="Q46" s="146">
        <f t="shared" si="102"/>
        <v>0</v>
      </c>
      <c r="R46" s="147"/>
      <c r="S46" s="148">
        <f t="shared" ref="S46:T46" si="103">SUM(S47:S49)</f>
        <v>0</v>
      </c>
      <c r="T46" s="146">
        <f t="shared" si="103"/>
        <v>0</v>
      </c>
      <c r="U46" s="147"/>
      <c r="V46" s="148">
        <f t="shared" ref="V46:X46" si="104">SUM(V47:V49)</f>
        <v>0</v>
      </c>
      <c r="W46" s="148">
        <f t="shared" si="104"/>
        <v>0</v>
      </c>
      <c r="X46" s="148">
        <f t="shared" si="104"/>
        <v>0</v>
      </c>
      <c r="Y46" s="147">
        <f t="shared" si="75"/>
        <v>0</v>
      </c>
      <c r="Z46" s="147" t="e">
        <f t="shared" si="76"/>
        <v>#DIV/0!</v>
      </c>
      <c r="AA46" s="150"/>
      <c r="AB46" s="122"/>
      <c r="AC46" s="122"/>
      <c r="AD46" s="122"/>
      <c r="AE46" s="122"/>
      <c r="AF46" s="122"/>
      <c r="AG46" s="122"/>
    </row>
    <row r="47" spans="1:33" ht="30" customHeight="1" x14ac:dyDescent="0.25">
      <c r="A47" s="123" t="s">
        <v>87</v>
      </c>
      <c r="B47" s="124" t="s">
        <v>145</v>
      </c>
      <c r="C47" s="125" t="s">
        <v>146</v>
      </c>
      <c r="D47" s="126" t="s">
        <v>140</v>
      </c>
      <c r="E47" s="127"/>
      <c r="F47" s="128"/>
      <c r="G47" s="129">
        <f t="shared" ref="G47:G49" si="105">E47*F47</f>
        <v>0</v>
      </c>
      <c r="H47" s="127"/>
      <c r="I47" s="128"/>
      <c r="J47" s="129">
        <f t="shared" ref="J47:J49" si="106">H47*I47</f>
        <v>0</v>
      </c>
      <c r="K47" s="127"/>
      <c r="L47" s="128"/>
      <c r="M47" s="129">
        <f t="shared" ref="M47:M49" si="107">K47*L47</f>
        <v>0</v>
      </c>
      <c r="N47" s="127"/>
      <c r="O47" s="128"/>
      <c r="P47" s="129">
        <f t="shared" ref="P47:P49" si="108">N47*O47</f>
        <v>0</v>
      </c>
      <c r="Q47" s="127"/>
      <c r="R47" s="128"/>
      <c r="S47" s="129">
        <f t="shared" ref="S47:S49" si="109">Q47*R47</f>
        <v>0</v>
      </c>
      <c r="T47" s="127"/>
      <c r="U47" s="128"/>
      <c r="V47" s="129">
        <f t="shared" ref="V47:V49" si="110">T47*U47</f>
        <v>0</v>
      </c>
      <c r="W47" s="130">
        <f t="shared" ref="W47:W49" si="111">G47+M47+S47</f>
        <v>0</v>
      </c>
      <c r="X47" s="131">
        <f t="shared" ref="X47:X49" si="112">J47+P47+V47</f>
        <v>0</v>
      </c>
      <c r="Y47" s="131">
        <f t="shared" si="75"/>
        <v>0</v>
      </c>
      <c r="Z47" s="132" t="e">
        <f t="shared" si="76"/>
        <v>#DIV/0!</v>
      </c>
      <c r="AA47" s="133"/>
      <c r="AB47" s="134"/>
      <c r="AC47" s="135"/>
      <c r="AD47" s="135"/>
      <c r="AE47" s="135"/>
      <c r="AF47" s="135"/>
      <c r="AG47" s="135"/>
    </row>
    <row r="48" spans="1:33" ht="30" customHeight="1" x14ac:dyDescent="0.25">
      <c r="A48" s="123" t="s">
        <v>87</v>
      </c>
      <c r="B48" s="124" t="s">
        <v>147</v>
      </c>
      <c r="C48" s="125" t="s">
        <v>148</v>
      </c>
      <c r="D48" s="126" t="s">
        <v>140</v>
      </c>
      <c r="E48" s="127"/>
      <c r="F48" s="128"/>
      <c r="G48" s="129">
        <f t="shared" si="105"/>
        <v>0</v>
      </c>
      <c r="H48" s="127"/>
      <c r="I48" s="128"/>
      <c r="J48" s="129">
        <f t="shared" si="106"/>
        <v>0</v>
      </c>
      <c r="K48" s="127"/>
      <c r="L48" s="128"/>
      <c r="M48" s="129">
        <f t="shared" si="107"/>
        <v>0</v>
      </c>
      <c r="N48" s="127"/>
      <c r="O48" s="128"/>
      <c r="P48" s="129">
        <f t="shared" si="108"/>
        <v>0</v>
      </c>
      <c r="Q48" s="127"/>
      <c r="R48" s="128"/>
      <c r="S48" s="129">
        <f t="shared" si="109"/>
        <v>0</v>
      </c>
      <c r="T48" s="127"/>
      <c r="U48" s="128"/>
      <c r="V48" s="129">
        <f t="shared" si="110"/>
        <v>0</v>
      </c>
      <c r="W48" s="130">
        <f t="shared" si="111"/>
        <v>0</v>
      </c>
      <c r="X48" s="131">
        <f t="shared" si="112"/>
        <v>0</v>
      </c>
      <c r="Y48" s="131">
        <f t="shared" si="75"/>
        <v>0</v>
      </c>
      <c r="Z48" s="132" t="e">
        <f t="shared" si="76"/>
        <v>#DIV/0!</v>
      </c>
      <c r="AA48" s="133"/>
      <c r="AB48" s="135"/>
      <c r="AC48" s="135"/>
      <c r="AD48" s="135"/>
      <c r="AE48" s="135"/>
      <c r="AF48" s="135"/>
      <c r="AG48" s="135"/>
    </row>
    <row r="49" spans="1:33" ht="30" customHeight="1" x14ac:dyDescent="0.25">
      <c r="A49" s="136" t="s">
        <v>87</v>
      </c>
      <c r="B49" s="137" t="s">
        <v>149</v>
      </c>
      <c r="C49" s="185" t="s">
        <v>146</v>
      </c>
      <c r="D49" s="138" t="s">
        <v>140</v>
      </c>
      <c r="E49" s="153"/>
      <c r="F49" s="154"/>
      <c r="G49" s="155">
        <f t="shared" si="105"/>
        <v>0</v>
      </c>
      <c r="H49" s="153"/>
      <c r="I49" s="154"/>
      <c r="J49" s="155">
        <f t="shared" si="106"/>
        <v>0</v>
      </c>
      <c r="K49" s="153"/>
      <c r="L49" s="154"/>
      <c r="M49" s="155">
        <f t="shared" si="107"/>
        <v>0</v>
      </c>
      <c r="N49" s="153"/>
      <c r="O49" s="154"/>
      <c r="P49" s="155">
        <f t="shared" si="108"/>
        <v>0</v>
      </c>
      <c r="Q49" s="153"/>
      <c r="R49" s="154"/>
      <c r="S49" s="155">
        <f t="shared" si="109"/>
        <v>0</v>
      </c>
      <c r="T49" s="153"/>
      <c r="U49" s="154"/>
      <c r="V49" s="155">
        <f t="shared" si="110"/>
        <v>0</v>
      </c>
      <c r="W49" s="142">
        <f t="shared" si="111"/>
        <v>0</v>
      </c>
      <c r="X49" s="131">
        <f t="shared" si="112"/>
        <v>0</v>
      </c>
      <c r="Y49" s="131">
        <f t="shared" si="75"/>
        <v>0</v>
      </c>
      <c r="Z49" s="132" t="e">
        <f t="shared" si="76"/>
        <v>#DIV/0!</v>
      </c>
      <c r="AA49" s="158"/>
      <c r="AB49" s="135"/>
      <c r="AC49" s="135"/>
      <c r="AD49" s="135"/>
      <c r="AE49" s="135"/>
      <c r="AF49" s="135"/>
      <c r="AG49" s="135"/>
    </row>
    <row r="50" spans="1:33" ht="30" customHeight="1" x14ac:dyDescent="0.25">
      <c r="A50" s="187" t="s">
        <v>150</v>
      </c>
      <c r="B50" s="188"/>
      <c r="C50" s="189"/>
      <c r="D50" s="190"/>
      <c r="E50" s="194">
        <f>E46+E42+E38</f>
        <v>0</v>
      </c>
      <c r="F50" s="210"/>
      <c r="G50" s="193">
        <f t="shared" ref="G50:H50" si="113">G46+G42+G38</f>
        <v>0</v>
      </c>
      <c r="H50" s="194">
        <f t="shared" si="113"/>
        <v>0</v>
      </c>
      <c r="I50" s="210"/>
      <c r="J50" s="193">
        <f t="shared" ref="J50:K50" si="114">J46+J42+J38</f>
        <v>0</v>
      </c>
      <c r="K50" s="211">
        <f t="shared" si="114"/>
        <v>0</v>
      </c>
      <c r="L50" s="210"/>
      <c r="M50" s="193">
        <f t="shared" ref="M50:N50" si="115">M46+M42+M38</f>
        <v>0</v>
      </c>
      <c r="N50" s="211">
        <f t="shared" si="115"/>
        <v>0</v>
      </c>
      <c r="O50" s="210"/>
      <c r="P50" s="193">
        <f t="shared" ref="P50:Q50" si="116">P46+P42+P38</f>
        <v>0</v>
      </c>
      <c r="Q50" s="211">
        <f t="shared" si="116"/>
        <v>0</v>
      </c>
      <c r="R50" s="210"/>
      <c r="S50" s="193">
        <f t="shared" ref="S50:T50" si="117">S46+S42+S38</f>
        <v>0</v>
      </c>
      <c r="T50" s="211">
        <f t="shared" si="117"/>
        <v>0</v>
      </c>
      <c r="U50" s="210"/>
      <c r="V50" s="193">
        <f t="shared" ref="V50:X50" si="118">V46+V42+V38</f>
        <v>0</v>
      </c>
      <c r="W50" s="212">
        <f t="shared" si="118"/>
        <v>0</v>
      </c>
      <c r="X50" s="212">
        <f t="shared" si="118"/>
        <v>0</v>
      </c>
      <c r="Y50" s="212">
        <f t="shared" si="75"/>
        <v>0</v>
      </c>
      <c r="Z50" s="212" t="e">
        <f t="shared" si="76"/>
        <v>#DIV/0!</v>
      </c>
      <c r="AA50" s="198"/>
      <c r="AB50" s="10"/>
      <c r="AC50" s="10"/>
      <c r="AD50" s="10"/>
      <c r="AE50" s="10"/>
      <c r="AF50" s="10"/>
      <c r="AG50" s="10"/>
    </row>
    <row r="51" spans="1:33" ht="30" customHeight="1" x14ac:dyDescent="0.25">
      <c r="A51" s="199" t="s">
        <v>82</v>
      </c>
      <c r="B51" s="200">
        <v>3</v>
      </c>
      <c r="C51" s="201" t="s">
        <v>151</v>
      </c>
      <c r="D51" s="202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10"/>
      <c r="X51" s="110"/>
      <c r="Y51" s="110"/>
      <c r="Z51" s="110"/>
      <c r="AA51" s="111"/>
      <c r="AB51" s="10"/>
      <c r="AC51" s="10"/>
      <c r="AD51" s="10"/>
      <c r="AE51" s="10"/>
      <c r="AF51" s="10"/>
      <c r="AG51" s="10"/>
    </row>
    <row r="52" spans="1:33" ht="56.25" customHeight="1" x14ac:dyDescent="0.25">
      <c r="A52" s="112" t="s">
        <v>84</v>
      </c>
      <c r="B52" s="172" t="s">
        <v>152</v>
      </c>
      <c r="C52" s="114" t="s">
        <v>153</v>
      </c>
      <c r="D52" s="115"/>
      <c r="E52" s="116">
        <f>SUM(E53:E58)</f>
        <v>5</v>
      </c>
      <c r="F52" s="117"/>
      <c r="G52" s="118">
        <f>SUM(G53:G58)</f>
        <v>26000</v>
      </c>
      <c r="H52" s="116">
        <f>SUM(H56:H58)</f>
        <v>2</v>
      </c>
      <c r="I52" s="117"/>
      <c r="J52" s="118">
        <f>SUM(J53:J58)</f>
        <v>22222</v>
      </c>
      <c r="K52" s="116">
        <f>SUM(K56:K58)</f>
        <v>0</v>
      </c>
      <c r="L52" s="117"/>
      <c r="M52" s="118">
        <f t="shared" ref="M52:N52" si="119">SUM(M56:M58)</f>
        <v>0</v>
      </c>
      <c r="N52" s="116">
        <f t="shared" si="119"/>
        <v>0</v>
      </c>
      <c r="O52" s="117"/>
      <c r="P52" s="118">
        <f t="shared" ref="P52:Q52" si="120">SUM(P56:P58)</f>
        <v>0</v>
      </c>
      <c r="Q52" s="116">
        <f t="shared" si="120"/>
        <v>0</v>
      </c>
      <c r="R52" s="117"/>
      <c r="S52" s="118">
        <f t="shared" ref="S52:T52" si="121">SUM(S56:S58)</f>
        <v>0</v>
      </c>
      <c r="T52" s="116">
        <f t="shared" si="121"/>
        <v>0</v>
      </c>
      <c r="U52" s="117"/>
      <c r="V52" s="147">
        <f>SUM(V56:V58)</f>
        <v>0</v>
      </c>
      <c r="W52" s="147">
        <f t="shared" ref="W52:X52" si="122">SUM(W53:W58)</f>
        <v>26000</v>
      </c>
      <c r="X52" s="147">
        <f t="shared" si="122"/>
        <v>22222</v>
      </c>
      <c r="Y52" s="207">
        <f t="shared" ref="Y52:Y62" si="123">W52-X52</f>
        <v>3778</v>
      </c>
      <c r="Z52" s="120">
        <f t="shared" ref="Z52:Z62" si="124">Y52/W52</f>
        <v>0.1453076923076923</v>
      </c>
      <c r="AA52" s="121"/>
      <c r="AB52" s="122"/>
      <c r="AC52" s="122"/>
      <c r="AD52" s="122"/>
      <c r="AE52" s="122"/>
      <c r="AF52" s="122"/>
      <c r="AG52" s="122"/>
    </row>
    <row r="53" spans="1:33" ht="60" customHeight="1" x14ac:dyDescent="0.25">
      <c r="A53" s="123" t="s">
        <v>87</v>
      </c>
      <c r="B53" s="124" t="s">
        <v>154</v>
      </c>
      <c r="C53" s="213" t="s">
        <v>155</v>
      </c>
      <c r="D53" s="126" t="s">
        <v>133</v>
      </c>
      <c r="E53" s="127">
        <v>1</v>
      </c>
      <c r="F53" s="128">
        <v>7500</v>
      </c>
      <c r="G53" s="129">
        <f t="shared" ref="G53:G58" si="125">E53*F53</f>
        <v>7500</v>
      </c>
      <c r="H53" s="161">
        <v>1</v>
      </c>
      <c r="I53" s="162">
        <v>3392</v>
      </c>
      <c r="J53" s="448">
        <f t="shared" ref="J53:J58" si="126">H53*I53</f>
        <v>3392</v>
      </c>
      <c r="K53" s="214"/>
      <c r="L53" s="215"/>
      <c r="M53" s="216"/>
      <c r="N53" s="214"/>
      <c r="O53" s="215"/>
      <c r="P53" s="216"/>
      <c r="Q53" s="214"/>
      <c r="R53" s="215"/>
      <c r="S53" s="216"/>
      <c r="T53" s="214"/>
      <c r="U53" s="215"/>
      <c r="V53" s="217"/>
      <c r="W53" s="217">
        <f t="shared" ref="W53:W58" si="127">G53+M53+S53</f>
        <v>7500</v>
      </c>
      <c r="X53" s="217">
        <f t="shared" ref="X53:X58" si="128">J53+P53+V53</f>
        <v>3392</v>
      </c>
      <c r="Y53" s="218">
        <f t="shared" si="123"/>
        <v>4108</v>
      </c>
      <c r="Z53" s="170">
        <f t="shared" si="124"/>
        <v>0.54773333333333329</v>
      </c>
      <c r="AA53" s="219" t="s">
        <v>156</v>
      </c>
      <c r="AB53" s="220"/>
      <c r="AC53" s="220"/>
      <c r="AD53" s="220"/>
      <c r="AE53" s="122"/>
      <c r="AF53" s="122"/>
      <c r="AG53" s="122"/>
    </row>
    <row r="54" spans="1:33" ht="45" customHeight="1" x14ac:dyDescent="0.25">
      <c r="A54" s="123" t="s">
        <v>87</v>
      </c>
      <c r="B54" s="124" t="s">
        <v>157</v>
      </c>
      <c r="C54" s="208" t="s">
        <v>158</v>
      </c>
      <c r="D54" s="126" t="s">
        <v>133</v>
      </c>
      <c r="E54" s="127">
        <v>1</v>
      </c>
      <c r="F54" s="128">
        <v>4900</v>
      </c>
      <c r="G54" s="129">
        <f t="shared" si="125"/>
        <v>4900</v>
      </c>
      <c r="H54" s="161">
        <v>1</v>
      </c>
      <c r="I54" s="162">
        <v>6089</v>
      </c>
      <c r="J54" s="448">
        <f t="shared" si="126"/>
        <v>6089</v>
      </c>
      <c r="K54" s="214"/>
      <c r="L54" s="215"/>
      <c r="M54" s="216"/>
      <c r="N54" s="214"/>
      <c r="O54" s="215"/>
      <c r="P54" s="216"/>
      <c r="Q54" s="214"/>
      <c r="R54" s="215"/>
      <c r="S54" s="216"/>
      <c r="T54" s="214"/>
      <c r="U54" s="215"/>
      <c r="V54" s="217"/>
      <c r="W54" s="217">
        <f t="shared" si="127"/>
        <v>4900</v>
      </c>
      <c r="X54" s="217">
        <f t="shared" si="128"/>
        <v>6089</v>
      </c>
      <c r="Y54" s="218">
        <f t="shared" si="123"/>
        <v>-1189</v>
      </c>
      <c r="Z54" s="170">
        <f t="shared" si="124"/>
        <v>-0.24265306122448979</v>
      </c>
      <c r="AA54" s="219" t="s">
        <v>159</v>
      </c>
      <c r="AB54" s="220"/>
      <c r="AC54" s="220"/>
      <c r="AD54" s="220"/>
      <c r="AE54" s="122"/>
      <c r="AF54" s="122"/>
      <c r="AG54" s="122"/>
    </row>
    <row r="55" spans="1:33" ht="45" customHeight="1" x14ac:dyDescent="0.25">
      <c r="A55" s="136" t="s">
        <v>87</v>
      </c>
      <c r="B55" s="137" t="s">
        <v>160</v>
      </c>
      <c r="C55" s="183" t="s">
        <v>161</v>
      </c>
      <c r="D55" s="138" t="s">
        <v>133</v>
      </c>
      <c r="E55" s="139">
        <v>1</v>
      </c>
      <c r="F55" s="140">
        <v>3600</v>
      </c>
      <c r="G55" s="141">
        <f t="shared" si="125"/>
        <v>3600</v>
      </c>
      <c r="H55" s="161">
        <v>1</v>
      </c>
      <c r="I55" s="162">
        <v>3600</v>
      </c>
      <c r="J55" s="448">
        <f t="shared" si="126"/>
        <v>3600</v>
      </c>
      <c r="K55" s="214"/>
      <c r="L55" s="215"/>
      <c r="M55" s="216"/>
      <c r="N55" s="214"/>
      <c r="O55" s="215"/>
      <c r="P55" s="216"/>
      <c r="Q55" s="214"/>
      <c r="R55" s="215"/>
      <c r="S55" s="216"/>
      <c r="T55" s="214"/>
      <c r="U55" s="215"/>
      <c r="V55" s="217"/>
      <c r="W55" s="217">
        <f t="shared" si="127"/>
        <v>3600</v>
      </c>
      <c r="X55" s="217">
        <f t="shared" si="128"/>
        <v>3600</v>
      </c>
      <c r="Y55" s="218">
        <f t="shared" si="123"/>
        <v>0</v>
      </c>
      <c r="Z55" s="170">
        <f t="shared" si="124"/>
        <v>0</v>
      </c>
      <c r="AA55" s="221"/>
      <c r="AB55" s="220"/>
      <c r="AC55" s="220"/>
      <c r="AD55" s="220"/>
      <c r="AE55" s="122"/>
      <c r="AF55" s="122"/>
      <c r="AG55" s="122"/>
    </row>
    <row r="56" spans="1:33" ht="30" customHeight="1" x14ac:dyDescent="0.25">
      <c r="A56" s="136" t="s">
        <v>87</v>
      </c>
      <c r="B56" s="137" t="s">
        <v>162</v>
      </c>
      <c r="C56" s="183" t="s">
        <v>163</v>
      </c>
      <c r="D56" s="138" t="s">
        <v>133</v>
      </c>
      <c r="E56" s="139">
        <v>1</v>
      </c>
      <c r="F56" s="140">
        <v>7800</v>
      </c>
      <c r="G56" s="141">
        <f t="shared" si="125"/>
        <v>7800</v>
      </c>
      <c r="H56" s="127">
        <v>1</v>
      </c>
      <c r="I56" s="128">
        <v>5641</v>
      </c>
      <c r="J56" s="448">
        <f t="shared" si="126"/>
        <v>5641</v>
      </c>
      <c r="K56" s="127"/>
      <c r="L56" s="128"/>
      <c r="M56" s="129">
        <f t="shared" ref="M56:M58" si="129">K56*L56</f>
        <v>0</v>
      </c>
      <c r="N56" s="127"/>
      <c r="O56" s="128"/>
      <c r="P56" s="129">
        <f t="shared" ref="P56:P58" si="130">N56*O56</f>
        <v>0</v>
      </c>
      <c r="Q56" s="127"/>
      <c r="R56" s="128"/>
      <c r="S56" s="129">
        <f t="shared" ref="S56:S58" si="131">Q56*R56</f>
        <v>0</v>
      </c>
      <c r="T56" s="127"/>
      <c r="U56" s="128"/>
      <c r="V56" s="129">
        <f t="shared" ref="V56:V58" si="132">T56*U56</f>
        <v>0</v>
      </c>
      <c r="W56" s="130">
        <f t="shared" si="127"/>
        <v>7800</v>
      </c>
      <c r="X56" s="131">
        <f t="shared" si="128"/>
        <v>5641</v>
      </c>
      <c r="Y56" s="131">
        <f t="shared" si="123"/>
        <v>2159</v>
      </c>
      <c r="Z56" s="132">
        <f t="shared" si="124"/>
        <v>0.27679487179487178</v>
      </c>
      <c r="AA56" s="222" t="s">
        <v>164</v>
      </c>
      <c r="AB56" s="135"/>
      <c r="AC56" s="135"/>
      <c r="AD56" s="135"/>
      <c r="AE56" s="135"/>
      <c r="AF56" s="135"/>
      <c r="AG56" s="135"/>
    </row>
    <row r="57" spans="1:33" ht="30" customHeight="1" x14ac:dyDescent="0.25">
      <c r="A57" s="136" t="s">
        <v>87</v>
      </c>
      <c r="B57" s="137" t="s">
        <v>165</v>
      </c>
      <c r="C57" s="183" t="s">
        <v>166</v>
      </c>
      <c r="D57" s="138" t="s">
        <v>133</v>
      </c>
      <c r="E57" s="139">
        <v>1</v>
      </c>
      <c r="F57" s="140">
        <v>2200</v>
      </c>
      <c r="G57" s="141">
        <f t="shared" si="125"/>
        <v>2200</v>
      </c>
      <c r="H57" s="127">
        <v>1</v>
      </c>
      <c r="I57" s="128">
        <v>3500</v>
      </c>
      <c r="J57" s="448">
        <f t="shared" si="126"/>
        <v>3500</v>
      </c>
      <c r="K57" s="127"/>
      <c r="L57" s="128"/>
      <c r="M57" s="129">
        <f t="shared" si="129"/>
        <v>0</v>
      </c>
      <c r="N57" s="127"/>
      <c r="O57" s="128"/>
      <c r="P57" s="129">
        <f t="shared" si="130"/>
        <v>0</v>
      </c>
      <c r="Q57" s="127"/>
      <c r="R57" s="128"/>
      <c r="S57" s="129">
        <f t="shared" si="131"/>
        <v>0</v>
      </c>
      <c r="T57" s="127"/>
      <c r="U57" s="128"/>
      <c r="V57" s="129">
        <f t="shared" si="132"/>
        <v>0</v>
      </c>
      <c r="W57" s="130">
        <f t="shared" si="127"/>
        <v>2200</v>
      </c>
      <c r="X57" s="131">
        <f t="shared" si="128"/>
        <v>3500</v>
      </c>
      <c r="Y57" s="131">
        <f t="shared" si="123"/>
        <v>-1300</v>
      </c>
      <c r="Z57" s="132">
        <f t="shared" si="124"/>
        <v>-0.59090909090909094</v>
      </c>
      <c r="AA57" s="222" t="s">
        <v>167</v>
      </c>
      <c r="AB57" s="135"/>
      <c r="AC57" s="135"/>
      <c r="AD57" s="135"/>
      <c r="AE57" s="135"/>
      <c r="AF57" s="135"/>
      <c r="AG57" s="135"/>
    </row>
    <row r="58" spans="1:33" ht="30" customHeight="1" x14ac:dyDescent="0.25">
      <c r="A58" s="223" t="s">
        <v>87</v>
      </c>
      <c r="B58" s="224" t="s">
        <v>160</v>
      </c>
      <c r="C58" s="225" t="s">
        <v>168</v>
      </c>
      <c r="D58" s="226" t="s">
        <v>133</v>
      </c>
      <c r="E58" s="227"/>
      <c r="F58" s="228"/>
      <c r="G58" s="229">
        <f t="shared" si="125"/>
        <v>0</v>
      </c>
      <c r="H58" s="139"/>
      <c r="I58" s="140"/>
      <c r="J58" s="141">
        <f t="shared" si="126"/>
        <v>0</v>
      </c>
      <c r="K58" s="139"/>
      <c r="L58" s="140"/>
      <c r="M58" s="141">
        <f t="shared" si="129"/>
        <v>0</v>
      </c>
      <c r="N58" s="139"/>
      <c r="O58" s="140"/>
      <c r="P58" s="141">
        <f t="shared" si="130"/>
        <v>0</v>
      </c>
      <c r="Q58" s="139"/>
      <c r="R58" s="140"/>
      <c r="S58" s="141">
        <f t="shared" si="131"/>
        <v>0</v>
      </c>
      <c r="T58" s="139"/>
      <c r="U58" s="140"/>
      <c r="V58" s="141">
        <f t="shared" si="132"/>
        <v>0</v>
      </c>
      <c r="W58" s="142">
        <f t="shared" si="127"/>
        <v>0</v>
      </c>
      <c r="X58" s="131">
        <f t="shared" si="128"/>
        <v>0</v>
      </c>
      <c r="Y58" s="131">
        <f t="shared" si="123"/>
        <v>0</v>
      </c>
      <c r="Z58" s="132" t="e">
        <f t="shared" si="124"/>
        <v>#DIV/0!</v>
      </c>
      <c r="AA58" s="143"/>
      <c r="AB58" s="135"/>
      <c r="AC58" s="135"/>
      <c r="AD58" s="135"/>
      <c r="AE58" s="135"/>
      <c r="AF58" s="135"/>
      <c r="AG58" s="135"/>
    </row>
    <row r="59" spans="1:33" ht="66" customHeight="1" x14ac:dyDescent="0.25">
      <c r="A59" s="112" t="s">
        <v>84</v>
      </c>
      <c r="B59" s="172" t="s">
        <v>169</v>
      </c>
      <c r="C59" s="144" t="s">
        <v>170</v>
      </c>
      <c r="D59" s="145"/>
      <c r="E59" s="146"/>
      <c r="F59" s="147"/>
      <c r="G59" s="148"/>
      <c r="H59" s="146"/>
      <c r="I59" s="147"/>
      <c r="J59" s="148"/>
      <c r="K59" s="146">
        <f>SUM(K60:K61)</f>
        <v>0</v>
      </c>
      <c r="L59" s="147"/>
      <c r="M59" s="148">
        <f t="shared" ref="M59:N59" si="133">SUM(M60:M61)</f>
        <v>0</v>
      </c>
      <c r="N59" s="146">
        <f t="shared" si="133"/>
        <v>0</v>
      </c>
      <c r="O59" s="147"/>
      <c r="P59" s="148">
        <f t="shared" ref="P59:Q59" si="134">SUM(P60:P61)</f>
        <v>0</v>
      </c>
      <c r="Q59" s="146">
        <f t="shared" si="134"/>
        <v>0</v>
      </c>
      <c r="R59" s="147"/>
      <c r="S59" s="148">
        <f t="shared" ref="S59:T59" si="135">SUM(S60:S61)</f>
        <v>0</v>
      </c>
      <c r="T59" s="146">
        <f t="shared" si="135"/>
        <v>0</v>
      </c>
      <c r="U59" s="147"/>
      <c r="V59" s="148">
        <f t="shared" ref="V59:X59" si="136">SUM(V60:V61)</f>
        <v>0</v>
      </c>
      <c r="W59" s="148">
        <f t="shared" si="136"/>
        <v>0</v>
      </c>
      <c r="X59" s="148">
        <f t="shared" si="136"/>
        <v>0</v>
      </c>
      <c r="Y59" s="148">
        <f t="shared" si="123"/>
        <v>0</v>
      </c>
      <c r="Z59" s="148" t="e">
        <f t="shared" si="124"/>
        <v>#DIV/0!</v>
      </c>
      <c r="AA59" s="150"/>
      <c r="AB59" s="122"/>
      <c r="AC59" s="122"/>
      <c r="AD59" s="122"/>
      <c r="AE59" s="122"/>
      <c r="AF59" s="122"/>
      <c r="AG59" s="122"/>
    </row>
    <row r="60" spans="1:33" ht="30" customHeight="1" x14ac:dyDescent="0.25">
      <c r="A60" s="123" t="s">
        <v>87</v>
      </c>
      <c r="B60" s="124" t="s">
        <v>171</v>
      </c>
      <c r="C60" s="208" t="s">
        <v>172</v>
      </c>
      <c r="D60" s="126" t="s">
        <v>173</v>
      </c>
      <c r="E60" s="419" t="s">
        <v>174</v>
      </c>
      <c r="F60" s="420"/>
      <c r="G60" s="421"/>
      <c r="H60" s="419" t="s">
        <v>174</v>
      </c>
      <c r="I60" s="420"/>
      <c r="J60" s="421"/>
      <c r="K60" s="127"/>
      <c r="L60" s="128"/>
      <c r="M60" s="129">
        <f t="shared" ref="M60:M61" si="137">K60*L60</f>
        <v>0</v>
      </c>
      <c r="N60" s="127"/>
      <c r="O60" s="128"/>
      <c r="P60" s="129">
        <f t="shared" ref="P60:P61" si="138">N60*O60</f>
        <v>0</v>
      </c>
      <c r="Q60" s="127"/>
      <c r="R60" s="128"/>
      <c r="S60" s="129">
        <f t="shared" ref="S60:S61" si="139">Q60*R60</f>
        <v>0</v>
      </c>
      <c r="T60" s="127"/>
      <c r="U60" s="128"/>
      <c r="V60" s="129">
        <f t="shared" ref="V60:V61" si="140">T60*U60</f>
        <v>0</v>
      </c>
      <c r="W60" s="142">
        <f t="shared" ref="W60:W61" si="141">G60+M60+S60</f>
        <v>0</v>
      </c>
      <c r="X60" s="131">
        <f t="shared" ref="X60:X61" si="142">J60+P60+V60</f>
        <v>0</v>
      </c>
      <c r="Y60" s="131">
        <f t="shared" si="123"/>
        <v>0</v>
      </c>
      <c r="Z60" s="132" t="e">
        <f t="shared" si="124"/>
        <v>#DIV/0!</v>
      </c>
      <c r="AA60" s="133"/>
      <c r="AB60" s="135"/>
      <c r="AC60" s="135"/>
      <c r="AD60" s="135"/>
      <c r="AE60" s="135"/>
      <c r="AF60" s="135"/>
      <c r="AG60" s="135"/>
    </row>
    <row r="61" spans="1:33" ht="30" customHeight="1" x14ac:dyDescent="0.25">
      <c r="A61" s="136" t="s">
        <v>87</v>
      </c>
      <c r="B61" s="137" t="s">
        <v>175</v>
      </c>
      <c r="C61" s="183" t="s">
        <v>176</v>
      </c>
      <c r="D61" s="138" t="s">
        <v>173</v>
      </c>
      <c r="E61" s="403"/>
      <c r="F61" s="422"/>
      <c r="G61" s="404"/>
      <c r="H61" s="403"/>
      <c r="I61" s="422"/>
      <c r="J61" s="404"/>
      <c r="K61" s="153"/>
      <c r="L61" s="154"/>
      <c r="M61" s="155">
        <f t="shared" si="137"/>
        <v>0</v>
      </c>
      <c r="N61" s="153"/>
      <c r="O61" s="154"/>
      <c r="P61" s="155">
        <f t="shared" si="138"/>
        <v>0</v>
      </c>
      <c r="Q61" s="153"/>
      <c r="R61" s="154"/>
      <c r="S61" s="155">
        <f t="shared" si="139"/>
        <v>0</v>
      </c>
      <c r="T61" s="153"/>
      <c r="U61" s="154"/>
      <c r="V61" s="155">
        <f t="shared" si="140"/>
        <v>0</v>
      </c>
      <c r="W61" s="142">
        <f t="shared" si="141"/>
        <v>0</v>
      </c>
      <c r="X61" s="131">
        <f t="shared" si="142"/>
        <v>0</v>
      </c>
      <c r="Y61" s="186">
        <f t="shared" si="123"/>
        <v>0</v>
      </c>
      <c r="Z61" s="132" t="e">
        <f t="shared" si="124"/>
        <v>#DIV/0!</v>
      </c>
      <c r="AA61" s="158"/>
      <c r="AB61" s="135"/>
      <c r="AC61" s="135"/>
      <c r="AD61" s="135"/>
      <c r="AE61" s="135"/>
      <c r="AF61" s="135"/>
      <c r="AG61" s="135"/>
    </row>
    <row r="62" spans="1:33" ht="30" customHeight="1" x14ac:dyDescent="0.25">
      <c r="A62" s="187" t="s">
        <v>177</v>
      </c>
      <c r="B62" s="188"/>
      <c r="C62" s="189"/>
      <c r="D62" s="190"/>
      <c r="E62" s="194">
        <f>E52</f>
        <v>5</v>
      </c>
      <c r="F62" s="210"/>
      <c r="G62" s="193">
        <f t="shared" ref="G62:H62" si="143">G52</f>
        <v>26000</v>
      </c>
      <c r="H62" s="194">
        <f t="shared" si="143"/>
        <v>2</v>
      </c>
      <c r="I62" s="210"/>
      <c r="J62" s="193">
        <f>J52</f>
        <v>22222</v>
      </c>
      <c r="K62" s="211">
        <f>K59+K52</f>
        <v>0</v>
      </c>
      <c r="L62" s="210"/>
      <c r="M62" s="193">
        <f t="shared" ref="M62:N62" si="144">M59+M52</f>
        <v>0</v>
      </c>
      <c r="N62" s="211">
        <f t="shared" si="144"/>
        <v>0</v>
      </c>
      <c r="O62" s="210"/>
      <c r="P62" s="193">
        <f t="shared" ref="P62:Q62" si="145">P59+P52</f>
        <v>0</v>
      </c>
      <c r="Q62" s="211">
        <f t="shared" si="145"/>
        <v>0</v>
      </c>
      <c r="R62" s="210"/>
      <c r="S62" s="193">
        <f t="shared" ref="S62:T62" si="146">S59+S52</f>
        <v>0</v>
      </c>
      <c r="T62" s="211">
        <f t="shared" si="146"/>
        <v>0</v>
      </c>
      <c r="U62" s="210"/>
      <c r="V62" s="193">
        <f t="shared" ref="V62:X62" si="147">V59+V52</f>
        <v>0</v>
      </c>
      <c r="W62" s="212">
        <f t="shared" si="147"/>
        <v>26000</v>
      </c>
      <c r="X62" s="212">
        <f t="shared" si="147"/>
        <v>22222</v>
      </c>
      <c r="Y62" s="230">
        <f t="shared" si="123"/>
        <v>3778</v>
      </c>
      <c r="Z62" s="212">
        <f t="shared" si="124"/>
        <v>0.1453076923076923</v>
      </c>
      <c r="AA62" s="198"/>
      <c r="AB62" s="135"/>
      <c r="AC62" s="135"/>
      <c r="AD62" s="135"/>
      <c r="AE62" s="10"/>
      <c r="AF62" s="10"/>
      <c r="AG62" s="10"/>
    </row>
    <row r="63" spans="1:33" ht="30" customHeight="1" x14ac:dyDescent="0.25">
      <c r="A63" s="199" t="s">
        <v>82</v>
      </c>
      <c r="B63" s="200">
        <v>4</v>
      </c>
      <c r="C63" s="201" t="s">
        <v>178</v>
      </c>
      <c r="D63" s="202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10"/>
      <c r="X63" s="110"/>
      <c r="Y63" s="231"/>
      <c r="Z63" s="110"/>
      <c r="AA63" s="111"/>
      <c r="AB63" s="10"/>
      <c r="AC63" s="10"/>
      <c r="AD63" s="10"/>
      <c r="AE63" s="10"/>
      <c r="AF63" s="10"/>
      <c r="AG63" s="10"/>
    </row>
    <row r="64" spans="1:33" ht="30" customHeight="1" x14ac:dyDescent="0.25">
      <c r="A64" s="112" t="s">
        <v>84</v>
      </c>
      <c r="B64" s="172" t="s">
        <v>179</v>
      </c>
      <c r="C64" s="232" t="s">
        <v>180</v>
      </c>
      <c r="D64" s="115"/>
      <c r="E64" s="116">
        <f>SUM(E65:E67)</f>
        <v>0</v>
      </c>
      <c r="F64" s="117"/>
      <c r="G64" s="118">
        <f t="shared" ref="G64:H64" si="148">SUM(G65:G67)</f>
        <v>0</v>
      </c>
      <c r="H64" s="116">
        <f t="shared" si="148"/>
        <v>0</v>
      </c>
      <c r="I64" s="117"/>
      <c r="J64" s="118">
        <f t="shared" ref="J64:K64" si="149">SUM(J65:J67)</f>
        <v>0</v>
      </c>
      <c r="K64" s="116">
        <f t="shared" si="149"/>
        <v>0</v>
      </c>
      <c r="L64" s="117"/>
      <c r="M64" s="118">
        <f t="shared" ref="M64:N64" si="150">SUM(M65:M67)</f>
        <v>0</v>
      </c>
      <c r="N64" s="116">
        <f t="shared" si="150"/>
        <v>0</v>
      </c>
      <c r="O64" s="117"/>
      <c r="P64" s="118">
        <f t="shared" ref="P64:Q64" si="151">SUM(P65:P67)</f>
        <v>0</v>
      </c>
      <c r="Q64" s="116">
        <f t="shared" si="151"/>
        <v>0</v>
      </c>
      <c r="R64" s="117"/>
      <c r="S64" s="118">
        <f t="shared" ref="S64:T64" si="152">SUM(S65:S67)</f>
        <v>0</v>
      </c>
      <c r="T64" s="116">
        <f t="shared" si="152"/>
        <v>0</v>
      </c>
      <c r="U64" s="117"/>
      <c r="V64" s="118">
        <f t="shared" ref="V64:X64" si="153">SUM(V65:V67)</f>
        <v>0</v>
      </c>
      <c r="W64" s="118">
        <f t="shared" si="153"/>
        <v>0</v>
      </c>
      <c r="X64" s="118">
        <f t="shared" si="153"/>
        <v>0</v>
      </c>
      <c r="Y64" s="233">
        <f t="shared" ref="Y64:Y84" si="154">W64-X64</f>
        <v>0</v>
      </c>
      <c r="Z64" s="120" t="e">
        <f t="shared" ref="Z64:Z84" si="155">Y64/W64</f>
        <v>#DIV/0!</v>
      </c>
      <c r="AA64" s="121"/>
      <c r="AB64" s="122"/>
      <c r="AC64" s="122"/>
      <c r="AD64" s="122"/>
      <c r="AE64" s="122"/>
      <c r="AF64" s="122"/>
      <c r="AG64" s="122"/>
    </row>
    <row r="65" spans="1:33" ht="30" customHeight="1" x14ac:dyDescent="0.25">
      <c r="A65" s="123" t="s">
        <v>87</v>
      </c>
      <c r="B65" s="124" t="s">
        <v>181</v>
      </c>
      <c r="C65" s="208" t="s">
        <v>182</v>
      </c>
      <c r="D65" s="234" t="s">
        <v>183</v>
      </c>
      <c r="E65" s="235"/>
      <c r="F65" s="236"/>
      <c r="G65" s="237">
        <f t="shared" ref="G65:G67" si="156">E65*F65</f>
        <v>0</v>
      </c>
      <c r="H65" s="235"/>
      <c r="I65" s="236"/>
      <c r="J65" s="237">
        <f t="shared" ref="J65:J67" si="157">H65*I65</f>
        <v>0</v>
      </c>
      <c r="K65" s="127"/>
      <c r="L65" s="236"/>
      <c r="M65" s="129">
        <f t="shared" ref="M65:M67" si="158">K65*L65</f>
        <v>0</v>
      </c>
      <c r="N65" s="127"/>
      <c r="O65" s="236"/>
      <c r="P65" s="129">
        <f t="shared" ref="P65:P67" si="159">N65*O65</f>
        <v>0</v>
      </c>
      <c r="Q65" s="127"/>
      <c r="R65" s="236"/>
      <c r="S65" s="129">
        <f t="shared" ref="S65:S67" si="160">Q65*R65</f>
        <v>0</v>
      </c>
      <c r="T65" s="127"/>
      <c r="U65" s="236"/>
      <c r="V65" s="129">
        <f t="shared" ref="V65:V67" si="161">T65*U65</f>
        <v>0</v>
      </c>
      <c r="W65" s="130">
        <f t="shared" ref="W65:W67" si="162">G65+M65+S65</f>
        <v>0</v>
      </c>
      <c r="X65" s="131">
        <f t="shared" ref="X65:X67" si="163">J65+P65+V65</f>
        <v>0</v>
      </c>
      <c r="Y65" s="131">
        <f t="shared" si="154"/>
        <v>0</v>
      </c>
      <c r="Z65" s="132" t="e">
        <f t="shared" si="155"/>
        <v>#DIV/0!</v>
      </c>
      <c r="AA65" s="133"/>
      <c r="AB65" s="135"/>
      <c r="AC65" s="135"/>
      <c r="AD65" s="135"/>
      <c r="AE65" s="135"/>
      <c r="AF65" s="135"/>
      <c r="AG65" s="135"/>
    </row>
    <row r="66" spans="1:33" ht="30" customHeight="1" x14ac:dyDescent="0.25">
      <c r="A66" s="123" t="s">
        <v>87</v>
      </c>
      <c r="B66" s="124" t="s">
        <v>184</v>
      </c>
      <c r="C66" s="208" t="s">
        <v>182</v>
      </c>
      <c r="D66" s="234" t="s">
        <v>183</v>
      </c>
      <c r="E66" s="235"/>
      <c r="F66" s="236"/>
      <c r="G66" s="237">
        <f t="shared" si="156"/>
        <v>0</v>
      </c>
      <c r="H66" s="235"/>
      <c r="I66" s="236"/>
      <c r="J66" s="237">
        <f t="shared" si="157"/>
        <v>0</v>
      </c>
      <c r="K66" s="127"/>
      <c r="L66" s="236"/>
      <c r="M66" s="129">
        <f t="shared" si="158"/>
        <v>0</v>
      </c>
      <c r="N66" s="127"/>
      <c r="O66" s="236"/>
      <c r="P66" s="129">
        <f t="shared" si="159"/>
        <v>0</v>
      </c>
      <c r="Q66" s="127"/>
      <c r="R66" s="236"/>
      <c r="S66" s="129">
        <f t="shared" si="160"/>
        <v>0</v>
      </c>
      <c r="T66" s="127"/>
      <c r="U66" s="236"/>
      <c r="V66" s="129">
        <f t="shared" si="161"/>
        <v>0</v>
      </c>
      <c r="W66" s="130">
        <f t="shared" si="162"/>
        <v>0</v>
      </c>
      <c r="X66" s="131">
        <f t="shared" si="163"/>
        <v>0</v>
      </c>
      <c r="Y66" s="131">
        <f t="shared" si="154"/>
        <v>0</v>
      </c>
      <c r="Z66" s="132" t="e">
        <f t="shared" si="155"/>
        <v>#DIV/0!</v>
      </c>
      <c r="AA66" s="133"/>
      <c r="AB66" s="135"/>
      <c r="AC66" s="135"/>
      <c r="AD66" s="135"/>
      <c r="AE66" s="135"/>
      <c r="AF66" s="135"/>
      <c r="AG66" s="135"/>
    </row>
    <row r="67" spans="1:33" ht="30" customHeight="1" x14ac:dyDescent="0.25">
      <c r="A67" s="151" t="s">
        <v>87</v>
      </c>
      <c r="B67" s="137" t="s">
        <v>185</v>
      </c>
      <c r="C67" s="183" t="s">
        <v>182</v>
      </c>
      <c r="D67" s="234" t="s">
        <v>183</v>
      </c>
      <c r="E67" s="238"/>
      <c r="F67" s="239"/>
      <c r="G67" s="240">
        <f t="shared" si="156"/>
        <v>0</v>
      </c>
      <c r="H67" s="238"/>
      <c r="I67" s="239"/>
      <c r="J67" s="240">
        <f t="shared" si="157"/>
        <v>0</v>
      </c>
      <c r="K67" s="139"/>
      <c r="L67" s="239"/>
      <c r="M67" s="141">
        <f t="shared" si="158"/>
        <v>0</v>
      </c>
      <c r="N67" s="139"/>
      <c r="O67" s="239"/>
      <c r="P67" s="141">
        <f t="shared" si="159"/>
        <v>0</v>
      </c>
      <c r="Q67" s="139"/>
      <c r="R67" s="239"/>
      <c r="S67" s="141">
        <f t="shared" si="160"/>
        <v>0</v>
      </c>
      <c r="T67" s="139"/>
      <c r="U67" s="239"/>
      <c r="V67" s="141">
        <f t="shared" si="161"/>
        <v>0</v>
      </c>
      <c r="W67" s="142">
        <f t="shared" si="162"/>
        <v>0</v>
      </c>
      <c r="X67" s="131">
        <f t="shared" si="163"/>
        <v>0</v>
      </c>
      <c r="Y67" s="131">
        <f t="shared" si="154"/>
        <v>0</v>
      </c>
      <c r="Z67" s="132" t="e">
        <f t="shared" si="155"/>
        <v>#DIV/0!</v>
      </c>
      <c r="AA67" s="143"/>
      <c r="AB67" s="135"/>
      <c r="AC67" s="135"/>
      <c r="AD67" s="135"/>
      <c r="AE67" s="135"/>
      <c r="AF67" s="135"/>
      <c r="AG67" s="135"/>
    </row>
    <row r="68" spans="1:33" ht="30" customHeight="1" x14ac:dyDescent="0.25">
      <c r="A68" s="112" t="s">
        <v>84</v>
      </c>
      <c r="B68" s="172" t="s">
        <v>186</v>
      </c>
      <c r="C68" s="159" t="s">
        <v>187</v>
      </c>
      <c r="D68" s="145"/>
      <c r="E68" s="146">
        <f>SUM(E69:E71)</f>
        <v>0</v>
      </c>
      <c r="F68" s="147"/>
      <c r="G68" s="148">
        <f t="shared" ref="G68:H68" si="164">SUM(G69:G71)</f>
        <v>0</v>
      </c>
      <c r="H68" s="146">
        <f t="shared" si="164"/>
        <v>0</v>
      </c>
      <c r="I68" s="147"/>
      <c r="J68" s="148">
        <f t="shared" ref="J68:K68" si="165">SUM(J69:J71)</f>
        <v>0</v>
      </c>
      <c r="K68" s="146">
        <f t="shared" si="165"/>
        <v>0</v>
      </c>
      <c r="L68" s="147"/>
      <c r="M68" s="148">
        <f t="shared" ref="M68:N68" si="166">SUM(M69:M71)</f>
        <v>0</v>
      </c>
      <c r="N68" s="146">
        <f t="shared" si="166"/>
        <v>0</v>
      </c>
      <c r="O68" s="147"/>
      <c r="P68" s="148">
        <f t="shared" ref="P68:Q68" si="167">SUM(P69:P71)</f>
        <v>0</v>
      </c>
      <c r="Q68" s="146">
        <f t="shared" si="167"/>
        <v>0</v>
      </c>
      <c r="R68" s="147"/>
      <c r="S68" s="148">
        <f t="shared" ref="S68:T68" si="168">SUM(S69:S71)</f>
        <v>0</v>
      </c>
      <c r="T68" s="146">
        <f t="shared" si="168"/>
        <v>0</v>
      </c>
      <c r="U68" s="147"/>
      <c r="V68" s="148">
        <f t="shared" ref="V68:X68" si="169">SUM(V69:V71)</f>
        <v>0</v>
      </c>
      <c r="W68" s="148">
        <f t="shared" si="169"/>
        <v>0</v>
      </c>
      <c r="X68" s="148">
        <f t="shared" si="169"/>
        <v>0</v>
      </c>
      <c r="Y68" s="148">
        <f t="shared" si="154"/>
        <v>0</v>
      </c>
      <c r="Z68" s="148" t="e">
        <f t="shared" si="155"/>
        <v>#DIV/0!</v>
      </c>
      <c r="AA68" s="150"/>
      <c r="AB68" s="122"/>
      <c r="AC68" s="122"/>
      <c r="AD68" s="122"/>
      <c r="AE68" s="122"/>
      <c r="AF68" s="122"/>
      <c r="AG68" s="122"/>
    </row>
    <row r="69" spans="1:33" ht="30" customHeight="1" x14ac:dyDescent="0.25">
      <c r="A69" s="123" t="s">
        <v>87</v>
      </c>
      <c r="B69" s="124" t="s">
        <v>188</v>
      </c>
      <c r="C69" s="241" t="s">
        <v>189</v>
      </c>
      <c r="D69" s="242" t="s">
        <v>190</v>
      </c>
      <c r="E69" s="127"/>
      <c r="F69" s="128"/>
      <c r="G69" s="129">
        <f t="shared" ref="G69:G71" si="170">E69*F69</f>
        <v>0</v>
      </c>
      <c r="H69" s="127"/>
      <c r="I69" s="128"/>
      <c r="J69" s="129">
        <f t="shared" ref="J69:J71" si="171">H69*I69</f>
        <v>0</v>
      </c>
      <c r="K69" s="127"/>
      <c r="L69" s="128"/>
      <c r="M69" s="129">
        <f t="shared" ref="M69:M71" si="172">K69*L69</f>
        <v>0</v>
      </c>
      <c r="N69" s="127"/>
      <c r="O69" s="128"/>
      <c r="P69" s="129">
        <f t="shared" ref="P69:P71" si="173">N69*O69</f>
        <v>0</v>
      </c>
      <c r="Q69" s="127"/>
      <c r="R69" s="128"/>
      <c r="S69" s="129">
        <f t="shared" ref="S69:S71" si="174">Q69*R69</f>
        <v>0</v>
      </c>
      <c r="T69" s="127"/>
      <c r="U69" s="128"/>
      <c r="V69" s="129">
        <f t="shared" ref="V69:V71" si="175">T69*U69</f>
        <v>0</v>
      </c>
      <c r="W69" s="130">
        <f t="shared" ref="W69:W71" si="176">G69+M69+S69</f>
        <v>0</v>
      </c>
      <c r="X69" s="131">
        <f t="shared" ref="X69:X71" si="177">J69+P69+V69</f>
        <v>0</v>
      </c>
      <c r="Y69" s="131">
        <f t="shared" si="154"/>
        <v>0</v>
      </c>
      <c r="Z69" s="132" t="e">
        <f t="shared" si="155"/>
        <v>#DIV/0!</v>
      </c>
      <c r="AA69" s="133"/>
      <c r="AB69" s="135"/>
      <c r="AC69" s="135"/>
      <c r="AD69" s="135"/>
      <c r="AE69" s="135"/>
      <c r="AF69" s="135"/>
      <c r="AG69" s="135"/>
    </row>
    <row r="70" spans="1:33" ht="30" customHeight="1" x14ac:dyDescent="0.25">
      <c r="A70" s="123" t="s">
        <v>87</v>
      </c>
      <c r="B70" s="124" t="s">
        <v>191</v>
      </c>
      <c r="C70" s="241" t="s">
        <v>192</v>
      </c>
      <c r="D70" s="242" t="s">
        <v>190</v>
      </c>
      <c r="E70" s="127"/>
      <c r="F70" s="128"/>
      <c r="G70" s="129">
        <f t="shared" si="170"/>
        <v>0</v>
      </c>
      <c r="H70" s="127"/>
      <c r="I70" s="128"/>
      <c r="J70" s="129">
        <f t="shared" si="171"/>
        <v>0</v>
      </c>
      <c r="K70" s="127"/>
      <c r="L70" s="128"/>
      <c r="M70" s="129">
        <f t="shared" si="172"/>
        <v>0</v>
      </c>
      <c r="N70" s="127"/>
      <c r="O70" s="128"/>
      <c r="P70" s="129">
        <f t="shared" si="173"/>
        <v>0</v>
      </c>
      <c r="Q70" s="127"/>
      <c r="R70" s="128"/>
      <c r="S70" s="129">
        <f t="shared" si="174"/>
        <v>0</v>
      </c>
      <c r="T70" s="127"/>
      <c r="U70" s="128"/>
      <c r="V70" s="129">
        <f t="shared" si="175"/>
        <v>0</v>
      </c>
      <c r="W70" s="130">
        <f t="shared" si="176"/>
        <v>0</v>
      </c>
      <c r="X70" s="131">
        <f t="shared" si="177"/>
        <v>0</v>
      </c>
      <c r="Y70" s="131">
        <f t="shared" si="154"/>
        <v>0</v>
      </c>
      <c r="Z70" s="132" t="e">
        <f t="shared" si="155"/>
        <v>#DIV/0!</v>
      </c>
      <c r="AA70" s="133"/>
      <c r="AB70" s="135"/>
      <c r="AC70" s="135"/>
      <c r="AD70" s="135"/>
      <c r="AE70" s="135"/>
      <c r="AF70" s="135"/>
      <c r="AG70" s="135"/>
    </row>
    <row r="71" spans="1:33" ht="30" customHeight="1" x14ac:dyDescent="0.25">
      <c r="A71" s="136" t="s">
        <v>87</v>
      </c>
      <c r="B71" s="164" t="s">
        <v>193</v>
      </c>
      <c r="C71" s="243" t="s">
        <v>194</v>
      </c>
      <c r="D71" s="242" t="s">
        <v>190</v>
      </c>
      <c r="E71" s="139"/>
      <c r="F71" s="140"/>
      <c r="G71" s="141">
        <f t="shared" si="170"/>
        <v>0</v>
      </c>
      <c r="H71" s="139"/>
      <c r="I71" s="140"/>
      <c r="J71" s="141">
        <f t="shared" si="171"/>
        <v>0</v>
      </c>
      <c r="K71" s="139"/>
      <c r="L71" s="140"/>
      <c r="M71" s="141">
        <f t="shared" si="172"/>
        <v>0</v>
      </c>
      <c r="N71" s="139"/>
      <c r="O71" s="140"/>
      <c r="P71" s="141">
        <f t="shared" si="173"/>
        <v>0</v>
      </c>
      <c r="Q71" s="139"/>
      <c r="R71" s="140"/>
      <c r="S71" s="141">
        <f t="shared" si="174"/>
        <v>0</v>
      </c>
      <c r="T71" s="139"/>
      <c r="U71" s="140"/>
      <c r="V71" s="141">
        <f t="shared" si="175"/>
        <v>0</v>
      </c>
      <c r="W71" s="142">
        <f t="shared" si="176"/>
        <v>0</v>
      </c>
      <c r="X71" s="131">
        <f t="shared" si="177"/>
        <v>0</v>
      </c>
      <c r="Y71" s="131">
        <f t="shared" si="154"/>
        <v>0</v>
      </c>
      <c r="Z71" s="132" t="e">
        <f t="shared" si="155"/>
        <v>#DIV/0!</v>
      </c>
      <c r="AA71" s="143"/>
      <c r="AB71" s="135"/>
      <c r="AC71" s="135"/>
      <c r="AD71" s="135"/>
      <c r="AE71" s="135"/>
      <c r="AF71" s="135"/>
      <c r="AG71" s="135"/>
    </row>
    <row r="72" spans="1:33" ht="30" customHeight="1" x14ac:dyDescent="0.25">
      <c r="A72" s="112" t="s">
        <v>84</v>
      </c>
      <c r="B72" s="172" t="s">
        <v>195</v>
      </c>
      <c r="C72" s="159" t="s">
        <v>196</v>
      </c>
      <c r="D72" s="145"/>
      <c r="E72" s="146">
        <f>SUM(E73:E75)</f>
        <v>0</v>
      </c>
      <c r="F72" s="147"/>
      <c r="G72" s="148">
        <f t="shared" ref="G72:H72" si="178">SUM(G73:G75)</f>
        <v>0</v>
      </c>
      <c r="H72" s="146">
        <f t="shared" si="178"/>
        <v>0</v>
      </c>
      <c r="I72" s="147"/>
      <c r="J72" s="148">
        <f t="shared" ref="J72:K72" si="179">SUM(J73:J75)</f>
        <v>0</v>
      </c>
      <c r="K72" s="146">
        <f t="shared" si="179"/>
        <v>0</v>
      </c>
      <c r="L72" s="147"/>
      <c r="M72" s="148">
        <f t="shared" ref="M72:N72" si="180">SUM(M73:M75)</f>
        <v>0</v>
      </c>
      <c r="N72" s="146">
        <f t="shared" si="180"/>
        <v>0</v>
      </c>
      <c r="O72" s="147"/>
      <c r="P72" s="148">
        <f t="shared" ref="P72:Q72" si="181">SUM(P73:P75)</f>
        <v>0</v>
      </c>
      <c r="Q72" s="146">
        <f t="shared" si="181"/>
        <v>0</v>
      </c>
      <c r="R72" s="147"/>
      <c r="S72" s="148">
        <f t="shared" ref="S72:T72" si="182">SUM(S73:S75)</f>
        <v>0</v>
      </c>
      <c r="T72" s="146">
        <f t="shared" si="182"/>
        <v>0</v>
      </c>
      <c r="U72" s="147"/>
      <c r="V72" s="148">
        <f t="shared" ref="V72:X72" si="183">SUM(V73:V75)</f>
        <v>0</v>
      </c>
      <c r="W72" s="148">
        <f t="shared" si="183"/>
        <v>0</v>
      </c>
      <c r="X72" s="148">
        <f t="shared" si="183"/>
        <v>0</v>
      </c>
      <c r="Y72" s="148">
        <f t="shared" si="154"/>
        <v>0</v>
      </c>
      <c r="Z72" s="148" t="e">
        <f t="shared" si="155"/>
        <v>#DIV/0!</v>
      </c>
      <c r="AA72" s="150"/>
      <c r="AB72" s="122"/>
      <c r="AC72" s="122"/>
      <c r="AD72" s="122"/>
      <c r="AE72" s="122"/>
      <c r="AF72" s="122"/>
      <c r="AG72" s="122"/>
    </row>
    <row r="73" spans="1:33" ht="39" customHeight="1" x14ac:dyDescent="0.25">
      <c r="A73" s="123" t="s">
        <v>87</v>
      </c>
      <c r="B73" s="124" t="s">
        <v>197</v>
      </c>
      <c r="C73" s="241" t="s">
        <v>198</v>
      </c>
      <c r="D73" s="242" t="s">
        <v>199</v>
      </c>
      <c r="E73" s="127"/>
      <c r="F73" s="128"/>
      <c r="G73" s="129">
        <f t="shared" ref="G73:G75" si="184">E73*F73</f>
        <v>0</v>
      </c>
      <c r="H73" s="127"/>
      <c r="I73" s="128"/>
      <c r="J73" s="129">
        <f t="shared" ref="J73:J75" si="185">H73*I73</f>
        <v>0</v>
      </c>
      <c r="K73" s="127"/>
      <c r="L73" s="128"/>
      <c r="M73" s="129">
        <f t="shared" ref="M73:M75" si="186">K73*L73</f>
        <v>0</v>
      </c>
      <c r="N73" s="127"/>
      <c r="O73" s="128"/>
      <c r="P73" s="129">
        <f t="shared" ref="P73:P75" si="187">N73*O73</f>
        <v>0</v>
      </c>
      <c r="Q73" s="127"/>
      <c r="R73" s="128"/>
      <c r="S73" s="129">
        <f t="shared" ref="S73:S75" si="188">Q73*R73</f>
        <v>0</v>
      </c>
      <c r="T73" s="127"/>
      <c r="U73" s="128"/>
      <c r="V73" s="129">
        <f t="shared" ref="V73:V75" si="189">T73*U73</f>
        <v>0</v>
      </c>
      <c r="W73" s="130">
        <f t="shared" ref="W73:W75" si="190">G73+M73+S73</f>
        <v>0</v>
      </c>
      <c r="X73" s="131">
        <f t="shared" ref="X73:X75" si="191">J73+P73+V73</f>
        <v>0</v>
      </c>
      <c r="Y73" s="131">
        <f t="shared" si="154"/>
        <v>0</v>
      </c>
      <c r="Z73" s="132" t="e">
        <f t="shared" si="155"/>
        <v>#DIV/0!</v>
      </c>
      <c r="AA73" s="133"/>
      <c r="AB73" s="135"/>
      <c r="AC73" s="135"/>
      <c r="AD73" s="135"/>
      <c r="AE73" s="135"/>
      <c r="AF73" s="135"/>
      <c r="AG73" s="135"/>
    </row>
    <row r="74" spans="1:33" ht="37.5" customHeight="1" x14ac:dyDescent="0.25">
      <c r="A74" s="123" t="s">
        <v>87</v>
      </c>
      <c r="B74" s="124" t="s">
        <v>200</v>
      </c>
      <c r="C74" s="241" t="s">
        <v>201</v>
      </c>
      <c r="D74" s="242" t="s">
        <v>199</v>
      </c>
      <c r="E74" s="127"/>
      <c r="F74" s="128"/>
      <c r="G74" s="129">
        <f t="shared" si="184"/>
        <v>0</v>
      </c>
      <c r="H74" s="127"/>
      <c r="I74" s="128"/>
      <c r="J74" s="129">
        <f t="shared" si="185"/>
        <v>0</v>
      </c>
      <c r="K74" s="127"/>
      <c r="L74" s="128"/>
      <c r="M74" s="129">
        <f t="shared" si="186"/>
        <v>0</v>
      </c>
      <c r="N74" s="127"/>
      <c r="O74" s="128"/>
      <c r="P74" s="129">
        <f t="shared" si="187"/>
        <v>0</v>
      </c>
      <c r="Q74" s="127"/>
      <c r="R74" s="128"/>
      <c r="S74" s="129">
        <f t="shared" si="188"/>
        <v>0</v>
      </c>
      <c r="T74" s="127"/>
      <c r="U74" s="128"/>
      <c r="V74" s="129">
        <f t="shared" si="189"/>
        <v>0</v>
      </c>
      <c r="W74" s="130">
        <f t="shared" si="190"/>
        <v>0</v>
      </c>
      <c r="X74" s="131">
        <f t="shared" si="191"/>
        <v>0</v>
      </c>
      <c r="Y74" s="131">
        <f t="shared" si="154"/>
        <v>0</v>
      </c>
      <c r="Z74" s="132" t="e">
        <f t="shared" si="155"/>
        <v>#DIV/0!</v>
      </c>
      <c r="AA74" s="133"/>
      <c r="AB74" s="135"/>
      <c r="AC74" s="135"/>
      <c r="AD74" s="135"/>
      <c r="AE74" s="135"/>
      <c r="AF74" s="135"/>
      <c r="AG74" s="135"/>
    </row>
    <row r="75" spans="1:33" ht="30" customHeight="1" x14ac:dyDescent="0.25">
      <c r="A75" s="136" t="s">
        <v>87</v>
      </c>
      <c r="B75" s="164" t="s">
        <v>202</v>
      </c>
      <c r="C75" s="243" t="s">
        <v>203</v>
      </c>
      <c r="D75" s="244" t="s">
        <v>199</v>
      </c>
      <c r="E75" s="139"/>
      <c r="F75" s="140"/>
      <c r="G75" s="141">
        <f t="shared" si="184"/>
        <v>0</v>
      </c>
      <c r="H75" s="139"/>
      <c r="I75" s="140"/>
      <c r="J75" s="141">
        <f t="shared" si="185"/>
        <v>0</v>
      </c>
      <c r="K75" s="139"/>
      <c r="L75" s="140"/>
      <c r="M75" s="141">
        <f t="shared" si="186"/>
        <v>0</v>
      </c>
      <c r="N75" s="139"/>
      <c r="O75" s="140"/>
      <c r="P75" s="141">
        <f t="shared" si="187"/>
        <v>0</v>
      </c>
      <c r="Q75" s="139"/>
      <c r="R75" s="140"/>
      <c r="S75" s="141">
        <f t="shared" si="188"/>
        <v>0</v>
      </c>
      <c r="T75" s="139"/>
      <c r="U75" s="140"/>
      <c r="V75" s="141">
        <f t="shared" si="189"/>
        <v>0</v>
      </c>
      <c r="W75" s="142">
        <f t="shared" si="190"/>
        <v>0</v>
      </c>
      <c r="X75" s="131">
        <f t="shared" si="191"/>
        <v>0</v>
      </c>
      <c r="Y75" s="131">
        <f t="shared" si="154"/>
        <v>0</v>
      </c>
      <c r="Z75" s="132" t="e">
        <f t="shared" si="155"/>
        <v>#DIV/0!</v>
      </c>
      <c r="AA75" s="143"/>
      <c r="AB75" s="135"/>
      <c r="AC75" s="135"/>
      <c r="AD75" s="135"/>
      <c r="AE75" s="135"/>
      <c r="AF75" s="135"/>
      <c r="AG75" s="135"/>
    </row>
    <row r="76" spans="1:33" ht="30" customHeight="1" x14ac:dyDescent="0.25">
      <c r="A76" s="112" t="s">
        <v>84</v>
      </c>
      <c r="B76" s="172" t="s">
        <v>204</v>
      </c>
      <c r="C76" s="159" t="s">
        <v>205</v>
      </c>
      <c r="D76" s="145"/>
      <c r="E76" s="146">
        <f>SUM(E77:E79)</f>
        <v>0</v>
      </c>
      <c r="F76" s="147"/>
      <c r="G76" s="148">
        <f t="shared" ref="G76:H76" si="192">SUM(G77:G79)</f>
        <v>0</v>
      </c>
      <c r="H76" s="146">
        <f t="shared" si="192"/>
        <v>0</v>
      </c>
      <c r="I76" s="147"/>
      <c r="J76" s="148">
        <f t="shared" ref="J76:K76" si="193">SUM(J77:J79)</f>
        <v>0</v>
      </c>
      <c r="K76" s="146">
        <f t="shared" si="193"/>
        <v>0</v>
      </c>
      <c r="L76" s="147"/>
      <c r="M76" s="148">
        <f t="shared" ref="M76:N76" si="194">SUM(M77:M79)</f>
        <v>0</v>
      </c>
      <c r="N76" s="146">
        <f t="shared" si="194"/>
        <v>0</v>
      </c>
      <c r="O76" s="147"/>
      <c r="P76" s="148">
        <f t="shared" ref="P76:Q76" si="195">SUM(P77:P79)</f>
        <v>0</v>
      </c>
      <c r="Q76" s="146">
        <f t="shared" si="195"/>
        <v>0</v>
      </c>
      <c r="R76" s="147"/>
      <c r="S76" s="148">
        <f t="shared" ref="S76:T76" si="196">SUM(S77:S79)</f>
        <v>0</v>
      </c>
      <c r="T76" s="146">
        <f t="shared" si="196"/>
        <v>0</v>
      </c>
      <c r="U76" s="147"/>
      <c r="V76" s="148">
        <f t="shared" ref="V76:X76" si="197">SUM(V77:V79)</f>
        <v>0</v>
      </c>
      <c r="W76" s="148">
        <f t="shared" si="197"/>
        <v>0</v>
      </c>
      <c r="X76" s="148">
        <f t="shared" si="197"/>
        <v>0</v>
      </c>
      <c r="Y76" s="148">
        <f t="shared" si="154"/>
        <v>0</v>
      </c>
      <c r="Z76" s="148" t="e">
        <f t="shared" si="155"/>
        <v>#DIV/0!</v>
      </c>
      <c r="AA76" s="150"/>
      <c r="AB76" s="122"/>
      <c r="AC76" s="122"/>
      <c r="AD76" s="122"/>
      <c r="AE76" s="122"/>
      <c r="AF76" s="122"/>
      <c r="AG76" s="122"/>
    </row>
    <row r="77" spans="1:33" ht="30" customHeight="1" x14ac:dyDescent="0.25">
      <c r="A77" s="123" t="s">
        <v>87</v>
      </c>
      <c r="B77" s="124" t="s">
        <v>206</v>
      </c>
      <c r="C77" s="208" t="s">
        <v>207</v>
      </c>
      <c r="D77" s="242" t="s">
        <v>133</v>
      </c>
      <c r="E77" s="127"/>
      <c r="F77" s="128"/>
      <c r="G77" s="129">
        <f t="shared" ref="G77:G79" si="198">E77*F77</f>
        <v>0</v>
      </c>
      <c r="H77" s="127"/>
      <c r="I77" s="128"/>
      <c r="J77" s="129">
        <f t="shared" ref="J77:J79" si="199">H77*I77</f>
        <v>0</v>
      </c>
      <c r="K77" s="127"/>
      <c r="L77" s="128"/>
      <c r="M77" s="129">
        <f t="shared" ref="M77:M79" si="200">K77*L77</f>
        <v>0</v>
      </c>
      <c r="N77" s="127"/>
      <c r="O77" s="128"/>
      <c r="P77" s="129">
        <f t="shared" ref="P77:P79" si="201">N77*O77</f>
        <v>0</v>
      </c>
      <c r="Q77" s="127"/>
      <c r="R77" s="128"/>
      <c r="S77" s="129">
        <f t="shared" ref="S77:S79" si="202">Q77*R77</f>
        <v>0</v>
      </c>
      <c r="T77" s="127"/>
      <c r="U77" s="128"/>
      <c r="V77" s="129">
        <f t="shared" ref="V77:V79" si="203">T77*U77</f>
        <v>0</v>
      </c>
      <c r="W77" s="130">
        <f t="shared" ref="W77:W79" si="204">G77+M77+S77</f>
        <v>0</v>
      </c>
      <c r="X77" s="131">
        <f t="shared" ref="X77:X79" si="205">J77+P77+V77</f>
        <v>0</v>
      </c>
      <c r="Y77" s="131">
        <f t="shared" si="154"/>
        <v>0</v>
      </c>
      <c r="Z77" s="132" t="e">
        <f t="shared" si="155"/>
        <v>#DIV/0!</v>
      </c>
      <c r="AA77" s="133"/>
      <c r="AB77" s="135"/>
      <c r="AC77" s="135"/>
      <c r="AD77" s="135"/>
      <c r="AE77" s="135"/>
      <c r="AF77" s="135"/>
      <c r="AG77" s="135"/>
    </row>
    <row r="78" spans="1:33" ht="30" customHeight="1" x14ac:dyDescent="0.25">
      <c r="A78" s="123" t="s">
        <v>87</v>
      </c>
      <c r="B78" s="124" t="s">
        <v>208</v>
      </c>
      <c r="C78" s="208" t="s">
        <v>207</v>
      </c>
      <c r="D78" s="242" t="s">
        <v>133</v>
      </c>
      <c r="E78" s="127"/>
      <c r="F78" s="128"/>
      <c r="G78" s="129">
        <f t="shared" si="198"/>
        <v>0</v>
      </c>
      <c r="H78" s="127"/>
      <c r="I78" s="128"/>
      <c r="J78" s="129">
        <f t="shared" si="199"/>
        <v>0</v>
      </c>
      <c r="K78" s="127"/>
      <c r="L78" s="128"/>
      <c r="M78" s="129">
        <f t="shared" si="200"/>
        <v>0</v>
      </c>
      <c r="N78" s="127"/>
      <c r="O78" s="128"/>
      <c r="P78" s="129">
        <f t="shared" si="201"/>
        <v>0</v>
      </c>
      <c r="Q78" s="127"/>
      <c r="R78" s="128"/>
      <c r="S78" s="129">
        <f t="shared" si="202"/>
        <v>0</v>
      </c>
      <c r="T78" s="127"/>
      <c r="U78" s="128"/>
      <c r="V78" s="129">
        <f t="shared" si="203"/>
        <v>0</v>
      </c>
      <c r="W78" s="130">
        <f t="shared" si="204"/>
        <v>0</v>
      </c>
      <c r="X78" s="131">
        <f t="shared" si="205"/>
        <v>0</v>
      </c>
      <c r="Y78" s="131">
        <f t="shared" si="154"/>
        <v>0</v>
      </c>
      <c r="Z78" s="132" t="e">
        <f t="shared" si="155"/>
        <v>#DIV/0!</v>
      </c>
      <c r="AA78" s="133"/>
      <c r="AB78" s="135"/>
      <c r="AC78" s="135"/>
      <c r="AD78" s="135"/>
      <c r="AE78" s="135"/>
      <c r="AF78" s="135"/>
      <c r="AG78" s="135"/>
    </row>
    <row r="79" spans="1:33" ht="30" customHeight="1" x14ac:dyDescent="0.25">
      <c r="A79" s="136" t="s">
        <v>87</v>
      </c>
      <c r="B79" s="137" t="s">
        <v>209</v>
      </c>
      <c r="C79" s="183" t="s">
        <v>207</v>
      </c>
      <c r="D79" s="244" t="s">
        <v>133</v>
      </c>
      <c r="E79" s="139"/>
      <c r="F79" s="140"/>
      <c r="G79" s="141">
        <f t="shared" si="198"/>
        <v>0</v>
      </c>
      <c r="H79" s="139"/>
      <c r="I79" s="140"/>
      <c r="J79" s="141">
        <f t="shared" si="199"/>
        <v>0</v>
      </c>
      <c r="K79" s="139"/>
      <c r="L79" s="140"/>
      <c r="M79" s="141">
        <f t="shared" si="200"/>
        <v>0</v>
      </c>
      <c r="N79" s="139"/>
      <c r="O79" s="140"/>
      <c r="P79" s="141">
        <f t="shared" si="201"/>
        <v>0</v>
      </c>
      <c r="Q79" s="139"/>
      <c r="R79" s="140"/>
      <c r="S79" s="141">
        <f t="shared" si="202"/>
        <v>0</v>
      </c>
      <c r="T79" s="139"/>
      <c r="U79" s="140"/>
      <c r="V79" s="141">
        <f t="shared" si="203"/>
        <v>0</v>
      </c>
      <c r="W79" s="142">
        <f t="shared" si="204"/>
        <v>0</v>
      </c>
      <c r="X79" s="131">
        <f t="shared" si="205"/>
        <v>0</v>
      </c>
      <c r="Y79" s="131">
        <f t="shared" si="154"/>
        <v>0</v>
      </c>
      <c r="Z79" s="132" t="e">
        <f t="shared" si="155"/>
        <v>#DIV/0!</v>
      </c>
      <c r="AA79" s="143"/>
      <c r="AB79" s="135"/>
      <c r="AC79" s="135"/>
      <c r="AD79" s="135"/>
      <c r="AE79" s="135"/>
      <c r="AF79" s="135"/>
      <c r="AG79" s="135"/>
    </row>
    <row r="80" spans="1:33" ht="30" customHeight="1" x14ac:dyDescent="0.25">
      <c r="A80" s="112" t="s">
        <v>84</v>
      </c>
      <c r="B80" s="172" t="s">
        <v>210</v>
      </c>
      <c r="C80" s="159" t="s">
        <v>211</v>
      </c>
      <c r="D80" s="145"/>
      <c r="E80" s="146">
        <f>SUM(E81:E83)</f>
        <v>0</v>
      </c>
      <c r="F80" s="147"/>
      <c r="G80" s="148">
        <f t="shared" ref="G80:H80" si="206">SUM(G81:G83)</f>
        <v>0</v>
      </c>
      <c r="H80" s="146">
        <f t="shared" si="206"/>
        <v>0</v>
      </c>
      <c r="I80" s="147"/>
      <c r="J80" s="148">
        <f t="shared" ref="J80:K80" si="207">SUM(J81:J83)</f>
        <v>0</v>
      </c>
      <c r="K80" s="146">
        <f t="shared" si="207"/>
        <v>0</v>
      </c>
      <c r="L80" s="147"/>
      <c r="M80" s="148">
        <f t="shared" ref="M80:N80" si="208">SUM(M81:M83)</f>
        <v>0</v>
      </c>
      <c r="N80" s="146">
        <f t="shared" si="208"/>
        <v>0</v>
      </c>
      <c r="O80" s="147"/>
      <c r="P80" s="148">
        <f t="shared" ref="P80:Q80" si="209">SUM(P81:P83)</f>
        <v>0</v>
      </c>
      <c r="Q80" s="146">
        <f t="shared" si="209"/>
        <v>0</v>
      </c>
      <c r="R80" s="147"/>
      <c r="S80" s="148">
        <f t="shared" ref="S80:T80" si="210">SUM(S81:S83)</f>
        <v>0</v>
      </c>
      <c r="T80" s="146">
        <f t="shared" si="210"/>
        <v>0</v>
      </c>
      <c r="U80" s="147"/>
      <c r="V80" s="148">
        <f t="shared" ref="V80:X80" si="211">SUM(V81:V83)</f>
        <v>0</v>
      </c>
      <c r="W80" s="148">
        <f t="shared" si="211"/>
        <v>0</v>
      </c>
      <c r="X80" s="148">
        <f t="shared" si="211"/>
        <v>0</v>
      </c>
      <c r="Y80" s="148">
        <f t="shared" si="154"/>
        <v>0</v>
      </c>
      <c r="Z80" s="148" t="e">
        <f t="shared" si="155"/>
        <v>#DIV/0!</v>
      </c>
      <c r="AA80" s="150"/>
      <c r="AB80" s="122"/>
      <c r="AC80" s="122"/>
      <c r="AD80" s="122"/>
      <c r="AE80" s="122"/>
      <c r="AF80" s="122"/>
      <c r="AG80" s="122"/>
    </row>
    <row r="81" spans="1:33" ht="30" customHeight="1" x14ac:dyDescent="0.25">
      <c r="A81" s="123" t="s">
        <v>87</v>
      </c>
      <c r="B81" s="124" t="s">
        <v>212</v>
      </c>
      <c r="C81" s="208" t="s">
        <v>207</v>
      </c>
      <c r="D81" s="242" t="s">
        <v>133</v>
      </c>
      <c r="E81" s="127"/>
      <c r="F81" s="128"/>
      <c r="G81" s="129">
        <f t="shared" ref="G81:G83" si="212">E81*F81</f>
        <v>0</v>
      </c>
      <c r="H81" s="127"/>
      <c r="I81" s="128"/>
      <c r="J81" s="129">
        <f t="shared" ref="J81:J83" si="213">H81*I81</f>
        <v>0</v>
      </c>
      <c r="K81" s="127"/>
      <c r="L81" s="128"/>
      <c r="M81" s="129">
        <f t="shared" ref="M81:M83" si="214">K81*L81</f>
        <v>0</v>
      </c>
      <c r="N81" s="127"/>
      <c r="O81" s="128"/>
      <c r="P81" s="129">
        <f t="shared" ref="P81:P83" si="215">N81*O81</f>
        <v>0</v>
      </c>
      <c r="Q81" s="127"/>
      <c r="R81" s="128"/>
      <c r="S81" s="129">
        <f t="shared" ref="S81:S83" si="216">Q81*R81</f>
        <v>0</v>
      </c>
      <c r="T81" s="127"/>
      <c r="U81" s="128"/>
      <c r="V81" s="129">
        <f t="shared" ref="V81:V83" si="217">T81*U81</f>
        <v>0</v>
      </c>
      <c r="W81" s="130">
        <f t="shared" ref="W81:W83" si="218">G81+M81+S81</f>
        <v>0</v>
      </c>
      <c r="X81" s="131">
        <f t="shared" ref="X81:X83" si="219">J81+P81+V81</f>
        <v>0</v>
      </c>
      <c r="Y81" s="131">
        <f t="shared" si="154"/>
        <v>0</v>
      </c>
      <c r="Z81" s="132" t="e">
        <f t="shared" si="155"/>
        <v>#DIV/0!</v>
      </c>
      <c r="AA81" s="133"/>
      <c r="AB81" s="135"/>
      <c r="AC81" s="135"/>
      <c r="AD81" s="135"/>
      <c r="AE81" s="135"/>
      <c r="AF81" s="135"/>
      <c r="AG81" s="135"/>
    </row>
    <row r="82" spans="1:33" ht="30" customHeight="1" x14ac:dyDescent="0.25">
      <c r="A82" s="123" t="s">
        <v>87</v>
      </c>
      <c r="B82" s="124" t="s">
        <v>213</v>
      </c>
      <c r="C82" s="208" t="s">
        <v>207</v>
      </c>
      <c r="D82" s="242" t="s">
        <v>133</v>
      </c>
      <c r="E82" s="127"/>
      <c r="F82" s="128"/>
      <c r="G82" s="129">
        <f t="shared" si="212"/>
        <v>0</v>
      </c>
      <c r="H82" s="127"/>
      <c r="I82" s="128"/>
      <c r="J82" s="129">
        <f t="shared" si="213"/>
        <v>0</v>
      </c>
      <c r="K82" s="127"/>
      <c r="L82" s="128"/>
      <c r="M82" s="129">
        <f t="shared" si="214"/>
        <v>0</v>
      </c>
      <c r="N82" s="127"/>
      <c r="O82" s="128"/>
      <c r="P82" s="129">
        <f t="shared" si="215"/>
        <v>0</v>
      </c>
      <c r="Q82" s="127"/>
      <c r="R82" s="128"/>
      <c r="S82" s="129">
        <f t="shared" si="216"/>
        <v>0</v>
      </c>
      <c r="T82" s="127"/>
      <c r="U82" s="128"/>
      <c r="V82" s="129">
        <f t="shared" si="217"/>
        <v>0</v>
      </c>
      <c r="W82" s="130">
        <f t="shared" si="218"/>
        <v>0</v>
      </c>
      <c r="X82" s="131">
        <f t="shared" si="219"/>
        <v>0</v>
      </c>
      <c r="Y82" s="131">
        <f t="shared" si="154"/>
        <v>0</v>
      </c>
      <c r="Z82" s="132" t="e">
        <f t="shared" si="155"/>
        <v>#DIV/0!</v>
      </c>
      <c r="AA82" s="133"/>
      <c r="AB82" s="135"/>
      <c r="AC82" s="135"/>
      <c r="AD82" s="135"/>
      <c r="AE82" s="135"/>
      <c r="AF82" s="135"/>
      <c r="AG82" s="135"/>
    </row>
    <row r="83" spans="1:33" ht="30" customHeight="1" x14ac:dyDescent="0.25">
      <c r="A83" s="136" t="s">
        <v>87</v>
      </c>
      <c r="B83" s="164" t="s">
        <v>214</v>
      </c>
      <c r="C83" s="183" t="s">
        <v>207</v>
      </c>
      <c r="D83" s="244" t="s">
        <v>133</v>
      </c>
      <c r="E83" s="139"/>
      <c r="F83" s="140"/>
      <c r="G83" s="141">
        <f t="shared" si="212"/>
        <v>0</v>
      </c>
      <c r="H83" s="139"/>
      <c r="I83" s="140"/>
      <c r="J83" s="141">
        <f t="shared" si="213"/>
        <v>0</v>
      </c>
      <c r="K83" s="139"/>
      <c r="L83" s="140"/>
      <c r="M83" s="141">
        <f t="shared" si="214"/>
        <v>0</v>
      </c>
      <c r="N83" s="139"/>
      <c r="O83" s="140"/>
      <c r="P83" s="141">
        <f t="shared" si="215"/>
        <v>0</v>
      </c>
      <c r="Q83" s="139"/>
      <c r="R83" s="140"/>
      <c r="S83" s="141">
        <f t="shared" si="216"/>
        <v>0</v>
      </c>
      <c r="T83" s="139"/>
      <c r="U83" s="140"/>
      <c r="V83" s="141">
        <f t="shared" si="217"/>
        <v>0</v>
      </c>
      <c r="W83" s="142">
        <f t="shared" si="218"/>
        <v>0</v>
      </c>
      <c r="X83" s="131">
        <f t="shared" si="219"/>
        <v>0</v>
      </c>
      <c r="Y83" s="186">
        <f t="shared" si="154"/>
        <v>0</v>
      </c>
      <c r="Z83" s="132" t="e">
        <f t="shared" si="155"/>
        <v>#DIV/0!</v>
      </c>
      <c r="AA83" s="143"/>
      <c r="AB83" s="135"/>
      <c r="AC83" s="135"/>
      <c r="AD83" s="135"/>
      <c r="AE83" s="135"/>
      <c r="AF83" s="135"/>
      <c r="AG83" s="135"/>
    </row>
    <row r="84" spans="1:33" ht="30" customHeight="1" x14ac:dyDescent="0.25">
      <c r="A84" s="187" t="s">
        <v>215</v>
      </c>
      <c r="B84" s="188"/>
      <c r="C84" s="189"/>
      <c r="D84" s="190"/>
      <c r="E84" s="194">
        <f>E80+E76+E72+E68+E64</f>
        <v>0</v>
      </c>
      <c r="F84" s="210"/>
      <c r="G84" s="193">
        <f t="shared" ref="G84:H84" si="220">G80+G76+G72+G68+G64</f>
        <v>0</v>
      </c>
      <c r="H84" s="194">
        <f t="shared" si="220"/>
        <v>0</v>
      </c>
      <c r="I84" s="210"/>
      <c r="J84" s="193">
        <f t="shared" ref="J84:K84" si="221">J80+J76+J72+J68+J64</f>
        <v>0</v>
      </c>
      <c r="K84" s="211">
        <f t="shared" si="221"/>
        <v>0</v>
      </c>
      <c r="L84" s="210"/>
      <c r="M84" s="193">
        <f t="shared" ref="M84:N84" si="222">M80+M76+M72+M68+M64</f>
        <v>0</v>
      </c>
      <c r="N84" s="211">
        <f t="shared" si="222"/>
        <v>0</v>
      </c>
      <c r="O84" s="210"/>
      <c r="P84" s="193">
        <f t="shared" ref="P84:Q84" si="223">P80+P76+P72+P68+P64</f>
        <v>0</v>
      </c>
      <c r="Q84" s="211">
        <f t="shared" si="223"/>
        <v>0</v>
      </c>
      <c r="R84" s="210"/>
      <c r="S84" s="193">
        <f t="shared" ref="S84:T84" si="224">S80+S76+S72+S68+S64</f>
        <v>0</v>
      </c>
      <c r="T84" s="211">
        <f t="shared" si="224"/>
        <v>0</v>
      </c>
      <c r="U84" s="210"/>
      <c r="V84" s="193">
        <f t="shared" ref="V84:X84" si="225">V80+V76+V72+V68+V64</f>
        <v>0</v>
      </c>
      <c r="W84" s="212">
        <f t="shared" si="225"/>
        <v>0</v>
      </c>
      <c r="X84" s="245">
        <f t="shared" si="225"/>
        <v>0</v>
      </c>
      <c r="Y84" s="246">
        <f t="shared" si="154"/>
        <v>0</v>
      </c>
      <c r="Z84" s="246" t="e">
        <f t="shared" si="155"/>
        <v>#DIV/0!</v>
      </c>
      <c r="AA84" s="198"/>
      <c r="AB84" s="10"/>
      <c r="AC84" s="10"/>
      <c r="AD84" s="10"/>
      <c r="AE84" s="10"/>
      <c r="AF84" s="10"/>
      <c r="AG84" s="10"/>
    </row>
    <row r="85" spans="1:33" ht="30" customHeight="1" x14ac:dyDescent="0.25">
      <c r="A85" s="247" t="s">
        <v>82</v>
      </c>
      <c r="B85" s="248">
        <v>5</v>
      </c>
      <c r="C85" s="249" t="s">
        <v>216</v>
      </c>
      <c r="D85" s="108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10"/>
      <c r="X85" s="110"/>
      <c r="Y85" s="250"/>
      <c r="Z85" s="110"/>
      <c r="AA85" s="111"/>
      <c r="AB85" s="10"/>
      <c r="AC85" s="10"/>
      <c r="AD85" s="10"/>
      <c r="AE85" s="10"/>
      <c r="AF85" s="10"/>
      <c r="AG85" s="10"/>
    </row>
    <row r="86" spans="1:33" ht="30" customHeight="1" x14ac:dyDescent="0.25">
      <c r="A86" s="112" t="s">
        <v>84</v>
      </c>
      <c r="B86" s="172" t="s">
        <v>217</v>
      </c>
      <c r="C86" s="144" t="s">
        <v>218</v>
      </c>
      <c r="D86" s="145"/>
      <c r="E86" s="146">
        <f>SUM(E87:E89)</f>
        <v>0</v>
      </c>
      <c r="F86" s="147"/>
      <c r="G86" s="148">
        <f t="shared" ref="G86:H86" si="226">SUM(G87:G89)</f>
        <v>0</v>
      </c>
      <c r="H86" s="146">
        <f t="shared" si="226"/>
        <v>0</v>
      </c>
      <c r="I86" s="147"/>
      <c r="J86" s="148">
        <f t="shared" ref="J86:K86" si="227">SUM(J87:J89)</f>
        <v>0</v>
      </c>
      <c r="K86" s="146">
        <f t="shared" si="227"/>
        <v>0</v>
      </c>
      <c r="L86" s="147"/>
      <c r="M86" s="148">
        <f t="shared" ref="M86:N86" si="228">SUM(M87:M89)</f>
        <v>0</v>
      </c>
      <c r="N86" s="146">
        <f t="shared" si="228"/>
        <v>0</v>
      </c>
      <c r="O86" s="147"/>
      <c r="P86" s="148">
        <f t="shared" ref="P86:Q86" si="229">SUM(P87:P89)</f>
        <v>0</v>
      </c>
      <c r="Q86" s="146">
        <f t="shared" si="229"/>
        <v>0</v>
      </c>
      <c r="R86" s="147"/>
      <c r="S86" s="148">
        <f t="shared" ref="S86:T86" si="230">SUM(S87:S89)</f>
        <v>0</v>
      </c>
      <c r="T86" s="146">
        <f t="shared" si="230"/>
        <v>0</v>
      </c>
      <c r="U86" s="147"/>
      <c r="V86" s="148">
        <f t="shared" ref="V86:X86" si="231">SUM(V87:V89)</f>
        <v>0</v>
      </c>
      <c r="W86" s="251">
        <f t="shared" si="231"/>
        <v>0</v>
      </c>
      <c r="X86" s="251">
        <f t="shared" si="231"/>
        <v>0</v>
      </c>
      <c r="Y86" s="251">
        <f t="shared" ref="Y86:Y98" si="232">W86-X86</f>
        <v>0</v>
      </c>
      <c r="Z86" s="120" t="e">
        <f t="shared" ref="Z86:Z98" si="233">Y86/W86</f>
        <v>#DIV/0!</v>
      </c>
      <c r="AA86" s="150"/>
      <c r="AB86" s="135"/>
      <c r="AC86" s="135"/>
      <c r="AD86" s="135"/>
      <c r="AE86" s="135"/>
      <c r="AF86" s="135"/>
      <c r="AG86" s="135"/>
    </row>
    <row r="87" spans="1:33" ht="30" customHeight="1" x14ac:dyDescent="0.25">
      <c r="A87" s="123" t="s">
        <v>87</v>
      </c>
      <c r="B87" s="124" t="s">
        <v>219</v>
      </c>
      <c r="C87" s="252" t="s">
        <v>220</v>
      </c>
      <c r="D87" s="242" t="s">
        <v>221</v>
      </c>
      <c r="E87" s="127"/>
      <c r="F87" s="128"/>
      <c r="G87" s="129">
        <f t="shared" ref="G87:G89" si="234">E87*F87</f>
        <v>0</v>
      </c>
      <c r="H87" s="127"/>
      <c r="I87" s="128"/>
      <c r="J87" s="129">
        <f t="shared" ref="J87:J89" si="235">H87*I87</f>
        <v>0</v>
      </c>
      <c r="K87" s="127"/>
      <c r="L87" s="128"/>
      <c r="M87" s="129">
        <f t="shared" ref="M87:M89" si="236">K87*L87</f>
        <v>0</v>
      </c>
      <c r="N87" s="127"/>
      <c r="O87" s="128"/>
      <c r="P87" s="129">
        <f t="shared" ref="P87:P89" si="237">N87*O87</f>
        <v>0</v>
      </c>
      <c r="Q87" s="127"/>
      <c r="R87" s="128"/>
      <c r="S87" s="129">
        <f t="shared" ref="S87:S89" si="238">Q87*R87</f>
        <v>0</v>
      </c>
      <c r="T87" s="127"/>
      <c r="U87" s="128"/>
      <c r="V87" s="129">
        <f t="shared" ref="V87:V89" si="239">T87*U87</f>
        <v>0</v>
      </c>
      <c r="W87" s="130">
        <f t="shared" ref="W87:W89" si="240">G87+M87+S87</f>
        <v>0</v>
      </c>
      <c r="X87" s="131">
        <f t="shared" ref="X87:X89" si="241">J87+P87+V87</f>
        <v>0</v>
      </c>
      <c r="Y87" s="131">
        <f t="shared" si="232"/>
        <v>0</v>
      </c>
      <c r="Z87" s="132" t="e">
        <f t="shared" si="233"/>
        <v>#DIV/0!</v>
      </c>
      <c r="AA87" s="133"/>
      <c r="AB87" s="135"/>
      <c r="AC87" s="135"/>
      <c r="AD87" s="135"/>
      <c r="AE87" s="135"/>
      <c r="AF87" s="135"/>
      <c r="AG87" s="135"/>
    </row>
    <row r="88" spans="1:33" ht="30" customHeight="1" x14ac:dyDescent="0.25">
      <c r="A88" s="123" t="s">
        <v>87</v>
      </c>
      <c r="B88" s="124" t="s">
        <v>222</v>
      </c>
      <c r="C88" s="252" t="s">
        <v>220</v>
      </c>
      <c r="D88" s="242" t="s">
        <v>221</v>
      </c>
      <c r="E88" s="127"/>
      <c r="F88" s="128"/>
      <c r="G88" s="129">
        <f t="shared" si="234"/>
        <v>0</v>
      </c>
      <c r="H88" s="127"/>
      <c r="I88" s="128"/>
      <c r="J88" s="129">
        <f t="shared" si="235"/>
        <v>0</v>
      </c>
      <c r="K88" s="127"/>
      <c r="L88" s="128"/>
      <c r="M88" s="129">
        <f t="shared" si="236"/>
        <v>0</v>
      </c>
      <c r="N88" s="127"/>
      <c r="O88" s="128"/>
      <c r="P88" s="129">
        <f t="shared" si="237"/>
        <v>0</v>
      </c>
      <c r="Q88" s="127"/>
      <c r="R88" s="128"/>
      <c r="S88" s="129">
        <f t="shared" si="238"/>
        <v>0</v>
      </c>
      <c r="T88" s="127"/>
      <c r="U88" s="128"/>
      <c r="V88" s="129">
        <f t="shared" si="239"/>
        <v>0</v>
      </c>
      <c r="W88" s="130">
        <f t="shared" si="240"/>
        <v>0</v>
      </c>
      <c r="X88" s="131">
        <f t="shared" si="241"/>
        <v>0</v>
      </c>
      <c r="Y88" s="131">
        <f t="shared" si="232"/>
        <v>0</v>
      </c>
      <c r="Z88" s="132" t="e">
        <f t="shared" si="233"/>
        <v>#DIV/0!</v>
      </c>
      <c r="AA88" s="133"/>
      <c r="AB88" s="135"/>
      <c r="AC88" s="135"/>
      <c r="AD88" s="135"/>
      <c r="AE88" s="135"/>
      <c r="AF88" s="135"/>
      <c r="AG88" s="135"/>
    </row>
    <row r="89" spans="1:33" ht="30" customHeight="1" x14ac:dyDescent="0.25">
      <c r="A89" s="136" t="s">
        <v>87</v>
      </c>
      <c r="B89" s="137" t="s">
        <v>223</v>
      </c>
      <c r="C89" s="252" t="s">
        <v>220</v>
      </c>
      <c r="D89" s="244" t="s">
        <v>221</v>
      </c>
      <c r="E89" s="139"/>
      <c r="F89" s="140"/>
      <c r="G89" s="141">
        <f t="shared" si="234"/>
        <v>0</v>
      </c>
      <c r="H89" s="139"/>
      <c r="I89" s="140"/>
      <c r="J89" s="141">
        <f t="shared" si="235"/>
        <v>0</v>
      </c>
      <c r="K89" s="139"/>
      <c r="L89" s="140"/>
      <c r="M89" s="141">
        <f t="shared" si="236"/>
        <v>0</v>
      </c>
      <c r="N89" s="139"/>
      <c r="O89" s="140"/>
      <c r="P89" s="141">
        <f t="shared" si="237"/>
        <v>0</v>
      </c>
      <c r="Q89" s="139"/>
      <c r="R89" s="140"/>
      <c r="S89" s="141">
        <f t="shared" si="238"/>
        <v>0</v>
      </c>
      <c r="T89" s="139"/>
      <c r="U89" s="140"/>
      <c r="V89" s="141">
        <f t="shared" si="239"/>
        <v>0</v>
      </c>
      <c r="W89" s="142">
        <f t="shared" si="240"/>
        <v>0</v>
      </c>
      <c r="X89" s="131">
        <f t="shared" si="241"/>
        <v>0</v>
      </c>
      <c r="Y89" s="131">
        <f t="shared" si="232"/>
        <v>0</v>
      </c>
      <c r="Z89" s="132" t="e">
        <f t="shared" si="233"/>
        <v>#DIV/0!</v>
      </c>
      <c r="AA89" s="143"/>
      <c r="AB89" s="135"/>
      <c r="AC89" s="135"/>
      <c r="AD89" s="135"/>
      <c r="AE89" s="135"/>
      <c r="AF89" s="135"/>
      <c r="AG89" s="135"/>
    </row>
    <row r="90" spans="1:33" ht="30" customHeight="1" x14ac:dyDescent="0.25">
      <c r="A90" s="112" t="s">
        <v>84</v>
      </c>
      <c r="B90" s="172" t="s">
        <v>224</v>
      </c>
      <c r="C90" s="144" t="s">
        <v>225</v>
      </c>
      <c r="D90" s="253"/>
      <c r="E90" s="254">
        <f>SUM(E91:E93)</f>
        <v>0</v>
      </c>
      <c r="F90" s="147"/>
      <c r="G90" s="148">
        <f t="shared" ref="G90:H90" si="242">SUM(G91:G93)</f>
        <v>0</v>
      </c>
      <c r="H90" s="254">
        <f t="shared" si="242"/>
        <v>0</v>
      </c>
      <c r="I90" s="147"/>
      <c r="J90" s="148">
        <f t="shared" ref="J90:K90" si="243">SUM(J91:J93)</f>
        <v>0</v>
      </c>
      <c r="K90" s="254">
        <f t="shared" si="243"/>
        <v>0</v>
      </c>
      <c r="L90" s="147"/>
      <c r="M90" s="148">
        <f t="shared" ref="M90:N90" si="244">SUM(M91:M93)</f>
        <v>0</v>
      </c>
      <c r="N90" s="254">
        <f t="shared" si="244"/>
        <v>0</v>
      </c>
      <c r="O90" s="147"/>
      <c r="P90" s="148">
        <f t="shared" ref="P90:Q90" si="245">SUM(P91:P93)</f>
        <v>0</v>
      </c>
      <c r="Q90" s="254">
        <f t="shared" si="245"/>
        <v>0</v>
      </c>
      <c r="R90" s="147"/>
      <c r="S90" s="148">
        <f t="shared" ref="S90:T90" si="246">SUM(S91:S93)</f>
        <v>0</v>
      </c>
      <c r="T90" s="254">
        <f t="shared" si="246"/>
        <v>0</v>
      </c>
      <c r="U90" s="147"/>
      <c r="V90" s="148">
        <f t="shared" ref="V90:X90" si="247">SUM(V91:V93)</f>
        <v>0</v>
      </c>
      <c r="W90" s="251">
        <f t="shared" si="247"/>
        <v>0</v>
      </c>
      <c r="X90" s="251">
        <f t="shared" si="247"/>
        <v>0</v>
      </c>
      <c r="Y90" s="251">
        <f t="shared" si="232"/>
        <v>0</v>
      </c>
      <c r="Z90" s="251" t="e">
        <f t="shared" si="233"/>
        <v>#DIV/0!</v>
      </c>
      <c r="AA90" s="150"/>
      <c r="AB90" s="135"/>
      <c r="AC90" s="135"/>
      <c r="AD90" s="135"/>
      <c r="AE90" s="135"/>
      <c r="AF90" s="135"/>
      <c r="AG90" s="135"/>
    </row>
    <row r="91" spans="1:33" ht="39" customHeight="1" x14ac:dyDescent="0.25">
      <c r="A91" s="123" t="s">
        <v>87</v>
      </c>
      <c r="B91" s="124" t="s">
        <v>226</v>
      </c>
      <c r="C91" s="252" t="s">
        <v>227</v>
      </c>
      <c r="D91" s="255" t="s">
        <v>133</v>
      </c>
      <c r="E91" s="127"/>
      <c r="F91" s="128"/>
      <c r="G91" s="129">
        <f t="shared" ref="G91:G93" si="248">E91*F91</f>
        <v>0</v>
      </c>
      <c r="H91" s="127"/>
      <c r="I91" s="128"/>
      <c r="J91" s="129">
        <f t="shared" ref="J91:J93" si="249">H91*I91</f>
        <v>0</v>
      </c>
      <c r="K91" s="127"/>
      <c r="L91" s="128"/>
      <c r="M91" s="129">
        <f t="shared" ref="M91:M93" si="250">K91*L91</f>
        <v>0</v>
      </c>
      <c r="N91" s="127"/>
      <c r="O91" s="128"/>
      <c r="P91" s="129">
        <f t="shared" ref="P91:P93" si="251">N91*O91</f>
        <v>0</v>
      </c>
      <c r="Q91" s="127"/>
      <c r="R91" s="128"/>
      <c r="S91" s="129">
        <f t="shared" ref="S91:S93" si="252">Q91*R91</f>
        <v>0</v>
      </c>
      <c r="T91" s="127"/>
      <c r="U91" s="128"/>
      <c r="V91" s="129">
        <f t="shared" ref="V91:V93" si="253">T91*U91</f>
        <v>0</v>
      </c>
      <c r="W91" s="130">
        <f t="shared" ref="W91:W93" si="254">G91+M91+S91</f>
        <v>0</v>
      </c>
      <c r="X91" s="131">
        <f t="shared" ref="X91:X93" si="255">J91+P91+V91</f>
        <v>0</v>
      </c>
      <c r="Y91" s="131">
        <f t="shared" si="232"/>
        <v>0</v>
      </c>
      <c r="Z91" s="132" t="e">
        <f t="shared" si="233"/>
        <v>#DIV/0!</v>
      </c>
      <c r="AA91" s="133"/>
      <c r="AB91" s="135"/>
      <c r="AC91" s="135"/>
      <c r="AD91" s="135"/>
      <c r="AE91" s="135"/>
      <c r="AF91" s="135"/>
      <c r="AG91" s="135"/>
    </row>
    <row r="92" spans="1:33" ht="38.25" customHeight="1" x14ac:dyDescent="0.25">
      <c r="A92" s="123" t="s">
        <v>87</v>
      </c>
      <c r="B92" s="124" t="s">
        <v>228</v>
      </c>
      <c r="C92" s="208" t="s">
        <v>227</v>
      </c>
      <c r="D92" s="242" t="s">
        <v>133</v>
      </c>
      <c r="E92" s="127"/>
      <c r="F92" s="128"/>
      <c r="G92" s="129">
        <f t="shared" si="248"/>
        <v>0</v>
      </c>
      <c r="H92" s="127"/>
      <c r="I92" s="128"/>
      <c r="J92" s="129">
        <f t="shared" si="249"/>
        <v>0</v>
      </c>
      <c r="K92" s="127"/>
      <c r="L92" s="128"/>
      <c r="M92" s="129">
        <f t="shared" si="250"/>
        <v>0</v>
      </c>
      <c r="N92" s="127"/>
      <c r="O92" s="128"/>
      <c r="P92" s="129">
        <f t="shared" si="251"/>
        <v>0</v>
      </c>
      <c r="Q92" s="127"/>
      <c r="R92" s="128"/>
      <c r="S92" s="129">
        <f t="shared" si="252"/>
        <v>0</v>
      </c>
      <c r="T92" s="127"/>
      <c r="U92" s="128"/>
      <c r="V92" s="129">
        <f t="shared" si="253"/>
        <v>0</v>
      </c>
      <c r="W92" s="130">
        <f t="shared" si="254"/>
        <v>0</v>
      </c>
      <c r="X92" s="131">
        <f t="shared" si="255"/>
        <v>0</v>
      </c>
      <c r="Y92" s="131">
        <f t="shared" si="232"/>
        <v>0</v>
      </c>
      <c r="Z92" s="132" t="e">
        <f t="shared" si="233"/>
        <v>#DIV/0!</v>
      </c>
      <c r="AA92" s="133"/>
      <c r="AB92" s="135"/>
      <c r="AC92" s="135"/>
      <c r="AD92" s="135"/>
      <c r="AE92" s="135"/>
      <c r="AF92" s="135"/>
      <c r="AG92" s="135"/>
    </row>
    <row r="93" spans="1:33" ht="44.25" customHeight="1" x14ac:dyDescent="0.25">
      <c r="A93" s="136" t="s">
        <v>87</v>
      </c>
      <c r="B93" s="137" t="s">
        <v>229</v>
      </c>
      <c r="C93" s="183" t="s">
        <v>227</v>
      </c>
      <c r="D93" s="244" t="s">
        <v>133</v>
      </c>
      <c r="E93" s="139"/>
      <c r="F93" s="140"/>
      <c r="G93" s="141">
        <f t="shared" si="248"/>
        <v>0</v>
      </c>
      <c r="H93" s="139"/>
      <c r="I93" s="140"/>
      <c r="J93" s="141">
        <f t="shared" si="249"/>
        <v>0</v>
      </c>
      <c r="K93" s="139"/>
      <c r="L93" s="140"/>
      <c r="M93" s="141">
        <f t="shared" si="250"/>
        <v>0</v>
      </c>
      <c r="N93" s="139"/>
      <c r="O93" s="140"/>
      <c r="P93" s="141">
        <f t="shared" si="251"/>
        <v>0</v>
      </c>
      <c r="Q93" s="139"/>
      <c r="R93" s="140"/>
      <c r="S93" s="141">
        <f t="shared" si="252"/>
        <v>0</v>
      </c>
      <c r="T93" s="139"/>
      <c r="U93" s="140"/>
      <c r="V93" s="141">
        <f t="shared" si="253"/>
        <v>0</v>
      </c>
      <c r="W93" s="142">
        <f t="shared" si="254"/>
        <v>0</v>
      </c>
      <c r="X93" s="131">
        <f t="shared" si="255"/>
        <v>0</v>
      </c>
      <c r="Y93" s="131">
        <f t="shared" si="232"/>
        <v>0</v>
      </c>
      <c r="Z93" s="132" t="e">
        <f t="shared" si="233"/>
        <v>#DIV/0!</v>
      </c>
      <c r="AA93" s="143"/>
      <c r="AB93" s="135"/>
      <c r="AC93" s="135"/>
      <c r="AD93" s="135"/>
      <c r="AE93" s="135"/>
      <c r="AF93" s="135"/>
      <c r="AG93" s="135"/>
    </row>
    <row r="94" spans="1:33" ht="30" customHeight="1" x14ac:dyDescent="0.25">
      <c r="A94" s="112" t="s">
        <v>84</v>
      </c>
      <c r="B94" s="172" t="s">
        <v>230</v>
      </c>
      <c r="C94" s="256" t="s">
        <v>231</v>
      </c>
      <c r="D94" s="257"/>
      <c r="E94" s="254">
        <f>SUM(E95:E97)</f>
        <v>0</v>
      </c>
      <c r="F94" s="147"/>
      <c r="G94" s="148">
        <f t="shared" ref="G94:H94" si="256">SUM(G95:G97)</f>
        <v>0</v>
      </c>
      <c r="H94" s="254">
        <f t="shared" si="256"/>
        <v>0</v>
      </c>
      <c r="I94" s="147"/>
      <c r="J94" s="148">
        <f t="shared" ref="J94:K94" si="257">SUM(J95:J97)</f>
        <v>0</v>
      </c>
      <c r="K94" s="254">
        <f t="shared" si="257"/>
        <v>0</v>
      </c>
      <c r="L94" s="147"/>
      <c r="M94" s="148">
        <f t="shared" ref="M94:N94" si="258">SUM(M95:M97)</f>
        <v>0</v>
      </c>
      <c r="N94" s="254">
        <f t="shared" si="258"/>
        <v>0</v>
      </c>
      <c r="O94" s="147"/>
      <c r="P94" s="148">
        <f t="shared" ref="P94:Q94" si="259">SUM(P95:P97)</f>
        <v>0</v>
      </c>
      <c r="Q94" s="254">
        <f t="shared" si="259"/>
        <v>0</v>
      </c>
      <c r="R94" s="147"/>
      <c r="S94" s="148">
        <f t="shared" ref="S94:T94" si="260">SUM(S95:S97)</f>
        <v>0</v>
      </c>
      <c r="T94" s="254">
        <f t="shared" si="260"/>
        <v>0</v>
      </c>
      <c r="U94" s="147"/>
      <c r="V94" s="148">
        <f t="shared" ref="V94:X94" si="261">SUM(V95:V97)</f>
        <v>0</v>
      </c>
      <c r="W94" s="251">
        <f t="shared" si="261"/>
        <v>0</v>
      </c>
      <c r="X94" s="251">
        <f t="shared" si="261"/>
        <v>0</v>
      </c>
      <c r="Y94" s="251">
        <f t="shared" si="232"/>
        <v>0</v>
      </c>
      <c r="Z94" s="251" t="e">
        <f t="shared" si="233"/>
        <v>#DIV/0!</v>
      </c>
      <c r="AA94" s="150"/>
      <c r="AB94" s="135"/>
      <c r="AC94" s="135"/>
      <c r="AD94" s="135"/>
      <c r="AE94" s="135"/>
      <c r="AF94" s="135"/>
      <c r="AG94" s="135"/>
    </row>
    <row r="95" spans="1:33" ht="30" customHeight="1" x14ac:dyDescent="0.25">
      <c r="A95" s="123" t="s">
        <v>87</v>
      </c>
      <c r="B95" s="124" t="s">
        <v>232</v>
      </c>
      <c r="C95" s="258" t="s">
        <v>139</v>
      </c>
      <c r="D95" s="259" t="s">
        <v>140</v>
      </c>
      <c r="E95" s="127"/>
      <c r="F95" s="128"/>
      <c r="G95" s="129">
        <f t="shared" ref="G95:G97" si="262">E95*F95</f>
        <v>0</v>
      </c>
      <c r="H95" s="127"/>
      <c r="I95" s="128"/>
      <c r="J95" s="129">
        <f t="shared" ref="J95:J97" si="263">H95*I95</f>
        <v>0</v>
      </c>
      <c r="K95" s="127"/>
      <c r="L95" s="128"/>
      <c r="M95" s="129">
        <f t="shared" ref="M95:M97" si="264">K95*L95</f>
        <v>0</v>
      </c>
      <c r="N95" s="127"/>
      <c r="O95" s="128"/>
      <c r="P95" s="129">
        <f t="shared" ref="P95:P97" si="265">N95*O95</f>
        <v>0</v>
      </c>
      <c r="Q95" s="127"/>
      <c r="R95" s="128"/>
      <c r="S95" s="129">
        <f t="shared" ref="S95:S97" si="266">Q95*R95</f>
        <v>0</v>
      </c>
      <c r="T95" s="127"/>
      <c r="U95" s="128"/>
      <c r="V95" s="129">
        <f t="shared" ref="V95:V97" si="267">T95*U95</f>
        <v>0</v>
      </c>
      <c r="W95" s="130">
        <f t="shared" ref="W95:W97" si="268">G95+M95+S95</f>
        <v>0</v>
      </c>
      <c r="X95" s="131">
        <f t="shared" ref="X95:X97" si="269">J95+P95+V95</f>
        <v>0</v>
      </c>
      <c r="Y95" s="131">
        <f t="shared" si="232"/>
        <v>0</v>
      </c>
      <c r="Z95" s="132" t="e">
        <f t="shared" si="233"/>
        <v>#DIV/0!</v>
      </c>
      <c r="AA95" s="133"/>
      <c r="AB95" s="134"/>
      <c r="AC95" s="135"/>
      <c r="AD95" s="135"/>
      <c r="AE95" s="135"/>
      <c r="AF95" s="135"/>
      <c r="AG95" s="135"/>
    </row>
    <row r="96" spans="1:33" ht="30" customHeight="1" x14ac:dyDescent="0.25">
      <c r="A96" s="123" t="s">
        <v>87</v>
      </c>
      <c r="B96" s="124" t="s">
        <v>233</v>
      </c>
      <c r="C96" s="258" t="s">
        <v>139</v>
      </c>
      <c r="D96" s="259" t="s">
        <v>140</v>
      </c>
      <c r="E96" s="127"/>
      <c r="F96" s="128"/>
      <c r="G96" s="129">
        <f t="shared" si="262"/>
        <v>0</v>
      </c>
      <c r="H96" s="127"/>
      <c r="I96" s="128"/>
      <c r="J96" s="129">
        <f t="shared" si="263"/>
        <v>0</v>
      </c>
      <c r="K96" s="127"/>
      <c r="L96" s="128"/>
      <c r="M96" s="129">
        <f t="shared" si="264"/>
        <v>0</v>
      </c>
      <c r="N96" s="127"/>
      <c r="O96" s="128"/>
      <c r="P96" s="129">
        <f t="shared" si="265"/>
        <v>0</v>
      </c>
      <c r="Q96" s="127"/>
      <c r="R96" s="128"/>
      <c r="S96" s="129">
        <f t="shared" si="266"/>
        <v>0</v>
      </c>
      <c r="T96" s="127"/>
      <c r="U96" s="128"/>
      <c r="V96" s="129">
        <f t="shared" si="267"/>
        <v>0</v>
      </c>
      <c r="W96" s="130">
        <f t="shared" si="268"/>
        <v>0</v>
      </c>
      <c r="X96" s="131">
        <f t="shared" si="269"/>
        <v>0</v>
      </c>
      <c r="Y96" s="131">
        <f t="shared" si="232"/>
        <v>0</v>
      </c>
      <c r="Z96" s="132" t="e">
        <f t="shared" si="233"/>
        <v>#DIV/0!</v>
      </c>
      <c r="AA96" s="133"/>
      <c r="AB96" s="135"/>
      <c r="AC96" s="135"/>
      <c r="AD96" s="135"/>
      <c r="AE96" s="135"/>
      <c r="AF96" s="135"/>
      <c r="AG96" s="135"/>
    </row>
    <row r="97" spans="1:33" ht="30" customHeight="1" x14ac:dyDescent="0.25">
      <c r="A97" s="136" t="s">
        <v>87</v>
      </c>
      <c r="B97" s="137" t="s">
        <v>234</v>
      </c>
      <c r="C97" s="260" t="s">
        <v>139</v>
      </c>
      <c r="D97" s="259" t="s">
        <v>140</v>
      </c>
      <c r="E97" s="153"/>
      <c r="F97" s="154"/>
      <c r="G97" s="155">
        <f t="shared" si="262"/>
        <v>0</v>
      </c>
      <c r="H97" s="153"/>
      <c r="I97" s="154"/>
      <c r="J97" s="155">
        <f t="shared" si="263"/>
        <v>0</v>
      </c>
      <c r="K97" s="153"/>
      <c r="L97" s="154"/>
      <c r="M97" s="155">
        <f t="shared" si="264"/>
        <v>0</v>
      </c>
      <c r="N97" s="153"/>
      <c r="O97" s="154"/>
      <c r="P97" s="155">
        <f t="shared" si="265"/>
        <v>0</v>
      </c>
      <c r="Q97" s="153"/>
      <c r="R97" s="154"/>
      <c r="S97" s="155">
        <f t="shared" si="266"/>
        <v>0</v>
      </c>
      <c r="T97" s="153"/>
      <c r="U97" s="154"/>
      <c r="V97" s="155">
        <f t="shared" si="267"/>
        <v>0</v>
      </c>
      <c r="W97" s="142">
        <f t="shared" si="268"/>
        <v>0</v>
      </c>
      <c r="X97" s="131">
        <f t="shared" si="269"/>
        <v>0</v>
      </c>
      <c r="Y97" s="131">
        <f t="shared" si="232"/>
        <v>0</v>
      </c>
      <c r="Z97" s="132" t="e">
        <f t="shared" si="233"/>
        <v>#DIV/0!</v>
      </c>
      <c r="AA97" s="158"/>
      <c r="AB97" s="135"/>
      <c r="AC97" s="135"/>
      <c r="AD97" s="135"/>
      <c r="AE97" s="135"/>
      <c r="AF97" s="135"/>
      <c r="AG97" s="135"/>
    </row>
    <row r="98" spans="1:33" ht="39.75" customHeight="1" x14ac:dyDescent="0.25">
      <c r="A98" s="423" t="s">
        <v>235</v>
      </c>
      <c r="B98" s="408"/>
      <c r="C98" s="408"/>
      <c r="D98" s="409"/>
      <c r="E98" s="210"/>
      <c r="F98" s="210"/>
      <c r="G98" s="193">
        <f>G86+G90+G94</f>
        <v>0</v>
      </c>
      <c r="H98" s="210"/>
      <c r="I98" s="210"/>
      <c r="J98" s="193">
        <f>J86+J90+J94</f>
        <v>0</v>
      </c>
      <c r="K98" s="210"/>
      <c r="L98" s="210"/>
      <c r="M98" s="193">
        <f>M86+M90+M94</f>
        <v>0</v>
      </c>
      <c r="N98" s="210"/>
      <c r="O98" s="210"/>
      <c r="P98" s="193">
        <f>P86+P90+P94</f>
        <v>0</v>
      </c>
      <c r="Q98" s="210"/>
      <c r="R98" s="210"/>
      <c r="S98" s="193">
        <f>S86+S90+S94</f>
        <v>0</v>
      </c>
      <c r="T98" s="210"/>
      <c r="U98" s="210"/>
      <c r="V98" s="193">
        <f t="shared" ref="V98:X98" si="270">V86+V90+V94</f>
        <v>0</v>
      </c>
      <c r="W98" s="212">
        <f t="shared" si="270"/>
        <v>0</v>
      </c>
      <c r="X98" s="212">
        <f t="shared" si="270"/>
        <v>0</v>
      </c>
      <c r="Y98" s="230">
        <f t="shared" si="232"/>
        <v>0</v>
      </c>
      <c r="Z98" s="212" t="e">
        <f t="shared" si="233"/>
        <v>#DIV/0!</v>
      </c>
      <c r="AA98" s="198"/>
      <c r="AB98" s="5"/>
      <c r="AC98" s="10"/>
      <c r="AD98" s="10"/>
      <c r="AE98" s="10"/>
      <c r="AF98" s="10"/>
      <c r="AG98" s="10"/>
    </row>
    <row r="99" spans="1:33" ht="30" customHeight="1" x14ac:dyDescent="0.25">
      <c r="A99" s="199" t="s">
        <v>82</v>
      </c>
      <c r="B99" s="200">
        <v>6</v>
      </c>
      <c r="C99" s="201" t="s">
        <v>236</v>
      </c>
      <c r="D99" s="202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10"/>
      <c r="X99" s="110"/>
      <c r="Y99" s="250"/>
      <c r="Z99" s="110"/>
      <c r="AA99" s="111"/>
      <c r="AB99" s="10"/>
      <c r="AC99" s="10"/>
      <c r="AD99" s="10"/>
      <c r="AE99" s="10"/>
      <c r="AF99" s="10"/>
      <c r="AG99" s="10"/>
    </row>
    <row r="100" spans="1:33" ht="30" customHeight="1" x14ac:dyDescent="0.25">
      <c r="A100" s="112" t="s">
        <v>84</v>
      </c>
      <c r="B100" s="172" t="s">
        <v>237</v>
      </c>
      <c r="C100" s="261" t="s">
        <v>238</v>
      </c>
      <c r="D100" s="115"/>
      <c r="E100" s="116">
        <f>SUM(E101:E103)</f>
        <v>0</v>
      </c>
      <c r="F100" s="117"/>
      <c r="G100" s="118">
        <f t="shared" ref="G100:H100" si="271">SUM(G101:G103)</f>
        <v>0</v>
      </c>
      <c r="H100" s="116">
        <f t="shared" si="271"/>
        <v>0</v>
      </c>
      <c r="I100" s="117"/>
      <c r="J100" s="118">
        <f t="shared" ref="J100:K100" si="272">SUM(J101:J103)</f>
        <v>0</v>
      </c>
      <c r="K100" s="116">
        <f t="shared" si="272"/>
        <v>0</v>
      </c>
      <c r="L100" s="117"/>
      <c r="M100" s="118">
        <f t="shared" ref="M100:N100" si="273">SUM(M101:M103)</f>
        <v>0</v>
      </c>
      <c r="N100" s="116">
        <f t="shared" si="273"/>
        <v>0</v>
      </c>
      <c r="O100" s="117"/>
      <c r="P100" s="118">
        <f t="shared" ref="P100:Q100" si="274">SUM(P101:P103)</f>
        <v>0</v>
      </c>
      <c r="Q100" s="116">
        <f t="shared" si="274"/>
        <v>0</v>
      </c>
      <c r="R100" s="117"/>
      <c r="S100" s="118">
        <f t="shared" ref="S100:T100" si="275">SUM(S101:S103)</f>
        <v>0</v>
      </c>
      <c r="T100" s="116">
        <f t="shared" si="275"/>
        <v>0</v>
      </c>
      <c r="U100" s="117"/>
      <c r="V100" s="118">
        <f t="shared" ref="V100:X100" si="276">SUM(V101:V103)</f>
        <v>0</v>
      </c>
      <c r="W100" s="118">
        <f t="shared" si="276"/>
        <v>0</v>
      </c>
      <c r="X100" s="118">
        <f t="shared" si="276"/>
        <v>0</v>
      </c>
      <c r="Y100" s="118">
        <f t="shared" ref="Y100:Y112" si="277">W100-X100</f>
        <v>0</v>
      </c>
      <c r="Z100" s="120" t="e">
        <f t="shared" ref="Z100:Z112" si="278">Y100/W100</f>
        <v>#DIV/0!</v>
      </c>
      <c r="AA100" s="121"/>
      <c r="AB100" s="122"/>
      <c r="AC100" s="122"/>
      <c r="AD100" s="122"/>
      <c r="AE100" s="122"/>
      <c r="AF100" s="122"/>
      <c r="AG100" s="122"/>
    </row>
    <row r="101" spans="1:33" ht="30" customHeight="1" x14ac:dyDescent="0.25">
      <c r="A101" s="123" t="s">
        <v>87</v>
      </c>
      <c r="B101" s="124" t="s">
        <v>239</v>
      </c>
      <c r="C101" s="208" t="s">
        <v>240</v>
      </c>
      <c r="D101" s="126" t="s">
        <v>133</v>
      </c>
      <c r="E101" s="127"/>
      <c r="F101" s="128"/>
      <c r="G101" s="129">
        <f t="shared" ref="G101:G103" si="279">E101*F101</f>
        <v>0</v>
      </c>
      <c r="H101" s="127"/>
      <c r="I101" s="128"/>
      <c r="J101" s="129">
        <f t="shared" ref="J101:J103" si="280">H101*I101</f>
        <v>0</v>
      </c>
      <c r="K101" s="127"/>
      <c r="L101" s="128"/>
      <c r="M101" s="129">
        <f t="shared" ref="M101:M103" si="281">K101*L101</f>
        <v>0</v>
      </c>
      <c r="N101" s="127"/>
      <c r="O101" s="128"/>
      <c r="P101" s="129">
        <f t="shared" ref="P101:P103" si="282">N101*O101</f>
        <v>0</v>
      </c>
      <c r="Q101" s="127"/>
      <c r="R101" s="128"/>
      <c r="S101" s="129">
        <f t="shared" ref="S101:S103" si="283">Q101*R101</f>
        <v>0</v>
      </c>
      <c r="T101" s="127"/>
      <c r="U101" s="128"/>
      <c r="V101" s="129">
        <f t="shared" ref="V101:V103" si="284">T101*U101</f>
        <v>0</v>
      </c>
      <c r="W101" s="130">
        <f t="shared" ref="W101:W103" si="285">G101+M101+S101</f>
        <v>0</v>
      </c>
      <c r="X101" s="131">
        <f t="shared" ref="X101:X103" si="286">J101+P101+V101</f>
        <v>0</v>
      </c>
      <c r="Y101" s="131">
        <f t="shared" si="277"/>
        <v>0</v>
      </c>
      <c r="Z101" s="132" t="e">
        <f t="shared" si="278"/>
        <v>#DIV/0!</v>
      </c>
      <c r="AA101" s="133"/>
      <c r="AB101" s="135"/>
      <c r="AC101" s="135"/>
      <c r="AD101" s="135"/>
      <c r="AE101" s="135"/>
      <c r="AF101" s="135"/>
      <c r="AG101" s="135"/>
    </row>
    <row r="102" spans="1:33" ht="30" customHeight="1" x14ac:dyDescent="0.25">
      <c r="A102" s="123" t="s">
        <v>87</v>
      </c>
      <c r="B102" s="124" t="s">
        <v>241</v>
      </c>
      <c r="C102" s="208" t="s">
        <v>240</v>
      </c>
      <c r="D102" s="126" t="s">
        <v>133</v>
      </c>
      <c r="E102" s="127"/>
      <c r="F102" s="128"/>
      <c r="G102" s="129">
        <f t="shared" si="279"/>
        <v>0</v>
      </c>
      <c r="H102" s="127"/>
      <c r="I102" s="128"/>
      <c r="J102" s="129">
        <f t="shared" si="280"/>
        <v>0</v>
      </c>
      <c r="K102" s="127"/>
      <c r="L102" s="128"/>
      <c r="M102" s="129">
        <f t="shared" si="281"/>
        <v>0</v>
      </c>
      <c r="N102" s="127"/>
      <c r="O102" s="128"/>
      <c r="P102" s="129">
        <f t="shared" si="282"/>
        <v>0</v>
      </c>
      <c r="Q102" s="127"/>
      <c r="R102" s="128"/>
      <c r="S102" s="129">
        <f t="shared" si="283"/>
        <v>0</v>
      </c>
      <c r="T102" s="127"/>
      <c r="U102" s="128"/>
      <c r="V102" s="129">
        <f t="shared" si="284"/>
        <v>0</v>
      </c>
      <c r="W102" s="130">
        <f t="shared" si="285"/>
        <v>0</v>
      </c>
      <c r="X102" s="131">
        <f t="shared" si="286"/>
        <v>0</v>
      </c>
      <c r="Y102" s="131">
        <f t="shared" si="277"/>
        <v>0</v>
      </c>
      <c r="Z102" s="132" t="e">
        <f t="shared" si="278"/>
        <v>#DIV/0!</v>
      </c>
      <c r="AA102" s="133"/>
      <c r="AB102" s="135"/>
      <c r="AC102" s="135"/>
      <c r="AD102" s="135"/>
      <c r="AE102" s="135"/>
      <c r="AF102" s="135"/>
      <c r="AG102" s="135"/>
    </row>
    <row r="103" spans="1:33" ht="30" customHeight="1" x14ac:dyDescent="0.25">
      <c r="A103" s="136" t="s">
        <v>87</v>
      </c>
      <c r="B103" s="137" t="s">
        <v>242</v>
      </c>
      <c r="C103" s="183" t="s">
        <v>240</v>
      </c>
      <c r="D103" s="138" t="s">
        <v>133</v>
      </c>
      <c r="E103" s="139"/>
      <c r="F103" s="140"/>
      <c r="G103" s="141">
        <f t="shared" si="279"/>
        <v>0</v>
      </c>
      <c r="H103" s="139"/>
      <c r="I103" s="140"/>
      <c r="J103" s="141">
        <f t="shared" si="280"/>
        <v>0</v>
      </c>
      <c r="K103" s="139"/>
      <c r="L103" s="140"/>
      <c r="M103" s="141">
        <f t="shared" si="281"/>
        <v>0</v>
      </c>
      <c r="N103" s="139"/>
      <c r="O103" s="140"/>
      <c r="P103" s="141">
        <f t="shared" si="282"/>
        <v>0</v>
      </c>
      <c r="Q103" s="139"/>
      <c r="R103" s="140"/>
      <c r="S103" s="141">
        <f t="shared" si="283"/>
        <v>0</v>
      </c>
      <c r="T103" s="139"/>
      <c r="U103" s="140"/>
      <c r="V103" s="141">
        <f t="shared" si="284"/>
        <v>0</v>
      </c>
      <c r="W103" s="142">
        <f t="shared" si="285"/>
        <v>0</v>
      </c>
      <c r="X103" s="131">
        <f t="shared" si="286"/>
        <v>0</v>
      </c>
      <c r="Y103" s="131">
        <f t="shared" si="277"/>
        <v>0</v>
      </c>
      <c r="Z103" s="132" t="e">
        <f t="shared" si="278"/>
        <v>#DIV/0!</v>
      </c>
      <c r="AA103" s="143"/>
      <c r="AB103" s="135"/>
      <c r="AC103" s="135"/>
      <c r="AD103" s="135"/>
      <c r="AE103" s="135"/>
      <c r="AF103" s="135"/>
      <c r="AG103" s="135"/>
    </row>
    <row r="104" spans="1:33" ht="30" customHeight="1" x14ac:dyDescent="0.25">
      <c r="A104" s="112" t="s">
        <v>82</v>
      </c>
      <c r="B104" s="172" t="s">
        <v>243</v>
      </c>
      <c r="C104" s="262" t="s">
        <v>244</v>
      </c>
      <c r="D104" s="145"/>
      <c r="E104" s="146">
        <f>SUM(E105:E107)</f>
        <v>4</v>
      </c>
      <c r="F104" s="147"/>
      <c r="G104" s="148">
        <f t="shared" ref="G104:H104" si="287">SUM(G105:G107)</f>
        <v>6850</v>
      </c>
      <c r="H104" s="146">
        <f t="shared" si="287"/>
        <v>4</v>
      </c>
      <c r="I104" s="147"/>
      <c r="J104" s="148">
        <f t="shared" ref="J104:K104" si="288">SUM(J105:J107)</f>
        <v>6646</v>
      </c>
      <c r="K104" s="146">
        <f t="shared" si="288"/>
        <v>0</v>
      </c>
      <c r="L104" s="147"/>
      <c r="M104" s="148">
        <f t="shared" ref="M104:N104" si="289">SUM(M105:M107)</f>
        <v>0</v>
      </c>
      <c r="N104" s="146">
        <f t="shared" si="289"/>
        <v>0</v>
      </c>
      <c r="O104" s="147"/>
      <c r="P104" s="148">
        <f t="shared" ref="P104:Q104" si="290">SUM(P105:P107)</f>
        <v>0</v>
      </c>
      <c r="Q104" s="146">
        <f t="shared" si="290"/>
        <v>0</v>
      </c>
      <c r="R104" s="147"/>
      <c r="S104" s="148">
        <f t="shared" ref="S104:T104" si="291">SUM(S105:S107)</f>
        <v>0</v>
      </c>
      <c r="T104" s="146">
        <f t="shared" si="291"/>
        <v>0</v>
      </c>
      <c r="U104" s="147"/>
      <c r="V104" s="148">
        <f t="shared" ref="V104:X104" si="292">SUM(V105:V107)</f>
        <v>0</v>
      </c>
      <c r="W104" s="148">
        <f t="shared" si="292"/>
        <v>6850</v>
      </c>
      <c r="X104" s="148">
        <f t="shared" si="292"/>
        <v>6646</v>
      </c>
      <c r="Y104" s="148">
        <f t="shared" si="277"/>
        <v>204</v>
      </c>
      <c r="Z104" s="148">
        <f t="shared" si="278"/>
        <v>2.978102189781022E-2</v>
      </c>
      <c r="AA104" s="150"/>
      <c r="AB104" s="122"/>
      <c r="AC104" s="122"/>
      <c r="AD104" s="122"/>
      <c r="AE104" s="122"/>
      <c r="AF104" s="122"/>
      <c r="AG104" s="122"/>
    </row>
    <row r="105" spans="1:33" ht="39" customHeight="1" x14ac:dyDescent="0.25">
      <c r="A105" s="123" t="s">
        <v>87</v>
      </c>
      <c r="B105" s="124" t="s">
        <v>245</v>
      </c>
      <c r="C105" s="208" t="s">
        <v>246</v>
      </c>
      <c r="D105" s="126" t="s">
        <v>133</v>
      </c>
      <c r="E105" s="127">
        <v>3</v>
      </c>
      <c r="F105" s="128">
        <v>350</v>
      </c>
      <c r="G105" s="129">
        <f t="shared" ref="G105:G107" si="293">E105*F105</f>
        <v>1050</v>
      </c>
      <c r="H105" s="127">
        <v>3</v>
      </c>
      <c r="I105" s="128">
        <v>249</v>
      </c>
      <c r="J105" s="446">
        <f t="shared" ref="J105:J107" si="294">H105*I105</f>
        <v>747</v>
      </c>
      <c r="K105" s="127"/>
      <c r="L105" s="128"/>
      <c r="M105" s="129"/>
      <c r="N105" s="127"/>
      <c r="O105" s="128"/>
      <c r="P105" s="129">
        <f t="shared" ref="P105:P107" si="295">N105*O105</f>
        <v>0</v>
      </c>
      <c r="Q105" s="127"/>
      <c r="R105" s="128"/>
      <c r="S105" s="129">
        <f t="shared" ref="S105:S107" si="296">Q105*R105</f>
        <v>0</v>
      </c>
      <c r="T105" s="127"/>
      <c r="U105" s="128"/>
      <c r="V105" s="129">
        <f t="shared" ref="V105:V107" si="297">T105*U105</f>
        <v>0</v>
      </c>
      <c r="W105" s="130">
        <f t="shared" ref="W105:W107" si="298">G105+M105+S105</f>
        <v>1050</v>
      </c>
      <c r="X105" s="131">
        <f t="shared" ref="X105:X107" si="299">J105+P105+V105</f>
        <v>747</v>
      </c>
      <c r="Y105" s="131">
        <f t="shared" si="277"/>
        <v>303</v>
      </c>
      <c r="Z105" s="132">
        <f t="shared" si="278"/>
        <v>0.28857142857142859</v>
      </c>
      <c r="AA105" s="222" t="s">
        <v>247</v>
      </c>
      <c r="AB105" s="135"/>
      <c r="AC105" s="135"/>
      <c r="AD105" s="135"/>
      <c r="AE105" s="135"/>
      <c r="AF105" s="135"/>
      <c r="AG105" s="135"/>
    </row>
    <row r="106" spans="1:33" ht="42" customHeight="1" x14ac:dyDescent="0.25">
      <c r="A106" s="123" t="s">
        <v>87</v>
      </c>
      <c r="B106" s="124" t="s">
        <v>248</v>
      </c>
      <c r="C106" s="208" t="s">
        <v>249</v>
      </c>
      <c r="D106" s="126" t="s">
        <v>133</v>
      </c>
      <c r="E106" s="127">
        <v>1</v>
      </c>
      <c r="F106" s="128">
        <v>5800</v>
      </c>
      <c r="G106" s="129">
        <f t="shared" si="293"/>
        <v>5800</v>
      </c>
      <c r="H106" s="127">
        <v>1</v>
      </c>
      <c r="I106" s="128">
        <v>5899</v>
      </c>
      <c r="J106" s="446">
        <f t="shared" si="294"/>
        <v>5899</v>
      </c>
      <c r="K106" s="127"/>
      <c r="L106" s="128"/>
      <c r="M106" s="129">
        <v>0</v>
      </c>
      <c r="N106" s="127"/>
      <c r="O106" s="128"/>
      <c r="P106" s="129">
        <f t="shared" si="295"/>
        <v>0</v>
      </c>
      <c r="Q106" s="127"/>
      <c r="R106" s="128"/>
      <c r="S106" s="129">
        <f t="shared" si="296"/>
        <v>0</v>
      </c>
      <c r="T106" s="127"/>
      <c r="U106" s="128"/>
      <c r="V106" s="129">
        <f t="shared" si="297"/>
        <v>0</v>
      </c>
      <c r="W106" s="130">
        <f t="shared" si="298"/>
        <v>5800</v>
      </c>
      <c r="X106" s="131">
        <f t="shared" si="299"/>
        <v>5899</v>
      </c>
      <c r="Y106" s="131">
        <f t="shared" si="277"/>
        <v>-99</v>
      </c>
      <c r="Z106" s="132">
        <f t="shared" si="278"/>
        <v>-1.706896551724138E-2</v>
      </c>
      <c r="AA106" s="222" t="s">
        <v>250</v>
      </c>
      <c r="AB106" s="135"/>
      <c r="AC106" s="135"/>
      <c r="AD106" s="135"/>
      <c r="AE106" s="135"/>
      <c r="AF106" s="135"/>
      <c r="AG106" s="135"/>
    </row>
    <row r="107" spans="1:33" ht="30" customHeight="1" x14ac:dyDescent="0.25">
      <c r="A107" s="136" t="s">
        <v>87</v>
      </c>
      <c r="B107" s="137" t="s">
        <v>251</v>
      </c>
      <c r="C107" s="183" t="s">
        <v>240</v>
      </c>
      <c r="D107" s="138" t="s">
        <v>133</v>
      </c>
      <c r="E107" s="139"/>
      <c r="F107" s="140"/>
      <c r="G107" s="141">
        <f t="shared" si="293"/>
        <v>0</v>
      </c>
      <c r="H107" s="139"/>
      <c r="I107" s="140"/>
      <c r="J107" s="141">
        <f t="shared" si="294"/>
        <v>0</v>
      </c>
      <c r="K107" s="139"/>
      <c r="L107" s="140"/>
      <c r="M107" s="141">
        <f>K107*L107</f>
        <v>0</v>
      </c>
      <c r="N107" s="139"/>
      <c r="O107" s="140"/>
      <c r="P107" s="141">
        <f t="shared" si="295"/>
        <v>0</v>
      </c>
      <c r="Q107" s="139"/>
      <c r="R107" s="140"/>
      <c r="S107" s="141">
        <f t="shared" si="296"/>
        <v>0</v>
      </c>
      <c r="T107" s="139"/>
      <c r="U107" s="140"/>
      <c r="V107" s="141">
        <f t="shared" si="297"/>
        <v>0</v>
      </c>
      <c r="W107" s="142">
        <f t="shared" si="298"/>
        <v>0</v>
      </c>
      <c r="X107" s="131">
        <f t="shared" si="299"/>
        <v>0</v>
      </c>
      <c r="Y107" s="131">
        <f t="shared" si="277"/>
        <v>0</v>
      </c>
      <c r="Z107" s="132" t="e">
        <f t="shared" si="278"/>
        <v>#DIV/0!</v>
      </c>
      <c r="AA107" s="143"/>
      <c r="AB107" s="135"/>
      <c r="AC107" s="135"/>
      <c r="AD107" s="135"/>
      <c r="AE107" s="135"/>
      <c r="AF107" s="135"/>
      <c r="AG107" s="135"/>
    </row>
    <row r="108" spans="1:33" ht="30" customHeight="1" x14ac:dyDescent="0.25">
      <c r="A108" s="112" t="s">
        <v>82</v>
      </c>
      <c r="B108" s="172" t="s">
        <v>252</v>
      </c>
      <c r="C108" s="262" t="s">
        <v>253</v>
      </c>
      <c r="D108" s="145"/>
      <c r="E108" s="146">
        <f>SUM(E109:E111)</f>
        <v>42</v>
      </c>
      <c r="F108" s="147"/>
      <c r="G108" s="148">
        <f t="shared" ref="G108:H108" si="300">SUM(G109:G111)</f>
        <v>28500</v>
      </c>
      <c r="H108" s="146">
        <f t="shared" si="300"/>
        <v>52</v>
      </c>
      <c r="I108" s="147"/>
      <c r="J108" s="148">
        <f t="shared" ref="J108:K108" si="301">SUM(J109:J111)</f>
        <v>28483</v>
      </c>
      <c r="K108" s="146">
        <f t="shared" si="301"/>
        <v>0</v>
      </c>
      <c r="L108" s="147"/>
      <c r="M108" s="148">
        <f t="shared" ref="M108:N108" si="302">SUM(M109:M111)</f>
        <v>0</v>
      </c>
      <c r="N108" s="146">
        <f t="shared" si="302"/>
        <v>0</v>
      </c>
      <c r="O108" s="147"/>
      <c r="P108" s="148">
        <f t="shared" ref="P108:Q108" si="303">SUM(P109:P111)</f>
        <v>0</v>
      </c>
      <c r="Q108" s="146">
        <f t="shared" si="303"/>
        <v>0</v>
      </c>
      <c r="R108" s="147"/>
      <c r="S108" s="148">
        <f t="shared" ref="S108:T108" si="304">SUM(S109:S111)</f>
        <v>0</v>
      </c>
      <c r="T108" s="146">
        <f t="shared" si="304"/>
        <v>0</v>
      </c>
      <c r="U108" s="147"/>
      <c r="V108" s="148">
        <f t="shared" ref="V108:X108" si="305">SUM(V109:V111)</f>
        <v>0</v>
      </c>
      <c r="W108" s="148">
        <f t="shared" si="305"/>
        <v>28500</v>
      </c>
      <c r="X108" s="148">
        <f t="shared" si="305"/>
        <v>28483</v>
      </c>
      <c r="Y108" s="148">
        <f t="shared" si="277"/>
        <v>17</v>
      </c>
      <c r="Z108" s="148">
        <f t="shared" si="278"/>
        <v>5.9649122807017548E-4</v>
      </c>
      <c r="AA108" s="150"/>
      <c r="AB108" s="122"/>
      <c r="AC108" s="122"/>
      <c r="AD108" s="122"/>
      <c r="AE108" s="122"/>
      <c r="AF108" s="122"/>
      <c r="AG108" s="122"/>
    </row>
    <row r="109" spans="1:33" ht="102" customHeight="1" x14ac:dyDescent="0.25">
      <c r="A109" s="123" t="s">
        <v>87</v>
      </c>
      <c r="B109" s="124" t="s">
        <v>254</v>
      </c>
      <c r="C109" s="208" t="s">
        <v>255</v>
      </c>
      <c r="D109" s="126" t="s">
        <v>133</v>
      </c>
      <c r="E109" s="127">
        <v>40</v>
      </c>
      <c r="F109" s="128">
        <v>700</v>
      </c>
      <c r="G109" s="129">
        <f t="shared" ref="G109:G111" si="306">E109*F109</f>
        <v>28000</v>
      </c>
      <c r="H109" s="127">
        <v>50</v>
      </c>
      <c r="I109" s="128">
        <v>560</v>
      </c>
      <c r="J109" s="129">
        <f t="shared" ref="J109:J111" si="307">H109*I109</f>
        <v>28000</v>
      </c>
      <c r="K109" s="127"/>
      <c r="L109" s="128"/>
      <c r="M109" s="129">
        <f t="shared" ref="M109:M111" si="308">K109*L109</f>
        <v>0</v>
      </c>
      <c r="N109" s="127"/>
      <c r="O109" s="128"/>
      <c r="P109" s="129">
        <f t="shared" ref="P109:P111" si="309">N109*O109</f>
        <v>0</v>
      </c>
      <c r="Q109" s="127"/>
      <c r="R109" s="128"/>
      <c r="S109" s="129">
        <f t="shared" ref="S109:S111" si="310">Q109*R109</f>
        <v>0</v>
      </c>
      <c r="T109" s="127"/>
      <c r="U109" s="128"/>
      <c r="V109" s="129">
        <f t="shared" ref="V109:V111" si="311">T109*U109</f>
        <v>0</v>
      </c>
      <c r="W109" s="130">
        <f t="shared" ref="W109:W111" si="312">G109+M109+S109</f>
        <v>28000</v>
      </c>
      <c r="X109" s="131">
        <f t="shared" ref="X109:X111" si="313">J109+P109+V109</f>
        <v>28000</v>
      </c>
      <c r="Y109" s="131">
        <f t="shared" si="277"/>
        <v>0</v>
      </c>
      <c r="Z109" s="132">
        <f t="shared" si="278"/>
        <v>0</v>
      </c>
      <c r="AA109" s="222" t="s">
        <v>256</v>
      </c>
      <c r="AB109" s="135"/>
      <c r="AC109" s="135"/>
      <c r="AD109" s="135"/>
      <c r="AE109" s="135"/>
      <c r="AF109" s="135"/>
      <c r="AG109" s="135"/>
    </row>
    <row r="110" spans="1:33" ht="39" customHeight="1" x14ac:dyDescent="0.25">
      <c r="A110" s="136" t="s">
        <v>87</v>
      </c>
      <c r="B110" s="137" t="s">
        <v>257</v>
      </c>
      <c r="C110" s="183" t="s">
        <v>258</v>
      </c>
      <c r="D110" s="138" t="s">
        <v>133</v>
      </c>
      <c r="E110" s="153">
        <v>2</v>
      </c>
      <c r="F110" s="154">
        <v>250</v>
      </c>
      <c r="G110" s="155">
        <f t="shared" si="306"/>
        <v>500</v>
      </c>
      <c r="H110" s="127">
        <v>2</v>
      </c>
      <c r="I110" s="128">
        <v>241.5</v>
      </c>
      <c r="J110" s="263">
        <f t="shared" si="307"/>
        <v>483</v>
      </c>
      <c r="K110" s="127"/>
      <c r="L110" s="128"/>
      <c r="M110" s="129">
        <f t="shared" si="308"/>
        <v>0</v>
      </c>
      <c r="N110" s="127"/>
      <c r="O110" s="128"/>
      <c r="P110" s="129">
        <f t="shared" si="309"/>
        <v>0</v>
      </c>
      <c r="Q110" s="127"/>
      <c r="R110" s="128"/>
      <c r="S110" s="129">
        <f t="shared" si="310"/>
        <v>0</v>
      </c>
      <c r="T110" s="127"/>
      <c r="U110" s="128"/>
      <c r="V110" s="129">
        <f t="shared" si="311"/>
        <v>0</v>
      </c>
      <c r="W110" s="130">
        <f t="shared" si="312"/>
        <v>500</v>
      </c>
      <c r="X110" s="131">
        <f t="shared" si="313"/>
        <v>483</v>
      </c>
      <c r="Y110" s="131">
        <f t="shared" si="277"/>
        <v>17</v>
      </c>
      <c r="Z110" s="132">
        <f t="shared" si="278"/>
        <v>3.4000000000000002E-2</v>
      </c>
      <c r="AA110" s="222" t="s">
        <v>247</v>
      </c>
      <c r="AB110" s="135"/>
      <c r="AC110" s="135"/>
      <c r="AD110" s="135"/>
      <c r="AE110" s="135"/>
      <c r="AF110" s="135"/>
      <c r="AG110" s="135"/>
    </row>
    <row r="111" spans="1:33" ht="30" customHeight="1" x14ac:dyDescent="0.25">
      <c r="A111" s="136" t="s">
        <v>87</v>
      </c>
      <c r="B111" s="137" t="s">
        <v>257</v>
      </c>
      <c r="C111" s="183" t="s">
        <v>240</v>
      </c>
      <c r="D111" s="138" t="s">
        <v>133</v>
      </c>
      <c r="E111" s="153"/>
      <c r="F111" s="154"/>
      <c r="G111" s="155">
        <f t="shared" si="306"/>
        <v>0</v>
      </c>
      <c r="H111" s="153"/>
      <c r="I111" s="154"/>
      <c r="J111" s="155">
        <f t="shared" si="307"/>
        <v>0</v>
      </c>
      <c r="K111" s="153"/>
      <c r="L111" s="154"/>
      <c r="M111" s="155">
        <f t="shared" si="308"/>
        <v>0</v>
      </c>
      <c r="N111" s="153"/>
      <c r="O111" s="154"/>
      <c r="P111" s="155">
        <f t="shared" si="309"/>
        <v>0</v>
      </c>
      <c r="Q111" s="153"/>
      <c r="R111" s="154"/>
      <c r="S111" s="155">
        <f t="shared" si="310"/>
        <v>0</v>
      </c>
      <c r="T111" s="153"/>
      <c r="U111" s="154"/>
      <c r="V111" s="155">
        <f t="shared" si="311"/>
        <v>0</v>
      </c>
      <c r="W111" s="142">
        <f t="shared" si="312"/>
        <v>0</v>
      </c>
      <c r="X111" s="186">
        <f t="shared" si="313"/>
        <v>0</v>
      </c>
      <c r="Y111" s="186">
        <f t="shared" si="277"/>
        <v>0</v>
      </c>
      <c r="Z111" s="264" t="e">
        <f t="shared" si="278"/>
        <v>#DIV/0!</v>
      </c>
      <c r="AA111" s="143"/>
      <c r="AB111" s="135"/>
      <c r="AC111" s="135"/>
      <c r="AD111" s="135"/>
      <c r="AE111" s="135"/>
      <c r="AF111" s="135"/>
      <c r="AG111" s="135"/>
    </row>
    <row r="112" spans="1:33" ht="30" customHeight="1" x14ac:dyDescent="0.25">
      <c r="A112" s="187" t="s">
        <v>259</v>
      </c>
      <c r="B112" s="188"/>
      <c r="C112" s="189"/>
      <c r="D112" s="190"/>
      <c r="E112" s="194">
        <f>E108+E104+E100</f>
        <v>46</v>
      </c>
      <c r="F112" s="210"/>
      <c r="G112" s="193">
        <f t="shared" ref="G112:H112" si="314">G108+G104+G100</f>
        <v>35350</v>
      </c>
      <c r="H112" s="194">
        <f t="shared" si="314"/>
        <v>56</v>
      </c>
      <c r="I112" s="210"/>
      <c r="J112" s="193">
        <f t="shared" ref="J112:K112" si="315">J108+J104+J100</f>
        <v>35129</v>
      </c>
      <c r="K112" s="211">
        <f t="shared" si="315"/>
        <v>0</v>
      </c>
      <c r="L112" s="210"/>
      <c r="M112" s="193">
        <f t="shared" ref="M112:N112" si="316">M108+M104+M100</f>
        <v>0</v>
      </c>
      <c r="N112" s="211">
        <f t="shared" si="316"/>
        <v>0</v>
      </c>
      <c r="O112" s="210"/>
      <c r="P112" s="193">
        <f t="shared" ref="P112:Q112" si="317">P108+P104+P100</f>
        <v>0</v>
      </c>
      <c r="Q112" s="211">
        <f t="shared" si="317"/>
        <v>0</v>
      </c>
      <c r="R112" s="210"/>
      <c r="S112" s="193">
        <f t="shared" ref="S112:T112" si="318">S108+S104+S100</f>
        <v>0</v>
      </c>
      <c r="T112" s="211">
        <f t="shared" si="318"/>
        <v>0</v>
      </c>
      <c r="U112" s="210"/>
      <c r="V112" s="195">
        <f t="shared" ref="V112:X112" si="319">V108+V104+V100</f>
        <v>0</v>
      </c>
      <c r="W112" s="230">
        <f t="shared" si="319"/>
        <v>35350</v>
      </c>
      <c r="X112" s="265">
        <f t="shared" si="319"/>
        <v>35129</v>
      </c>
      <c r="Y112" s="265">
        <f t="shared" si="277"/>
        <v>221</v>
      </c>
      <c r="Z112" s="265">
        <f t="shared" si="278"/>
        <v>6.2517680339462516E-3</v>
      </c>
      <c r="AA112" s="266"/>
      <c r="AB112" s="10"/>
      <c r="AC112" s="10"/>
      <c r="AD112" s="10"/>
      <c r="AE112" s="10"/>
      <c r="AF112" s="10"/>
      <c r="AG112" s="10"/>
    </row>
    <row r="113" spans="1:33" ht="30" customHeight="1" x14ac:dyDescent="0.25">
      <c r="A113" s="199" t="s">
        <v>82</v>
      </c>
      <c r="B113" s="248">
        <v>7</v>
      </c>
      <c r="C113" s="201" t="s">
        <v>260</v>
      </c>
      <c r="D113" s="202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267"/>
      <c r="X113" s="267"/>
      <c r="Y113" s="203"/>
      <c r="Z113" s="267"/>
      <c r="AA113" s="268"/>
      <c r="AB113" s="10"/>
      <c r="AC113" s="10"/>
      <c r="AD113" s="10"/>
      <c r="AE113" s="10"/>
      <c r="AF113" s="10"/>
      <c r="AG113" s="10"/>
    </row>
    <row r="114" spans="1:33" ht="15.75" customHeight="1" x14ac:dyDescent="0.25">
      <c r="A114" s="123" t="s">
        <v>261</v>
      </c>
      <c r="B114" s="124" t="s">
        <v>262</v>
      </c>
      <c r="C114" s="208" t="s">
        <v>263</v>
      </c>
      <c r="D114" s="126" t="s">
        <v>133</v>
      </c>
      <c r="E114" s="127">
        <v>1</v>
      </c>
      <c r="F114" s="128">
        <v>8000</v>
      </c>
      <c r="G114" s="129">
        <f t="shared" ref="G114:G128" si="320">E114*F114</f>
        <v>8000</v>
      </c>
      <c r="H114" s="127">
        <v>1</v>
      </c>
      <c r="I114" s="128">
        <v>8000</v>
      </c>
      <c r="J114" s="129">
        <f t="shared" ref="J114:J128" si="321">H114*I114</f>
        <v>8000</v>
      </c>
      <c r="K114" s="127"/>
      <c r="L114" s="128"/>
      <c r="M114" s="129">
        <f t="shared" ref="M114:M117" si="322">K114*L114</f>
        <v>0</v>
      </c>
      <c r="N114" s="127"/>
      <c r="O114" s="128"/>
      <c r="P114" s="129">
        <f t="shared" ref="P114:P117" si="323">N114*O114</f>
        <v>0</v>
      </c>
      <c r="Q114" s="127"/>
      <c r="R114" s="128"/>
      <c r="S114" s="129">
        <f t="shared" ref="S114:S117" si="324">Q114*R114</f>
        <v>0</v>
      </c>
      <c r="T114" s="127"/>
      <c r="U114" s="128"/>
      <c r="V114" s="269">
        <f t="shared" ref="V114:V117" si="325">T114*U114</f>
        <v>0</v>
      </c>
      <c r="W114" s="270">
        <f t="shared" ref="W114:W128" si="326">G114+M114+S114</f>
        <v>8000</v>
      </c>
      <c r="X114" s="271">
        <f t="shared" ref="X114:X128" si="327">J114+P114+V114</f>
        <v>8000</v>
      </c>
      <c r="Y114" s="271">
        <f t="shared" ref="Y114:Y129" si="328">W114-X114</f>
        <v>0</v>
      </c>
      <c r="Z114" s="272">
        <f t="shared" ref="Z114:Z129" si="329">Y114/W114</f>
        <v>0</v>
      </c>
      <c r="AA114" s="273"/>
      <c r="AB114" s="135"/>
      <c r="AC114" s="135"/>
      <c r="AD114" s="135"/>
      <c r="AE114" s="135"/>
      <c r="AF114" s="135"/>
      <c r="AG114" s="135"/>
    </row>
    <row r="115" spans="1:33" ht="30" customHeight="1" x14ac:dyDescent="0.25">
      <c r="A115" s="123" t="s">
        <v>87</v>
      </c>
      <c r="B115" s="124" t="s">
        <v>264</v>
      </c>
      <c r="C115" s="208" t="s">
        <v>265</v>
      </c>
      <c r="D115" s="126" t="s">
        <v>266</v>
      </c>
      <c r="E115" s="127">
        <v>2</v>
      </c>
      <c r="F115" s="128">
        <v>2500</v>
      </c>
      <c r="G115" s="129">
        <f t="shared" si="320"/>
        <v>5000</v>
      </c>
      <c r="H115" s="127">
        <v>2</v>
      </c>
      <c r="I115" s="128">
        <v>2500</v>
      </c>
      <c r="J115" s="129">
        <f t="shared" si="321"/>
        <v>5000</v>
      </c>
      <c r="K115" s="127"/>
      <c r="L115" s="128"/>
      <c r="M115" s="129">
        <f t="shared" si="322"/>
        <v>0</v>
      </c>
      <c r="N115" s="127"/>
      <c r="O115" s="128"/>
      <c r="P115" s="129">
        <f t="shared" si="323"/>
        <v>0</v>
      </c>
      <c r="Q115" s="127"/>
      <c r="R115" s="128"/>
      <c r="S115" s="129">
        <f t="shared" si="324"/>
        <v>0</v>
      </c>
      <c r="T115" s="127"/>
      <c r="U115" s="128"/>
      <c r="V115" s="269">
        <f t="shared" si="325"/>
        <v>0</v>
      </c>
      <c r="W115" s="274">
        <f t="shared" si="326"/>
        <v>5000</v>
      </c>
      <c r="X115" s="131">
        <f t="shared" si="327"/>
        <v>5000</v>
      </c>
      <c r="Y115" s="131">
        <f t="shared" si="328"/>
        <v>0</v>
      </c>
      <c r="Z115" s="132">
        <f t="shared" si="329"/>
        <v>0</v>
      </c>
      <c r="AA115" s="133"/>
      <c r="AB115" s="135"/>
      <c r="AC115" s="135"/>
      <c r="AD115" s="135"/>
      <c r="AE115" s="135"/>
      <c r="AF115" s="135"/>
      <c r="AG115" s="135"/>
    </row>
    <row r="116" spans="1:33" ht="30" customHeight="1" x14ac:dyDescent="0.25">
      <c r="A116" s="123" t="s">
        <v>87</v>
      </c>
      <c r="B116" s="124" t="s">
        <v>267</v>
      </c>
      <c r="C116" s="208" t="s">
        <v>268</v>
      </c>
      <c r="D116" s="126" t="s">
        <v>266</v>
      </c>
      <c r="E116" s="127">
        <v>1</v>
      </c>
      <c r="F116" s="128">
        <v>2500</v>
      </c>
      <c r="G116" s="129">
        <f t="shared" si="320"/>
        <v>2500</v>
      </c>
      <c r="H116" s="127">
        <v>1</v>
      </c>
      <c r="I116" s="128">
        <v>2500</v>
      </c>
      <c r="J116" s="129">
        <f t="shared" si="321"/>
        <v>2500</v>
      </c>
      <c r="K116" s="127"/>
      <c r="L116" s="128"/>
      <c r="M116" s="129">
        <f t="shared" si="322"/>
        <v>0</v>
      </c>
      <c r="N116" s="127"/>
      <c r="O116" s="128"/>
      <c r="P116" s="129">
        <f t="shared" si="323"/>
        <v>0</v>
      </c>
      <c r="Q116" s="127"/>
      <c r="R116" s="128"/>
      <c r="S116" s="129">
        <f t="shared" si="324"/>
        <v>0</v>
      </c>
      <c r="T116" s="127"/>
      <c r="U116" s="128"/>
      <c r="V116" s="269">
        <f t="shared" si="325"/>
        <v>0</v>
      </c>
      <c r="W116" s="274">
        <f t="shared" si="326"/>
        <v>2500</v>
      </c>
      <c r="X116" s="131">
        <f t="shared" si="327"/>
        <v>2500</v>
      </c>
      <c r="Y116" s="131">
        <f t="shared" si="328"/>
        <v>0</v>
      </c>
      <c r="Z116" s="132">
        <f t="shared" si="329"/>
        <v>0</v>
      </c>
      <c r="AA116" s="133"/>
      <c r="AB116" s="135"/>
      <c r="AC116" s="135"/>
      <c r="AD116" s="135"/>
      <c r="AE116" s="135"/>
      <c r="AF116" s="135"/>
      <c r="AG116" s="135"/>
    </row>
    <row r="117" spans="1:33" ht="30" customHeight="1" x14ac:dyDescent="0.25">
      <c r="A117" s="123" t="s">
        <v>87</v>
      </c>
      <c r="B117" s="124" t="s">
        <v>269</v>
      </c>
      <c r="C117" s="208" t="s">
        <v>270</v>
      </c>
      <c r="D117" s="126" t="s">
        <v>266</v>
      </c>
      <c r="E117" s="127">
        <v>2</v>
      </c>
      <c r="F117" s="128">
        <v>3000</v>
      </c>
      <c r="G117" s="129">
        <f t="shared" si="320"/>
        <v>6000</v>
      </c>
      <c r="H117" s="127">
        <v>2</v>
      </c>
      <c r="I117" s="128">
        <v>3000</v>
      </c>
      <c r="J117" s="129">
        <f t="shared" si="321"/>
        <v>6000</v>
      </c>
      <c r="K117" s="127"/>
      <c r="L117" s="128"/>
      <c r="M117" s="129">
        <f t="shared" si="322"/>
        <v>0</v>
      </c>
      <c r="N117" s="127"/>
      <c r="O117" s="128"/>
      <c r="P117" s="129">
        <f t="shared" si="323"/>
        <v>0</v>
      </c>
      <c r="Q117" s="127"/>
      <c r="R117" s="128"/>
      <c r="S117" s="129">
        <f t="shared" si="324"/>
        <v>0</v>
      </c>
      <c r="T117" s="127"/>
      <c r="U117" s="128"/>
      <c r="V117" s="269">
        <f t="shared" si="325"/>
        <v>0</v>
      </c>
      <c r="W117" s="274">
        <f t="shared" si="326"/>
        <v>6000</v>
      </c>
      <c r="X117" s="131">
        <f t="shared" si="327"/>
        <v>6000</v>
      </c>
      <c r="Y117" s="131">
        <f t="shared" si="328"/>
        <v>0</v>
      </c>
      <c r="Z117" s="132">
        <f t="shared" si="329"/>
        <v>0</v>
      </c>
      <c r="AA117" s="133"/>
      <c r="AB117" s="135"/>
      <c r="AC117" s="135"/>
      <c r="AD117" s="135"/>
      <c r="AE117" s="135"/>
      <c r="AF117" s="135"/>
      <c r="AG117" s="135"/>
    </row>
    <row r="118" spans="1:33" ht="15.75" customHeight="1" x14ac:dyDescent="0.25">
      <c r="A118" s="123" t="s">
        <v>87</v>
      </c>
      <c r="B118" s="124" t="s">
        <v>271</v>
      </c>
      <c r="C118" s="208" t="s">
        <v>272</v>
      </c>
      <c r="D118" s="126" t="s">
        <v>266</v>
      </c>
      <c r="E118" s="127">
        <v>2</v>
      </c>
      <c r="F118" s="128">
        <v>500</v>
      </c>
      <c r="G118" s="129">
        <f t="shared" si="320"/>
        <v>1000</v>
      </c>
      <c r="H118" s="127">
        <v>2</v>
      </c>
      <c r="I118" s="128">
        <v>500</v>
      </c>
      <c r="J118" s="129">
        <f t="shared" si="321"/>
        <v>1000</v>
      </c>
      <c r="K118" s="127"/>
      <c r="L118" s="128"/>
      <c r="M118" s="129"/>
      <c r="N118" s="127"/>
      <c r="O118" s="128"/>
      <c r="P118" s="129"/>
      <c r="Q118" s="127"/>
      <c r="R118" s="128"/>
      <c r="S118" s="129"/>
      <c r="T118" s="127"/>
      <c r="U118" s="128"/>
      <c r="V118" s="269"/>
      <c r="W118" s="274">
        <f t="shared" si="326"/>
        <v>1000</v>
      </c>
      <c r="X118" s="131">
        <f t="shared" si="327"/>
        <v>1000</v>
      </c>
      <c r="Y118" s="131">
        <f t="shared" si="328"/>
        <v>0</v>
      </c>
      <c r="Z118" s="132">
        <f t="shared" si="329"/>
        <v>0</v>
      </c>
      <c r="AA118" s="133"/>
      <c r="AB118" s="135"/>
      <c r="AC118" s="135"/>
      <c r="AD118" s="135"/>
      <c r="AE118" s="135"/>
      <c r="AF118" s="135"/>
      <c r="AG118" s="135"/>
    </row>
    <row r="119" spans="1:33" ht="15.75" customHeight="1" x14ac:dyDescent="0.25">
      <c r="A119" s="123" t="s">
        <v>87</v>
      </c>
      <c r="B119" s="124" t="s">
        <v>273</v>
      </c>
      <c r="C119" s="208" t="s">
        <v>274</v>
      </c>
      <c r="D119" s="126" t="s">
        <v>266</v>
      </c>
      <c r="E119" s="127">
        <v>40</v>
      </c>
      <c r="F119" s="128">
        <v>300</v>
      </c>
      <c r="G119" s="129">
        <f t="shared" si="320"/>
        <v>12000</v>
      </c>
      <c r="H119" s="127">
        <v>40</v>
      </c>
      <c r="I119" s="128">
        <v>300</v>
      </c>
      <c r="J119" s="129">
        <f t="shared" si="321"/>
        <v>12000</v>
      </c>
      <c r="K119" s="127"/>
      <c r="L119" s="128"/>
      <c r="M119" s="129"/>
      <c r="N119" s="127"/>
      <c r="O119" s="128"/>
      <c r="P119" s="129"/>
      <c r="Q119" s="127"/>
      <c r="R119" s="128"/>
      <c r="S119" s="129"/>
      <c r="T119" s="127"/>
      <c r="U119" s="128"/>
      <c r="V119" s="269"/>
      <c r="W119" s="274">
        <f t="shared" si="326"/>
        <v>12000</v>
      </c>
      <c r="X119" s="131">
        <f t="shared" si="327"/>
        <v>12000</v>
      </c>
      <c r="Y119" s="131">
        <f t="shared" si="328"/>
        <v>0</v>
      </c>
      <c r="Z119" s="132">
        <f t="shared" si="329"/>
        <v>0</v>
      </c>
      <c r="AA119" s="133"/>
      <c r="AB119" s="135"/>
      <c r="AC119" s="135"/>
      <c r="AD119" s="135"/>
      <c r="AE119" s="135"/>
      <c r="AF119" s="135"/>
      <c r="AG119" s="135"/>
    </row>
    <row r="120" spans="1:33" ht="15.75" customHeight="1" x14ac:dyDescent="0.25">
      <c r="A120" s="123" t="s">
        <v>87</v>
      </c>
      <c r="B120" s="124" t="s">
        <v>275</v>
      </c>
      <c r="C120" s="208" t="s">
        <v>276</v>
      </c>
      <c r="D120" s="126" t="s">
        <v>133</v>
      </c>
      <c r="E120" s="127">
        <v>300</v>
      </c>
      <c r="F120" s="128">
        <v>50</v>
      </c>
      <c r="G120" s="129">
        <f t="shared" si="320"/>
        <v>15000</v>
      </c>
      <c r="H120" s="127">
        <v>300</v>
      </c>
      <c r="I120" s="128">
        <v>50</v>
      </c>
      <c r="J120" s="129">
        <f t="shared" si="321"/>
        <v>15000</v>
      </c>
      <c r="K120" s="127"/>
      <c r="L120" s="128"/>
      <c r="M120" s="129"/>
      <c r="N120" s="127"/>
      <c r="O120" s="128"/>
      <c r="P120" s="129"/>
      <c r="Q120" s="127"/>
      <c r="R120" s="128"/>
      <c r="S120" s="129"/>
      <c r="T120" s="127"/>
      <c r="U120" s="128"/>
      <c r="V120" s="269"/>
      <c r="W120" s="274">
        <f t="shared" si="326"/>
        <v>15000</v>
      </c>
      <c r="X120" s="131">
        <f t="shared" si="327"/>
        <v>15000</v>
      </c>
      <c r="Y120" s="131">
        <f t="shared" si="328"/>
        <v>0</v>
      </c>
      <c r="Z120" s="132">
        <f t="shared" si="329"/>
        <v>0</v>
      </c>
      <c r="AA120" s="133"/>
      <c r="AB120" s="135"/>
      <c r="AC120" s="135"/>
      <c r="AD120" s="135"/>
      <c r="AE120" s="135"/>
      <c r="AF120" s="135"/>
      <c r="AG120" s="135"/>
    </row>
    <row r="121" spans="1:33" ht="15.75" customHeight="1" x14ac:dyDescent="0.25">
      <c r="A121" s="123" t="s">
        <v>87</v>
      </c>
      <c r="B121" s="124" t="s">
        <v>277</v>
      </c>
      <c r="C121" s="208" t="s">
        <v>278</v>
      </c>
      <c r="D121" s="126" t="s">
        <v>133</v>
      </c>
      <c r="E121" s="127">
        <v>20</v>
      </c>
      <c r="F121" s="128">
        <v>45</v>
      </c>
      <c r="G121" s="129">
        <f t="shared" si="320"/>
        <v>900</v>
      </c>
      <c r="H121" s="127">
        <v>20</v>
      </c>
      <c r="I121" s="128">
        <v>45</v>
      </c>
      <c r="J121" s="129">
        <f t="shared" si="321"/>
        <v>900</v>
      </c>
      <c r="K121" s="127"/>
      <c r="L121" s="128"/>
      <c r="M121" s="129"/>
      <c r="N121" s="127"/>
      <c r="O121" s="128"/>
      <c r="P121" s="129"/>
      <c r="Q121" s="127"/>
      <c r="R121" s="128"/>
      <c r="S121" s="129"/>
      <c r="T121" s="127"/>
      <c r="U121" s="128"/>
      <c r="V121" s="269"/>
      <c r="W121" s="274">
        <f t="shared" si="326"/>
        <v>900</v>
      </c>
      <c r="X121" s="131">
        <f t="shared" si="327"/>
        <v>900</v>
      </c>
      <c r="Y121" s="131">
        <f t="shared" si="328"/>
        <v>0</v>
      </c>
      <c r="Z121" s="132">
        <f t="shared" si="329"/>
        <v>0</v>
      </c>
      <c r="AA121" s="133"/>
      <c r="AB121" s="135"/>
      <c r="AC121" s="135"/>
      <c r="AD121" s="135"/>
      <c r="AE121" s="135"/>
      <c r="AF121" s="135"/>
      <c r="AG121" s="135"/>
    </row>
    <row r="122" spans="1:33" ht="15.75" customHeight="1" x14ac:dyDescent="0.25">
      <c r="A122" s="123" t="s">
        <v>87</v>
      </c>
      <c r="B122" s="124" t="s">
        <v>279</v>
      </c>
      <c r="C122" s="208" t="s">
        <v>280</v>
      </c>
      <c r="D122" s="126" t="s">
        <v>133</v>
      </c>
      <c r="E122" s="127">
        <v>40</v>
      </c>
      <c r="F122" s="128">
        <v>35</v>
      </c>
      <c r="G122" s="129">
        <f t="shared" si="320"/>
        <v>1400</v>
      </c>
      <c r="H122" s="127">
        <v>40</v>
      </c>
      <c r="I122" s="128">
        <v>35</v>
      </c>
      <c r="J122" s="129">
        <f t="shared" si="321"/>
        <v>1400</v>
      </c>
      <c r="K122" s="127"/>
      <c r="L122" s="128"/>
      <c r="M122" s="129">
        <f t="shared" ref="M122:M128" si="330">K122*L122</f>
        <v>0</v>
      </c>
      <c r="N122" s="127"/>
      <c r="O122" s="128"/>
      <c r="P122" s="129">
        <f t="shared" ref="P122:P128" si="331">N122*O122</f>
        <v>0</v>
      </c>
      <c r="Q122" s="127"/>
      <c r="R122" s="128"/>
      <c r="S122" s="129">
        <f t="shared" ref="S122:S128" si="332">Q122*R122</f>
        <v>0</v>
      </c>
      <c r="T122" s="127"/>
      <c r="U122" s="128"/>
      <c r="V122" s="269">
        <f t="shared" ref="V122:V128" si="333">T122*U122</f>
        <v>0</v>
      </c>
      <c r="W122" s="274">
        <f t="shared" si="326"/>
        <v>1400</v>
      </c>
      <c r="X122" s="131">
        <f t="shared" si="327"/>
        <v>1400</v>
      </c>
      <c r="Y122" s="131">
        <f t="shared" si="328"/>
        <v>0</v>
      </c>
      <c r="Z122" s="132">
        <f t="shared" si="329"/>
        <v>0</v>
      </c>
      <c r="AA122" s="133"/>
      <c r="AB122" s="135"/>
      <c r="AC122" s="135"/>
      <c r="AD122" s="135"/>
      <c r="AE122" s="135"/>
      <c r="AF122" s="135"/>
      <c r="AG122" s="135"/>
    </row>
    <row r="123" spans="1:33" ht="15.75" customHeight="1" x14ac:dyDescent="0.25">
      <c r="A123" s="123" t="s">
        <v>87</v>
      </c>
      <c r="B123" s="124" t="s">
        <v>281</v>
      </c>
      <c r="C123" s="208" t="s">
        <v>282</v>
      </c>
      <c r="D123" s="126" t="s">
        <v>133</v>
      </c>
      <c r="E123" s="127">
        <v>30</v>
      </c>
      <c r="F123" s="128">
        <v>35</v>
      </c>
      <c r="G123" s="129">
        <f t="shared" si="320"/>
        <v>1050</v>
      </c>
      <c r="H123" s="127">
        <v>30</v>
      </c>
      <c r="I123" s="128">
        <v>35</v>
      </c>
      <c r="J123" s="129">
        <f t="shared" si="321"/>
        <v>1050</v>
      </c>
      <c r="K123" s="127"/>
      <c r="L123" s="128"/>
      <c r="M123" s="129">
        <f t="shared" si="330"/>
        <v>0</v>
      </c>
      <c r="N123" s="127"/>
      <c r="O123" s="128"/>
      <c r="P123" s="129">
        <f t="shared" si="331"/>
        <v>0</v>
      </c>
      <c r="Q123" s="127"/>
      <c r="R123" s="128"/>
      <c r="S123" s="129">
        <f t="shared" si="332"/>
        <v>0</v>
      </c>
      <c r="T123" s="127"/>
      <c r="U123" s="128"/>
      <c r="V123" s="269">
        <f t="shared" si="333"/>
        <v>0</v>
      </c>
      <c r="W123" s="274">
        <f t="shared" si="326"/>
        <v>1050</v>
      </c>
      <c r="X123" s="131">
        <f t="shared" si="327"/>
        <v>1050</v>
      </c>
      <c r="Y123" s="131">
        <f t="shared" si="328"/>
        <v>0</v>
      </c>
      <c r="Z123" s="132">
        <f t="shared" si="329"/>
        <v>0</v>
      </c>
      <c r="AA123" s="133"/>
      <c r="AB123" s="135"/>
      <c r="AC123" s="135"/>
      <c r="AD123" s="135"/>
      <c r="AE123" s="135"/>
      <c r="AF123" s="135"/>
      <c r="AG123" s="135"/>
    </row>
    <row r="124" spans="1:33" ht="30" customHeight="1" x14ac:dyDescent="0.25">
      <c r="A124" s="123" t="s">
        <v>87</v>
      </c>
      <c r="B124" s="124" t="s">
        <v>275</v>
      </c>
      <c r="C124" s="208" t="s">
        <v>283</v>
      </c>
      <c r="D124" s="126" t="s">
        <v>133</v>
      </c>
      <c r="E124" s="127"/>
      <c r="F124" s="128"/>
      <c r="G124" s="129">
        <f t="shared" si="320"/>
        <v>0</v>
      </c>
      <c r="H124" s="127"/>
      <c r="I124" s="128"/>
      <c r="J124" s="129">
        <f t="shared" si="321"/>
        <v>0</v>
      </c>
      <c r="K124" s="127"/>
      <c r="L124" s="128"/>
      <c r="M124" s="129">
        <f t="shared" si="330"/>
        <v>0</v>
      </c>
      <c r="N124" s="127"/>
      <c r="O124" s="128"/>
      <c r="P124" s="129">
        <f t="shared" si="331"/>
        <v>0</v>
      </c>
      <c r="Q124" s="127"/>
      <c r="R124" s="128"/>
      <c r="S124" s="129">
        <f t="shared" si="332"/>
        <v>0</v>
      </c>
      <c r="T124" s="127"/>
      <c r="U124" s="128"/>
      <c r="V124" s="269">
        <f t="shared" si="333"/>
        <v>0</v>
      </c>
      <c r="W124" s="274">
        <f t="shared" si="326"/>
        <v>0</v>
      </c>
      <c r="X124" s="131">
        <f t="shared" si="327"/>
        <v>0</v>
      </c>
      <c r="Y124" s="131">
        <f t="shared" si="328"/>
        <v>0</v>
      </c>
      <c r="Z124" s="132" t="e">
        <f t="shared" si="329"/>
        <v>#DIV/0!</v>
      </c>
      <c r="AA124" s="133"/>
      <c r="AB124" s="135"/>
      <c r="AC124" s="135"/>
      <c r="AD124" s="135"/>
      <c r="AE124" s="135"/>
      <c r="AF124" s="135"/>
      <c r="AG124" s="135"/>
    </row>
    <row r="125" spans="1:33" ht="30" customHeight="1" x14ac:dyDescent="0.25">
      <c r="A125" s="123" t="s">
        <v>87</v>
      </c>
      <c r="B125" s="124" t="s">
        <v>277</v>
      </c>
      <c r="C125" s="208" t="s">
        <v>284</v>
      </c>
      <c r="D125" s="126" t="s">
        <v>133</v>
      </c>
      <c r="E125" s="127"/>
      <c r="F125" s="128"/>
      <c r="G125" s="129">
        <f t="shared" si="320"/>
        <v>0</v>
      </c>
      <c r="H125" s="127"/>
      <c r="I125" s="128"/>
      <c r="J125" s="129">
        <f t="shared" si="321"/>
        <v>0</v>
      </c>
      <c r="K125" s="127"/>
      <c r="L125" s="128"/>
      <c r="M125" s="129">
        <f t="shared" si="330"/>
        <v>0</v>
      </c>
      <c r="N125" s="127"/>
      <c r="O125" s="128"/>
      <c r="P125" s="129">
        <f t="shared" si="331"/>
        <v>0</v>
      </c>
      <c r="Q125" s="127"/>
      <c r="R125" s="128"/>
      <c r="S125" s="129">
        <f t="shared" si="332"/>
        <v>0</v>
      </c>
      <c r="T125" s="127"/>
      <c r="U125" s="128"/>
      <c r="V125" s="269">
        <f t="shared" si="333"/>
        <v>0</v>
      </c>
      <c r="W125" s="274">
        <f t="shared" si="326"/>
        <v>0</v>
      </c>
      <c r="X125" s="131">
        <f t="shared" si="327"/>
        <v>0</v>
      </c>
      <c r="Y125" s="131">
        <f t="shared" si="328"/>
        <v>0</v>
      </c>
      <c r="Z125" s="132" t="e">
        <f t="shared" si="329"/>
        <v>#DIV/0!</v>
      </c>
      <c r="AA125" s="133"/>
      <c r="AB125" s="135"/>
      <c r="AC125" s="135"/>
      <c r="AD125" s="135"/>
      <c r="AE125" s="135"/>
      <c r="AF125" s="135"/>
      <c r="AG125" s="135"/>
    </row>
    <row r="126" spans="1:33" ht="30" customHeight="1" x14ac:dyDescent="0.25">
      <c r="A126" s="136" t="s">
        <v>87</v>
      </c>
      <c r="B126" s="124" t="s">
        <v>279</v>
      </c>
      <c r="C126" s="183" t="s">
        <v>285</v>
      </c>
      <c r="D126" s="126" t="s">
        <v>133</v>
      </c>
      <c r="E126" s="139"/>
      <c r="F126" s="140"/>
      <c r="G126" s="129">
        <f t="shared" si="320"/>
        <v>0</v>
      </c>
      <c r="H126" s="139"/>
      <c r="I126" s="140"/>
      <c r="J126" s="129">
        <f t="shared" si="321"/>
        <v>0</v>
      </c>
      <c r="K126" s="127"/>
      <c r="L126" s="128"/>
      <c r="M126" s="129">
        <f t="shared" si="330"/>
        <v>0</v>
      </c>
      <c r="N126" s="127"/>
      <c r="O126" s="128"/>
      <c r="P126" s="129">
        <f t="shared" si="331"/>
        <v>0</v>
      </c>
      <c r="Q126" s="127"/>
      <c r="R126" s="128"/>
      <c r="S126" s="129">
        <f t="shared" si="332"/>
        <v>0</v>
      </c>
      <c r="T126" s="127"/>
      <c r="U126" s="128"/>
      <c r="V126" s="269">
        <f t="shared" si="333"/>
        <v>0</v>
      </c>
      <c r="W126" s="274">
        <f t="shared" si="326"/>
        <v>0</v>
      </c>
      <c r="X126" s="131">
        <f t="shared" si="327"/>
        <v>0</v>
      </c>
      <c r="Y126" s="131">
        <f t="shared" si="328"/>
        <v>0</v>
      </c>
      <c r="Z126" s="132" t="e">
        <f t="shared" si="329"/>
        <v>#DIV/0!</v>
      </c>
      <c r="AA126" s="143"/>
      <c r="AB126" s="135"/>
      <c r="AC126" s="135"/>
      <c r="AD126" s="135"/>
      <c r="AE126" s="135"/>
      <c r="AF126" s="135"/>
      <c r="AG126" s="135"/>
    </row>
    <row r="127" spans="1:33" ht="30" customHeight="1" x14ac:dyDescent="0.25">
      <c r="A127" s="136" t="s">
        <v>87</v>
      </c>
      <c r="B127" s="124" t="s">
        <v>281</v>
      </c>
      <c r="C127" s="183" t="s">
        <v>286</v>
      </c>
      <c r="D127" s="138" t="s">
        <v>133</v>
      </c>
      <c r="E127" s="127"/>
      <c r="F127" s="128"/>
      <c r="G127" s="129">
        <f t="shared" si="320"/>
        <v>0</v>
      </c>
      <c r="H127" s="127"/>
      <c r="I127" s="128"/>
      <c r="J127" s="129">
        <f t="shared" si="321"/>
        <v>0</v>
      </c>
      <c r="K127" s="127"/>
      <c r="L127" s="128"/>
      <c r="M127" s="129">
        <f t="shared" si="330"/>
        <v>0</v>
      </c>
      <c r="N127" s="127"/>
      <c r="O127" s="128"/>
      <c r="P127" s="129">
        <f t="shared" si="331"/>
        <v>0</v>
      </c>
      <c r="Q127" s="127"/>
      <c r="R127" s="128"/>
      <c r="S127" s="129">
        <f t="shared" si="332"/>
        <v>0</v>
      </c>
      <c r="T127" s="127"/>
      <c r="U127" s="128"/>
      <c r="V127" s="269">
        <f t="shared" si="333"/>
        <v>0</v>
      </c>
      <c r="W127" s="274">
        <f t="shared" si="326"/>
        <v>0</v>
      </c>
      <c r="X127" s="131">
        <f t="shared" si="327"/>
        <v>0</v>
      </c>
      <c r="Y127" s="131">
        <f t="shared" si="328"/>
        <v>0</v>
      </c>
      <c r="Z127" s="132" t="e">
        <f t="shared" si="329"/>
        <v>#DIV/0!</v>
      </c>
      <c r="AA127" s="133"/>
      <c r="AB127" s="135"/>
      <c r="AC127" s="135"/>
      <c r="AD127" s="135"/>
      <c r="AE127" s="135"/>
      <c r="AF127" s="135"/>
      <c r="AG127" s="135"/>
    </row>
    <row r="128" spans="1:33" ht="42" customHeight="1" x14ac:dyDescent="0.25">
      <c r="A128" s="136" t="s">
        <v>87</v>
      </c>
      <c r="B128" s="124" t="s">
        <v>287</v>
      </c>
      <c r="C128" s="275" t="s">
        <v>288</v>
      </c>
      <c r="D128" s="138"/>
      <c r="E128" s="139"/>
      <c r="F128" s="140">
        <v>0.22</v>
      </c>
      <c r="G128" s="141">
        <f t="shared" si="320"/>
        <v>0</v>
      </c>
      <c r="H128" s="139"/>
      <c r="I128" s="140">
        <v>0.22</v>
      </c>
      <c r="J128" s="141">
        <f t="shared" si="321"/>
        <v>0</v>
      </c>
      <c r="K128" s="139"/>
      <c r="L128" s="140">
        <v>0.22</v>
      </c>
      <c r="M128" s="141">
        <f t="shared" si="330"/>
        <v>0</v>
      </c>
      <c r="N128" s="139"/>
      <c r="O128" s="140">
        <v>0.22</v>
      </c>
      <c r="P128" s="141">
        <f t="shared" si="331"/>
        <v>0</v>
      </c>
      <c r="Q128" s="139"/>
      <c r="R128" s="140">
        <v>0.22</v>
      </c>
      <c r="S128" s="141">
        <f t="shared" si="332"/>
        <v>0</v>
      </c>
      <c r="T128" s="139"/>
      <c r="U128" s="140">
        <v>0.22</v>
      </c>
      <c r="V128" s="276">
        <f t="shared" si="333"/>
        <v>0</v>
      </c>
      <c r="W128" s="277">
        <f t="shared" si="326"/>
        <v>0</v>
      </c>
      <c r="X128" s="278">
        <f t="shared" si="327"/>
        <v>0</v>
      </c>
      <c r="Y128" s="278">
        <f t="shared" si="328"/>
        <v>0</v>
      </c>
      <c r="Z128" s="279" t="e">
        <f t="shared" si="329"/>
        <v>#DIV/0!</v>
      </c>
      <c r="AA128" s="158"/>
      <c r="AB128" s="10"/>
      <c r="AC128" s="10"/>
      <c r="AD128" s="10"/>
      <c r="AE128" s="10"/>
      <c r="AF128" s="10"/>
      <c r="AG128" s="10"/>
    </row>
    <row r="129" spans="1:33" ht="30" customHeight="1" x14ac:dyDescent="0.25">
      <c r="A129" s="187" t="s">
        <v>289</v>
      </c>
      <c r="B129" s="280"/>
      <c r="C129" s="189"/>
      <c r="D129" s="190"/>
      <c r="E129" s="194">
        <f>SUM(E114:E127)</f>
        <v>438</v>
      </c>
      <c r="F129" s="210"/>
      <c r="G129" s="193">
        <f>SUM(G114:G128)</f>
        <v>52850</v>
      </c>
      <c r="H129" s="194">
        <f>SUM(H114:H127)</f>
        <v>438</v>
      </c>
      <c r="I129" s="210"/>
      <c r="J129" s="193">
        <f>SUM(J114:J128)</f>
        <v>52850</v>
      </c>
      <c r="K129" s="211">
        <f>SUM(K114:K127)</f>
        <v>0</v>
      </c>
      <c r="L129" s="210"/>
      <c r="M129" s="193">
        <f>SUM(M114:M128)</f>
        <v>0</v>
      </c>
      <c r="N129" s="211">
        <f>SUM(N114:N127)</f>
        <v>0</v>
      </c>
      <c r="O129" s="210"/>
      <c r="P129" s="193">
        <f>SUM(P114:P128)</f>
        <v>0</v>
      </c>
      <c r="Q129" s="211">
        <f>SUM(Q114:Q127)</f>
        <v>0</v>
      </c>
      <c r="R129" s="210"/>
      <c r="S129" s="193">
        <f>SUM(S114:S128)</f>
        <v>0</v>
      </c>
      <c r="T129" s="211">
        <f>SUM(T114:T127)</f>
        <v>0</v>
      </c>
      <c r="U129" s="210"/>
      <c r="V129" s="195">
        <f t="shared" ref="V129:X129" si="334">SUM(V114:V128)</f>
        <v>0</v>
      </c>
      <c r="W129" s="230">
        <f t="shared" si="334"/>
        <v>52850</v>
      </c>
      <c r="X129" s="265">
        <f t="shared" si="334"/>
        <v>52850</v>
      </c>
      <c r="Y129" s="265">
        <f t="shared" si="328"/>
        <v>0</v>
      </c>
      <c r="Z129" s="265">
        <f t="shared" si="329"/>
        <v>0</v>
      </c>
      <c r="AA129" s="266"/>
      <c r="AB129" s="10"/>
      <c r="AC129" s="10"/>
      <c r="AD129" s="10"/>
      <c r="AE129" s="10"/>
      <c r="AF129" s="10"/>
      <c r="AG129" s="10"/>
    </row>
    <row r="130" spans="1:33" ht="30" customHeight="1" x14ac:dyDescent="0.25">
      <c r="A130" s="199" t="s">
        <v>82</v>
      </c>
      <c r="B130" s="248">
        <v>8</v>
      </c>
      <c r="C130" s="281" t="s">
        <v>290</v>
      </c>
      <c r="D130" s="202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267"/>
      <c r="X130" s="267"/>
      <c r="Y130" s="203"/>
      <c r="Z130" s="267"/>
      <c r="AA130" s="268"/>
      <c r="AB130" s="122"/>
      <c r="AC130" s="122"/>
      <c r="AD130" s="122"/>
      <c r="AE130" s="122"/>
      <c r="AF130" s="122"/>
      <c r="AG130" s="122"/>
    </row>
    <row r="131" spans="1:33" ht="30" customHeight="1" x14ac:dyDescent="0.25">
      <c r="A131" s="123" t="s">
        <v>87</v>
      </c>
      <c r="B131" s="282" t="s">
        <v>291</v>
      </c>
      <c r="C131" s="208" t="s">
        <v>292</v>
      </c>
      <c r="D131" s="126" t="s">
        <v>293</v>
      </c>
      <c r="E131" s="127">
        <v>200</v>
      </c>
      <c r="F131" s="128">
        <v>70</v>
      </c>
      <c r="G131" s="129">
        <f t="shared" ref="G131:G136" si="335">E131*F131</f>
        <v>14000</v>
      </c>
      <c r="H131" s="127">
        <v>200</v>
      </c>
      <c r="I131" s="128">
        <v>70</v>
      </c>
      <c r="J131" s="129">
        <f t="shared" ref="J131:J136" si="336">H131*I131</f>
        <v>14000</v>
      </c>
      <c r="K131" s="127"/>
      <c r="L131" s="128"/>
      <c r="M131" s="129">
        <f t="shared" ref="M131:M136" si="337">K131*L131</f>
        <v>0</v>
      </c>
      <c r="N131" s="127"/>
      <c r="O131" s="128"/>
      <c r="P131" s="129">
        <f t="shared" ref="P131:P136" si="338">N131*O131</f>
        <v>0</v>
      </c>
      <c r="Q131" s="127"/>
      <c r="R131" s="128"/>
      <c r="S131" s="129">
        <f t="shared" ref="S131:S136" si="339">Q131*R131</f>
        <v>0</v>
      </c>
      <c r="T131" s="127"/>
      <c r="U131" s="128"/>
      <c r="V131" s="269">
        <f t="shared" ref="V131:V136" si="340">T131*U131</f>
        <v>0</v>
      </c>
      <c r="W131" s="270">
        <f t="shared" ref="W131:W136" si="341">G131+M131+S131</f>
        <v>14000</v>
      </c>
      <c r="X131" s="271">
        <f t="shared" ref="X131:X136" si="342">J131+P131+V131</f>
        <v>14000</v>
      </c>
      <c r="Y131" s="271">
        <f t="shared" ref="Y131:Y137" si="343">W131-X131</f>
        <v>0</v>
      </c>
      <c r="Z131" s="272">
        <f t="shared" ref="Z131:Z137" si="344">Y131/W131</f>
        <v>0</v>
      </c>
      <c r="AA131" s="273"/>
      <c r="AB131" s="135"/>
      <c r="AC131" s="135"/>
      <c r="AD131" s="135"/>
      <c r="AE131" s="135"/>
      <c r="AF131" s="135"/>
      <c r="AG131" s="135"/>
    </row>
    <row r="132" spans="1:33" ht="30.75" customHeight="1" x14ac:dyDescent="0.25">
      <c r="A132" s="123" t="s">
        <v>87</v>
      </c>
      <c r="B132" s="124" t="s">
        <v>294</v>
      </c>
      <c r="C132" s="208" t="s">
        <v>295</v>
      </c>
      <c r="D132" s="126" t="s">
        <v>293</v>
      </c>
      <c r="E132" s="127">
        <v>90</v>
      </c>
      <c r="F132" s="128">
        <v>135</v>
      </c>
      <c r="G132" s="129">
        <f t="shared" si="335"/>
        <v>12150</v>
      </c>
      <c r="H132" s="127">
        <v>90</v>
      </c>
      <c r="I132" s="128">
        <v>135</v>
      </c>
      <c r="J132" s="129">
        <f t="shared" si="336"/>
        <v>12150</v>
      </c>
      <c r="K132" s="127"/>
      <c r="L132" s="128"/>
      <c r="M132" s="129">
        <f t="shared" si="337"/>
        <v>0</v>
      </c>
      <c r="N132" s="127"/>
      <c r="O132" s="128"/>
      <c r="P132" s="129">
        <f t="shared" si="338"/>
        <v>0</v>
      </c>
      <c r="Q132" s="127"/>
      <c r="R132" s="128"/>
      <c r="S132" s="129">
        <f t="shared" si="339"/>
        <v>0</v>
      </c>
      <c r="T132" s="127"/>
      <c r="U132" s="128"/>
      <c r="V132" s="269">
        <f t="shared" si="340"/>
        <v>0</v>
      </c>
      <c r="W132" s="274">
        <f t="shared" si="341"/>
        <v>12150</v>
      </c>
      <c r="X132" s="131">
        <f t="shared" si="342"/>
        <v>12150</v>
      </c>
      <c r="Y132" s="131">
        <f t="shared" si="343"/>
        <v>0</v>
      </c>
      <c r="Z132" s="132">
        <f t="shared" si="344"/>
        <v>0</v>
      </c>
      <c r="AA132" s="133"/>
      <c r="AB132" s="135"/>
      <c r="AC132" s="135"/>
      <c r="AD132" s="135"/>
      <c r="AE132" s="135"/>
      <c r="AF132" s="135"/>
      <c r="AG132" s="135"/>
    </row>
    <row r="133" spans="1:33" ht="43.5" customHeight="1" x14ac:dyDescent="0.25">
      <c r="A133" s="123" t="s">
        <v>87</v>
      </c>
      <c r="B133" s="124" t="s">
        <v>296</v>
      </c>
      <c r="C133" s="208" t="s">
        <v>297</v>
      </c>
      <c r="D133" s="126" t="s">
        <v>298</v>
      </c>
      <c r="E133" s="283">
        <v>100</v>
      </c>
      <c r="F133" s="284">
        <v>380</v>
      </c>
      <c r="G133" s="129">
        <f t="shared" si="335"/>
        <v>38000</v>
      </c>
      <c r="H133" s="127">
        <v>100</v>
      </c>
      <c r="I133" s="284">
        <v>201.35</v>
      </c>
      <c r="J133" s="446">
        <f t="shared" si="336"/>
        <v>20135</v>
      </c>
      <c r="K133" s="127"/>
      <c r="L133" s="128"/>
      <c r="M133" s="129">
        <f t="shared" si="337"/>
        <v>0</v>
      </c>
      <c r="N133" s="127"/>
      <c r="O133" s="128"/>
      <c r="P133" s="129">
        <f t="shared" si="338"/>
        <v>0</v>
      </c>
      <c r="Q133" s="127"/>
      <c r="R133" s="128"/>
      <c r="S133" s="129">
        <f t="shared" si="339"/>
        <v>0</v>
      </c>
      <c r="T133" s="127"/>
      <c r="U133" s="128"/>
      <c r="V133" s="269">
        <f t="shared" si="340"/>
        <v>0</v>
      </c>
      <c r="W133" s="285">
        <f t="shared" si="341"/>
        <v>38000</v>
      </c>
      <c r="X133" s="131">
        <f t="shared" si="342"/>
        <v>20135</v>
      </c>
      <c r="Y133" s="131">
        <f t="shared" si="343"/>
        <v>17865</v>
      </c>
      <c r="Z133" s="132">
        <f t="shared" si="344"/>
        <v>0.4701315789473684</v>
      </c>
      <c r="AA133" s="222" t="s">
        <v>299</v>
      </c>
      <c r="AB133" s="135"/>
      <c r="AC133" s="135"/>
      <c r="AD133" s="135"/>
      <c r="AE133" s="135"/>
      <c r="AF133" s="135"/>
      <c r="AG133" s="135"/>
    </row>
    <row r="134" spans="1:33" ht="30" customHeight="1" x14ac:dyDescent="0.25">
      <c r="A134" s="123" t="s">
        <v>87</v>
      </c>
      <c r="B134" s="124" t="s">
        <v>300</v>
      </c>
      <c r="C134" s="208" t="s">
        <v>301</v>
      </c>
      <c r="D134" s="126" t="s">
        <v>298</v>
      </c>
      <c r="E134" s="127"/>
      <c r="F134" s="128"/>
      <c r="G134" s="129">
        <f t="shared" si="335"/>
        <v>0</v>
      </c>
      <c r="H134" s="127"/>
      <c r="I134" s="128"/>
      <c r="J134" s="129">
        <f t="shared" si="336"/>
        <v>0</v>
      </c>
      <c r="K134" s="283"/>
      <c r="L134" s="284"/>
      <c r="M134" s="129">
        <f t="shared" si="337"/>
        <v>0</v>
      </c>
      <c r="N134" s="283"/>
      <c r="O134" s="284"/>
      <c r="P134" s="129">
        <f t="shared" si="338"/>
        <v>0</v>
      </c>
      <c r="Q134" s="283"/>
      <c r="R134" s="284"/>
      <c r="S134" s="129">
        <f t="shared" si="339"/>
        <v>0</v>
      </c>
      <c r="T134" s="283"/>
      <c r="U134" s="284"/>
      <c r="V134" s="269">
        <f t="shared" si="340"/>
        <v>0</v>
      </c>
      <c r="W134" s="285">
        <f t="shared" si="341"/>
        <v>0</v>
      </c>
      <c r="X134" s="131">
        <f t="shared" si="342"/>
        <v>0</v>
      </c>
      <c r="Y134" s="131">
        <f t="shared" si="343"/>
        <v>0</v>
      </c>
      <c r="Z134" s="132" t="e">
        <f t="shared" si="344"/>
        <v>#DIV/0!</v>
      </c>
      <c r="AA134" s="133"/>
      <c r="AB134" s="135"/>
      <c r="AC134" s="135"/>
      <c r="AD134" s="135"/>
      <c r="AE134" s="135"/>
      <c r="AF134" s="135"/>
      <c r="AG134" s="135"/>
    </row>
    <row r="135" spans="1:33" ht="30" customHeight="1" x14ac:dyDescent="0.25">
      <c r="A135" s="123" t="s">
        <v>87</v>
      </c>
      <c r="B135" s="124" t="s">
        <v>302</v>
      </c>
      <c r="C135" s="208" t="s">
        <v>303</v>
      </c>
      <c r="D135" s="126" t="s">
        <v>298</v>
      </c>
      <c r="E135" s="127"/>
      <c r="F135" s="128"/>
      <c r="G135" s="129">
        <f t="shared" si="335"/>
        <v>0</v>
      </c>
      <c r="H135" s="127"/>
      <c r="I135" s="128"/>
      <c r="J135" s="129">
        <f t="shared" si="336"/>
        <v>0</v>
      </c>
      <c r="K135" s="127"/>
      <c r="L135" s="128"/>
      <c r="M135" s="129">
        <f t="shared" si="337"/>
        <v>0</v>
      </c>
      <c r="N135" s="127"/>
      <c r="O135" s="128"/>
      <c r="P135" s="129">
        <f t="shared" si="338"/>
        <v>0</v>
      </c>
      <c r="Q135" s="127"/>
      <c r="R135" s="128"/>
      <c r="S135" s="129">
        <f t="shared" si="339"/>
        <v>0</v>
      </c>
      <c r="T135" s="127"/>
      <c r="U135" s="128"/>
      <c r="V135" s="269">
        <f t="shared" si="340"/>
        <v>0</v>
      </c>
      <c r="W135" s="274">
        <f t="shared" si="341"/>
        <v>0</v>
      </c>
      <c r="X135" s="131">
        <f t="shared" si="342"/>
        <v>0</v>
      </c>
      <c r="Y135" s="131">
        <f t="shared" si="343"/>
        <v>0</v>
      </c>
      <c r="Z135" s="132" t="e">
        <f t="shared" si="344"/>
        <v>#DIV/0!</v>
      </c>
      <c r="AA135" s="133"/>
      <c r="AB135" s="135"/>
      <c r="AC135" s="135"/>
      <c r="AD135" s="135"/>
      <c r="AE135" s="135"/>
      <c r="AF135" s="135"/>
      <c r="AG135" s="135"/>
    </row>
    <row r="136" spans="1:33" ht="30" customHeight="1" x14ac:dyDescent="0.25">
      <c r="A136" s="136" t="s">
        <v>87</v>
      </c>
      <c r="B136" s="164" t="s">
        <v>304</v>
      </c>
      <c r="C136" s="185" t="s">
        <v>305</v>
      </c>
      <c r="D136" s="138"/>
      <c r="E136" s="139">
        <v>14000</v>
      </c>
      <c r="F136" s="140">
        <v>0.22</v>
      </c>
      <c r="G136" s="141">
        <f t="shared" si="335"/>
        <v>3080</v>
      </c>
      <c r="H136" s="139">
        <v>14000</v>
      </c>
      <c r="I136" s="140">
        <v>0.22</v>
      </c>
      <c r="J136" s="129">
        <f t="shared" si="336"/>
        <v>3080</v>
      </c>
      <c r="K136" s="139"/>
      <c r="L136" s="140">
        <v>0.22</v>
      </c>
      <c r="M136" s="141">
        <f t="shared" si="337"/>
        <v>0</v>
      </c>
      <c r="N136" s="139"/>
      <c r="O136" s="140">
        <v>0.22</v>
      </c>
      <c r="P136" s="141">
        <f t="shared" si="338"/>
        <v>0</v>
      </c>
      <c r="Q136" s="139"/>
      <c r="R136" s="140">
        <v>0.22</v>
      </c>
      <c r="S136" s="141">
        <f t="shared" si="339"/>
        <v>0</v>
      </c>
      <c r="T136" s="139"/>
      <c r="U136" s="140">
        <v>0.22</v>
      </c>
      <c r="V136" s="276">
        <f t="shared" si="340"/>
        <v>0</v>
      </c>
      <c r="W136" s="277">
        <f t="shared" si="341"/>
        <v>3080</v>
      </c>
      <c r="X136" s="278">
        <f t="shared" si="342"/>
        <v>3080</v>
      </c>
      <c r="Y136" s="278">
        <f t="shared" si="343"/>
        <v>0</v>
      </c>
      <c r="Z136" s="279">
        <f t="shared" si="344"/>
        <v>0</v>
      </c>
      <c r="AA136" s="158"/>
      <c r="AB136" s="10"/>
      <c r="AC136" s="10"/>
      <c r="AD136" s="10"/>
      <c r="AE136" s="10"/>
      <c r="AF136" s="10"/>
      <c r="AG136" s="10"/>
    </row>
    <row r="137" spans="1:33" ht="30" customHeight="1" x14ac:dyDescent="0.25">
      <c r="A137" s="187" t="s">
        <v>306</v>
      </c>
      <c r="B137" s="286"/>
      <c r="C137" s="189"/>
      <c r="D137" s="190"/>
      <c r="E137" s="194">
        <f>SUM(E131:E136)</f>
        <v>14390</v>
      </c>
      <c r="F137" s="210"/>
      <c r="G137" s="194">
        <f t="shared" ref="G137:H137" si="345">SUM(G131:G136)</f>
        <v>67230</v>
      </c>
      <c r="H137" s="194">
        <f t="shared" si="345"/>
        <v>14390</v>
      </c>
      <c r="I137" s="210"/>
      <c r="J137" s="194">
        <f>SUM(J131:J136)</f>
        <v>49365</v>
      </c>
      <c r="K137" s="194">
        <f>SUM(K131:K135)</f>
        <v>0</v>
      </c>
      <c r="L137" s="210"/>
      <c r="M137" s="194">
        <f>SUM(M131:M136)</f>
        <v>0</v>
      </c>
      <c r="N137" s="194">
        <f>SUM(N131:N135)</f>
        <v>0</v>
      </c>
      <c r="O137" s="210"/>
      <c r="P137" s="194">
        <f>SUM(P131:P136)</f>
        <v>0</v>
      </c>
      <c r="Q137" s="194">
        <f>SUM(Q131:Q135)</f>
        <v>0</v>
      </c>
      <c r="R137" s="210"/>
      <c r="S137" s="194">
        <f>SUM(S131:S136)</f>
        <v>0</v>
      </c>
      <c r="T137" s="194">
        <f>SUM(T131:T135)</f>
        <v>0</v>
      </c>
      <c r="U137" s="210"/>
      <c r="V137" s="287">
        <f t="shared" ref="V137:X137" si="346">SUM(V131:V136)</f>
        <v>0</v>
      </c>
      <c r="W137" s="230">
        <f t="shared" si="346"/>
        <v>67230</v>
      </c>
      <c r="X137" s="265">
        <f t="shared" si="346"/>
        <v>49365</v>
      </c>
      <c r="Y137" s="265">
        <f t="shared" si="343"/>
        <v>17865</v>
      </c>
      <c r="Z137" s="265">
        <f t="shared" si="344"/>
        <v>0.26572958500669341</v>
      </c>
      <c r="AA137" s="266"/>
      <c r="AB137" s="10"/>
      <c r="AC137" s="10"/>
      <c r="AD137" s="10"/>
      <c r="AE137" s="10"/>
      <c r="AF137" s="10"/>
      <c r="AG137" s="10"/>
    </row>
    <row r="138" spans="1:33" ht="30" customHeight="1" x14ac:dyDescent="0.25">
      <c r="A138" s="199" t="s">
        <v>82</v>
      </c>
      <c r="B138" s="200">
        <v>9</v>
      </c>
      <c r="C138" s="201" t="s">
        <v>307</v>
      </c>
      <c r="D138" s="202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288"/>
      <c r="X138" s="288"/>
      <c r="Y138" s="231"/>
      <c r="Z138" s="288"/>
      <c r="AA138" s="289"/>
      <c r="AB138" s="10"/>
      <c r="AC138" s="10"/>
      <c r="AD138" s="10"/>
      <c r="AE138" s="10"/>
      <c r="AF138" s="10"/>
      <c r="AG138" s="10"/>
    </row>
    <row r="139" spans="1:33" ht="30" customHeight="1" x14ac:dyDescent="0.25">
      <c r="A139" s="290" t="s">
        <v>87</v>
      </c>
      <c r="B139" s="291">
        <v>43839</v>
      </c>
      <c r="C139" s="292" t="s">
        <v>308</v>
      </c>
      <c r="D139" s="293"/>
      <c r="E139" s="294"/>
      <c r="F139" s="295"/>
      <c r="G139" s="296">
        <f t="shared" ref="G139:G144" si="347">E139*F139</f>
        <v>0</v>
      </c>
      <c r="H139" s="294"/>
      <c r="I139" s="295"/>
      <c r="J139" s="296">
        <f t="shared" ref="J139:J144" si="348">H139*I139</f>
        <v>0</v>
      </c>
      <c r="K139" s="297"/>
      <c r="L139" s="295"/>
      <c r="M139" s="296">
        <f t="shared" ref="M139:M144" si="349">K139*L139</f>
        <v>0</v>
      </c>
      <c r="N139" s="297"/>
      <c r="O139" s="295"/>
      <c r="P139" s="296">
        <f t="shared" ref="P139:P144" si="350">N139*O139</f>
        <v>0</v>
      </c>
      <c r="Q139" s="297"/>
      <c r="R139" s="295"/>
      <c r="S139" s="296">
        <f t="shared" ref="S139:S144" si="351">Q139*R139</f>
        <v>0</v>
      </c>
      <c r="T139" s="297"/>
      <c r="U139" s="295"/>
      <c r="V139" s="296">
        <f t="shared" ref="V139:V144" si="352">T139*U139</f>
        <v>0</v>
      </c>
      <c r="W139" s="271">
        <f t="shared" ref="W139:W144" si="353">G139+M139+S139</f>
        <v>0</v>
      </c>
      <c r="X139" s="131">
        <f t="shared" ref="X139:X144" si="354">J139+P139+V139</f>
        <v>0</v>
      </c>
      <c r="Y139" s="131">
        <f t="shared" ref="Y139:Y145" si="355">W139-X139</f>
        <v>0</v>
      </c>
      <c r="Z139" s="132" t="e">
        <f t="shared" ref="Z139:Z145" si="356">Y139/W139</f>
        <v>#DIV/0!</v>
      </c>
      <c r="AA139" s="273"/>
      <c r="AB139" s="134"/>
      <c r="AC139" s="135"/>
      <c r="AD139" s="135"/>
      <c r="AE139" s="135"/>
      <c r="AF139" s="135"/>
      <c r="AG139" s="135"/>
    </row>
    <row r="140" spans="1:33" ht="30" customHeight="1" x14ac:dyDescent="0.25">
      <c r="A140" s="123" t="s">
        <v>87</v>
      </c>
      <c r="B140" s="298">
        <v>43870</v>
      </c>
      <c r="C140" s="208" t="s">
        <v>309</v>
      </c>
      <c r="D140" s="299"/>
      <c r="E140" s="300"/>
      <c r="F140" s="128"/>
      <c r="G140" s="129">
        <f t="shared" si="347"/>
        <v>0</v>
      </c>
      <c r="H140" s="300"/>
      <c r="I140" s="128"/>
      <c r="J140" s="129">
        <f t="shared" si="348"/>
        <v>0</v>
      </c>
      <c r="K140" s="127"/>
      <c r="L140" s="128"/>
      <c r="M140" s="129">
        <f t="shared" si="349"/>
        <v>0</v>
      </c>
      <c r="N140" s="127"/>
      <c r="O140" s="128"/>
      <c r="P140" s="129">
        <f t="shared" si="350"/>
        <v>0</v>
      </c>
      <c r="Q140" s="127"/>
      <c r="R140" s="128"/>
      <c r="S140" s="129">
        <f t="shared" si="351"/>
        <v>0</v>
      </c>
      <c r="T140" s="127"/>
      <c r="U140" s="128"/>
      <c r="V140" s="129">
        <f t="shared" si="352"/>
        <v>0</v>
      </c>
      <c r="W140" s="130">
        <f t="shared" si="353"/>
        <v>0</v>
      </c>
      <c r="X140" s="131">
        <f t="shared" si="354"/>
        <v>0</v>
      </c>
      <c r="Y140" s="131">
        <f t="shared" si="355"/>
        <v>0</v>
      </c>
      <c r="Z140" s="132" t="e">
        <f t="shared" si="356"/>
        <v>#DIV/0!</v>
      </c>
      <c r="AA140" s="133"/>
      <c r="AB140" s="135"/>
      <c r="AC140" s="135"/>
      <c r="AD140" s="135"/>
      <c r="AE140" s="135"/>
      <c r="AF140" s="135"/>
      <c r="AG140" s="135"/>
    </row>
    <row r="141" spans="1:33" ht="15.75" customHeight="1" x14ac:dyDescent="0.25">
      <c r="A141" s="123" t="s">
        <v>87</v>
      </c>
      <c r="B141" s="298">
        <v>43899</v>
      </c>
      <c r="C141" s="208" t="s">
        <v>310</v>
      </c>
      <c r="D141" s="299" t="s">
        <v>173</v>
      </c>
      <c r="E141" s="300">
        <v>1</v>
      </c>
      <c r="F141" s="128">
        <v>28000</v>
      </c>
      <c r="G141" s="129">
        <f t="shared" si="347"/>
        <v>28000</v>
      </c>
      <c r="H141" s="300">
        <v>1</v>
      </c>
      <c r="I141" s="128">
        <v>28000</v>
      </c>
      <c r="J141" s="129">
        <f t="shared" si="348"/>
        <v>28000</v>
      </c>
      <c r="K141" s="127"/>
      <c r="L141" s="128"/>
      <c r="M141" s="129">
        <f t="shared" si="349"/>
        <v>0</v>
      </c>
      <c r="N141" s="127"/>
      <c r="O141" s="128"/>
      <c r="P141" s="129">
        <f t="shared" si="350"/>
        <v>0</v>
      </c>
      <c r="Q141" s="127"/>
      <c r="R141" s="128"/>
      <c r="S141" s="129">
        <f t="shared" si="351"/>
        <v>0</v>
      </c>
      <c r="T141" s="127"/>
      <c r="U141" s="128"/>
      <c r="V141" s="129">
        <f t="shared" si="352"/>
        <v>0</v>
      </c>
      <c r="W141" s="130">
        <f t="shared" si="353"/>
        <v>28000</v>
      </c>
      <c r="X141" s="131">
        <f t="shared" si="354"/>
        <v>28000</v>
      </c>
      <c r="Y141" s="131">
        <f t="shared" si="355"/>
        <v>0</v>
      </c>
      <c r="Z141" s="132">
        <f t="shared" si="356"/>
        <v>0</v>
      </c>
      <c r="AA141" s="133"/>
      <c r="AB141" s="135"/>
      <c r="AC141" s="135"/>
      <c r="AD141" s="135"/>
      <c r="AE141" s="135"/>
      <c r="AF141" s="135"/>
      <c r="AG141" s="135"/>
    </row>
    <row r="142" spans="1:33" ht="30" customHeight="1" x14ac:dyDescent="0.25">
      <c r="A142" s="123" t="s">
        <v>87</v>
      </c>
      <c r="B142" s="298">
        <v>43930</v>
      </c>
      <c r="C142" s="208" t="s">
        <v>311</v>
      </c>
      <c r="D142" s="299"/>
      <c r="E142" s="300"/>
      <c r="F142" s="128"/>
      <c r="G142" s="129">
        <f t="shared" si="347"/>
        <v>0</v>
      </c>
      <c r="H142" s="300"/>
      <c r="I142" s="128"/>
      <c r="J142" s="129">
        <f t="shared" si="348"/>
        <v>0</v>
      </c>
      <c r="K142" s="127"/>
      <c r="L142" s="128"/>
      <c r="M142" s="129">
        <f t="shared" si="349"/>
        <v>0</v>
      </c>
      <c r="N142" s="127"/>
      <c r="O142" s="128"/>
      <c r="P142" s="129">
        <f t="shared" si="350"/>
        <v>0</v>
      </c>
      <c r="Q142" s="127"/>
      <c r="R142" s="128"/>
      <c r="S142" s="129">
        <f t="shared" si="351"/>
        <v>0</v>
      </c>
      <c r="T142" s="127"/>
      <c r="U142" s="128"/>
      <c r="V142" s="129">
        <f t="shared" si="352"/>
        <v>0</v>
      </c>
      <c r="W142" s="130">
        <f t="shared" si="353"/>
        <v>0</v>
      </c>
      <c r="X142" s="131">
        <f t="shared" si="354"/>
        <v>0</v>
      </c>
      <c r="Y142" s="131">
        <f t="shared" si="355"/>
        <v>0</v>
      </c>
      <c r="Z142" s="132" t="e">
        <f t="shared" si="356"/>
        <v>#DIV/0!</v>
      </c>
      <c r="AA142" s="133"/>
      <c r="AB142" s="135"/>
      <c r="AC142" s="135"/>
      <c r="AD142" s="135"/>
      <c r="AE142" s="135"/>
      <c r="AF142" s="135"/>
      <c r="AG142" s="135"/>
    </row>
    <row r="143" spans="1:33" ht="15.75" customHeight="1" x14ac:dyDescent="0.25">
      <c r="A143" s="136" t="s">
        <v>87</v>
      </c>
      <c r="B143" s="298">
        <v>43960</v>
      </c>
      <c r="C143" s="183" t="s">
        <v>312</v>
      </c>
      <c r="D143" s="301" t="s">
        <v>173</v>
      </c>
      <c r="E143" s="302">
        <v>1</v>
      </c>
      <c r="F143" s="140">
        <v>15000</v>
      </c>
      <c r="G143" s="141">
        <f t="shared" si="347"/>
        <v>15000</v>
      </c>
      <c r="H143" s="302">
        <v>1</v>
      </c>
      <c r="I143" s="140">
        <v>15000</v>
      </c>
      <c r="J143" s="141">
        <f t="shared" si="348"/>
        <v>15000</v>
      </c>
      <c r="K143" s="139"/>
      <c r="L143" s="140"/>
      <c r="M143" s="141">
        <f t="shared" si="349"/>
        <v>0</v>
      </c>
      <c r="N143" s="139"/>
      <c r="O143" s="140"/>
      <c r="P143" s="141">
        <f t="shared" si="350"/>
        <v>0</v>
      </c>
      <c r="Q143" s="139"/>
      <c r="R143" s="140"/>
      <c r="S143" s="141">
        <f t="shared" si="351"/>
        <v>0</v>
      </c>
      <c r="T143" s="139"/>
      <c r="U143" s="140"/>
      <c r="V143" s="141">
        <f t="shared" si="352"/>
        <v>0</v>
      </c>
      <c r="W143" s="142">
        <f t="shared" si="353"/>
        <v>15000</v>
      </c>
      <c r="X143" s="131">
        <f t="shared" si="354"/>
        <v>15000</v>
      </c>
      <c r="Y143" s="131">
        <f t="shared" si="355"/>
        <v>0</v>
      </c>
      <c r="Z143" s="132">
        <f t="shared" si="356"/>
        <v>0</v>
      </c>
      <c r="AA143" s="143"/>
      <c r="AB143" s="135"/>
      <c r="AC143" s="135"/>
      <c r="AD143" s="135"/>
      <c r="AE143" s="135"/>
      <c r="AF143" s="135"/>
      <c r="AG143" s="135"/>
    </row>
    <row r="144" spans="1:33" ht="30" customHeight="1" x14ac:dyDescent="0.25">
      <c r="A144" s="136" t="s">
        <v>87</v>
      </c>
      <c r="B144" s="298">
        <v>43991</v>
      </c>
      <c r="C144" s="275" t="s">
        <v>313</v>
      </c>
      <c r="D144" s="152"/>
      <c r="E144" s="139">
        <v>15000</v>
      </c>
      <c r="F144" s="140">
        <v>0.22</v>
      </c>
      <c r="G144" s="141">
        <f t="shared" si="347"/>
        <v>3300</v>
      </c>
      <c r="H144" s="139">
        <v>15000</v>
      </c>
      <c r="I144" s="140">
        <v>0.22</v>
      </c>
      <c r="J144" s="141">
        <f t="shared" si="348"/>
        <v>3300</v>
      </c>
      <c r="K144" s="139"/>
      <c r="L144" s="140">
        <v>0.22</v>
      </c>
      <c r="M144" s="141">
        <f t="shared" si="349"/>
        <v>0</v>
      </c>
      <c r="N144" s="139"/>
      <c r="O144" s="140">
        <v>0.22</v>
      </c>
      <c r="P144" s="141">
        <f t="shared" si="350"/>
        <v>0</v>
      </c>
      <c r="Q144" s="139"/>
      <c r="R144" s="140">
        <v>0.22</v>
      </c>
      <c r="S144" s="141">
        <f t="shared" si="351"/>
        <v>0</v>
      </c>
      <c r="T144" s="139"/>
      <c r="U144" s="140">
        <v>0.22</v>
      </c>
      <c r="V144" s="141">
        <f t="shared" si="352"/>
        <v>0</v>
      </c>
      <c r="W144" s="142">
        <f t="shared" si="353"/>
        <v>3300</v>
      </c>
      <c r="X144" s="186">
        <f t="shared" si="354"/>
        <v>3300</v>
      </c>
      <c r="Y144" s="186">
        <f t="shared" si="355"/>
        <v>0</v>
      </c>
      <c r="Z144" s="264">
        <f t="shared" si="356"/>
        <v>0</v>
      </c>
      <c r="AA144" s="143"/>
      <c r="AB144" s="10"/>
      <c r="AC144" s="10"/>
      <c r="AD144" s="10"/>
      <c r="AE144" s="10"/>
      <c r="AF144" s="10"/>
      <c r="AG144" s="10"/>
    </row>
    <row r="145" spans="1:33" ht="30" customHeight="1" x14ac:dyDescent="0.25">
      <c r="A145" s="187" t="s">
        <v>314</v>
      </c>
      <c r="B145" s="188"/>
      <c r="C145" s="189"/>
      <c r="D145" s="190"/>
      <c r="E145" s="194">
        <f>SUM(E139:E143)</f>
        <v>2</v>
      </c>
      <c r="F145" s="210"/>
      <c r="G145" s="193">
        <f>SUM(G139:G144)</f>
        <v>46300</v>
      </c>
      <c r="H145" s="194">
        <f>SUM(H139:H143)</f>
        <v>2</v>
      </c>
      <c r="I145" s="210"/>
      <c r="J145" s="193">
        <f>SUM(J139:J144)</f>
        <v>46300</v>
      </c>
      <c r="K145" s="211">
        <f>SUM(K139:K143)</f>
        <v>0</v>
      </c>
      <c r="L145" s="210"/>
      <c r="M145" s="193">
        <f>SUM(M139:M144)</f>
        <v>0</v>
      </c>
      <c r="N145" s="211">
        <f>SUM(N139:N143)</f>
        <v>0</v>
      </c>
      <c r="O145" s="210"/>
      <c r="P145" s="193">
        <f>SUM(P139:P144)</f>
        <v>0</v>
      </c>
      <c r="Q145" s="211">
        <f>SUM(Q139:Q143)</f>
        <v>0</v>
      </c>
      <c r="R145" s="210"/>
      <c r="S145" s="193">
        <f>SUM(S139:S144)</f>
        <v>0</v>
      </c>
      <c r="T145" s="211">
        <f>SUM(T139:T143)</f>
        <v>0</v>
      </c>
      <c r="U145" s="210"/>
      <c r="V145" s="195">
        <f t="shared" ref="V145:X145" si="357">SUM(V139:V144)</f>
        <v>0</v>
      </c>
      <c r="W145" s="230">
        <f t="shared" si="357"/>
        <v>46300</v>
      </c>
      <c r="X145" s="265">
        <f t="shared" si="357"/>
        <v>46300</v>
      </c>
      <c r="Y145" s="265">
        <f t="shared" si="355"/>
        <v>0</v>
      </c>
      <c r="Z145" s="265">
        <f t="shared" si="356"/>
        <v>0</v>
      </c>
      <c r="AA145" s="266"/>
      <c r="AB145" s="10"/>
      <c r="AC145" s="10"/>
      <c r="AD145" s="10"/>
      <c r="AE145" s="10"/>
      <c r="AF145" s="10"/>
      <c r="AG145" s="10"/>
    </row>
    <row r="146" spans="1:33" ht="30" customHeight="1" x14ac:dyDescent="0.25">
      <c r="A146" s="199" t="s">
        <v>82</v>
      </c>
      <c r="B146" s="248">
        <v>10</v>
      </c>
      <c r="C146" s="281" t="s">
        <v>315</v>
      </c>
      <c r="D146" s="202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267"/>
      <c r="X146" s="267"/>
      <c r="Y146" s="203"/>
      <c r="Z146" s="267"/>
      <c r="AA146" s="268"/>
      <c r="AB146" s="10"/>
      <c r="AC146" s="10"/>
      <c r="AD146" s="10"/>
      <c r="AE146" s="10"/>
      <c r="AF146" s="10"/>
      <c r="AG146" s="10"/>
    </row>
    <row r="147" spans="1:33" ht="91.5" customHeight="1" x14ac:dyDescent="0.25">
      <c r="A147" s="123" t="s">
        <v>87</v>
      </c>
      <c r="B147" s="298">
        <v>43840</v>
      </c>
      <c r="C147" s="303" t="s">
        <v>316</v>
      </c>
      <c r="D147" s="293" t="s">
        <v>173</v>
      </c>
      <c r="E147" s="304">
        <v>1</v>
      </c>
      <c r="F147" s="180">
        <v>23000</v>
      </c>
      <c r="G147" s="181">
        <f t="shared" ref="G147:G151" si="358">E147*F147</f>
        <v>23000</v>
      </c>
      <c r="H147" s="304">
        <v>1</v>
      </c>
      <c r="I147" s="180">
        <v>18000</v>
      </c>
      <c r="J147" s="141">
        <f t="shared" ref="J147:J151" si="359">H147*I147</f>
        <v>18000</v>
      </c>
      <c r="K147" s="179"/>
      <c r="L147" s="180"/>
      <c r="M147" s="181">
        <f t="shared" ref="M147:M151" si="360">K147*L147</f>
        <v>0</v>
      </c>
      <c r="N147" s="179"/>
      <c r="O147" s="180"/>
      <c r="P147" s="181">
        <f t="shared" ref="P147:P151" si="361">N147*O147</f>
        <v>0</v>
      </c>
      <c r="Q147" s="179"/>
      <c r="R147" s="180"/>
      <c r="S147" s="181">
        <f t="shared" ref="S147:S151" si="362">Q147*R147</f>
        <v>0</v>
      </c>
      <c r="T147" s="179"/>
      <c r="U147" s="180"/>
      <c r="V147" s="305">
        <f t="shared" ref="V147:V151" si="363">T147*U147</f>
        <v>0</v>
      </c>
      <c r="W147" s="306">
        <f t="shared" ref="W147:W151" si="364">G147+M147+S147</f>
        <v>23000</v>
      </c>
      <c r="X147" s="271">
        <f t="shared" ref="X147:X151" si="365">J147+P147+V147</f>
        <v>18000</v>
      </c>
      <c r="Y147" s="271">
        <f t="shared" ref="Y147:Y152" si="366">W147-X147</f>
        <v>5000</v>
      </c>
      <c r="Z147" s="272">
        <f t="shared" ref="Z147:Z152" si="367">Y147/W147</f>
        <v>0.21739130434782608</v>
      </c>
      <c r="AA147" s="307" t="s">
        <v>317</v>
      </c>
      <c r="AB147" s="135"/>
      <c r="AC147" s="135"/>
      <c r="AD147" s="135"/>
      <c r="AE147" s="135"/>
      <c r="AF147" s="135"/>
      <c r="AG147" s="135"/>
    </row>
    <row r="148" spans="1:33" ht="30" customHeight="1" x14ac:dyDescent="0.25">
      <c r="A148" s="123" t="s">
        <v>87</v>
      </c>
      <c r="B148" s="298">
        <v>43871</v>
      </c>
      <c r="C148" s="303" t="s">
        <v>318</v>
      </c>
      <c r="D148" s="299"/>
      <c r="E148" s="300"/>
      <c r="F148" s="128"/>
      <c r="G148" s="129">
        <f t="shared" si="358"/>
        <v>0</v>
      </c>
      <c r="H148" s="300"/>
      <c r="I148" s="128"/>
      <c r="J148" s="129">
        <f t="shared" si="359"/>
        <v>0</v>
      </c>
      <c r="K148" s="127"/>
      <c r="L148" s="128"/>
      <c r="M148" s="129">
        <f t="shared" si="360"/>
        <v>0</v>
      </c>
      <c r="N148" s="127"/>
      <c r="O148" s="128"/>
      <c r="P148" s="129">
        <f t="shared" si="361"/>
        <v>0</v>
      </c>
      <c r="Q148" s="127"/>
      <c r="R148" s="128"/>
      <c r="S148" s="129">
        <f t="shared" si="362"/>
        <v>0</v>
      </c>
      <c r="T148" s="127"/>
      <c r="U148" s="128"/>
      <c r="V148" s="269">
        <f t="shared" si="363"/>
        <v>0</v>
      </c>
      <c r="W148" s="274">
        <f t="shared" si="364"/>
        <v>0</v>
      </c>
      <c r="X148" s="131">
        <f t="shared" si="365"/>
        <v>0</v>
      </c>
      <c r="Y148" s="131">
        <f t="shared" si="366"/>
        <v>0</v>
      </c>
      <c r="Z148" s="132" t="e">
        <f t="shared" si="367"/>
        <v>#DIV/0!</v>
      </c>
      <c r="AA148" s="133"/>
      <c r="AB148" s="135"/>
      <c r="AC148" s="135"/>
      <c r="AD148" s="135"/>
      <c r="AE148" s="135"/>
      <c r="AF148" s="135"/>
      <c r="AG148" s="135"/>
    </row>
    <row r="149" spans="1:33" ht="30" customHeight="1" x14ac:dyDescent="0.25">
      <c r="A149" s="123" t="s">
        <v>87</v>
      </c>
      <c r="B149" s="298">
        <v>43900</v>
      </c>
      <c r="C149" s="303" t="s">
        <v>318</v>
      </c>
      <c r="D149" s="299"/>
      <c r="E149" s="300"/>
      <c r="F149" s="128"/>
      <c r="G149" s="129">
        <f t="shared" si="358"/>
        <v>0</v>
      </c>
      <c r="H149" s="300"/>
      <c r="I149" s="128"/>
      <c r="J149" s="129">
        <f t="shared" si="359"/>
        <v>0</v>
      </c>
      <c r="K149" s="127"/>
      <c r="L149" s="128"/>
      <c r="M149" s="129">
        <f t="shared" si="360"/>
        <v>0</v>
      </c>
      <c r="N149" s="127"/>
      <c r="O149" s="128"/>
      <c r="P149" s="129">
        <f t="shared" si="361"/>
        <v>0</v>
      </c>
      <c r="Q149" s="127"/>
      <c r="R149" s="128"/>
      <c r="S149" s="129">
        <f t="shared" si="362"/>
        <v>0</v>
      </c>
      <c r="T149" s="127"/>
      <c r="U149" s="128"/>
      <c r="V149" s="269">
        <f t="shared" si="363"/>
        <v>0</v>
      </c>
      <c r="W149" s="274">
        <f t="shared" si="364"/>
        <v>0</v>
      </c>
      <c r="X149" s="131">
        <f t="shared" si="365"/>
        <v>0</v>
      </c>
      <c r="Y149" s="131">
        <f t="shared" si="366"/>
        <v>0</v>
      </c>
      <c r="Z149" s="132" t="e">
        <f t="shared" si="367"/>
        <v>#DIV/0!</v>
      </c>
      <c r="AA149" s="133"/>
      <c r="AB149" s="135"/>
      <c r="AC149" s="135"/>
      <c r="AD149" s="135"/>
      <c r="AE149" s="135"/>
      <c r="AF149" s="135"/>
      <c r="AG149" s="135"/>
    </row>
    <row r="150" spans="1:33" ht="30" customHeight="1" x14ac:dyDescent="0.25">
      <c r="A150" s="136" t="s">
        <v>87</v>
      </c>
      <c r="B150" s="308">
        <v>43931</v>
      </c>
      <c r="C150" s="183" t="s">
        <v>319</v>
      </c>
      <c r="D150" s="301" t="s">
        <v>90</v>
      </c>
      <c r="E150" s="302"/>
      <c r="F150" s="140"/>
      <c r="G150" s="129">
        <f t="shared" si="358"/>
        <v>0</v>
      </c>
      <c r="H150" s="302"/>
      <c r="I150" s="140"/>
      <c r="J150" s="129">
        <f t="shared" si="359"/>
        <v>0</v>
      </c>
      <c r="K150" s="139"/>
      <c r="L150" s="140"/>
      <c r="M150" s="141">
        <f t="shared" si="360"/>
        <v>0</v>
      </c>
      <c r="N150" s="139"/>
      <c r="O150" s="140"/>
      <c r="P150" s="141">
        <f t="shared" si="361"/>
        <v>0</v>
      </c>
      <c r="Q150" s="139"/>
      <c r="R150" s="140"/>
      <c r="S150" s="141">
        <f t="shared" si="362"/>
        <v>0</v>
      </c>
      <c r="T150" s="139"/>
      <c r="U150" s="140"/>
      <c r="V150" s="276">
        <f t="shared" si="363"/>
        <v>0</v>
      </c>
      <c r="W150" s="309">
        <f t="shared" si="364"/>
        <v>0</v>
      </c>
      <c r="X150" s="131">
        <f t="shared" si="365"/>
        <v>0</v>
      </c>
      <c r="Y150" s="131">
        <f t="shared" si="366"/>
        <v>0</v>
      </c>
      <c r="Z150" s="132" t="e">
        <f t="shared" si="367"/>
        <v>#DIV/0!</v>
      </c>
      <c r="AA150" s="260"/>
      <c r="AB150" s="135"/>
      <c r="AC150" s="135"/>
      <c r="AD150" s="135"/>
      <c r="AE150" s="135"/>
      <c r="AF150" s="135"/>
      <c r="AG150" s="135"/>
    </row>
    <row r="151" spans="1:33" ht="42" customHeight="1" x14ac:dyDescent="0.25">
      <c r="A151" s="136" t="s">
        <v>87</v>
      </c>
      <c r="B151" s="310">
        <v>43961</v>
      </c>
      <c r="C151" s="275" t="s">
        <v>320</v>
      </c>
      <c r="D151" s="311"/>
      <c r="E151" s="139"/>
      <c r="F151" s="140">
        <v>0.22</v>
      </c>
      <c r="G151" s="141">
        <f t="shared" si="358"/>
        <v>0</v>
      </c>
      <c r="H151" s="139"/>
      <c r="I151" s="140">
        <v>0.22</v>
      </c>
      <c r="J151" s="141">
        <f t="shared" si="359"/>
        <v>0</v>
      </c>
      <c r="K151" s="139"/>
      <c r="L151" s="140">
        <v>0.22</v>
      </c>
      <c r="M151" s="141">
        <f t="shared" si="360"/>
        <v>0</v>
      </c>
      <c r="N151" s="139"/>
      <c r="O151" s="140">
        <v>0.22</v>
      </c>
      <c r="P151" s="141">
        <f t="shared" si="361"/>
        <v>0</v>
      </c>
      <c r="Q151" s="139"/>
      <c r="R151" s="140">
        <v>0.22</v>
      </c>
      <c r="S151" s="141">
        <f t="shared" si="362"/>
        <v>0</v>
      </c>
      <c r="T151" s="139"/>
      <c r="U151" s="140">
        <v>0.22</v>
      </c>
      <c r="V151" s="276">
        <f t="shared" si="363"/>
        <v>0</v>
      </c>
      <c r="W151" s="277">
        <f t="shared" si="364"/>
        <v>0</v>
      </c>
      <c r="X151" s="278">
        <f t="shared" si="365"/>
        <v>0</v>
      </c>
      <c r="Y151" s="278">
        <f t="shared" si="366"/>
        <v>0</v>
      </c>
      <c r="Z151" s="279" t="e">
        <f t="shared" si="367"/>
        <v>#DIV/0!</v>
      </c>
      <c r="AA151" s="312"/>
      <c r="AB151" s="10"/>
      <c r="AC151" s="10"/>
      <c r="AD151" s="10"/>
      <c r="AE151" s="10"/>
      <c r="AF151" s="10"/>
      <c r="AG151" s="10"/>
    </row>
    <row r="152" spans="1:33" ht="30" customHeight="1" x14ac:dyDescent="0.25">
      <c r="A152" s="187" t="s">
        <v>321</v>
      </c>
      <c r="B152" s="188"/>
      <c r="C152" s="189"/>
      <c r="D152" s="190"/>
      <c r="E152" s="194">
        <f>SUM(E147:E150)</f>
        <v>1</v>
      </c>
      <c r="F152" s="210"/>
      <c r="G152" s="193">
        <f>SUM(G147:G151)</f>
        <v>23000</v>
      </c>
      <c r="H152" s="194">
        <f>SUM(H147:H150)</f>
        <v>1</v>
      </c>
      <c r="I152" s="210"/>
      <c r="J152" s="193">
        <f>SUM(J147:J151)</f>
        <v>18000</v>
      </c>
      <c r="K152" s="211">
        <f>SUM(K147:K150)</f>
        <v>0</v>
      </c>
      <c r="L152" s="210"/>
      <c r="M152" s="193">
        <f>SUM(M147:M151)</f>
        <v>0</v>
      </c>
      <c r="N152" s="211">
        <f>SUM(N147:N150)</f>
        <v>0</v>
      </c>
      <c r="O152" s="210"/>
      <c r="P152" s="193">
        <f>SUM(P147:P151)</f>
        <v>0</v>
      </c>
      <c r="Q152" s="211">
        <f>SUM(Q147:Q150)</f>
        <v>0</v>
      </c>
      <c r="R152" s="210"/>
      <c r="S152" s="193">
        <f>SUM(S147:S151)</f>
        <v>0</v>
      </c>
      <c r="T152" s="211">
        <f>SUM(T147:T150)</f>
        <v>0</v>
      </c>
      <c r="U152" s="210"/>
      <c r="V152" s="195">
        <f t="shared" ref="V152:X152" si="368">SUM(V147:V151)</f>
        <v>0</v>
      </c>
      <c r="W152" s="230">
        <f t="shared" si="368"/>
        <v>23000</v>
      </c>
      <c r="X152" s="265">
        <f t="shared" si="368"/>
        <v>18000</v>
      </c>
      <c r="Y152" s="265">
        <f t="shared" si="366"/>
        <v>5000</v>
      </c>
      <c r="Z152" s="265">
        <f t="shared" si="367"/>
        <v>0.21739130434782608</v>
      </c>
      <c r="AA152" s="266"/>
      <c r="AB152" s="10"/>
      <c r="AC152" s="10"/>
      <c r="AD152" s="10"/>
      <c r="AE152" s="10"/>
      <c r="AF152" s="10"/>
      <c r="AG152" s="10"/>
    </row>
    <row r="153" spans="1:33" ht="30" customHeight="1" x14ac:dyDescent="0.25">
      <c r="A153" s="199" t="s">
        <v>82</v>
      </c>
      <c r="B153" s="248">
        <v>11</v>
      </c>
      <c r="C153" s="201" t="s">
        <v>322</v>
      </c>
      <c r="D153" s="202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267"/>
      <c r="X153" s="267"/>
      <c r="Y153" s="203"/>
      <c r="Z153" s="267"/>
      <c r="AA153" s="268"/>
      <c r="AB153" s="10"/>
      <c r="AC153" s="10"/>
      <c r="AD153" s="10"/>
      <c r="AE153" s="10"/>
      <c r="AF153" s="10"/>
      <c r="AG153" s="10"/>
    </row>
    <row r="154" spans="1:33" ht="30" customHeight="1" x14ac:dyDescent="0.25">
      <c r="A154" s="313" t="s">
        <v>87</v>
      </c>
      <c r="B154" s="298">
        <v>43841</v>
      </c>
      <c r="C154" s="303" t="s">
        <v>323</v>
      </c>
      <c r="D154" s="178" t="s">
        <v>133</v>
      </c>
      <c r="E154" s="179"/>
      <c r="F154" s="180"/>
      <c r="G154" s="181">
        <f t="shared" ref="G154:G155" si="369">E154*F154</f>
        <v>0</v>
      </c>
      <c r="H154" s="179"/>
      <c r="I154" s="180"/>
      <c r="J154" s="181">
        <f t="shared" ref="J154:J155" si="370">H154*I154</f>
        <v>0</v>
      </c>
      <c r="K154" s="179"/>
      <c r="L154" s="180"/>
      <c r="M154" s="181">
        <f t="shared" ref="M154:M155" si="371">K154*L154</f>
        <v>0</v>
      </c>
      <c r="N154" s="179"/>
      <c r="O154" s="180"/>
      <c r="P154" s="181">
        <f t="shared" ref="P154:P155" si="372">N154*O154</f>
        <v>0</v>
      </c>
      <c r="Q154" s="179"/>
      <c r="R154" s="180"/>
      <c r="S154" s="181">
        <f t="shared" ref="S154:S155" si="373">Q154*R154</f>
        <v>0</v>
      </c>
      <c r="T154" s="179"/>
      <c r="U154" s="180"/>
      <c r="V154" s="305">
        <f t="shared" ref="V154:V155" si="374">T154*U154</f>
        <v>0</v>
      </c>
      <c r="W154" s="306">
        <f t="shared" ref="W154:W155" si="375">G154+M154+S154</f>
        <v>0</v>
      </c>
      <c r="X154" s="271">
        <f t="shared" ref="X154:X155" si="376">J154+P154+V154</f>
        <v>0</v>
      </c>
      <c r="Y154" s="271">
        <f t="shared" ref="Y154:Y156" si="377">W154-X154</f>
        <v>0</v>
      </c>
      <c r="Z154" s="272" t="e">
        <f t="shared" ref="Z154:Z156" si="378">Y154/W154</f>
        <v>#DIV/0!</v>
      </c>
      <c r="AA154" s="314"/>
      <c r="AB154" s="135"/>
      <c r="AC154" s="135"/>
      <c r="AD154" s="135"/>
      <c r="AE154" s="135"/>
      <c r="AF154" s="135"/>
      <c r="AG154" s="135"/>
    </row>
    <row r="155" spans="1:33" ht="30" customHeight="1" x14ac:dyDescent="0.25">
      <c r="A155" s="315" t="s">
        <v>87</v>
      </c>
      <c r="B155" s="298">
        <v>43872</v>
      </c>
      <c r="C155" s="183" t="s">
        <v>323</v>
      </c>
      <c r="D155" s="138" t="s">
        <v>133</v>
      </c>
      <c r="E155" s="139"/>
      <c r="F155" s="140"/>
      <c r="G155" s="129">
        <f t="shared" si="369"/>
        <v>0</v>
      </c>
      <c r="H155" s="139"/>
      <c r="I155" s="140"/>
      <c r="J155" s="129">
        <f t="shared" si="370"/>
        <v>0</v>
      </c>
      <c r="K155" s="139"/>
      <c r="L155" s="140"/>
      <c r="M155" s="141">
        <f t="shared" si="371"/>
        <v>0</v>
      </c>
      <c r="N155" s="139"/>
      <c r="O155" s="140"/>
      <c r="P155" s="141">
        <f t="shared" si="372"/>
        <v>0</v>
      </c>
      <c r="Q155" s="139"/>
      <c r="R155" s="140"/>
      <c r="S155" s="141">
        <f t="shared" si="373"/>
        <v>0</v>
      </c>
      <c r="T155" s="139"/>
      <c r="U155" s="140"/>
      <c r="V155" s="276">
        <f t="shared" si="374"/>
        <v>0</v>
      </c>
      <c r="W155" s="316">
        <f t="shared" si="375"/>
        <v>0</v>
      </c>
      <c r="X155" s="278">
        <f t="shared" si="376"/>
        <v>0</v>
      </c>
      <c r="Y155" s="278">
        <f t="shared" si="377"/>
        <v>0</v>
      </c>
      <c r="Z155" s="279" t="e">
        <f t="shared" si="378"/>
        <v>#DIV/0!</v>
      </c>
      <c r="AA155" s="312"/>
      <c r="AB155" s="134"/>
      <c r="AC155" s="135"/>
      <c r="AD155" s="135"/>
      <c r="AE155" s="135"/>
      <c r="AF155" s="135"/>
      <c r="AG155" s="135"/>
    </row>
    <row r="156" spans="1:33" ht="42.75" customHeight="1" x14ac:dyDescent="0.25">
      <c r="A156" s="424" t="s">
        <v>324</v>
      </c>
      <c r="B156" s="425"/>
      <c r="C156" s="425"/>
      <c r="D156" s="426"/>
      <c r="E156" s="194">
        <f>SUM(E154:E155)</f>
        <v>0</v>
      </c>
      <c r="F156" s="210"/>
      <c r="G156" s="193">
        <f t="shared" ref="G156:H156" si="379">SUM(G154:G155)</f>
        <v>0</v>
      </c>
      <c r="H156" s="194">
        <f t="shared" si="379"/>
        <v>0</v>
      </c>
      <c r="I156" s="210"/>
      <c r="J156" s="193">
        <f t="shared" ref="J156:K156" si="380">SUM(J154:J155)</f>
        <v>0</v>
      </c>
      <c r="K156" s="211">
        <f t="shared" si="380"/>
        <v>0</v>
      </c>
      <c r="L156" s="210"/>
      <c r="M156" s="193">
        <f t="shared" ref="M156:N156" si="381">SUM(M154:M155)</f>
        <v>0</v>
      </c>
      <c r="N156" s="211">
        <f t="shared" si="381"/>
        <v>0</v>
      </c>
      <c r="O156" s="210"/>
      <c r="P156" s="193">
        <f t="shared" ref="P156:Q156" si="382">SUM(P154:P155)</f>
        <v>0</v>
      </c>
      <c r="Q156" s="211">
        <f t="shared" si="382"/>
        <v>0</v>
      </c>
      <c r="R156" s="210"/>
      <c r="S156" s="193">
        <f t="shared" ref="S156:T156" si="383">SUM(S154:S155)</f>
        <v>0</v>
      </c>
      <c r="T156" s="211">
        <f t="shared" si="383"/>
        <v>0</v>
      </c>
      <c r="U156" s="210"/>
      <c r="V156" s="195">
        <f t="shared" ref="V156:X156" si="384">SUM(V154:V155)</f>
        <v>0</v>
      </c>
      <c r="W156" s="230">
        <f t="shared" si="384"/>
        <v>0</v>
      </c>
      <c r="X156" s="265">
        <f t="shared" si="384"/>
        <v>0</v>
      </c>
      <c r="Y156" s="265">
        <f t="shared" si="377"/>
        <v>0</v>
      </c>
      <c r="Z156" s="265" t="e">
        <f t="shared" si="378"/>
        <v>#DIV/0!</v>
      </c>
      <c r="AA156" s="266"/>
      <c r="AB156" s="10"/>
      <c r="AC156" s="10"/>
      <c r="AD156" s="10"/>
      <c r="AE156" s="10"/>
      <c r="AF156" s="10"/>
      <c r="AG156" s="10"/>
    </row>
    <row r="157" spans="1:33" ht="30" customHeight="1" x14ac:dyDescent="0.25">
      <c r="A157" s="247" t="s">
        <v>82</v>
      </c>
      <c r="B157" s="248">
        <v>12</v>
      </c>
      <c r="C157" s="249" t="s">
        <v>325</v>
      </c>
      <c r="D157" s="317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267"/>
      <c r="X157" s="267"/>
      <c r="Y157" s="203"/>
      <c r="Z157" s="267"/>
      <c r="AA157" s="268"/>
      <c r="AB157" s="10"/>
      <c r="AC157" s="10"/>
      <c r="AD157" s="10"/>
      <c r="AE157" s="10"/>
      <c r="AF157" s="10"/>
      <c r="AG157" s="10"/>
    </row>
    <row r="158" spans="1:33" ht="30" customHeight="1" x14ac:dyDescent="0.25">
      <c r="A158" s="176" t="s">
        <v>87</v>
      </c>
      <c r="B158" s="318">
        <v>43842</v>
      </c>
      <c r="C158" s="319" t="s">
        <v>326</v>
      </c>
      <c r="D158" s="293" t="s">
        <v>327</v>
      </c>
      <c r="E158" s="304"/>
      <c r="F158" s="180"/>
      <c r="G158" s="181">
        <f t="shared" ref="G158:G161" si="385">E158*F158</f>
        <v>0</v>
      </c>
      <c r="H158" s="304"/>
      <c r="I158" s="180"/>
      <c r="J158" s="181">
        <f t="shared" ref="J158:J161" si="386">H158*I158</f>
        <v>0</v>
      </c>
      <c r="K158" s="179"/>
      <c r="L158" s="180"/>
      <c r="M158" s="181">
        <f t="shared" ref="M158:M161" si="387">K158*L158</f>
        <v>0</v>
      </c>
      <c r="N158" s="179"/>
      <c r="O158" s="180"/>
      <c r="P158" s="181">
        <f t="shared" ref="P158:P161" si="388">N158*O158</f>
        <v>0</v>
      </c>
      <c r="Q158" s="179"/>
      <c r="R158" s="180"/>
      <c r="S158" s="181">
        <f t="shared" ref="S158:S161" si="389">Q158*R158</f>
        <v>0</v>
      </c>
      <c r="T158" s="179"/>
      <c r="U158" s="180"/>
      <c r="V158" s="305">
        <f t="shared" ref="V158:V161" si="390">T158*U158</f>
        <v>0</v>
      </c>
      <c r="W158" s="306">
        <f t="shared" ref="W158:W161" si="391">G158+M158+S158</f>
        <v>0</v>
      </c>
      <c r="X158" s="271">
        <f t="shared" ref="X158:X161" si="392">J158+P158+V158</f>
        <v>0</v>
      </c>
      <c r="Y158" s="271">
        <f t="shared" ref="Y158:Y162" si="393">W158-X158</f>
        <v>0</v>
      </c>
      <c r="Z158" s="272" t="e">
        <f t="shared" ref="Z158:Z162" si="394">Y158/W158</f>
        <v>#DIV/0!</v>
      </c>
      <c r="AA158" s="320"/>
      <c r="AB158" s="134"/>
      <c r="AC158" s="135"/>
      <c r="AD158" s="135"/>
      <c r="AE158" s="135"/>
      <c r="AF158" s="135"/>
      <c r="AG158" s="135"/>
    </row>
    <row r="159" spans="1:33" ht="30" customHeight="1" x14ac:dyDescent="0.25">
      <c r="A159" s="123" t="s">
        <v>87</v>
      </c>
      <c r="B159" s="298">
        <v>43873</v>
      </c>
      <c r="C159" s="208" t="s">
        <v>328</v>
      </c>
      <c r="D159" s="299" t="s">
        <v>293</v>
      </c>
      <c r="E159" s="300"/>
      <c r="F159" s="128"/>
      <c r="G159" s="129">
        <f t="shared" si="385"/>
        <v>0</v>
      </c>
      <c r="H159" s="300"/>
      <c r="I159" s="128"/>
      <c r="J159" s="129">
        <f t="shared" si="386"/>
        <v>0</v>
      </c>
      <c r="K159" s="127"/>
      <c r="L159" s="128"/>
      <c r="M159" s="129">
        <f t="shared" si="387"/>
        <v>0</v>
      </c>
      <c r="N159" s="127"/>
      <c r="O159" s="128"/>
      <c r="P159" s="129">
        <f t="shared" si="388"/>
        <v>0</v>
      </c>
      <c r="Q159" s="127"/>
      <c r="R159" s="128"/>
      <c r="S159" s="129">
        <f t="shared" si="389"/>
        <v>0</v>
      </c>
      <c r="T159" s="127"/>
      <c r="U159" s="128"/>
      <c r="V159" s="269">
        <f t="shared" si="390"/>
        <v>0</v>
      </c>
      <c r="W159" s="321">
        <f t="shared" si="391"/>
        <v>0</v>
      </c>
      <c r="X159" s="131">
        <f t="shared" si="392"/>
        <v>0</v>
      </c>
      <c r="Y159" s="131">
        <f t="shared" si="393"/>
        <v>0</v>
      </c>
      <c r="Z159" s="132" t="e">
        <f t="shared" si="394"/>
        <v>#DIV/0!</v>
      </c>
      <c r="AA159" s="322"/>
      <c r="AB159" s="135"/>
      <c r="AC159" s="135"/>
      <c r="AD159" s="135"/>
      <c r="AE159" s="135"/>
      <c r="AF159" s="135"/>
      <c r="AG159" s="135"/>
    </row>
    <row r="160" spans="1:33" ht="30" customHeight="1" x14ac:dyDescent="0.25">
      <c r="A160" s="136" t="s">
        <v>87</v>
      </c>
      <c r="B160" s="308">
        <v>43902</v>
      </c>
      <c r="C160" s="183" t="s">
        <v>329</v>
      </c>
      <c r="D160" s="301" t="s">
        <v>293</v>
      </c>
      <c r="E160" s="302"/>
      <c r="F160" s="140"/>
      <c r="G160" s="141">
        <f t="shared" si="385"/>
        <v>0</v>
      </c>
      <c r="H160" s="302"/>
      <c r="I160" s="140"/>
      <c r="J160" s="141">
        <f t="shared" si="386"/>
        <v>0</v>
      </c>
      <c r="K160" s="139"/>
      <c r="L160" s="140"/>
      <c r="M160" s="141">
        <f t="shared" si="387"/>
        <v>0</v>
      </c>
      <c r="N160" s="139"/>
      <c r="O160" s="140"/>
      <c r="P160" s="141">
        <f t="shared" si="388"/>
        <v>0</v>
      </c>
      <c r="Q160" s="139"/>
      <c r="R160" s="140"/>
      <c r="S160" s="141">
        <f t="shared" si="389"/>
        <v>0</v>
      </c>
      <c r="T160" s="139"/>
      <c r="U160" s="140"/>
      <c r="V160" s="276">
        <f t="shared" si="390"/>
        <v>0</v>
      </c>
      <c r="W160" s="309">
        <f t="shared" si="391"/>
        <v>0</v>
      </c>
      <c r="X160" s="131">
        <f t="shared" si="392"/>
        <v>0</v>
      </c>
      <c r="Y160" s="131">
        <f t="shared" si="393"/>
        <v>0</v>
      </c>
      <c r="Z160" s="132" t="e">
        <f t="shared" si="394"/>
        <v>#DIV/0!</v>
      </c>
      <c r="AA160" s="323"/>
      <c r="AB160" s="135"/>
      <c r="AC160" s="135"/>
      <c r="AD160" s="135"/>
      <c r="AE160" s="135"/>
      <c r="AF160" s="135"/>
      <c r="AG160" s="135"/>
    </row>
    <row r="161" spans="1:33" ht="40.5" customHeight="1" x14ac:dyDescent="0.25">
      <c r="A161" s="136" t="s">
        <v>87</v>
      </c>
      <c r="B161" s="308">
        <v>43933</v>
      </c>
      <c r="C161" s="275" t="s">
        <v>330</v>
      </c>
      <c r="D161" s="311"/>
      <c r="E161" s="302"/>
      <c r="F161" s="140">
        <v>0.22</v>
      </c>
      <c r="G161" s="141">
        <f t="shared" si="385"/>
        <v>0</v>
      </c>
      <c r="H161" s="302"/>
      <c r="I161" s="140">
        <v>0.22</v>
      </c>
      <c r="J161" s="141">
        <f t="shared" si="386"/>
        <v>0</v>
      </c>
      <c r="K161" s="139"/>
      <c r="L161" s="140">
        <v>0.22</v>
      </c>
      <c r="M161" s="141">
        <f t="shared" si="387"/>
        <v>0</v>
      </c>
      <c r="N161" s="139"/>
      <c r="O161" s="140">
        <v>0.22</v>
      </c>
      <c r="P161" s="141">
        <f t="shared" si="388"/>
        <v>0</v>
      </c>
      <c r="Q161" s="139"/>
      <c r="R161" s="140">
        <v>0.22</v>
      </c>
      <c r="S161" s="141">
        <f t="shared" si="389"/>
        <v>0</v>
      </c>
      <c r="T161" s="139"/>
      <c r="U161" s="140">
        <v>0.22</v>
      </c>
      <c r="V161" s="276">
        <f t="shared" si="390"/>
        <v>0</v>
      </c>
      <c r="W161" s="277">
        <f t="shared" si="391"/>
        <v>0</v>
      </c>
      <c r="X161" s="278">
        <f t="shared" si="392"/>
        <v>0</v>
      </c>
      <c r="Y161" s="278">
        <f t="shared" si="393"/>
        <v>0</v>
      </c>
      <c r="Z161" s="279" t="e">
        <f t="shared" si="394"/>
        <v>#DIV/0!</v>
      </c>
      <c r="AA161" s="158"/>
      <c r="AB161" s="10"/>
      <c r="AC161" s="10"/>
      <c r="AD161" s="10"/>
      <c r="AE161" s="10"/>
      <c r="AF161" s="10"/>
      <c r="AG161" s="10"/>
    </row>
    <row r="162" spans="1:33" ht="30" customHeight="1" x14ac:dyDescent="0.25">
      <c r="A162" s="187" t="s">
        <v>331</v>
      </c>
      <c r="B162" s="188"/>
      <c r="C162" s="189"/>
      <c r="D162" s="324"/>
      <c r="E162" s="194">
        <f>SUM(E158:E160)</f>
        <v>0</v>
      </c>
      <c r="F162" s="210"/>
      <c r="G162" s="193">
        <f>SUM(G158:G161)</f>
        <v>0</v>
      </c>
      <c r="H162" s="194">
        <f>SUM(H158:H160)</f>
        <v>0</v>
      </c>
      <c r="I162" s="210"/>
      <c r="J162" s="193">
        <f>SUM(J158:J161)</f>
        <v>0</v>
      </c>
      <c r="K162" s="211">
        <f>SUM(K158:K160)</f>
        <v>0</v>
      </c>
      <c r="L162" s="210"/>
      <c r="M162" s="193">
        <f>SUM(M158:M161)</f>
        <v>0</v>
      </c>
      <c r="N162" s="211">
        <f>SUM(N158:N160)</f>
        <v>0</v>
      </c>
      <c r="O162" s="210"/>
      <c r="P162" s="193">
        <f>SUM(P158:P161)</f>
        <v>0</v>
      </c>
      <c r="Q162" s="211">
        <f>SUM(Q158:Q160)</f>
        <v>0</v>
      </c>
      <c r="R162" s="210"/>
      <c r="S162" s="193">
        <f>SUM(S158:S161)</f>
        <v>0</v>
      </c>
      <c r="T162" s="211">
        <f>SUM(T158:T160)</f>
        <v>0</v>
      </c>
      <c r="U162" s="210"/>
      <c r="V162" s="195">
        <f t="shared" ref="V162:X162" si="395">SUM(V158:V161)</f>
        <v>0</v>
      </c>
      <c r="W162" s="230">
        <f t="shared" si="395"/>
        <v>0</v>
      </c>
      <c r="X162" s="265">
        <f t="shared" si="395"/>
        <v>0</v>
      </c>
      <c r="Y162" s="265">
        <f t="shared" si="393"/>
        <v>0</v>
      </c>
      <c r="Z162" s="265" t="e">
        <f t="shared" si="394"/>
        <v>#DIV/0!</v>
      </c>
      <c r="AA162" s="266"/>
      <c r="AB162" s="10"/>
      <c r="AC162" s="10"/>
      <c r="AD162" s="10"/>
      <c r="AE162" s="10"/>
      <c r="AF162" s="10"/>
      <c r="AG162" s="10"/>
    </row>
    <row r="163" spans="1:33" ht="30" customHeight="1" x14ac:dyDescent="0.25">
      <c r="A163" s="247" t="s">
        <v>82</v>
      </c>
      <c r="B163" s="325">
        <v>13</v>
      </c>
      <c r="C163" s="249" t="s">
        <v>332</v>
      </c>
      <c r="D163" s="108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267"/>
      <c r="X163" s="267"/>
      <c r="Y163" s="203"/>
      <c r="Z163" s="267"/>
      <c r="AA163" s="268"/>
      <c r="AB163" s="9"/>
      <c r="AC163" s="10"/>
      <c r="AD163" s="10"/>
      <c r="AE163" s="10"/>
      <c r="AF163" s="10"/>
      <c r="AG163" s="10"/>
    </row>
    <row r="164" spans="1:33" ht="30" customHeight="1" x14ac:dyDescent="0.25">
      <c r="A164" s="112" t="s">
        <v>84</v>
      </c>
      <c r="B164" s="172" t="s">
        <v>333</v>
      </c>
      <c r="C164" s="326" t="s">
        <v>334</v>
      </c>
      <c r="D164" s="145"/>
      <c r="E164" s="146">
        <f>SUM(E165:E167)</f>
        <v>0</v>
      </c>
      <c r="F164" s="147"/>
      <c r="G164" s="148">
        <f>SUM(G165:G168)</f>
        <v>0</v>
      </c>
      <c r="H164" s="146">
        <f>SUM(H165:H167)</f>
        <v>0</v>
      </c>
      <c r="I164" s="147"/>
      <c r="J164" s="148">
        <f>SUM(J165:J168)</f>
        <v>0</v>
      </c>
      <c r="K164" s="146">
        <f>SUM(K165:K167)</f>
        <v>1</v>
      </c>
      <c r="L164" s="147"/>
      <c r="M164" s="148">
        <f>SUM(M165:M168)</f>
        <v>30000</v>
      </c>
      <c r="N164" s="146">
        <f>SUM(N165:N167)</f>
        <v>1</v>
      </c>
      <c r="O164" s="147"/>
      <c r="P164" s="148">
        <f>SUM(P165:P168)</f>
        <v>30000</v>
      </c>
      <c r="Q164" s="146">
        <f>SUM(Q165:Q167)</f>
        <v>0</v>
      </c>
      <c r="R164" s="147"/>
      <c r="S164" s="148">
        <f>SUM(S165:S168)</f>
        <v>0</v>
      </c>
      <c r="T164" s="146">
        <f>SUM(T165:T167)</f>
        <v>0</v>
      </c>
      <c r="U164" s="147"/>
      <c r="V164" s="327">
        <f t="shared" ref="V164:X164" si="396">SUM(V165:V168)</f>
        <v>0</v>
      </c>
      <c r="W164" s="328">
        <f t="shared" si="396"/>
        <v>30000</v>
      </c>
      <c r="X164" s="148">
        <f t="shared" si="396"/>
        <v>30000</v>
      </c>
      <c r="Y164" s="148">
        <f t="shared" ref="Y164:Y193" si="397">W164-X164</f>
        <v>0</v>
      </c>
      <c r="Z164" s="148">
        <f t="shared" ref="Z164:Z194" si="398">Y164/W164</f>
        <v>0</v>
      </c>
      <c r="AA164" s="150"/>
      <c r="AB164" s="122"/>
      <c r="AC164" s="122"/>
      <c r="AD164" s="122"/>
      <c r="AE164" s="122"/>
      <c r="AF164" s="122"/>
      <c r="AG164" s="122"/>
    </row>
    <row r="165" spans="1:33" ht="30" customHeight="1" x14ac:dyDescent="0.25">
      <c r="A165" s="123" t="s">
        <v>87</v>
      </c>
      <c r="B165" s="124" t="s">
        <v>335</v>
      </c>
      <c r="C165" s="329" t="s">
        <v>336</v>
      </c>
      <c r="D165" s="126" t="s">
        <v>173</v>
      </c>
      <c r="E165" s="127"/>
      <c r="F165" s="128"/>
      <c r="G165" s="129">
        <f t="shared" ref="G165:G168" si="399">E165*F165</f>
        <v>0</v>
      </c>
      <c r="H165" s="127"/>
      <c r="I165" s="128"/>
      <c r="J165" s="129">
        <f t="shared" ref="J165:J168" si="400">H165*I165</f>
        <v>0</v>
      </c>
      <c r="K165" s="127"/>
      <c r="L165" s="128"/>
      <c r="M165" s="129">
        <f t="shared" ref="M165:M168" si="401">K165*L165</f>
        <v>0</v>
      </c>
      <c r="N165" s="127"/>
      <c r="O165" s="128"/>
      <c r="P165" s="129">
        <f t="shared" ref="P165:P168" si="402">N165*O165</f>
        <v>0</v>
      </c>
      <c r="Q165" s="127"/>
      <c r="R165" s="128"/>
      <c r="S165" s="129">
        <f t="shared" ref="S165:S168" si="403">Q165*R165</f>
        <v>0</v>
      </c>
      <c r="T165" s="127"/>
      <c r="U165" s="128"/>
      <c r="V165" s="269">
        <f t="shared" ref="V165:V168" si="404">T165*U165</f>
        <v>0</v>
      </c>
      <c r="W165" s="274">
        <f t="shared" ref="W165:W168" si="405">G165+M165+S165</f>
        <v>0</v>
      </c>
      <c r="X165" s="131">
        <f t="shared" ref="X165:X168" si="406">J165+P165+V165</f>
        <v>0</v>
      </c>
      <c r="Y165" s="131">
        <f t="shared" si="397"/>
        <v>0</v>
      </c>
      <c r="Z165" s="132" t="e">
        <f t="shared" si="398"/>
        <v>#DIV/0!</v>
      </c>
      <c r="AA165" s="133"/>
      <c r="AB165" s="135"/>
      <c r="AC165" s="135"/>
      <c r="AD165" s="135"/>
      <c r="AE165" s="135"/>
      <c r="AF165" s="135"/>
      <c r="AG165" s="135"/>
    </row>
    <row r="166" spans="1:33" ht="30" customHeight="1" x14ac:dyDescent="0.25">
      <c r="A166" s="123" t="s">
        <v>87</v>
      </c>
      <c r="B166" s="124" t="s">
        <v>337</v>
      </c>
      <c r="C166" s="330" t="s">
        <v>338</v>
      </c>
      <c r="D166" s="126" t="s">
        <v>173</v>
      </c>
      <c r="E166" s="127"/>
      <c r="F166" s="128"/>
      <c r="G166" s="129">
        <f t="shared" si="399"/>
        <v>0</v>
      </c>
      <c r="H166" s="127"/>
      <c r="I166" s="128"/>
      <c r="J166" s="129">
        <f t="shared" si="400"/>
        <v>0</v>
      </c>
      <c r="K166" s="127"/>
      <c r="L166" s="128"/>
      <c r="M166" s="129">
        <f t="shared" si="401"/>
        <v>0</v>
      </c>
      <c r="N166" s="127"/>
      <c r="O166" s="128"/>
      <c r="P166" s="129">
        <f t="shared" si="402"/>
        <v>0</v>
      </c>
      <c r="Q166" s="127"/>
      <c r="R166" s="128"/>
      <c r="S166" s="129">
        <f t="shared" si="403"/>
        <v>0</v>
      </c>
      <c r="T166" s="127"/>
      <c r="U166" s="128"/>
      <c r="V166" s="269">
        <f t="shared" si="404"/>
        <v>0</v>
      </c>
      <c r="W166" s="274">
        <f t="shared" si="405"/>
        <v>0</v>
      </c>
      <c r="X166" s="131">
        <f t="shared" si="406"/>
        <v>0</v>
      </c>
      <c r="Y166" s="131">
        <f t="shared" si="397"/>
        <v>0</v>
      </c>
      <c r="Z166" s="132" t="e">
        <f t="shared" si="398"/>
        <v>#DIV/0!</v>
      </c>
      <c r="AA166" s="133"/>
      <c r="AB166" s="135"/>
      <c r="AC166" s="135"/>
      <c r="AD166" s="135"/>
      <c r="AE166" s="135"/>
      <c r="AF166" s="135"/>
      <c r="AG166" s="135"/>
    </row>
    <row r="167" spans="1:33" ht="30" customHeight="1" x14ac:dyDescent="0.25">
      <c r="A167" s="123" t="s">
        <v>87</v>
      </c>
      <c r="B167" s="124" t="s">
        <v>339</v>
      </c>
      <c r="C167" s="330" t="s">
        <v>340</v>
      </c>
      <c r="D167" s="126" t="s">
        <v>173</v>
      </c>
      <c r="E167" s="127"/>
      <c r="F167" s="128"/>
      <c r="G167" s="129">
        <f t="shared" si="399"/>
        <v>0</v>
      </c>
      <c r="H167" s="127"/>
      <c r="I167" s="128"/>
      <c r="J167" s="129">
        <f t="shared" si="400"/>
        <v>0</v>
      </c>
      <c r="K167" s="127">
        <v>1</v>
      </c>
      <c r="L167" s="128">
        <v>30000</v>
      </c>
      <c r="M167" s="129">
        <f t="shared" si="401"/>
        <v>30000</v>
      </c>
      <c r="N167" s="127">
        <v>1</v>
      </c>
      <c r="O167" s="128">
        <v>30000</v>
      </c>
      <c r="P167" s="129">
        <f t="shared" si="402"/>
        <v>30000</v>
      </c>
      <c r="Q167" s="127"/>
      <c r="R167" s="128"/>
      <c r="S167" s="129">
        <f t="shared" si="403"/>
        <v>0</v>
      </c>
      <c r="T167" s="127"/>
      <c r="U167" s="128"/>
      <c r="V167" s="269">
        <f t="shared" si="404"/>
        <v>0</v>
      </c>
      <c r="W167" s="274">
        <f t="shared" si="405"/>
        <v>30000</v>
      </c>
      <c r="X167" s="131">
        <f t="shared" si="406"/>
        <v>30000</v>
      </c>
      <c r="Y167" s="131">
        <f t="shared" si="397"/>
        <v>0</v>
      </c>
      <c r="Z167" s="132">
        <f t="shared" si="398"/>
        <v>0</v>
      </c>
      <c r="AA167" s="133"/>
      <c r="AB167" s="135"/>
      <c r="AC167" s="135"/>
      <c r="AD167" s="135"/>
      <c r="AE167" s="135"/>
      <c r="AF167" s="135"/>
      <c r="AG167" s="135"/>
    </row>
    <row r="168" spans="1:33" ht="44.25" customHeight="1" x14ac:dyDescent="0.25">
      <c r="A168" s="151" t="s">
        <v>87</v>
      </c>
      <c r="B168" s="164" t="s">
        <v>341</v>
      </c>
      <c r="C168" s="330" t="s">
        <v>342</v>
      </c>
      <c r="D168" s="152"/>
      <c r="E168" s="153"/>
      <c r="F168" s="154">
        <v>0.22</v>
      </c>
      <c r="G168" s="155">
        <f t="shared" si="399"/>
        <v>0</v>
      </c>
      <c r="H168" s="153"/>
      <c r="I168" s="154">
        <v>0.22</v>
      </c>
      <c r="J168" s="155">
        <f t="shared" si="400"/>
        <v>0</v>
      </c>
      <c r="K168" s="153"/>
      <c r="L168" s="154">
        <v>0.22</v>
      </c>
      <c r="M168" s="155">
        <f t="shared" si="401"/>
        <v>0</v>
      </c>
      <c r="N168" s="153"/>
      <c r="O168" s="154">
        <v>0.22</v>
      </c>
      <c r="P168" s="155">
        <f t="shared" si="402"/>
        <v>0</v>
      </c>
      <c r="Q168" s="153"/>
      <c r="R168" s="154">
        <v>0.22</v>
      </c>
      <c r="S168" s="155">
        <f t="shared" si="403"/>
        <v>0</v>
      </c>
      <c r="T168" s="153"/>
      <c r="U168" s="154">
        <v>0.22</v>
      </c>
      <c r="V168" s="331">
        <f t="shared" si="404"/>
        <v>0</v>
      </c>
      <c r="W168" s="277">
        <f t="shared" si="405"/>
        <v>0</v>
      </c>
      <c r="X168" s="278">
        <f t="shared" si="406"/>
        <v>0</v>
      </c>
      <c r="Y168" s="278">
        <f t="shared" si="397"/>
        <v>0</v>
      </c>
      <c r="Z168" s="279" t="e">
        <f t="shared" si="398"/>
        <v>#DIV/0!</v>
      </c>
      <c r="AA168" s="158"/>
      <c r="AB168" s="135"/>
      <c r="AC168" s="135"/>
      <c r="AD168" s="135"/>
      <c r="AE168" s="135"/>
      <c r="AF168" s="135"/>
      <c r="AG168" s="135"/>
    </row>
    <row r="169" spans="1:33" ht="30" customHeight="1" x14ac:dyDescent="0.25">
      <c r="A169" s="332" t="s">
        <v>84</v>
      </c>
      <c r="B169" s="333" t="s">
        <v>343</v>
      </c>
      <c r="C169" s="262" t="s">
        <v>344</v>
      </c>
      <c r="D169" s="115"/>
      <c r="E169" s="116">
        <f>SUM(E170:E172)</f>
        <v>3</v>
      </c>
      <c r="F169" s="117"/>
      <c r="G169" s="118">
        <f>SUM(G170:G174)</f>
        <v>177610</v>
      </c>
      <c r="H169" s="116">
        <f>SUM(H170:H172)</f>
        <v>3</v>
      </c>
      <c r="I169" s="117"/>
      <c r="J169" s="118">
        <f>SUM(J170:J174)</f>
        <v>215034.41999999998</v>
      </c>
      <c r="K169" s="116">
        <f>SUM(K170:K172)</f>
        <v>0</v>
      </c>
      <c r="L169" s="117"/>
      <c r="M169" s="118">
        <f>SUM(M170:M174)</f>
        <v>0</v>
      </c>
      <c r="N169" s="116">
        <f>SUM(N170:N172)</f>
        <v>0</v>
      </c>
      <c r="O169" s="117"/>
      <c r="P169" s="118">
        <f>SUM(P170:P174)</f>
        <v>0</v>
      </c>
      <c r="Q169" s="116">
        <f>SUM(Q170:Q172)</f>
        <v>0</v>
      </c>
      <c r="R169" s="117"/>
      <c r="S169" s="118">
        <f>SUM(S170:S174)</f>
        <v>0</v>
      </c>
      <c r="T169" s="116">
        <f>SUM(T170:T172)</f>
        <v>0</v>
      </c>
      <c r="U169" s="117"/>
      <c r="V169" s="118">
        <f t="shared" ref="V169:X169" si="407">SUM(V170:V174)</f>
        <v>0</v>
      </c>
      <c r="W169" s="118">
        <f t="shared" si="407"/>
        <v>177610</v>
      </c>
      <c r="X169" s="118">
        <f t="shared" si="407"/>
        <v>215034.41999999998</v>
      </c>
      <c r="Y169" s="118">
        <f t="shared" si="397"/>
        <v>-37424.419999999984</v>
      </c>
      <c r="Z169" s="118">
        <f t="shared" si="398"/>
        <v>-0.21071122121502159</v>
      </c>
      <c r="AA169" s="118"/>
      <c r="AB169" s="122"/>
      <c r="AC169" s="122"/>
      <c r="AD169" s="122"/>
      <c r="AE169" s="122"/>
      <c r="AF169" s="122"/>
      <c r="AG169" s="122"/>
    </row>
    <row r="170" spans="1:33" ht="87.75" customHeight="1" x14ac:dyDescent="0.25">
      <c r="A170" s="123" t="s">
        <v>87</v>
      </c>
      <c r="B170" s="124" t="s">
        <v>345</v>
      </c>
      <c r="C170" s="208" t="s">
        <v>346</v>
      </c>
      <c r="D170" s="126" t="s">
        <v>173</v>
      </c>
      <c r="E170" s="127">
        <v>1</v>
      </c>
      <c r="F170" s="128">
        <v>38610</v>
      </c>
      <c r="G170" s="129">
        <f t="shared" ref="G170:G174" si="408">E170*F170</f>
        <v>38610</v>
      </c>
      <c r="H170" s="127">
        <v>1</v>
      </c>
      <c r="I170" s="128">
        <v>31434.42</v>
      </c>
      <c r="J170" s="446">
        <f t="shared" ref="J170:J174" si="409">H170*I170</f>
        <v>31434.42</v>
      </c>
      <c r="K170" s="127"/>
      <c r="L170" s="128"/>
      <c r="M170" s="129">
        <f t="shared" ref="M170:M171" si="410">K170*L170</f>
        <v>0</v>
      </c>
      <c r="N170" s="127"/>
      <c r="O170" s="128"/>
      <c r="P170" s="129">
        <f t="shared" ref="P170:P171" si="411">N170*O170</f>
        <v>0</v>
      </c>
      <c r="Q170" s="127"/>
      <c r="R170" s="128"/>
      <c r="S170" s="129">
        <f t="shared" ref="S170:S171" si="412">Q170*R170</f>
        <v>0</v>
      </c>
      <c r="T170" s="127"/>
      <c r="U170" s="128"/>
      <c r="V170" s="129">
        <f t="shared" ref="V170:V171" si="413">T170*U170</f>
        <v>0</v>
      </c>
      <c r="W170" s="130">
        <f t="shared" ref="W170:W174" si="414">G170+M170+S170</f>
        <v>38610</v>
      </c>
      <c r="X170" s="131">
        <f t="shared" ref="X170:X174" si="415">J170+P170+V170</f>
        <v>31434.42</v>
      </c>
      <c r="Y170" s="131">
        <f t="shared" si="397"/>
        <v>7175.5800000000017</v>
      </c>
      <c r="Z170" s="132">
        <f t="shared" si="398"/>
        <v>0.1858477078477079</v>
      </c>
      <c r="AA170" s="222" t="s">
        <v>317</v>
      </c>
      <c r="AB170" s="135"/>
      <c r="AC170" s="135"/>
      <c r="AD170" s="135"/>
      <c r="AE170" s="135"/>
      <c r="AF170" s="135"/>
      <c r="AG170" s="135"/>
    </row>
    <row r="171" spans="1:33" ht="202.5" customHeight="1" x14ac:dyDescent="0.25">
      <c r="A171" s="123" t="s">
        <v>87</v>
      </c>
      <c r="B171" s="124" t="s">
        <v>347</v>
      </c>
      <c r="C171" s="208" t="s">
        <v>348</v>
      </c>
      <c r="D171" s="126" t="s">
        <v>173</v>
      </c>
      <c r="E171" s="127">
        <v>1</v>
      </c>
      <c r="F171" s="128">
        <v>41000</v>
      </c>
      <c r="G171" s="129">
        <f t="shared" si="408"/>
        <v>41000</v>
      </c>
      <c r="H171" s="127">
        <v>1</v>
      </c>
      <c r="I171" s="128">
        <v>49000</v>
      </c>
      <c r="J171" s="446">
        <f t="shared" si="409"/>
        <v>49000</v>
      </c>
      <c r="K171" s="127"/>
      <c r="L171" s="128"/>
      <c r="M171" s="129">
        <f t="shared" si="410"/>
        <v>0</v>
      </c>
      <c r="N171" s="127"/>
      <c r="O171" s="128"/>
      <c r="P171" s="129">
        <f t="shared" si="411"/>
        <v>0</v>
      </c>
      <c r="Q171" s="127"/>
      <c r="R171" s="128"/>
      <c r="S171" s="129">
        <f t="shared" si="412"/>
        <v>0</v>
      </c>
      <c r="T171" s="127"/>
      <c r="U171" s="128"/>
      <c r="V171" s="129">
        <f t="shared" si="413"/>
        <v>0</v>
      </c>
      <c r="W171" s="130">
        <f t="shared" si="414"/>
        <v>41000</v>
      </c>
      <c r="X171" s="131">
        <f t="shared" si="415"/>
        <v>49000</v>
      </c>
      <c r="Y171" s="131">
        <f t="shared" si="397"/>
        <v>-8000</v>
      </c>
      <c r="Z171" s="132">
        <f t="shared" si="398"/>
        <v>-0.1951219512195122</v>
      </c>
      <c r="AA171" s="222" t="s">
        <v>349</v>
      </c>
      <c r="AB171" s="135"/>
      <c r="AC171" s="135"/>
      <c r="AD171" s="135"/>
      <c r="AE171" s="135"/>
      <c r="AF171" s="135"/>
      <c r="AG171" s="135"/>
    </row>
    <row r="172" spans="1:33" ht="15.75" customHeight="1" x14ac:dyDescent="0.25">
      <c r="A172" s="136" t="s">
        <v>87</v>
      </c>
      <c r="B172" s="137" t="s">
        <v>350</v>
      </c>
      <c r="C172" s="208" t="s">
        <v>351</v>
      </c>
      <c r="D172" s="138" t="s">
        <v>173</v>
      </c>
      <c r="E172" s="139">
        <v>1</v>
      </c>
      <c r="F172" s="140">
        <v>18000</v>
      </c>
      <c r="G172" s="141">
        <f t="shared" si="408"/>
        <v>18000</v>
      </c>
      <c r="H172" s="139">
        <v>1</v>
      </c>
      <c r="I172" s="140">
        <v>18000</v>
      </c>
      <c r="J172" s="141">
        <f t="shared" si="409"/>
        <v>18000</v>
      </c>
      <c r="K172" s="139"/>
      <c r="L172" s="140"/>
      <c r="M172" s="141"/>
      <c r="N172" s="139"/>
      <c r="O172" s="140"/>
      <c r="P172" s="141"/>
      <c r="Q172" s="139"/>
      <c r="R172" s="140"/>
      <c r="S172" s="141"/>
      <c r="T172" s="139"/>
      <c r="U172" s="140"/>
      <c r="V172" s="141"/>
      <c r="W172" s="142">
        <f t="shared" si="414"/>
        <v>18000</v>
      </c>
      <c r="X172" s="131">
        <f t="shared" si="415"/>
        <v>18000</v>
      </c>
      <c r="Y172" s="131">
        <f t="shared" si="397"/>
        <v>0</v>
      </c>
      <c r="Z172" s="132">
        <f t="shared" si="398"/>
        <v>0</v>
      </c>
      <c r="AA172" s="334"/>
      <c r="AB172" s="135"/>
      <c r="AC172" s="135"/>
      <c r="AD172" s="135"/>
      <c r="AE172" s="135"/>
      <c r="AF172" s="135"/>
      <c r="AG172" s="135"/>
    </row>
    <row r="173" spans="1:33" ht="320.25" customHeight="1" x14ac:dyDescent="0.25">
      <c r="A173" s="136"/>
      <c r="B173" s="137" t="s">
        <v>352</v>
      </c>
      <c r="C173" s="208" t="s">
        <v>353</v>
      </c>
      <c r="D173" s="138" t="s">
        <v>173</v>
      </c>
      <c r="E173" s="139">
        <v>10</v>
      </c>
      <c r="F173" s="140">
        <v>8000</v>
      </c>
      <c r="G173" s="141">
        <f t="shared" si="408"/>
        <v>80000</v>
      </c>
      <c r="H173" s="139">
        <v>10</v>
      </c>
      <c r="I173" s="140">
        <v>11660</v>
      </c>
      <c r="J173" s="335">
        <f t="shared" si="409"/>
        <v>116600</v>
      </c>
      <c r="K173" s="139"/>
      <c r="L173" s="140"/>
      <c r="M173" s="141"/>
      <c r="N173" s="139"/>
      <c r="O173" s="140"/>
      <c r="P173" s="141"/>
      <c r="Q173" s="139"/>
      <c r="R173" s="140"/>
      <c r="S173" s="141"/>
      <c r="T173" s="139"/>
      <c r="U173" s="140"/>
      <c r="V173" s="141"/>
      <c r="W173" s="142">
        <f t="shared" si="414"/>
        <v>80000</v>
      </c>
      <c r="X173" s="131">
        <f t="shared" si="415"/>
        <v>116600</v>
      </c>
      <c r="Y173" s="131">
        <f t="shared" si="397"/>
        <v>-36600</v>
      </c>
      <c r="Z173" s="132">
        <f t="shared" si="398"/>
        <v>-0.45750000000000002</v>
      </c>
      <c r="AA173" s="334" t="s">
        <v>354</v>
      </c>
      <c r="AB173" s="135"/>
      <c r="AC173" s="135"/>
      <c r="AD173" s="135"/>
      <c r="AE173" s="135"/>
      <c r="AF173" s="135"/>
      <c r="AG173" s="135"/>
    </row>
    <row r="174" spans="1:33" ht="48" customHeight="1" x14ac:dyDescent="0.25">
      <c r="A174" s="151" t="s">
        <v>87</v>
      </c>
      <c r="B174" s="164" t="s">
        <v>355</v>
      </c>
      <c r="C174" s="330" t="s">
        <v>342</v>
      </c>
      <c r="D174" s="152"/>
      <c r="E174" s="153"/>
      <c r="F174" s="154">
        <v>0.22</v>
      </c>
      <c r="G174" s="155">
        <f t="shared" si="408"/>
        <v>0</v>
      </c>
      <c r="H174" s="139"/>
      <c r="I174" s="140">
        <v>0.22</v>
      </c>
      <c r="J174" s="141">
        <f t="shared" si="409"/>
        <v>0</v>
      </c>
      <c r="K174" s="139"/>
      <c r="L174" s="140">
        <v>0.22</v>
      </c>
      <c r="M174" s="141">
        <f>K174*L174</f>
        <v>0</v>
      </c>
      <c r="N174" s="139"/>
      <c r="O174" s="140">
        <v>0.22</v>
      </c>
      <c r="P174" s="141">
        <f>N174*O174</f>
        <v>0</v>
      </c>
      <c r="Q174" s="139"/>
      <c r="R174" s="140">
        <v>0.22</v>
      </c>
      <c r="S174" s="141">
        <f>Q174*R174</f>
        <v>0</v>
      </c>
      <c r="T174" s="139"/>
      <c r="U174" s="140">
        <v>0.22</v>
      </c>
      <c r="V174" s="141">
        <f>T174*U174</f>
        <v>0</v>
      </c>
      <c r="W174" s="142">
        <f t="shared" si="414"/>
        <v>0</v>
      </c>
      <c r="X174" s="131">
        <f t="shared" si="415"/>
        <v>0</v>
      </c>
      <c r="Y174" s="131">
        <f t="shared" si="397"/>
        <v>0</v>
      </c>
      <c r="Z174" s="132" t="e">
        <f t="shared" si="398"/>
        <v>#DIV/0!</v>
      </c>
      <c r="AA174" s="158"/>
      <c r="AB174" s="135"/>
      <c r="AC174" s="135"/>
      <c r="AD174" s="135"/>
      <c r="AE174" s="135"/>
      <c r="AF174" s="135"/>
      <c r="AG174" s="135"/>
    </row>
    <row r="175" spans="1:33" ht="30" customHeight="1" x14ac:dyDescent="0.25">
      <c r="A175" s="112" t="s">
        <v>84</v>
      </c>
      <c r="B175" s="172" t="s">
        <v>356</v>
      </c>
      <c r="C175" s="262" t="s">
        <v>357</v>
      </c>
      <c r="D175" s="145"/>
      <c r="E175" s="146">
        <f>SUM(E176:E178)</f>
        <v>0</v>
      </c>
      <c r="F175" s="147"/>
      <c r="G175" s="148">
        <f t="shared" ref="G175:H175" si="416">SUM(G176:G178)</f>
        <v>0</v>
      </c>
      <c r="H175" s="146">
        <f t="shared" si="416"/>
        <v>0</v>
      </c>
      <c r="I175" s="147"/>
      <c r="J175" s="148">
        <f t="shared" ref="J175:K175" si="417">SUM(J176:J178)</f>
        <v>0</v>
      </c>
      <c r="K175" s="146">
        <f t="shared" si="417"/>
        <v>0</v>
      </c>
      <c r="L175" s="147"/>
      <c r="M175" s="148">
        <f t="shared" ref="M175:N175" si="418">SUM(M176:M178)</f>
        <v>0</v>
      </c>
      <c r="N175" s="146">
        <f t="shared" si="418"/>
        <v>0</v>
      </c>
      <c r="O175" s="147"/>
      <c r="P175" s="148">
        <f t="shared" ref="P175:Q175" si="419">SUM(P176:P178)</f>
        <v>0</v>
      </c>
      <c r="Q175" s="146">
        <f t="shared" si="419"/>
        <v>0</v>
      </c>
      <c r="R175" s="147"/>
      <c r="S175" s="148">
        <f t="shared" ref="S175:T175" si="420">SUM(S176:S178)</f>
        <v>0</v>
      </c>
      <c r="T175" s="146">
        <f t="shared" si="420"/>
        <v>0</v>
      </c>
      <c r="U175" s="147"/>
      <c r="V175" s="148">
        <f t="shared" ref="V175:X175" si="421">SUM(V176:V178)</f>
        <v>0</v>
      </c>
      <c r="W175" s="148">
        <f t="shared" si="421"/>
        <v>0</v>
      </c>
      <c r="X175" s="148">
        <f t="shared" si="421"/>
        <v>0</v>
      </c>
      <c r="Y175" s="148">
        <f t="shared" si="397"/>
        <v>0</v>
      </c>
      <c r="Z175" s="148" t="e">
        <f t="shared" si="398"/>
        <v>#DIV/0!</v>
      </c>
      <c r="AA175" s="336"/>
      <c r="AB175" s="122"/>
      <c r="AC175" s="122"/>
      <c r="AD175" s="122"/>
      <c r="AE175" s="122"/>
      <c r="AF175" s="122"/>
      <c r="AG175" s="122"/>
    </row>
    <row r="176" spans="1:33" ht="30" customHeight="1" x14ac:dyDescent="0.25">
      <c r="A176" s="123" t="s">
        <v>87</v>
      </c>
      <c r="B176" s="124" t="s">
        <v>358</v>
      </c>
      <c r="C176" s="208" t="s">
        <v>359</v>
      </c>
      <c r="D176" s="126"/>
      <c r="E176" s="127"/>
      <c r="F176" s="128"/>
      <c r="G176" s="129">
        <f t="shared" ref="G176:G178" si="422">E176*F176</f>
        <v>0</v>
      </c>
      <c r="H176" s="127"/>
      <c r="I176" s="128"/>
      <c r="J176" s="129">
        <f t="shared" ref="J176:J178" si="423">H176*I176</f>
        <v>0</v>
      </c>
      <c r="K176" s="127"/>
      <c r="L176" s="128"/>
      <c r="M176" s="129">
        <f t="shared" ref="M176:M178" si="424">K176*L176</f>
        <v>0</v>
      </c>
      <c r="N176" s="127"/>
      <c r="O176" s="128"/>
      <c r="P176" s="129">
        <f t="shared" ref="P176:P178" si="425">N176*O176</f>
        <v>0</v>
      </c>
      <c r="Q176" s="127"/>
      <c r="R176" s="128"/>
      <c r="S176" s="129">
        <f t="shared" ref="S176:S178" si="426">Q176*R176</f>
        <v>0</v>
      </c>
      <c r="T176" s="127"/>
      <c r="U176" s="128"/>
      <c r="V176" s="129">
        <f t="shared" ref="V176:V178" si="427">T176*U176</f>
        <v>0</v>
      </c>
      <c r="W176" s="130">
        <f t="shared" ref="W176:W178" si="428">G176+M176+S176</f>
        <v>0</v>
      </c>
      <c r="X176" s="131">
        <f t="shared" ref="X176:X178" si="429">J176+P176+V176</f>
        <v>0</v>
      </c>
      <c r="Y176" s="131">
        <f t="shared" si="397"/>
        <v>0</v>
      </c>
      <c r="Z176" s="132" t="e">
        <f t="shared" si="398"/>
        <v>#DIV/0!</v>
      </c>
      <c r="AA176" s="322"/>
      <c r="AB176" s="135"/>
      <c r="AC176" s="135"/>
      <c r="AD176" s="135"/>
      <c r="AE176" s="135"/>
      <c r="AF176" s="135"/>
      <c r="AG176" s="135"/>
    </row>
    <row r="177" spans="1:33" ht="30" customHeight="1" x14ac:dyDescent="0.25">
      <c r="A177" s="123" t="s">
        <v>87</v>
      </c>
      <c r="B177" s="124" t="s">
        <v>360</v>
      </c>
      <c r="C177" s="208" t="s">
        <v>359</v>
      </c>
      <c r="D177" s="126"/>
      <c r="E177" s="127"/>
      <c r="F177" s="128"/>
      <c r="G177" s="129">
        <f t="shared" si="422"/>
        <v>0</v>
      </c>
      <c r="H177" s="127"/>
      <c r="I177" s="128"/>
      <c r="J177" s="129">
        <f t="shared" si="423"/>
        <v>0</v>
      </c>
      <c r="K177" s="127"/>
      <c r="L177" s="128"/>
      <c r="M177" s="129">
        <f t="shared" si="424"/>
        <v>0</v>
      </c>
      <c r="N177" s="127"/>
      <c r="O177" s="128"/>
      <c r="P177" s="129">
        <f t="shared" si="425"/>
        <v>0</v>
      </c>
      <c r="Q177" s="127"/>
      <c r="R177" s="128"/>
      <c r="S177" s="129">
        <f t="shared" si="426"/>
        <v>0</v>
      </c>
      <c r="T177" s="127"/>
      <c r="U177" s="128"/>
      <c r="V177" s="129">
        <f t="shared" si="427"/>
        <v>0</v>
      </c>
      <c r="W177" s="130">
        <f t="shared" si="428"/>
        <v>0</v>
      </c>
      <c r="X177" s="131">
        <f t="shared" si="429"/>
        <v>0</v>
      </c>
      <c r="Y177" s="131">
        <f t="shared" si="397"/>
        <v>0</v>
      </c>
      <c r="Z177" s="132" t="e">
        <f t="shared" si="398"/>
        <v>#DIV/0!</v>
      </c>
      <c r="AA177" s="322"/>
      <c r="AB177" s="135"/>
      <c r="AC177" s="135"/>
      <c r="AD177" s="135"/>
      <c r="AE177" s="135"/>
      <c r="AF177" s="135"/>
      <c r="AG177" s="135"/>
    </row>
    <row r="178" spans="1:33" ht="30" customHeight="1" x14ac:dyDescent="0.25">
      <c r="A178" s="136" t="s">
        <v>87</v>
      </c>
      <c r="B178" s="137" t="s">
        <v>361</v>
      </c>
      <c r="C178" s="183" t="s">
        <v>359</v>
      </c>
      <c r="D178" s="138"/>
      <c r="E178" s="139"/>
      <c r="F178" s="140"/>
      <c r="G178" s="141">
        <f t="shared" si="422"/>
        <v>0</v>
      </c>
      <c r="H178" s="139"/>
      <c r="I178" s="140"/>
      <c r="J178" s="141">
        <f t="shared" si="423"/>
        <v>0</v>
      </c>
      <c r="K178" s="139"/>
      <c r="L178" s="140"/>
      <c r="M178" s="141">
        <f t="shared" si="424"/>
        <v>0</v>
      </c>
      <c r="N178" s="139"/>
      <c r="O178" s="140"/>
      <c r="P178" s="141">
        <f t="shared" si="425"/>
        <v>0</v>
      </c>
      <c r="Q178" s="139"/>
      <c r="R178" s="140"/>
      <c r="S178" s="141">
        <f t="shared" si="426"/>
        <v>0</v>
      </c>
      <c r="T178" s="139"/>
      <c r="U178" s="140"/>
      <c r="V178" s="141">
        <f t="shared" si="427"/>
        <v>0</v>
      </c>
      <c r="W178" s="142">
        <f t="shared" si="428"/>
        <v>0</v>
      </c>
      <c r="X178" s="131">
        <f t="shared" si="429"/>
        <v>0</v>
      </c>
      <c r="Y178" s="131">
        <f t="shared" si="397"/>
        <v>0</v>
      </c>
      <c r="Z178" s="132" t="e">
        <f t="shared" si="398"/>
        <v>#DIV/0!</v>
      </c>
      <c r="AA178" s="323"/>
      <c r="AB178" s="135"/>
      <c r="AC178" s="135"/>
      <c r="AD178" s="135"/>
      <c r="AE178" s="135"/>
      <c r="AF178" s="135"/>
      <c r="AG178" s="135"/>
    </row>
    <row r="179" spans="1:33" ht="30" customHeight="1" x14ac:dyDescent="0.25">
      <c r="A179" s="112" t="s">
        <v>84</v>
      </c>
      <c r="B179" s="172" t="s">
        <v>362</v>
      </c>
      <c r="C179" s="337" t="s">
        <v>332</v>
      </c>
      <c r="D179" s="145"/>
      <c r="E179" s="146">
        <f>SUM(E180:E190)</f>
        <v>29</v>
      </c>
      <c r="F179" s="147"/>
      <c r="G179" s="148">
        <f>SUM(G180:G192)</f>
        <v>139190</v>
      </c>
      <c r="H179" s="146">
        <f>SUM(H180:H190)</f>
        <v>29</v>
      </c>
      <c r="I179" s="147"/>
      <c r="J179" s="148">
        <f>SUM(J180:J192)</f>
        <v>128629.58</v>
      </c>
      <c r="K179" s="146">
        <f>SUM(K180:K190)</f>
        <v>0</v>
      </c>
      <c r="L179" s="147"/>
      <c r="M179" s="148">
        <f>SUM(M180:M192)</f>
        <v>0</v>
      </c>
      <c r="N179" s="146">
        <f>SUM(N180:N190)</f>
        <v>0</v>
      </c>
      <c r="O179" s="147"/>
      <c r="P179" s="148">
        <f>SUM(P180:P192)</f>
        <v>0</v>
      </c>
      <c r="Q179" s="146">
        <f>SUM(Q180:Q190)</f>
        <v>0</v>
      </c>
      <c r="R179" s="147"/>
      <c r="S179" s="148">
        <f>SUM(S180:S192)</f>
        <v>0</v>
      </c>
      <c r="T179" s="146">
        <f>SUM(T180:T190)</f>
        <v>0</v>
      </c>
      <c r="U179" s="147"/>
      <c r="V179" s="148">
        <f t="shared" ref="V179:X179" si="430">SUM(V180:V192)</f>
        <v>0</v>
      </c>
      <c r="W179" s="148">
        <f t="shared" si="430"/>
        <v>139190</v>
      </c>
      <c r="X179" s="148">
        <f t="shared" si="430"/>
        <v>128629.58</v>
      </c>
      <c r="Y179" s="148">
        <f t="shared" si="397"/>
        <v>10560.419999999998</v>
      </c>
      <c r="Z179" s="148">
        <f t="shared" si="398"/>
        <v>7.587053667648537E-2</v>
      </c>
      <c r="AA179" s="336"/>
      <c r="AB179" s="122"/>
      <c r="AC179" s="122"/>
      <c r="AD179" s="122"/>
      <c r="AE179" s="122"/>
      <c r="AF179" s="122"/>
      <c r="AG179" s="122"/>
    </row>
    <row r="180" spans="1:33" ht="30" customHeight="1" x14ac:dyDescent="0.25">
      <c r="A180" s="123" t="s">
        <v>87</v>
      </c>
      <c r="B180" s="124" t="s">
        <v>363</v>
      </c>
      <c r="C180" s="208" t="s">
        <v>364</v>
      </c>
      <c r="D180" s="126"/>
      <c r="E180" s="127"/>
      <c r="F180" s="128"/>
      <c r="G180" s="129">
        <f t="shared" ref="G180:G192" si="431">E180*F180</f>
        <v>0</v>
      </c>
      <c r="H180" s="127"/>
      <c r="I180" s="128"/>
      <c r="J180" s="129">
        <f t="shared" ref="J180:J192" si="432">H180*I180</f>
        <v>0</v>
      </c>
      <c r="K180" s="127"/>
      <c r="L180" s="128"/>
      <c r="M180" s="129">
        <f t="shared" ref="M180:M183" si="433">K180*L180</f>
        <v>0</v>
      </c>
      <c r="N180" s="127"/>
      <c r="O180" s="128"/>
      <c r="P180" s="129">
        <f t="shared" ref="P180:P183" si="434">N180*O180</f>
        <v>0</v>
      </c>
      <c r="Q180" s="127"/>
      <c r="R180" s="128"/>
      <c r="S180" s="129">
        <f t="shared" ref="S180:S183" si="435">Q180*R180</f>
        <v>0</v>
      </c>
      <c r="T180" s="127"/>
      <c r="U180" s="128"/>
      <c r="V180" s="129">
        <f t="shared" ref="V180:V183" si="436">T180*U180</f>
        <v>0</v>
      </c>
      <c r="W180" s="130">
        <f t="shared" ref="W180:W192" si="437">G180+M180+S180</f>
        <v>0</v>
      </c>
      <c r="X180" s="131">
        <f t="shared" ref="X180:X192" si="438">J180+P180+V180</f>
        <v>0</v>
      </c>
      <c r="Y180" s="131">
        <f t="shared" si="397"/>
        <v>0</v>
      </c>
      <c r="Z180" s="132" t="e">
        <f t="shared" si="398"/>
        <v>#DIV/0!</v>
      </c>
      <c r="AA180" s="322"/>
      <c r="AB180" s="135"/>
      <c r="AC180" s="135"/>
      <c r="AD180" s="135"/>
      <c r="AE180" s="135"/>
      <c r="AF180" s="135"/>
      <c r="AG180" s="135"/>
    </row>
    <row r="181" spans="1:33" ht="30" customHeight="1" x14ac:dyDescent="0.25">
      <c r="A181" s="123" t="s">
        <v>87</v>
      </c>
      <c r="B181" s="124" t="s">
        <v>365</v>
      </c>
      <c r="C181" s="208" t="s">
        <v>366</v>
      </c>
      <c r="D181" s="126"/>
      <c r="E181" s="127"/>
      <c r="F181" s="128"/>
      <c r="G181" s="129">
        <f t="shared" si="431"/>
        <v>0</v>
      </c>
      <c r="H181" s="127"/>
      <c r="I181" s="128"/>
      <c r="J181" s="129">
        <f t="shared" si="432"/>
        <v>0</v>
      </c>
      <c r="K181" s="127"/>
      <c r="L181" s="128"/>
      <c r="M181" s="129">
        <f t="shared" si="433"/>
        <v>0</v>
      </c>
      <c r="N181" s="127"/>
      <c r="O181" s="128"/>
      <c r="P181" s="129">
        <f t="shared" si="434"/>
        <v>0</v>
      </c>
      <c r="Q181" s="127"/>
      <c r="R181" s="128"/>
      <c r="S181" s="129">
        <f t="shared" si="435"/>
        <v>0</v>
      </c>
      <c r="T181" s="127"/>
      <c r="U181" s="128"/>
      <c r="V181" s="129">
        <f t="shared" si="436"/>
        <v>0</v>
      </c>
      <c r="W181" s="142">
        <f t="shared" si="437"/>
        <v>0</v>
      </c>
      <c r="X181" s="131">
        <f t="shared" si="438"/>
        <v>0</v>
      </c>
      <c r="Y181" s="131">
        <f t="shared" si="397"/>
        <v>0</v>
      </c>
      <c r="Z181" s="132" t="e">
        <f t="shared" si="398"/>
        <v>#DIV/0!</v>
      </c>
      <c r="AA181" s="322"/>
      <c r="AB181" s="135"/>
      <c r="AC181" s="135"/>
      <c r="AD181" s="135"/>
      <c r="AE181" s="135"/>
      <c r="AF181" s="135"/>
      <c r="AG181" s="135"/>
    </row>
    <row r="182" spans="1:33" ht="69.75" customHeight="1" x14ac:dyDescent="0.25">
      <c r="A182" s="123" t="s">
        <v>87</v>
      </c>
      <c r="B182" s="124" t="s">
        <v>367</v>
      </c>
      <c r="C182" s="208" t="s">
        <v>368</v>
      </c>
      <c r="D182" s="126" t="s">
        <v>369</v>
      </c>
      <c r="E182" s="127">
        <v>1</v>
      </c>
      <c r="F182" s="128">
        <v>4500</v>
      </c>
      <c r="G182" s="129">
        <f t="shared" si="431"/>
        <v>4500</v>
      </c>
      <c r="H182" s="127">
        <v>1</v>
      </c>
      <c r="I182" s="128">
        <v>1884.58</v>
      </c>
      <c r="J182" s="129">
        <f t="shared" si="432"/>
        <v>1884.58</v>
      </c>
      <c r="K182" s="127"/>
      <c r="L182" s="128"/>
      <c r="M182" s="129">
        <f t="shared" si="433"/>
        <v>0</v>
      </c>
      <c r="N182" s="127"/>
      <c r="O182" s="128"/>
      <c r="P182" s="129">
        <f t="shared" si="434"/>
        <v>0</v>
      </c>
      <c r="Q182" s="127"/>
      <c r="R182" s="128"/>
      <c r="S182" s="129">
        <f t="shared" si="435"/>
        <v>0</v>
      </c>
      <c r="T182" s="127"/>
      <c r="U182" s="128"/>
      <c r="V182" s="129">
        <f t="shared" si="436"/>
        <v>0</v>
      </c>
      <c r="W182" s="142">
        <f t="shared" si="437"/>
        <v>4500</v>
      </c>
      <c r="X182" s="131">
        <f t="shared" si="438"/>
        <v>1884.58</v>
      </c>
      <c r="Y182" s="131">
        <f t="shared" si="397"/>
        <v>2615.42</v>
      </c>
      <c r="Z182" s="132">
        <f t="shared" si="398"/>
        <v>0.58120444444444441</v>
      </c>
      <c r="AA182" s="338" t="s">
        <v>370</v>
      </c>
      <c r="AB182" s="135"/>
      <c r="AC182" s="135"/>
      <c r="AD182" s="135"/>
      <c r="AE182" s="135"/>
      <c r="AF182" s="135"/>
      <c r="AG182" s="135"/>
    </row>
    <row r="183" spans="1:33" ht="96" customHeight="1" x14ac:dyDescent="0.25">
      <c r="A183" s="123" t="s">
        <v>87</v>
      </c>
      <c r="B183" s="124" t="s">
        <v>371</v>
      </c>
      <c r="C183" s="183" t="s">
        <v>372</v>
      </c>
      <c r="D183" s="126" t="s">
        <v>173</v>
      </c>
      <c r="E183" s="127">
        <v>1</v>
      </c>
      <c r="F183" s="128">
        <v>5400</v>
      </c>
      <c r="G183" s="129">
        <f t="shared" si="431"/>
        <v>5400</v>
      </c>
      <c r="H183" s="127">
        <v>1</v>
      </c>
      <c r="I183" s="128">
        <v>4655</v>
      </c>
      <c r="J183" s="129">
        <f t="shared" si="432"/>
        <v>4655</v>
      </c>
      <c r="K183" s="127"/>
      <c r="L183" s="128"/>
      <c r="M183" s="129">
        <f t="shared" si="433"/>
        <v>0</v>
      </c>
      <c r="N183" s="127"/>
      <c r="O183" s="128"/>
      <c r="P183" s="129">
        <f t="shared" si="434"/>
        <v>0</v>
      </c>
      <c r="Q183" s="127"/>
      <c r="R183" s="128"/>
      <c r="S183" s="129">
        <f t="shared" si="435"/>
        <v>0</v>
      </c>
      <c r="T183" s="127"/>
      <c r="U183" s="128"/>
      <c r="V183" s="129">
        <f t="shared" si="436"/>
        <v>0</v>
      </c>
      <c r="W183" s="142">
        <f t="shared" si="437"/>
        <v>5400</v>
      </c>
      <c r="X183" s="131">
        <f t="shared" si="438"/>
        <v>4655</v>
      </c>
      <c r="Y183" s="131">
        <f t="shared" si="397"/>
        <v>745</v>
      </c>
      <c r="Z183" s="132">
        <f t="shared" si="398"/>
        <v>0.13796296296296295</v>
      </c>
      <c r="AA183" s="338" t="s">
        <v>373</v>
      </c>
      <c r="AB183" s="135"/>
      <c r="AC183" s="135"/>
      <c r="AD183" s="135"/>
      <c r="AE183" s="135"/>
      <c r="AF183" s="135"/>
      <c r="AG183" s="135"/>
    </row>
    <row r="184" spans="1:33" ht="45" customHeight="1" x14ac:dyDescent="0.25">
      <c r="A184" s="123" t="s">
        <v>87</v>
      </c>
      <c r="B184" s="124" t="s">
        <v>374</v>
      </c>
      <c r="C184" s="183" t="s">
        <v>375</v>
      </c>
      <c r="D184" s="126" t="s">
        <v>173</v>
      </c>
      <c r="E184" s="127">
        <v>1</v>
      </c>
      <c r="F184" s="128">
        <v>45000</v>
      </c>
      <c r="G184" s="129">
        <f t="shared" si="431"/>
        <v>45000</v>
      </c>
      <c r="H184" s="127">
        <v>1</v>
      </c>
      <c r="I184" s="128">
        <v>38800</v>
      </c>
      <c r="J184" s="446">
        <f t="shared" si="432"/>
        <v>38800</v>
      </c>
      <c r="K184" s="127"/>
      <c r="L184" s="128"/>
      <c r="M184" s="129"/>
      <c r="N184" s="127"/>
      <c r="O184" s="128"/>
      <c r="P184" s="129"/>
      <c r="Q184" s="127"/>
      <c r="R184" s="128"/>
      <c r="S184" s="129"/>
      <c r="T184" s="127"/>
      <c r="U184" s="128"/>
      <c r="V184" s="129"/>
      <c r="W184" s="142">
        <f t="shared" si="437"/>
        <v>45000</v>
      </c>
      <c r="X184" s="131">
        <f t="shared" si="438"/>
        <v>38800</v>
      </c>
      <c r="Y184" s="131">
        <f t="shared" si="397"/>
        <v>6200</v>
      </c>
      <c r="Z184" s="132">
        <f t="shared" si="398"/>
        <v>0.13777777777777778</v>
      </c>
      <c r="AA184" s="338" t="s">
        <v>376</v>
      </c>
      <c r="AB184" s="135"/>
      <c r="AC184" s="135"/>
      <c r="AD184" s="135"/>
      <c r="AE184" s="135"/>
      <c r="AF184" s="135"/>
      <c r="AG184" s="135"/>
    </row>
    <row r="185" spans="1:33" ht="56.25" customHeight="1" x14ac:dyDescent="0.25">
      <c r="A185" s="136" t="s">
        <v>87</v>
      </c>
      <c r="B185" s="137" t="s">
        <v>377</v>
      </c>
      <c r="C185" s="183" t="s">
        <v>378</v>
      </c>
      <c r="D185" s="138" t="s">
        <v>379</v>
      </c>
      <c r="E185" s="139">
        <v>10</v>
      </c>
      <c r="F185" s="140">
        <v>1800</v>
      </c>
      <c r="G185" s="141">
        <f t="shared" si="431"/>
        <v>18000</v>
      </c>
      <c r="H185" s="139">
        <v>10</v>
      </c>
      <c r="I185" s="140">
        <v>1800</v>
      </c>
      <c r="J185" s="141">
        <f t="shared" si="432"/>
        <v>18000</v>
      </c>
      <c r="K185" s="127"/>
      <c r="L185" s="128"/>
      <c r="M185" s="129"/>
      <c r="N185" s="127"/>
      <c r="O185" s="128"/>
      <c r="P185" s="129"/>
      <c r="Q185" s="127"/>
      <c r="R185" s="128"/>
      <c r="S185" s="129"/>
      <c r="T185" s="127"/>
      <c r="U185" s="128"/>
      <c r="V185" s="129"/>
      <c r="W185" s="142">
        <f t="shared" si="437"/>
        <v>18000</v>
      </c>
      <c r="X185" s="131">
        <f t="shared" si="438"/>
        <v>18000</v>
      </c>
      <c r="Y185" s="131">
        <f t="shared" si="397"/>
        <v>0</v>
      </c>
      <c r="Z185" s="132">
        <f t="shared" si="398"/>
        <v>0</v>
      </c>
      <c r="AA185" s="338" t="s">
        <v>380</v>
      </c>
      <c r="AB185" s="135"/>
      <c r="AC185" s="135"/>
      <c r="AD185" s="135"/>
      <c r="AE185" s="135"/>
      <c r="AF185" s="135"/>
      <c r="AG185" s="135"/>
    </row>
    <row r="186" spans="1:33" ht="59.25" customHeight="1" x14ac:dyDescent="0.25">
      <c r="A186" s="136" t="s">
        <v>87</v>
      </c>
      <c r="B186" s="137" t="s">
        <v>381</v>
      </c>
      <c r="C186" s="183" t="s">
        <v>382</v>
      </c>
      <c r="D186" s="138" t="s">
        <v>383</v>
      </c>
      <c r="E186" s="139">
        <v>2</v>
      </c>
      <c r="F186" s="140">
        <v>1800</v>
      </c>
      <c r="G186" s="141">
        <f t="shared" si="431"/>
        <v>3600</v>
      </c>
      <c r="H186" s="139">
        <v>2</v>
      </c>
      <c r="I186" s="140">
        <v>1800</v>
      </c>
      <c r="J186" s="141">
        <f t="shared" si="432"/>
        <v>3600</v>
      </c>
      <c r="K186" s="127"/>
      <c r="L186" s="128"/>
      <c r="M186" s="129">
        <f>K186*L186</f>
        <v>0</v>
      </c>
      <c r="N186" s="127"/>
      <c r="O186" s="128"/>
      <c r="P186" s="129">
        <f>N186*O186</f>
        <v>0</v>
      </c>
      <c r="Q186" s="127"/>
      <c r="R186" s="128"/>
      <c r="S186" s="129">
        <f>Q186*R186</f>
        <v>0</v>
      </c>
      <c r="T186" s="127"/>
      <c r="U186" s="128"/>
      <c r="V186" s="129">
        <f>T186*U186</f>
        <v>0</v>
      </c>
      <c r="W186" s="142">
        <f t="shared" si="437"/>
        <v>3600</v>
      </c>
      <c r="X186" s="131">
        <f t="shared" si="438"/>
        <v>3600</v>
      </c>
      <c r="Y186" s="131">
        <f t="shared" si="397"/>
        <v>0</v>
      </c>
      <c r="Z186" s="132">
        <f t="shared" si="398"/>
        <v>0</v>
      </c>
      <c r="AA186" s="338" t="s">
        <v>384</v>
      </c>
      <c r="AB186" s="134"/>
      <c r="AC186" s="135"/>
      <c r="AD186" s="135"/>
      <c r="AE186" s="135"/>
      <c r="AF186" s="135"/>
      <c r="AG186" s="135"/>
    </row>
    <row r="187" spans="1:33" ht="58.5" customHeight="1" x14ac:dyDescent="0.25">
      <c r="A187" s="136" t="s">
        <v>87</v>
      </c>
      <c r="B187" s="137" t="s">
        <v>385</v>
      </c>
      <c r="C187" s="183" t="s">
        <v>386</v>
      </c>
      <c r="D187" s="138" t="s">
        <v>173</v>
      </c>
      <c r="E187" s="139">
        <v>1</v>
      </c>
      <c r="F187" s="140">
        <v>32800</v>
      </c>
      <c r="G187" s="141">
        <f t="shared" si="431"/>
        <v>32800</v>
      </c>
      <c r="H187" s="139">
        <v>1</v>
      </c>
      <c r="I187" s="140">
        <v>31800</v>
      </c>
      <c r="J187" s="447">
        <f t="shared" si="432"/>
        <v>31800</v>
      </c>
      <c r="K187" s="127"/>
      <c r="L187" s="128"/>
      <c r="M187" s="129"/>
      <c r="N187" s="127"/>
      <c r="O187" s="128"/>
      <c r="P187" s="129"/>
      <c r="Q187" s="127"/>
      <c r="R187" s="128"/>
      <c r="S187" s="129"/>
      <c r="T187" s="127"/>
      <c r="U187" s="128"/>
      <c r="V187" s="129"/>
      <c r="W187" s="142">
        <f t="shared" si="437"/>
        <v>32800</v>
      </c>
      <c r="X187" s="131">
        <f t="shared" si="438"/>
        <v>31800</v>
      </c>
      <c r="Y187" s="131">
        <f t="shared" si="397"/>
        <v>1000</v>
      </c>
      <c r="Z187" s="132">
        <f t="shared" si="398"/>
        <v>3.048780487804878E-2</v>
      </c>
      <c r="AA187" s="338" t="s">
        <v>387</v>
      </c>
      <c r="AB187" s="134"/>
      <c r="AC187" s="135"/>
      <c r="AD187" s="135"/>
      <c r="AE187" s="135"/>
      <c r="AF187" s="135"/>
      <c r="AG187" s="135"/>
    </row>
    <row r="188" spans="1:33" ht="30" customHeight="1" x14ac:dyDescent="0.25">
      <c r="A188" s="136" t="s">
        <v>87</v>
      </c>
      <c r="B188" s="137" t="s">
        <v>388</v>
      </c>
      <c r="C188" s="183" t="s">
        <v>389</v>
      </c>
      <c r="D188" s="138" t="s">
        <v>327</v>
      </c>
      <c r="E188" s="139">
        <v>3</v>
      </c>
      <c r="F188" s="140">
        <v>1500</v>
      </c>
      <c r="G188" s="141">
        <f t="shared" si="431"/>
        <v>4500</v>
      </c>
      <c r="H188" s="139">
        <v>3</v>
      </c>
      <c r="I188" s="140">
        <v>1500</v>
      </c>
      <c r="J188" s="141">
        <f t="shared" si="432"/>
        <v>4500</v>
      </c>
      <c r="K188" s="127"/>
      <c r="L188" s="128"/>
      <c r="M188" s="129"/>
      <c r="N188" s="127"/>
      <c r="O188" s="128"/>
      <c r="P188" s="129"/>
      <c r="Q188" s="127"/>
      <c r="R188" s="128"/>
      <c r="S188" s="129"/>
      <c r="T188" s="127"/>
      <c r="U188" s="128"/>
      <c r="V188" s="129"/>
      <c r="W188" s="142">
        <f t="shared" si="437"/>
        <v>4500</v>
      </c>
      <c r="X188" s="131">
        <f t="shared" si="438"/>
        <v>4500</v>
      </c>
      <c r="Y188" s="131">
        <f t="shared" si="397"/>
        <v>0</v>
      </c>
      <c r="Z188" s="132">
        <f t="shared" si="398"/>
        <v>0</v>
      </c>
      <c r="AA188" s="322"/>
      <c r="AB188" s="134"/>
      <c r="AC188" s="135"/>
      <c r="AD188" s="135"/>
      <c r="AE188" s="135"/>
      <c r="AF188" s="135"/>
      <c r="AG188" s="135"/>
    </row>
    <row r="189" spans="1:33" ht="42.75" customHeight="1" x14ac:dyDescent="0.25">
      <c r="A189" s="136" t="s">
        <v>87</v>
      </c>
      <c r="B189" s="137" t="s">
        <v>390</v>
      </c>
      <c r="C189" s="183" t="s">
        <v>391</v>
      </c>
      <c r="D189" s="138" t="s">
        <v>173</v>
      </c>
      <c r="E189" s="139">
        <v>10</v>
      </c>
      <c r="F189" s="140">
        <v>2000</v>
      </c>
      <c r="G189" s="141">
        <f t="shared" si="431"/>
        <v>20000</v>
      </c>
      <c r="H189" s="139">
        <v>10</v>
      </c>
      <c r="I189" s="140">
        <v>2000</v>
      </c>
      <c r="J189" s="141">
        <f t="shared" si="432"/>
        <v>20000</v>
      </c>
      <c r="K189" s="127"/>
      <c r="L189" s="128"/>
      <c r="M189" s="129">
        <f t="shared" ref="M189:M190" si="439">K189*L189</f>
        <v>0</v>
      </c>
      <c r="N189" s="127"/>
      <c r="O189" s="128"/>
      <c r="P189" s="129">
        <f t="shared" ref="P189:P190" si="440">N189*O189</f>
        <v>0</v>
      </c>
      <c r="Q189" s="127"/>
      <c r="R189" s="128"/>
      <c r="S189" s="129">
        <f t="shared" ref="S189:S190" si="441">Q189*R189</f>
        <v>0</v>
      </c>
      <c r="T189" s="127"/>
      <c r="U189" s="128"/>
      <c r="V189" s="129">
        <f t="shared" ref="V189:V190" si="442">T189*U189</f>
        <v>0</v>
      </c>
      <c r="W189" s="142">
        <f t="shared" si="437"/>
        <v>20000</v>
      </c>
      <c r="X189" s="131">
        <f t="shared" si="438"/>
        <v>20000</v>
      </c>
      <c r="Y189" s="131">
        <f t="shared" si="397"/>
        <v>0</v>
      </c>
      <c r="Z189" s="132">
        <f t="shared" si="398"/>
        <v>0</v>
      </c>
      <c r="AA189" s="322"/>
      <c r="AB189" s="135"/>
      <c r="AC189" s="135"/>
      <c r="AD189" s="135"/>
      <c r="AE189" s="135"/>
      <c r="AF189" s="135"/>
      <c r="AG189" s="135"/>
    </row>
    <row r="190" spans="1:33" ht="30" customHeight="1" x14ac:dyDescent="0.25">
      <c r="A190" s="136" t="s">
        <v>87</v>
      </c>
      <c r="B190" s="137" t="s">
        <v>377</v>
      </c>
      <c r="C190" s="183" t="s">
        <v>392</v>
      </c>
      <c r="D190" s="138"/>
      <c r="E190" s="139"/>
      <c r="F190" s="140"/>
      <c r="G190" s="141">
        <f t="shared" si="431"/>
        <v>0</v>
      </c>
      <c r="H190" s="139"/>
      <c r="I190" s="140"/>
      <c r="J190" s="141">
        <f t="shared" si="432"/>
        <v>0</v>
      </c>
      <c r="K190" s="139"/>
      <c r="L190" s="140"/>
      <c r="M190" s="141">
        <f t="shared" si="439"/>
        <v>0</v>
      </c>
      <c r="N190" s="139"/>
      <c r="O190" s="140"/>
      <c r="P190" s="141">
        <f t="shared" si="440"/>
        <v>0</v>
      </c>
      <c r="Q190" s="139"/>
      <c r="R190" s="140"/>
      <c r="S190" s="141">
        <f t="shared" si="441"/>
        <v>0</v>
      </c>
      <c r="T190" s="139"/>
      <c r="U190" s="140"/>
      <c r="V190" s="141">
        <f t="shared" si="442"/>
        <v>0</v>
      </c>
      <c r="W190" s="142">
        <f t="shared" si="437"/>
        <v>0</v>
      </c>
      <c r="X190" s="131">
        <f t="shared" si="438"/>
        <v>0</v>
      </c>
      <c r="Y190" s="131">
        <f t="shared" si="397"/>
        <v>0</v>
      </c>
      <c r="Z190" s="132" t="e">
        <f t="shared" si="398"/>
        <v>#DIV/0!</v>
      </c>
      <c r="AA190" s="323"/>
      <c r="AB190" s="135"/>
      <c r="AC190" s="135"/>
      <c r="AD190" s="135"/>
      <c r="AE190" s="135"/>
      <c r="AF190" s="135"/>
      <c r="AG190" s="135"/>
    </row>
    <row r="191" spans="1:33" ht="40.5" customHeight="1" x14ac:dyDescent="0.25">
      <c r="A191" s="136" t="s">
        <v>87</v>
      </c>
      <c r="B191" s="137" t="s">
        <v>393</v>
      </c>
      <c r="C191" s="339" t="s">
        <v>394</v>
      </c>
      <c r="D191" s="138"/>
      <c r="E191" s="139">
        <v>4500</v>
      </c>
      <c r="F191" s="140">
        <v>0.22</v>
      </c>
      <c r="G191" s="141">
        <f t="shared" si="431"/>
        <v>990</v>
      </c>
      <c r="H191" s="139">
        <v>4500</v>
      </c>
      <c r="I191" s="140">
        <v>0.22</v>
      </c>
      <c r="J191" s="141">
        <f t="shared" si="432"/>
        <v>990</v>
      </c>
      <c r="K191" s="139"/>
      <c r="L191" s="140"/>
      <c r="M191" s="141"/>
      <c r="N191" s="139"/>
      <c r="O191" s="140"/>
      <c r="P191" s="141"/>
      <c r="Q191" s="139"/>
      <c r="R191" s="140"/>
      <c r="S191" s="141"/>
      <c r="T191" s="139"/>
      <c r="U191" s="140"/>
      <c r="V191" s="141"/>
      <c r="W191" s="142">
        <f t="shared" si="437"/>
        <v>990</v>
      </c>
      <c r="X191" s="131">
        <f t="shared" si="438"/>
        <v>990</v>
      </c>
      <c r="Y191" s="131">
        <f t="shared" si="397"/>
        <v>0</v>
      </c>
      <c r="Z191" s="132">
        <f t="shared" si="398"/>
        <v>0</v>
      </c>
      <c r="AA191" s="323"/>
      <c r="AB191" s="135"/>
      <c r="AC191" s="135"/>
      <c r="AD191" s="135"/>
      <c r="AE191" s="135"/>
      <c r="AF191" s="135"/>
      <c r="AG191" s="135"/>
    </row>
    <row r="192" spans="1:33" ht="42" customHeight="1" x14ac:dyDescent="0.25">
      <c r="A192" s="136" t="s">
        <v>87</v>
      </c>
      <c r="B192" s="164" t="s">
        <v>395</v>
      </c>
      <c r="C192" s="340" t="s">
        <v>394</v>
      </c>
      <c r="D192" s="152"/>
      <c r="E192" s="139">
        <v>20000</v>
      </c>
      <c r="F192" s="140">
        <v>0.22</v>
      </c>
      <c r="G192" s="141">
        <f t="shared" si="431"/>
        <v>4400</v>
      </c>
      <c r="H192" s="139">
        <v>20000</v>
      </c>
      <c r="I192" s="140">
        <v>0.22</v>
      </c>
      <c r="J192" s="141">
        <f t="shared" si="432"/>
        <v>4400</v>
      </c>
      <c r="K192" s="139"/>
      <c r="L192" s="140">
        <v>0.22</v>
      </c>
      <c r="M192" s="141">
        <f>K192*L192</f>
        <v>0</v>
      </c>
      <c r="N192" s="139"/>
      <c r="O192" s="140">
        <v>0.22</v>
      </c>
      <c r="P192" s="141">
        <f>N192*O192</f>
        <v>0</v>
      </c>
      <c r="Q192" s="139"/>
      <c r="R192" s="140">
        <v>0.22</v>
      </c>
      <c r="S192" s="141">
        <f>Q192*R192</f>
        <v>0</v>
      </c>
      <c r="T192" s="139"/>
      <c r="U192" s="140">
        <v>0.22</v>
      </c>
      <c r="V192" s="141">
        <f>T192*U192</f>
        <v>0</v>
      </c>
      <c r="W192" s="142">
        <f t="shared" si="437"/>
        <v>4400</v>
      </c>
      <c r="X192" s="131">
        <f t="shared" si="438"/>
        <v>4400</v>
      </c>
      <c r="Y192" s="131">
        <f t="shared" si="397"/>
        <v>0</v>
      </c>
      <c r="Z192" s="132">
        <f t="shared" si="398"/>
        <v>0</v>
      </c>
      <c r="AA192" s="158"/>
      <c r="AB192" s="10"/>
      <c r="AC192" s="10"/>
      <c r="AD192" s="10"/>
      <c r="AE192" s="10"/>
      <c r="AF192" s="10"/>
      <c r="AG192" s="10"/>
    </row>
    <row r="193" spans="1:33" ht="30" customHeight="1" x14ac:dyDescent="0.25">
      <c r="A193" s="341" t="s">
        <v>396</v>
      </c>
      <c r="B193" s="342"/>
      <c r="C193" s="343"/>
      <c r="D193" s="344"/>
      <c r="E193" s="194">
        <f>E179+E175+E169+E164</f>
        <v>32</v>
      </c>
      <c r="F193" s="210"/>
      <c r="G193" s="345">
        <f t="shared" ref="G193:H193" si="443">G179+G175+G169+G164</f>
        <v>316800</v>
      </c>
      <c r="H193" s="194">
        <f t="shared" si="443"/>
        <v>32</v>
      </c>
      <c r="I193" s="210"/>
      <c r="J193" s="345">
        <f t="shared" ref="J193:K193" si="444">J179+J175+J169+J164</f>
        <v>343664</v>
      </c>
      <c r="K193" s="194">
        <f t="shared" si="444"/>
        <v>1</v>
      </c>
      <c r="L193" s="210"/>
      <c r="M193" s="345">
        <f t="shared" ref="M193:N193" si="445">M179+M175+M169+M164</f>
        <v>30000</v>
      </c>
      <c r="N193" s="194">
        <f t="shared" si="445"/>
        <v>1</v>
      </c>
      <c r="O193" s="210"/>
      <c r="P193" s="345">
        <f t="shared" ref="P193:Q193" si="446">P179+P175+P169+P164</f>
        <v>30000</v>
      </c>
      <c r="Q193" s="194">
        <f t="shared" si="446"/>
        <v>0</v>
      </c>
      <c r="R193" s="210"/>
      <c r="S193" s="345">
        <f t="shared" ref="S193:T193" si="447">S179+S175+S169+S164</f>
        <v>0</v>
      </c>
      <c r="T193" s="194">
        <f t="shared" si="447"/>
        <v>0</v>
      </c>
      <c r="U193" s="210"/>
      <c r="V193" s="345">
        <f t="shared" ref="V193:W193" si="448">V179+V175+V169+V164</f>
        <v>0</v>
      </c>
      <c r="W193" s="265">
        <f t="shared" si="448"/>
        <v>346800</v>
      </c>
      <c r="X193" s="265">
        <f>X179+X164+X175+X169</f>
        <v>373664</v>
      </c>
      <c r="Y193" s="265">
        <f t="shared" si="397"/>
        <v>-26864</v>
      </c>
      <c r="Z193" s="265">
        <f t="shared" si="398"/>
        <v>-7.7462514417531714E-2</v>
      </c>
      <c r="AA193" s="266"/>
      <c r="AB193" s="10"/>
      <c r="AC193" s="10"/>
      <c r="AD193" s="10"/>
      <c r="AE193" s="10"/>
      <c r="AF193" s="10"/>
      <c r="AG193" s="10"/>
    </row>
    <row r="194" spans="1:33" ht="30" customHeight="1" x14ac:dyDescent="0.25">
      <c r="A194" s="346" t="s">
        <v>397</v>
      </c>
      <c r="B194" s="347"/>
      <c r="C194" s="348"/>
      <c r="D194" s="349"/>
      <c r="E194" s="350"/>
      <c r="F194" s="351"/>
      <c r="G194" s="352">
        <f>G36+G50+G62+G84+G98+G112+G129+G137+G145+G152+G156+G162+G193</f>
        <v>994667.3</v>
      </c>
      <c r="H194" s="350"/>
      <c r="I194" s="351"/>
      <c r="J194" s="352">
        <f>J36+J50+J62+J84+J98+J112+J129+J137+J145+J152+J156+J162+J193</f>
        <v>994667.3</v>
      </c>
      <c r="K194" s="350"/>
      <c r="L194" s="351"/>
      <c r="M194" s="352">
        <f>M36+M50+M62+M84+M98+M112+M129+M137+M145+M152+M156+M162+M193</f>
        <v>30000</v>
      </c>
      <c r="N194" s="350"/>
      <c r="O194" s="351"/>
      <c r="P194" s="352">
        <f>P36+P50+P62+P84+P98+P112+P129+P137+P145+P152+P156+P162+P193</f>
        <v>30000</v>
      </c>
      <c r="Q194" s="350"/>
      <c r="R194" s="351"/>
      <c r="S194" s="352">
        <f>S36+S50+S62+S84+S98+S112+S129+S137+S145+S152+S156+S162+S193</f>
        <v>0</v>
      </c>
      <c r="T194" s="350"/>
      <c r="U194" s="351"/>
      <c r="V194" s="352">
        <f t="shared" ref="V194:Y194" si="449">V36+V50+V62+V84+V98+V112+V129+V137+V145+V152+V156+V162+V193</f>
        <v>0</v>
      </c>
      <c r="W194" s="352">
        <f t="shared" si="449"/>
        <v>1024667.3</v>
      </c>
      <c r="X194" s="352">
        <f t="shared" si="449"/>
        <v>1024667.3</v>
      </c>
      <c r="Y194" s="352">
        <f t="shared" si="449"/>
        <v>0</v>
      </c>
      <c r="Z194" s="353">
        <f t="shared" si="398"/>
        <v>0</v>
      </c>
      <c r="AA194" s="354"/>
      <c r="AB194" s="10"/>
      <c r="AC194" s="10"/>
      <c r="AD194" s="10"/>
      <c r="AE194" s="10"/>
      <c r="AF194" s="10"/>
      <c r="AG194" s="10"/>
    </row>
    <row r="195" spans="1:33" ht="15" customHeight="1" x14ac:dyDescent="0.25">
      <c r="A195" s="427"/>
      <c r="B195" s="397"/>
      <c r="C195" s="397"/>
      <c r="D195" s="83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355"/>
      <c r="X195" s="355"/>
      <c r="Y195" s="355"/>
      <c r="Z195" s="355"/>
      <c r="AA195" s="87"/>
      <c r="AB195" s="10"/>
      <c r="AC195" s="10"/>
      <c r="AD195" s="10"/>
      <c r="AE195" s="10"/>
      <c r="AF195" s="10"/>
      <c r="AG195" s="10"/>
    </row>
    <row r="196" spans="1:33" ht="30" customHeight="1" x14ac:dyDescent="0.25">
      <c r="A196" s="428" t="s">
        <v>398</v>
      </c>
      <c r="B196" s="408"/>
      <c r="C196" s="429"/>
      <c r="D196" s="356"/>
      <c r="E196" s="350"/>
      <c r="F196" s="351"/>
      <c r="G196" s="357">
        <f>Фінансування!C27-'Кошторис  витрат'!G194</f>
        <v>0</v>
      </c>
      <c r="H196" s="350"/>
      <c r="I196" s="351"/>
      <c r="J196" s="357">
        <f>Фінансування!C28-'Кошторис  витрат'!J194</f>
        <v>0</v>
      </c>
      <c r="K196" s="350"/>
      <c r="L196" s="351"/>
      <c r="M196" s="357">
        <f>Фінансування!J27-'Кошторис  витрат'!M194</f>
        <v>0</v>
      </c>
      <c r="N196" s="350"/>
      <c r="O196" s="351"/>
      <c r="P196" s="357">
        <f>Фінансування!J28-'Кошторис  витрат'!P194</f>
        <v>0</v>
      </c>
      <c r="Q196" s="350"/>
      <c r="R196" s="351"/>
      <c r="S196" s="357">
        <f>Фінансування!L27-'Кошторис  витрат'!S194</f>
        <v>0</v>
      </c>
      <c r="T196" s="350"/>
      <c r="U196" s="351"/>
      <c r="V196" s="357">
        <f>Фінансування!L28-'Кошторис  витрат'!V194</f>
        <v>0</v>
      </c>
      <c r="W196" s="358">
        <f>Фінансування!N27-'Кошторис  витрат'!W194</f>
        <v>0</v>
      </c>
      <c r="X196" s="358">
        <f>Фінансування!N28-'Кошторис  витрат'!X194</f>
        <v>0</v>
      </c>
      <c r="Y196" s="358"/>
      <c r="Z196" s="358"/>
      <c r="AA196" s="359"/>
      <c r="AB196" s="10"/>
      <c r="AC196" s="10"/>
      <c r="AD196" s="10"/>
      <c r="AE196" s="10"/>
      <c r="AF196" s="10"/>
      <c r="AG196" s="10"/>
    </row>
    <row r="197" spans="1:33" ht="15.75" customHeight="1" x14ac:dyDescent="0.25">
      <c r="A197" s="1"/>
      <c r="B197" s="360"/>
      <c r="C197" s="2"/>
      <c r="D197" s="361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4"/>
      <c r="X197" s="74"/>
      <c r="Y197" s="74"/>
      <c r="Z197" s="7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60"/>
      <c r="C198" s="2"/>
      <c r="D198" s="361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4"/>
      <c r="X198" s="74"/>
      <c r="Y198" s="74"/>
      <c r="Z198" s="7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60"/>
      <c r="C199" s="2"/>
      <c r="D199" s="361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4"/>
      <c r="X199" s="74"/>
      <c r="Y199" s="74"/>
      <c r="Z199" s="7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362"/>
      <c r="B200" s="363"/>
      <c r="C200" s="364" t="s">
        <v>50</v>
      </c>
      <c r="D200" s="361"/>
      <c r="E200" s="365"/>
      <c r="F200" s="365"/>
      <c r="G200" s="73"/>
      <c r="H200" s="366" t="s">
        <v>51</v>
      </c>
      <c r="I200" s="362"/>
      <c r="J200" s="365"/>
      <c r="K200" s="367"/>
      <c r="L200" s="2"/>
      <c r="M200" s="73"/>
      <c r="N200" s="367"/>
      <c r="O200" s="2"/>
      <c r="P200" s="73"/>
      <c r="Q200" s="73"/>
      <c r="R200" s="73"/>
      <c r="S200" s="73"/>
      <c r="T200" s="73"/>
      <c r="U200" s="73"/>
      <c r="V200" s="73"/>
      <c r="W200" s="74"/>
      <c r="X200" s="74"/>
      <c r="Y200" s="74"/>
      <c r="Z200" s="74"/>
      <c r="AA200" s="2"/>
      <c r="AB200" s="1"/>
      <c r="AC200" s="2"/>
      <c r="AD200" s="1"/>
      <c r="AE200" s="1"/>
      <c r="AF200" s="1"/>
      <c r="AG200" s="1"/>
    </row>
    <row r="201" spans="1:33" ht="15.75" customHeight="1" x14ac:dyDescent="0.25">
      <c r="A201" s="368"/>
      <c r="B201" s="369"/>
      <c r="C201" s="370" t="s">
        <v>399</v>
      </c>
      <c r="D201" s="371"/>
      <c r="E201" s="372" t="s">
        <v>400</v>
      </c>
      <c r="F201" s="372"/>
      <c r="G201" s="373"/>
      <c r="H201" s="374"/>
      <c r="I201" s="375" t="s">
        <v>401</v>
      </c>
      <c r="J201" s="373"/>
      <c r="K201" s="374"/>
      <c r="L201" s="375"/>
      <c r="M201" s="373"/>
      <c r="N201" s="374"/>
      <c r="O201" s="375"/>
      <c r="P201" s="373"/>
      <c r="Q201" s="373"/>
      <c r="R201" s="373"/>
      <c r="S201" s="373"/>
      <c r="T201" s="373"/>
      <c r="U201" s="373"/>
      <c r="V201" s="373"/>
      <c r="W201" s="376"/>
      <c r="X201" s="376"/>
      <c r="Y201" s="376"/>
      <c r="Z201" s="376"/>
      <c r="AA201" s="377"/>
      <c r="AB201" s="378"/>
      <c r="AC201" s="377"/>
      <c r="AD201" s="378"/>
      <c r="AE201" s="378"/>
      <c r="AF201" s="378"/>
      <c r="AG201" s="378"/>
    </row>
    <row r="202" spans="1:33" ht="15.75" customHeight="1" x14ac:dyDescent="0.25">
      <c r="A202" s="1"/>
      <c r="B202" s="360"/>
      <c r="C202" s="2"/>
      <c r="D202" s="361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4"/>
      <c r="X202" s="74"/>
      <c r="Y202" s="74"/>
      <c r="Z202" s="7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60"/>
      <c r="C203" s="2"/>
      <c r="D203" s="361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4"/>
      <c r="X203" s="74"/>
      <c r="Y203" s="74"/>
      <c r="Z203" s="7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60"/>
      <c r="C204" s="2"/>
      <c r="D204" s="361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4"/>
      <c r="X204" s="74"/>
      <c r="Y204" s="74"/>
      <c r="Z204" s="7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60"/>
      <c r="C205" s="2"/>
      <c r="D205" s="361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379"/>
      <c r="X205" s="379"/>
      <c r="Y205" s="379"/>
      <c r="Z205" s="379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60"/>
      <c r="C206" s="2"/>
      <c r="D206" s="361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379"/>
      <c r="X206" s="379"/>
      <c r="Y206" s="379"/>
      <c r="Z206" s="37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60"/>
      <c r="C207" s="2"/>
      <c r="D207" s="361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379"/>
      <c r="X207" s="379"/>
      <c r="Y207" s="379"/>
      <c r="Z207" s="37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60"/>
      <c r="C208" s="2"/>
      <c r="D208" s="361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379"/>
      <c r="X208" s="379"/>
      <c r="Y208" s="379"/>
      <c r="Z208" s="37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60"/>
      <c r="C209" s="2"/>
      <c r="D209" s="361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379"/>
      <c r="X209" s="379"/>
      <c r="Y209" s="379"/>
      <c r="Z209" s="37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60"/>
      <c r="C210" s="2"/>
      <c r="D210" s="361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379"/>
      <c r="X210" s="379"/>
      <c r="Y210" s="379"/>
      <c r="Z210" s="37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60"/>
      <c r="C211" s="2"/>
      <c r="D211" s="361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379"/>
      <c r="X211" s="379"/>
      <c r="Y211" s="379"/>
      <c r="Z211" s="37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60"/>
      <c r="C212" s="2"/>
      <c r="D212" s="361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379"/>
      <c r="X212" s="379"/>
      <c r="Y212" s="379"/>
      <c r="Z212" s="37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60"/>
      <c r="C213" s="2"/>
      <c r="D213" s="361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379"/>
      <c r="X213" s="379"/>
      <c r="Y213" s="379"/>
      <c r="Z213" s="37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60"/>
      <c r="C214" s="2"/>
      <c r="D214" s="361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379"/>
      <c r="X214" s="379"/>
      <c r="Y214" s="379"/>
      <c r="Z214" s="37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60"/>
      <c r="C215" s="2"/>
      <c r="D215" s="361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379"/>
      <c r="X215" s="379"/>
      <c r="Y215" s="379"/>
      <c r="Z215" s="37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60"/>
      <c r="C216" s="2"/>
      <c r="D216" s="361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379"/>
      <c r="X216" s="379"/>
      <c r="Y216" s="379"/>
      <c r="Z216" s="37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60"/>
      <c r="C217" s="2"/>
      <c r="D217" s="361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379"/>
      <c r="X217" s="379"/>
      <c r="Y217" s="379"/>
      <c r="Z217" s="37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60"/>
      <c r="C218" s="2"/>
      <c r="D218" s="361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379"/>
      <c r="X218" s="379"/>
      <c r="Y218" s="379"/>
      <c r="Z218" s="37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60"/>
      <c r="C219" s="2"/>
      <c r="D219" s="361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379"/>
      <c r="X219" s="379"/>
      <c r="Y219" s="379"/>
      <c r="Z219" s="37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60"/>
      <c r="C220" s="2"/>
      <c r="D220" s="361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379"/>
      <c r="X220" s="379"/>
      <c r="Y220" s="379"/>
      <c r="Z220" s="37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60"/>
      <c r="C221" s="2"/>
      <c r="D221" s="361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379"/>
      <c r="X221" s="379"/>
      <c r="Y221" s="379"/>
      <c r="Z221" s="37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60"/>
      <c r="C222" s="2"/>
      <c r="D222" s="361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379"/>
      <c r="X222" s="379"/>
      <c r="Y222" s="379"/>
      <c r="Z222" s="37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60"/>
      <c r="C223" s="2"/>
      <c r="D223" s="361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379"/>
      <c r="X223" s="379"/>
      <c r="Y223" s="379"/>
      <c r="Z223" s="37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60"/>
      <c r="C224" s="2"/>
      <c r="D224" s="361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379"/>
      <c r="X224" s="379"/>
      <c r="Y224" s="379"/>
      <c r="Z224" s="37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60"/>
      <c r="C225" s="2"/>
      <c r="D225" s="361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379"/>
      <c r="X225" s="379"/>
      <c r="Y225" s="379"/>
      <c r="Z225" s="37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60"/>
      <c r="C226" s="2"/>
      <c r="D226" s="361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379"/>
      <c r="X226" s="379"/>
      <c r="Y226" s="379"/>
      <c r="Z226" s="37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60"/>
      <c r="C227" s="2"/>
      <c r="D227" s="361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379"/>
      <c r="X227" s="379"/>
      <c r="Y227" s="379"/>
      <c r="Z227" s="37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60"/>
      <c r="C228" s="2"/>
      <c r="D228" s="361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379"/>
      <c r="X228" s="379"/>
      <c r="Y228" s="379"/>
      <c r="Z228" s="37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60"/>
      <c r="C229" s="2"/>
      <c r="D229" s="361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379"/>
      <c r="X229" s="379"/>
      <c r="Y229" s="379"/>
      <c r="Z229" s="37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60"/>
      <c r="C230" s="2"/>
      <c r="D230" s="361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379"/>
      <c r="X230" s="379"/>
      <c r="Y230" s="379"/>
      <c r="Z230" s="37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60"/>
      <c r="C231" s="2"/>
      <c r="D231" s="361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379"/>
      <c r="X231" s="379"/>
      <c r="Y231" s="379"/>
      <c r="Z231" s="37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60"/>
      <c r="C232" s="2"/>
      <c r="D232" s="361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379"/>
      <c r="X232" s="379"/>
      <c r="Y232" s="379"/>
      <c r="Z232" s="37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60"/>
      <c r="C233" s="2"/>
      <c r="D233" s="361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379"/>
      <c r="X233" s="379"/>
      <c r="Y233" s="379"/>
      <c r="Z233" s="37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60"/>
      <c r="C234" s="2"/>
      <c r="D234" s="361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379"/>
      <c r="X234" s="379"/>
      <c r="Y234" s="379"/>
      <c r="Z234" s="37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60"/>
      <c r="C235" s="2"/>
      <c r="D235" s="361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379"/>
      <c r="X235" s="379"/>
      <c r="Y235" s="379"/>
      <c r="Z235" s="37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60"/>
      <c r="C236" s="2"/>
      <c r="D236" s="361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379"/>
      <c r="X236" s="379"/>
      <c r="Y236" s="379"/>
      <c r="Z236" s="37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60"/>
      <c r="C237" s="2"/>
      <c r="D237" s="361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379"/>
      <c r="X237" s="379"/>
      <c r="Y237" s="379"/>
      <c r="Z237" s="37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60"/>
      <c r="C238" s="2"/>
      <c r="D238" s="361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379"/>
      <c r="X238" s="379"/>
      <c r="Y238" s="379"/>
      <c r="Z238" s="37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60"/>
      <c r="C239" s="2"/>
      <c r="D239" s="361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379"/>
      <c r="X239" s="379"/>
      <c r="Y239" s="379"/>
      <c r="Z239" s="37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60"/>
      <c r="C240" s="2"/>
      <c r="D240" s="361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379"/>
      <c r="X240" s="379"/>
      <c r="Y240" s="379"/>
      <c r="Z240" s="37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60"/>
      <c r="C241" s="2"/>
      <c r="D241" s="361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379"/>
      <c r="X241" s="379"/>
      <c r="Y241" s="379"/>
      <c r="Z241" s="37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60"/>
      <c r="C242" s="2"/>
      <c r="D242" s="361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379"/>
      <c r="X242" s="379"/>
      <c r="Y242" s="379"/>
      <c r="Z242" s="37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60"/>
      <c r="C243" s="2"/>
      <c r="D243" s="361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379"/>
      <c r="X243" s="379"/>
      <c r="Y243" s="379"/>
      <c r="Z243" s="37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60"/>
      <c r="C244" s="2"/>
      <c r="D244" s="361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379"/>
      <c r="X244" s="379"/>
      <c r="Y244" s="379"/>
      <c r="Z244" s="37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60"/>
      <c r="C245" s="2"/>
      <c r="D245" s="361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379"/>
      <c r="X245" s="379"/>
      <c r="Y245" s="379"/>
      <c r="Z245" s="37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60"/>
      <c r="C246" s="2"/>
      <c r="D246" s="361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379"/>
      <c r="X246" s="379"/>
      <c r="Y246" s="379"/>
      <c r="Z246" s="37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60"/>
      <c r="C247" s="2"/>
      <c r="D247" s="361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379"/>
      <c r="X247" s="379"/>
      <c r="Y247" s="379"/>
      <c r="Z247" s="37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60"/>
      <c r="C248" s="2"/>
      <c r="D248" s="361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379"/>
      <c r="X248" s="379"/>
      <c r="Y248" s="379"/>
      <c r="Z248" s="37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60"/>
      <c r="C249" s="2"/>
      <c r="D249" s="361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379"/>
      <c r="X249" s="379"/>
      <c r="Y249" s="379"/>
      <c r="Z249" s="37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60"/>
      <c r="C250" s="2"/>
      <c r="D250" s="361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379"/>
      <c r="X250" s="379"/>
      <c r="Y250" s="379"/>
      <c r="Z250" s="37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60"/>
      <c r="C251" s="2"/>
      <c r="D251" s="361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379"/>
      <c r="X251" s="379"/>
      <c r="Y251" s="379"/>
      <c r="Z251" s="37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60"/>
      <c r="C252" s="2"/>
      <c r="D252" s="361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379"/>
      <c r="X252" s="379"/>
      <c r="Y252" s="379"/>
      <c r="Z252" s="37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60"/>
      <c r="C253" s="2"/>
      <c r="D253" s="361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379"/>
      <c r="X253" s="379"/>
      <c r="Y253" s="379"/>
      <c r="Z253" s="37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60"/>
      <c r="C254" s="2"/>
      <c r="D254" s="361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379"/>
      <c r="X254" s="379"/>
      <c r="Y254" s="379"/>
      <c r="Z254" s="37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60"/>
      <c r="C255" s="2"/>
      <c r="D255" s="361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379"/>
      <c r="X255" s="379"/>
      <c r="Y255" s="379"/>
      <c r="Z255" s="37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60"/>
      <c r="C256" s="2"/>
      <c r="D256" s="361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379"/>
      <c r="X256" s="379"/>
      <c r="Y256" s="379"/>
      <c r="Z256" s="37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60"/>
      <c r="C257" s="2"/>
      <c r="D257" s="361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379"/>
      <c r="X257" s="379"/>
      <c r="Y257" s="379"/>
      <c r="Z257" s="37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60"/>
      <c r="C258" s="2"/>
      <c r="D258" s="361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379"/>
      <c r="X258" s="379"/>
      <c r="Y258" s="379"/>
      <c r="Z258" s="37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60"/>
      <c r="C259" s="2"/>
      <c r="D259" s="361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379"/>
      <c r="X259" s="379"/>
      <c r="Y259" s="379"/>
      <c r="Z259" s="37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60"/>
      <c r="C260" s="2"/>
      <c r="D260" s="361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379"/>
      <c r="X260" s="379"/>
      <c r="Y260" s="379"/>
      <c r="Z260" s="37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60"/>
      <c r="C261" s="2"/>
      <c r="D261" s="361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379"/>
      <c r="X261" s="379"/>
      <c r="Y261" s="379"/>
      <c r="Z261" s="37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60"/>
      <c r="C262" s="2"/>
      <c r="D262" s="361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379"/>
      <c r="X262" s="379"/>
      <c r="Y262" s="379"/>
      <c r="Z262" s="37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60"/>
      <c r="C263" s="2"/>
      <c r="D263" s="361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379"/>
      <c r="X263" s="379"/>
      <c r="Y263" s="379"/>
      <c r="Z263" s="37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60"/>
      <c r="C264" s="2"/>
      <c r="D264" s="361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379"/>
      <c r="X264" s="379"/>
      <c r="Y264" s="379"/>
      <c r="Z264" s="37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60"/>
      <c r="C265" s="2"/>
      <c r="D265" s="361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379"/>
      <c r="X265" s="379"/>
      <c r="Y265" s="379"/>
      <c r="Z265" s="37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60"/>
      <c r="C266" s="2"/>
      <c r="D266" s="361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379"/>
      <c r="X266" s="379"/>
      <c r="Y266" s="379"/>
      <c r="Z266" s="37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60"/>
      <c r="C267" s="2"/>
      <c r="D267" s="361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379"/>
      <c r="X267" s="379"/>
      <c r="Y267" s="379"/>
      <c r="Z267" s="37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60"/>
      <c r="C268" s="2"/>
      <c r="D268" s="361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379"/>
      <c r="X268" s="379"/>
      <c r="Y268" s="379"/>
      <c r="Z268" s="37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60"/>
      <c r="C269" s="2"/>
      <c r="D269" s="361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379"/>
      <c r="X269" s="379"/>
      <c r="Y269" s="379"/>
      <c r="Z269" s="37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60"/>
      <c r="C270" s="2"/>
      <c r="D270" s="361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379"/>
      <c r="X270" s="379"/>
      <c r="Y270" s="379"/>
      <c r="Z270" s="37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60"/>
      <c r="C271" s="2"/>
      <c r="D271" s="361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379"/>
      <c r="X271" s="379"/>
      <c r="Y271" s="379"/>
      <c r="Z271" s="37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60"/>
      <c r="C272" s="2"/>
      <c r="D272" s="361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379"/>
      <c r="X272" s="379"/>
      <c r="Y272" s="379"/>
      <c r="Z272" s="37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60"/>
      <c r="C273" s="2"/>
      <c r="D273" s="361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379"/>
      <c r="X273" s="379"/>
      <c r="Y273" s="379"/>
      <c r="Z273" s="37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60"/>
      <c r="C274" s="2"/>
      <c r="D274" s="361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379"/>
      <c r="X274" s="379"/>
      <c r="Y274" s="379"/>
      <c r="Z274" s="37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60"/>
      <c r="C275" s="2"/>
      <c r="D275" s="361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379"/>
      <c r="X275" s="379"/>
      <c r="Y275" s="379"/>
      <c r="Z275" s="37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60"/>
      <c r="C276" s="2"/>
      <c r="D276" s="361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379"/>
      <c r="X276" s="379"/>
      <c r="Y276" s="379"/>
      <c r="Z276" s="37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60"/>
      <c r="C277" s="2"/>
      <c r="D277" s="361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379"/>
      <c r="X277" s="379"/>
      <c r="Y277" s="379"/>
      <c r="Z277" s="37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60"/>
      <c r="C278" s="2"/>
      <c r="D278" s="361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379"/>
      <c r="X278" s="379"/>
      <c r="Y278" s="379"/>
      <c r="Z278" s="37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60"/>
      <c r="C279" s="2"/>
      <c r="D279" s="361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379"/>
      <c r="X279" s="379"/>
      <c r="Y279" s="379"/>
      <c r="Z279" s="37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60"/>
      <c r="C280" s="2"/>
      <c r="D280" s="361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379"/>
      <c r="X280" s="379"/>
      <c r="Y280" s="379"/>
      <c r="Z280" s="37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60"/>
      <c r="C281" s="2"/>
      <c r="D281" s="361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379"/>
      <c r="X281" s="379"/>
      <c r="Y281" s="379"/>
      <c r="Z281" s="37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60"/>
      <c r="C282" s="2"/>
      <c r="D282" s="361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379"/>
      <c r="X282" s="379"/>
      <c r="Y282" s="379"/>
      <c r="Z282" s="37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60"/>
      <c r="C283" s="2"/>
      <c r="D283" s="361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379"/>
      <c r="X283" s="379"/>
      <c r="Y283" s="379"/>
      <c r="Z283" s="37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60"/>
      <c r="C284" s="2"/>
      <c r="D284" s="361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379"/>
      <c r="X284" s="379"/>
      <c r="Y284" s="379"/>
      <c r="Z284" s="37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60"/>
      <c r="C285" s="2"/>
      <c r="D285" s="361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379"/>
      <c r="X285" s="379"/>
      <c r="Y285" s="379"/>
      <c r="Z285" s="37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60"/>
      <c r="C286" s="2"/>
      <c r="D286" s="361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379"/>
      <c r="X286" s="379"/>
      <c r="Y286" s="379"/>
      <c r="Z286" s="37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60"/>
      <c r="C287" s="2"/>
      <c r="D287" s="361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379"/>
      <c r="X287" s="379"/>
      <c r="Y287" s="379"/>
      <c r="Z287" s="37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60"/>
      <c r="C288" s="2"/>
      <c r="D288" s="361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379"/>
      <c r="X288" s="379"/>
      <c r="Y288" s="379"/>
      <c r="Z288" s="37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60"/>
      <c r="C289" s="2"/>
      <c r="D289" s="361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379"/>
      <c r="X289" s="379"/>
      <c r="Y289" s="379"/>
      <c r="Z289" s="37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60"/>
      <c r="C290" s="2"/>
      <c r="D290" s="361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379"/>
      <c r="X290" s="379"/>
      <c r="Y290" s="379"/>
      <c r="Z290" s="37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60"/>
      <c r="C291" s="2"/>
      <c r="D291" s="361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379"/>
      <c r="X291" s="379"/>
      <c r="Y291" s="379"/>
      <c r="Z291" s="37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60"/>
      <c r="C292" s="2"/>
      <c r="D292" s="361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379"/>
      <c r="X292" s="379"/>
      <c r="Y292" s="379"/>
      <c r="Z292" s="37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60"/>
      <c r="C293" s="2"/>
      <c r="D293" s="361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379"/>
      <c r="X293" s="379"/>
      <c r="Y293" s="379"/>
      <c r="Z293" s="37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60"/>
      <c r="C294" s="2"/>
      <c r="D294" s="361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379"/>
      <c r="X294" s="379"/>
      <c r="Y294" s="379"/>
      <c r="Z294" s="37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60"/>
      <c r="C295" s="2"/>
      <c r="D295" s="361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379"/>
      <c r="X295" s="379"/>
      <c r="Y295" s="379"/>
      <c r="Z295" s="37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60"/>
      <c r="C296" s="2"/>
      <c r="D296" s="361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379"/>
      <c r="X296" s="379"/>
      <c r="Y296" s="379"/>
      <c r="Z296" s="37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60"/>
      <c r="C297" s="2"/>
      <c r="D297" s="361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379"/>
      <c r="X297" s="379"/>
      <c r="Y297" s="379"/>
      <c r="Z297" s="37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60"/>
      <c r="C298" s="2"/>
      <c r="D298" s="361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379"/>
      <c r="X298" s="379"/>
      <c r="Y298" s="379"/>
      <c r="Z298" s="37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60"/>
      <c r="C299" s="2"/>
      <c r="D299" s="361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379"/>
      <c r="X299" s="379"/>
      <c r="Y299" s="379"/>
      <c r="Z299" s="37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60"/>
      <c r="C300" s="2"/>
      <c r="D300" s="361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379"/>
      <c r="X300" s="379"/>
      <c r="Y300" s="379"/>
      <c r="Z300" s="37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60"/>
      <c r="C301" s="2"/>
      <c r="D301" s="361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379"/>
      <c r="X301" s="379"/>
      <c r="Y301" s="379"/>
      <c r="Z301" s="37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60"/>
      <c r="C302" s="2"/>
      <c r="D302" s="361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379"/>
      <c r="X302" s="379"/>
      <c r="Y302" s="379"/>
      <c r="Z302" s="37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60"/>
      <c r="C303" s="2"/>
      <c r="D303" s="361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379"/>
      <c r="X303" s="379"/>
      <c r="Y303" s="379"/>
      <c r="Z303" s="37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60"/>
      <c r="C304" s="2"/>
      <c r="D304" s="361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379"/>
      <c r="X304" s="379"/>
      <c r="Y304" s="379"/>
      <c r="Z304" s="37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60"/>
      <c r="C305" s="2"/>
      <c r="D305" s="361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379"/>
      <c r="X305" s="379"/>
      <c r="Y305" s="379"/>
      <c r="Z305" s="37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60"/>
      <c r="C306" s="2"/>
      <c r="D306" s="361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379"/>
      <c r="X306" s="379"/>
      <c r="Y306" s="379"/>
      <c r="Z306" s="37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60"/>
      <c r="C307" s="2"/>
      <c r="D307" s="361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379"/>
      <c r="X307" s="379"/>
      <c r="Y307" s="379"/>
      <c r="Z307" s="37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60"/>
      <c r="C308" s="2"/>
      <c r="D308" s="361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379"/>
      <c r="X308" s="379"/>
      <c r="Y308" s="379"/>
      <c r="Z308" s="37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60"/>
      <c r="C309" s="2"/>
      <c r="D309" s="361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379"/>
      <c r="X309" s="379"/>
      <c r="Y309" s="379"/>
      <c r="Z309" s="37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60"/>
      <c r="C310" s="2"/>
      <c r="D310" s="361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379"/>
      <c r="X310" s="379"/>
      <c r="Y310" s="379"/>
      <c r="Z310" s="37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60"/>
      <c r="C311" s="2"/>
      <c r="D311" s="361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379"/>
      <c r="X311" s="379"/>
      <c r="Y311" s="379"/>
      <c r="Z311" s="37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60"/>
      <c r="C312" s="2"/>
      <c r="D312" s="361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379"/>
      <c r="X312" s="379"/>
      <c r="Y312" s="379"/>
      <c r="Z312" s="37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60"/>
      <c r="C313" s="2"/>
      <c r="D313" s="361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379"/>
      <c r="X313" s="379"/>
      <c r="Y313" s="379"/>
      <c r="Z313" s="37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60"/>
      <c r="C314" s="2"/>
      <c r="D314" s="361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379"/>
      <c r="X314" s="379"/>
      <c r="Y314" s="379"/>
      <c r="Z314" s="37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60"/>
      <c r="C315" s="2"/>
      <c r="D315" s="361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379"/>
      <c r="X315" s="379"/>
      <c r="Y315" s="379"/>
      <c r="Z315" s="37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60"/>
      <c r="C316" s="2"/>
      <c r="D316" s="361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379"/>
      <c r="X316" s="379"/>
      <c r="Y316" s="379"/>
      <c r="Z316" s="37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60"/>
      <c r="C317" s="2"/>
      <c r="D317" s="361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379"/>
      <c r="X317" s="379"/>
      <c r="Y317" s="379"/>
      <c r="Z317" s="37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60"/>
      <c r="C318" s="2"/>
      <c r="D318" s="361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379"/>
      <c r="X318" s="379"/>
      <c r="Y318" s="379"/>
      <c r="Z318" s="37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60"/>
      <c r="C319" s="2"/>
      <c r="D319" s="361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379"/>
      <c r="X319" s="379"/>
      <c r="Y319" s="379"/>
      <c r="Z319" s="37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60"/>
      <c r="C320" s="2"/>
      <c r="D320" s="361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379"/>
      <c r="X320" s="379"/>
      <c r="Y320" s="379"/>
      <c r="Z320" s="37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60"/>
      <c r="C321" s="2"/>
      <c r="D321" s="361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379"/>
      <c r="X321" s="379"/>
      <c r="Y321" s="379"/>
      <c r="Z321" s="37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60"/>
      <c r="C322" s="2"/>
      <c r="D322" s="361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379"/>
      <c r="X322" s="379"/>
      <c r="Y322" s="379"/>
      <c r="Z322" s="37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60"/>
      <c r="C323" s="2"/>
      <c r="D323" s="361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379"/>
      <c r="X323" s="379"/>
      <c r="Y323" s="379"/>
      <c r="Z323" s="37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60"/>
      <c r="C324" s="2"/>
      <c r="D324" s="361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379"/>
      <c r="X324" s="379"/>
      <c r="Y324" s="379"/>
      <c r="Z324" s="37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60"/>
      <c r="C325" s="2"/>
      <c r="D325" s="361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379"/>
      <c r="X325" s="379"/>
      <c r="Y325" s="379"/>
      <c r="Z325" s="37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60"/>
      <c r="C326" s="2"/>
      <c r="D326" s="361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379"/>
      <c r="X326" s="379"/>
      <c r="Y326" s="379"/>
      <c r="Z326" s="37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60"/>
      <c r="C327" s="2"/>
      <c r="D327" s="361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379"/>
      <c r="X327" s="379"/>
      <c r="Y327" s="379"/>
      <c r="Z327" s="37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60"/>
      <c r="C328" s="2"/>
      <c r="D328" s="361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379"/>
      <c r="X328" s="379"/>
      <c r="Y328" s="379"/>
      <c r="Z328" s="37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60"/>
      <c r="C329" s="2"/>
      <c r="D329" s="361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379"/>
      <c r="X329" s="379"/>
      <c r="Y329" s="379"/>
      <c r="Z329" s="37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60"/>
      <c r="C330" s="2"/>
      <c r="D330" s="361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379"/>
      <c r="X330" s="379"/>
      <c r="Y330" s="379"/>
      <c r="Z330" s="37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60"/>
      <c r="C331" s="2"/>
      <c r="D331" s="361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379"/>
      <c r="X331" s="379"/>
      <c r="Y331" s="379"/>
      <c r="Z331" s="37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60"/>
      <c r="C332" s="2"/>
      <c r="D332" s="361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379"/>
      <c r="X332" s="379"/>
      <c r="Y332" s="379"/>
      <c r="Z332" s="37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60"/>
      <c r="C333" s="2"/>
      <c r="D333" s="361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379"/>
      <c r="X333" s="379"/>
      <c r="Y333" s="379"/>
      <c r="Z333" s="37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60"/>
      <c r="C334" s="2"/>
      <c r="D334" s="361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379"/>
      <c r="X334" s="379"/>
      <c r="Y334" s="379"/>
      <c r="Z334" s="37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60"/>
      <c r="C335" s="2"/>
      <c r="D335" s="361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379"/>
      <c r="X335" s="379"/>
      <c r="Y335" s="379"/>
      <c r="Z335" s="37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60"/>
      <c r="C336" s="2"/>
      <c r="D336" s="361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379"/>
      <c r="X336" s="379"/>
      <c r="Y336" s="379"/>
      <c r="Z336" s="37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60"/>
      <c r="C337" s="2"/>
      <c r="D337" s="361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379"/>
      <c r="X337" s="379"/>
      <c r="Y337" s="379"/>
      <c r="Z337" s="37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60"/>
      <c r="C338" s="2"/>
      <c r="D338" s="361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379"/>
      <c r="X338" s="379"/>
      <c r="Y338" s="379"/>
      <c r="Z338" s="37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60"/>
      <c r="C339" s="2"/>
      <c r="D339" s="361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379"/>
      <c r="X339" s="379"/>
      <c r="Y339" s="379"/>
      <c r="Z339" s="37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60"/>
      <c r="C340" s="2"/>
      <c r="D340" s="361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379"/>
      <c r="X340" s="379"/>
      <c r="Y340" s="379"/>
      <c r="Z340" s="37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60"/>
      <c r="C341" s="2"/>
      <c r="D341" s="361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379"/>
      <c r="X341" s="379"/>
      <c r="Y341" s="379"/>
      <c r="Z341" s="37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60"/>
      <c r="C342" s="2"/>
      <c r="D342" s="361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379"/>
      <c r="X342" s="379"/>
      <c r="Y342" s="379"/>
      <c r="Z342" s="37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60"/>
      <c r="C343" s="2"/>
      <c r="D343" s="361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379"/>
      <c r="X343" s="379"/>
      <c r="Y343" s="379"/>
      <c r="Z343" s="37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60"/>
      <c r="C344" s="2"/>
      <c r="D344" s="361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379"/>
      <c r="X344" s="379"/>
      <c r="Y344" s="379"/>
      <c r="Z344" s="37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60"/>
      <c r="C345" s="2"/>
      <c r="D345" s="361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379"/>
      <c r="X345" s="379"/>
      <c r="Y345" s="379"/>
      <c r="Z345" s="37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60"/>
      <c r="C346" s="2"/>
      <c r="D346" s="361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379"/>
      <c r="X346" s="379"/>
      <c r="Y346" s="379"/>
      <c r="Z346" s="37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60"/>
      <c r="C347" s="2"/>
      <c r="D347" s="361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379"/>
      <c r="X347" s="379"/>
      <c r="Y347" s="379"/>
      <c r="Z347" s="37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60"/>
      <c r="C348" s="2"/>
      <c r="D348" s="361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379"/>
      <c r="X348" s="379"/>
      <c r="Y348" s="379"/>
      <c r="Z348" s="37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60"/>
      <c r="C349" s="2"/>
      <c r="D349" s="361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379"/>
      <c r="X349" s="379"/>
      <c r="Y349" s="379"/>
      <c r="Z349" s="37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60"/>
      <c r="C350" s="2"/>
      <c r="D350" s="361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379"/>
      <c r="X350" s="379"/>
      <c r="Y350" s="379"/>
      <c r="Z350" s="37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60"/>
      <c r="C351" s="2"/>
      <c r="D351" s="361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379"/>
      <c r="X351" s="379"/>
      <c r="Y351" s="379"/>
      <c r="Z351" s="37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60"/>
      <c r="C352" s="2"/>
      <c r="D352" s="361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379"/>
      <c r="X352" s="379"/>
      <c r="Y352" s="379"/>
      <c r="Z352" s="37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60"/>
      <c r="C353" s="2"/>
      <c r="D353" s="361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379"/>
      <c r="X353" s="379"/>
      <c r="Y353" s="379"/>
      <c r="Z353" s="37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60"/>
      <c r="C354" s="2"/>
      <c r="D354" s="361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379"/>
      <c r="X354" s="379"/>
      <c r="Y354" s="379"/>
      <c r="Z354" s="37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60"/>
      <c r="C355" s="2"/>
      <c r="D355" s="361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379"/>
      <c r="X355" s="379"/>
      <c r="Y355" s="379"/>
      <c r="Z355" s="37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60"/>
      <c r="C356" s="2"/>
      <c r="D356" s="361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379"/>
      <c r="X356" s="379"/>
      <c r="Y356" s="379"/>
      <c r="Z356" s="37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60"/>
      <c r="C357" s="2"/>
      <c r="D357" s="361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379"/>
      <c r="X357" s="379"/>
      <c r="Y357" s="379"/>
      <c r="Z357" s="37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60"/>
      <c r="C358" s="2"/>
      <c r="D358" s="361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379"/>
      <c r="X358" s="379"/>
      <c r="Y358" s="379"/>
      <c r="Z358" s="37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60"/>
      <c r="C359" s="2"/>
      <c r="D359" s="361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379"/>
      <c r="X359" s="379"/>
      <c r="Y359" s="379"/>
      <c r="Z359" s="37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60"/>
      <c r="C360" s="2"/>
      <c r="D360" s="361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379"/>
      <c r="X360" s="379"/>
      <c r="Y360" s="379"/>
      <c r="Z360" s="37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60"/>
      <c r="C361" s="2"/>
      <c r="D361" s="361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379"/>
      <c r="X361" s="379"/>
      <c r="Y361" s="379"/>
      <c r="Z361" s="37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60"/>
      <c r="C362" s="2"/>
      <c r="D362" s="361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379"/>
      <c r="X362" s="379"/>
      <c r="Y362" s="379"/>
      <c r="Z362" s="37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60"/>
      <c r="C363" s="2"/>
      <c r="D363" s="361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379"/>
      <c r="X363" s="379"/>
      <c r="Y363" s="379"/>
      <c r="Z363" s="37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60"/>
      <c r="C364" s="2"/>
      <c r="D364" s="361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379"/>
      <c r="X364" s="379"/>
      <c r="Y364" s="379"/>
      <c r="Z364" s="37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60"/>
      <c r="C365" s="2"/>
      <c r="D365" s="361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379"/>
      <c r="X365" s="379"/>
      <c r="Y365" s="379"/>
      <c r="Z365" s="37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60"/>
      <c r="C366" s="2"/>
      <c r="D366" s="361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379"/>
      <c r="X366" s="379"/>
      <c r="Y366" s="379"/>
      <c r="Z366" s="37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60"/>
      <c r="C367" s="2"/>
      <c r="D367" s="361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379"/>
      <c r="X367" s="379"/>
      <c r="Y367" s="379"/>
      <c r="Z367" s="37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60"/>
      <c r="C368" s="2"/>
      <c r="D368" s="361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379"/>
      <c r="X368" s="379"/>
      <c r="Y368" s="379"/>
      <c r="Z368" s="37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60"/>
      <c r="C369" s="2"/>
      <c r="D369" s="361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379"/>
      <c r="X369" s="379"/>
      <c r="Y369" s="379"/>
      <c r="Z369" s="37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60"/>
      <c r="C370" s="2"/>
      <c r="D370" s="361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379"/>
      <c r="X370" s="379"/>
      <c r="Y370" s="379"/>
      <c r="Z370" s="37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60"/>
      <c r="C371" s="2"/>
      <c r="D371" s="361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379"/>
      <c r="X371" s="379"/>
      <c r="Y371" s="379"/>
      <c r="Z371" s="37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60"/>
      <c r="C372" s="2"/>
      <c r="D372" s="361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379"/>
      <c r="X372" s="379"/>
      <c r="Y372" s="379"/>
      <c r="Z372" s="37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60"/>
      <c r="C373" s="2"/>
      <c r="D373" s="361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379"/>
      <c r="X373" s="379"/>
      <c r="Y373" s="379"/>
      <c r="Z373" s="37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60"/>
      <c r="C374" s="2"/>
      <c r="D374" s="361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379"/>
      <c r="X374" s="379"/>
      <c r="Y374" s="379"/>
      <c r="Z374" s="37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60"/>
      <c r="C375" s="2"/>
      <c r="D375" s="361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379"/>
      <c r="X375" s="379"/>
      <c r="Y375" s="379"/>
      <c r="Z375" s="37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60"/>
      <c r="C376" s="2"/>
      <c r="D376" s="361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379"/>
      <c r="X376" s="379"/>
      <c r="Y376" s="379"/>
      <c r="Z376" s="37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60"/>
      <c r="C377" s="2"/>
      <c r="D377" s="361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379"/>
      <c r="X377" s="379"/>
      <c r="Y377" s="379"/>
      <c r="Z377" s="37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60"/>
      <c r="C378" s="2"/>
      <c r="D378" s="361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379"/>
      <c r="X378" s="379"/>
      <c r="Y378" s="379"/>
      <c r="Z378" s="37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60"/>
      <c r="C379" s="2"/>
      <c r="D379" s="361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379"/>
      <c r="X379" s="379"/>
      <c r="Y379" s="379"/>
      <c r="Z379" s="37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60"/>
      <c r="C380" s="2"/>
      <c r="D380" s="361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379"/>
      <c r="X380" s="379"/>
      <c r="Y380" s="379"/>
      <c r="Z380" s="37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60"/>
      <c r="C381" s="2"/>
      <c r="D381" s="361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379"/>
      <c r="X381" s="379"/>
      <c r="Y381" s="379"/>
      <c r="Z381" s="37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60"/>
      <c r="C382" s="2"/>
      <c r="D382" s="361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379"/>
      <c r="X382" s="379"/>
      <c r="Y382" s="379"/>
      <c r="Z382" s="37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60"/>
      <c r="C383" s="2"/>
      <c r="D383" s="361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379"/>
      <c r="X383" s="379"/>
      <c r="Y383" s="379"/>
      <c r="Z383" s="37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60"/>
      <c r="C384" s="2"/>
      <c r="D384" s="361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379"/>
      <c r="X384" s="379"/>
      <c r="Y384" s="379"/>
      <c r="Z384" s="37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60"/>
      <c r="C385" s="2"/>
      <c r="D385" s="361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379"/>
      <c r="X385" s="379"/>
      <c r="Y385" s="379"/>
      <c r="Z385" s="37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60"/>
      <c r="C386" s="2"/>
      <c r="D386" s="361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379"/>
      <c r="X386" s="379"/>
      <c r="Y386" s="379"/>
      <c r="Z386" s="37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60"/>
      <c r="C387" s="2"/>
      <c r="D387" s="361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379"/>
      <c r="X387" s="379"/>
      <c r="Y387" s="379"/>
      <c r="Z387" s="37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60"/>
      <c r="C388" s="2"/>
      <c r="D388" s="361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379"/>
      <c r="X388" s="379"/>
      <c r="Y388" s="379"/>
      <c r="Z388" s="37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60"/>
      <c r="C389" s="2"/>
      <c r="D389" s="361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379"/>
      <c r="X389" s="379"/>
      <c r="Y389" s="379"/>
      <c r="Z389" s="37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60"/>
      <c r="C390" s="2"/>
      <c r="D390" s="361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379"/>
      <c r="X390" s="379"/>
      <c r="Y390" s="379"/>
      <c r="Z390" s="37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60"/>
      <c r="C391" s="2"/>
      <c r="D391" s="361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379"/>
      <c r="X391" s="379"/>
      <c r="Y391" s="379"/>
      <c r="Z391" s="37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60"/>
      <c r="C392" s="2"/>
      <c r="D392" s="361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379"/>
      <c r="X392" s="379"/>
      <c r="Y392" s="379"/>
      <c r="Z392" s="37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60"/>
      <c r="C393" s="2"/>
      <c r="D393" s="361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379"/>
      <c r="X393" s="379"/>
      <c r="Y393" s="379"/>
      <c r="Z393" s="37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60"/>
      <c r="C394" s="2"/>
      <c r="D394" s="361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379"/>
      <c r="X394" s="379"/>
      <c r="Y394" s="379"/>
      <c r="Z394" s="37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60"/>
      <c r="C395" s="2"/>
      <c r="D395" s="361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379"/>
      <c r="X395" s="379"/>
      <c r="Y395" s="379"/>
      <c r="Z395" s="37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60"/>
      <c r="C396" s="2"/>
      <c r="D396" s="361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379"/>
      <c r="X396" s="379"/>
      <c r="Y396" s="379"/>
      <c r="Z396" s="379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361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379"/>
      <c r="X397" s="379"/>
      <c r="Y397" s="379"/>
      <c r="Z397" s="379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361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379"/>
      <c r="X398" s="379"/>
      <c r="Y398" s="379"/>
      <c r="Z398" s="379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361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379"/>
      <c r="X399" s="379"/>
      <c r="Y399" s="379"/>
      <c r="Z399" s="379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361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379"/>
      <c r="X400" s="379"/>
      <c r="Y400" s="379"/>
      <c r="Z400" s="379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361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379"/>
      <c r="X401" s="379"/>
      <c r="Y401" s="379"/>
      <c r="Z401" s="379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/>
    <row r="403" spans="1:33" ht="15.75" customHeight="1" x14ac:dyDescent="0.25"/>
    <row r="404" spans="1:33" ht="15.75" customHeight="1" x14ac:dyDescent="0.25"/>
    <row r="405" spans="1:33" ht="15.75" customHeight="1" x14ac:dyDescent="0.25"/>
    <row r="406" spans="1:33" ht="15.75" customHeight="1" x14ac:dyDescent="0.25"/>
    <row r="407" spans="1:33" ht="15.75" customHeight="1" x14ac:dyDescent="0.25"/>
    <row r="408" spans="1:33" ht="15.75" customHeight="1" x14ac:dyDescent="0.25"/>
    <row r="409" spans="1:33" ht="15.75" customHeight="1" x14ac:dyDescent="0.25"/>
    <row r="410" spans="1:33" ht="15.75" customHeight="1" x14ac:dyDescent="0.25"/>
    <row r="411" spans="1:33" ht="15.75" customHeight="1" x14ac:dyDescent="0.25"/>
    <row r="412" spans="1:33" ht="15.75" customHeight="1" x14ac:dyDescent="0.25"/>
    <row r="413" spans="1:33" ht="15.75" customHeight="1" x14ac:dyDescent="0.25"/>
    <row r="414" spans="1:33" ht="15.75" customHeight="1" x14ac:dyDescent="0.25"/>
    <row r="415" spans="1:33" ht="15.75" customHeight="1" x14ac:dyDescent="0.25"/>
    <row r="416" spans="1:3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A1:F1"/>
    <mergeCell ref="A156:D156"/>
    <mergeCell ref="A195:C195"/>
    <mergeCell ref="A196:C196"/>
    <mergeCell ref="K8:M8"/>
    <mergeCell ref="N8:P8"/>
    <mergeCell ref="A7:A9"/>
    <mergeCell ref="B7:B9"/>
    <mergeCell ref="C7:C9"/>
    <mergeCell ref="D7:D9"/>
    <mergeCell ref="E7:J7"/>
    <mergeCell ref="K7:P7"/>
    <mergeCell ref="E8:G8"/>
    <mergeCell ref="H8:J8"/>
    <mergeCell ref="E60:G61"/>
    <mergeCell ref="H60:J61"/>
    <mergeCell ref="A98:D98"/>
    <mergeCell ref="Q7:V7"/>
    <mergeCell ref="W7:Z7"/>
    <mergeCell ref="AA7:AA9"/>
    <mergeCell ref="Q8:S8"/>
    <mergeCell ref="T8:V8"/>
    <mergeCell ref="W8:W9"/>
    <mergeCell ref="X8:X9"/>
    <mergeCell ref="Y8:Z8"/>
  </mergeCells>
  <pageMargins left="0.78740157480314954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B58" workbookViewId="0"/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20.28515625" customWidth="1"/>
    <col min="6" max="6" width="16.42578125" customWidth="1"/>
    <col min="7" max="7" width="21.5703125" customWidth="1"/>
    <col min="8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80"/>
      <c r="B1" s="380"/>
      <c r="C1" s="380"/>
      <c r="D1" s="381"/>
      <c r="E1" s="380"/>
      <c r="F1" s="381"/>
      <c r="G1" s="380"/>
      <c r="H1" s="380"/>
      <c r="I1" s="5"/>
      <c r="J1" s="382" t="s">
        <v>402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80"/>
      <c r="B2" s="380"/>
      <c r="C2" s="380"/>
      <c r="D2" s="381"/>
      <c r="E2" s="380"/>
      <c r="F2" s="381"/>
      <c r="G2" s="380"/>
      <c r="H2" s="443" t="s">
        <v>403</v>
      </c>
      <c r="I2" s="397"/>
      <c r="J2" s="39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80"/>
      <c r="B3" s="380"/>
      <c r="C3" s="380"/>
      <c r="D3" s="381"/>
      <c r="E3" s="380"/>
      <c r="F3" s="381"/>
      <c r="G3" s="380"/>
      <c r="H3" s="38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80"/>
      <c r="B4" s="444" t="s">
        <v>404</v>
      </c>
      <c r="C4" s="397"/>
      <c r="D4" s="397"/>
      <c r="E4" s="397"/>
      <c r="F4" s="397"/>
      <c r="G4" s="397"/>
      <c r="H4" s="397"/>
      <c r="I4" s="397"/>
      <c r="J4" s="39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80"/>
      <c r="B5" s="444" t="s">
        <v>405</v>
      </c>
      <c r="C5" s="397"/>
      <c r="D5" s="397"/>
      <c r="E5" s="397"/>
      <c r="F5" s="397"/>
      <c r="G5" s="397"/>
      <c r="H5" s="397"/>
      <c r="I5" s="397"/>
      <c r="J5" s="39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80"/>
      <c r="B6" s="445" t="s">
        <v>406</v>
      </c>
      <c r="C6" s="397"/>
      <c r="D6" s="397"/>
      <c r="E6" s="397"/>
      <c r="F6" s="397"/>
      <c r="G6" s="397"/>
      <c r="H6" s="397"/>
      <c r="I6" s="397"/>
      <c r="J6" s="397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80"/>
      <c r="B7" s="444" t="s">
        <v>407</v>
      </c>
      <c r="C7" s="397"/>
      <c r="D7" s="397"/>
      <c r="E7" s="397"/>
      <c r="F7" s="397"/>
      <c r="G7" s="397"/>
      <c r="H7" s="397"/>
      <c r="I7" s="397"/>
      <c r="J7" s="39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80"/>
      <c r="B8" s="380"/>
      <c r="C8" s="380"/>
      <c r="D8" s="381"/>
      <c r="E8" s="380"/>
      <c r="F8" s="381"/>
      <c r="G8" s="380"/>
      <c r="H8" s="38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8"/>
      <c r="B9" s="440" t="s">
        <v>408</v>
      </c>
      <c r="C9" s="439"/>
      <c r="D9" s="441"/>
      <c r="E9" s="442" t="s">
        <v>409</v>
      </c>
      <c r="F9" s="439"/>
      <c r="G9" s="439"/>
      <c r="H9" s="439"/>
      <c r="I9" s="439"/>
      <c r="J9" s="441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80.25" customHeight="1" x14ac:dyDescent="0.25">
      <c r="A10" s="383" t="s">
        <v>410</v>
      </c>
      <c r="B10" s="383" t="s">
        <v>411</v>
      </c>
      <c r="C10" s="383" t="s">
        <v>58</v>
      </c>
      <c r="D10" s="384" t="s">
        <v>412</v>
      </c>
      <c r="E10" s="383" t="s">
        <v>413</v>
      </c>
      <c r="F10" s="384" t="s">
        <v>412</v>
      </c>
      <c r="G10" s="383" t="s">
        <v>414</v>
      </c>
      <c r="H10" s="383" t="s">
        <v>415</v>
      </c>
      <c r="I10" s="383" t="s">
        <v>416</v>
      </c>
      <c r="J10" s="383" t="s">
        <v>417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42.75" x14ac:dyDescent="0.25">
      <c r="A11" s="385"/>
      <c r="B11" s="385" t="s">
        <v>100</v>
      </c>
      <c r="C11" s="386" t="s">
        <v>418</v>
      </c>
      <c r="D11" s="387">
        <v>49995</v>
      </c>
      <c r="E11" s="386" t="s">
        <v>419</v>
      </c>
      <c r="F11" s="387">
        <v>49995</v>
      </c>
      <c r="G11" s="386" t="s">
        <v>420</v>
      </c>
      <c r="H11" s="386" t="s">
        <v>421</v>
      </c>
      <c r="I11" s="387">
        <v>49995</v>
      </c>
      <c r="J11" s="386" t="s">
        <v>422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42.75" x14ac:dyDescent="0.25">
      <c r="A12" s="385"/>
      <c r="B12" s="385" t="s">
        <v>102</v>
      </c>
      <c r="C12" s="386" t="s">
        <v>418</v>
      </c>
      <c r="D12" s="387">
        <v>45000</v>
      </c>
      <c r="E12" s="386" t="s">
        <v>423</v>
      </c>
      <c r="F12" s="387">
        <v>45000</v>
      </c>
      <c r="G12" s="386" t="s">
        <v>424</v>
      </c>
      <c r="H12" s="386" t="s">
        <v>421</v>
      </c>
      <c r="I12" s="387">
        <v>45000</v>
      </c>
      <c r="J12" s="386" t="s">
        <v>425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42.75" x14ac:dyDescent="0.25">
      <c r="A13" s="385"/>
      <c r="B13" s="385" t="s">
        <v>104</v>
      </c>
      <c r="C13" s="386" t="s">
        <v>418</v>
      </c>
      <c r="D13" s="387">
        <v>49995</v>
      </c>
      <c r="E13" s="386" t="s">
        <v>426</v>
      </c>
      <c r="F13" s="387">
        <v>49995</v>
      </c>
      <c r="G13" s="386" t="s">
        <v>427</v>
      </c>
      <c r="H13" s="386" t="s">
        <v>421</v>
      </c>
      <c r="I13" s="387">
        <v>49995</v>
      </c>
      <c r="J13" s="386" t="s">
        <v>428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42.75" x14ac:dyDescent="0.25">
      <c r="A14" s="385"/>
      <c r="B14" s="385" t="s">
        <v>106</v>
      </c>
      <c r="C14" s="386" t="s">
        <v>418</v>
      </c>
      <c r="D14" s="387">
        <v>45000</v>
      </c>
      <c r="E14" s="386" t="s">
        <v>429</v>
      </c>
      <c r="F14" s="387">
        <v>45000</v>
      </c>
      <c r="G14" s="386" t="s">
        <v>430</v>
      </c>
      <c r="H14" s="386" t="s">
        <v>421</v>
      </c>
      <c r="I14" s="387">
        <v>45000</v>
      </c>
      <c r="J14" s="386" t="s">
        <v>431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1.25" customHeight="1" x14ac:dyDescent="0.25">
      <c r="A15" s="385"/>
      <c r="B15" s="385" t="s">
        <v>108</v>
      </c>
      <c r="C15" s="386" t="s">
        <v>418</v>
      </c>
      <c r="D15" s="387">
        <v>19980</v>
      </c>
      <c r="E15" s="386" t="s">
        <v>432</v>
      </c>
      <c r="F15" s="387">
        <v>19980</v>
      </c>
      <c r="G15" s="386" t="s">
        <v>433</v>
      </c>
      <c r="H15" s="386" t="s">
        <v>421</v>
      </c>
      <c r="I15" s="387">
        <v>19980</v>
      </c>
      <c r="J15" s="386" t="s">
        <v>434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42.75" x14ac:dyDescent="0.25">
      <c r="A16" s="385"/>
      <c r="B16" s="385" t="s">
        <v>110</v>
      </c>
      <c r="C16" s="386" t="s">
        <v>418</v>
      </c>
      <c r="D16" s="387">
        <v>49995</v>
      </c>
      <c r="E16" s="386" t="s">
        <v>435</v>
      </c>
      <c r="F16" s="387">
        <v>49995</v>
      </c>
      <c r="G16" s="386" t="s">
        <v>436</v>
      </c>
      <c r="H16" s="386" t="s">
        <v>421</v>
      </c>
      <c r="I16" s="387">
        <v>49995</v>
      </c>
      <c r="J16" s="386" t="s">
        <v>437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09.6" x14ac:dyDescent="0.25">
      <c r="A17" s="385"/>
      <c r="B17" s="385" t="s">
        <v>118</v>
      </c>
      <c r="C17" s="386" t="s">
        <v>438</v>
      </c>
      <c r="D17" s="387">
        <v>57192.3</v>
      </c>
      <c r="E17" s="386"/>
      <c r="F17" s="387">
        <v>57192.3</v>
      </c>
      <c r="G17" s="386"/>
      <c r="H17" s="386"/>
      <c r="I17" s="387">
        <v>57192.3</v>
      </c>
      <c r="J17" s="386" t="s">
        <v>439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86.25" x14ac:dyDescent="0.25">
      <c r="A18" s="385"/>
      <c r="B18" s="385" t="s">
        <v>121</v>
      </c>
      <c r="C18" s="386" t="s">
        <v>440</v>
      </c>
      <c r="D18" s="387">
        <v>59985</v>
      </c>
      <c r="E18" s="386" t="s">
        <v>441</v>
      </c>
      <c r="F18" s="387">
        <v>59985</v>
      </c>
      <c r="G18" s="386" t="s">
        <v>442</v>
      </c>
      <c r="H18" s="386" t="s">
        <v>421</v>
      </c>
      <c r="I18" s="387">
        <v>0</v>
      </c>
      <c r="J18" s="38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86.25" x14ac:dyDescent="0.25">
      <c r="A19" s="385"/>
      <c r="B19" s="385" t="s">
        <v>123</v>
      </c>
      <c r="C19" s="386" t="s">
        <v>440</v>
      </c>
      <c r="D19" s="387">
        <v>49995</v>
      </c>
      <c r="E19" s="386" t="s">
        <v>443</v>
      </c>
      <c r="F19" s="387">
        <v>49995</v>
      </c>
      <c r="G19" s="386" t="s">
        <v>444</v>
      </c>
      <c r="H19" s="386" t="s">
        <v>421</v>
      </c>
      <c r="I19" s="387">
        <v>0</v>
      </c>
      <c r="J19" s="38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3.25" x14ac:dyDescent="0.25">
      <c r="A20" s="385"/>
      <c r="B20" s="385" t="s">
        <v>154</v>
      </c>
      <c r="C20" s="386" t="s">
        <v>445</v>
      </c>
      <c r="D20" s="387">
        <v>3392</v>
      </c>
      <c r="E20" s="386" t="s">
        <v>446</v>
      </c>
      <c r="F20" s="387">
        <v>3392</v>
      </c>
      <c r="G20" s="386" t="s">
        <v>447</v>
      </c>
      <c r="H20" s="386" t="s">
        <v>448</v>
      </c>
      <c r="I20" s="387">
        <v>3392</v>
      </c>
      <c r="J20" s="386" t="s">
        <v>449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3.25" x14ac:dyDescent="0.25">
      <c r="A21" s="385"/>
      <c r="B21" s="385" t="s">
        <v>157</v>
      </c>
      <c r="C21" s="386" t="s">
        <v>450</v>
      </c>
      <c r="D21" s="387">
        <v>6089</v>
      </c>
      <c r="E21" s="386" t="s">
        <v>451</v>
      </c>
      <c r="F21" s="387">
        <v>6089</v>
      </c>
      <c r="G21" s="386" t="s">
        <v>452</v>
      </c>
      <c r="H21" s="386" t="s">
        <v>453</v>
      </c>
      <c r="I21" s="387">
        <v>6089</v>
      </c>
      <c r="J21" s="386" t="s">
        <v>454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71.75" x14ac:dyDescent="0.25">
      <c r="A22" s="385"/>
      <c r="B22" s="385" t="s">
        <v>160</v>
      </c>
      <c r="C22" s="386" t="s">
        <v>455</v>
      </c>
      <c r="D22" s="387">
        <v>3600</v>
      </c>
      <c r="E22" s="386" t="s">
        <v>456</v>
      </c>
      <c r="F22" s="387">
        <v>3600</v>
      </c>
      <c r="G22" s="386" t="s">
        <v>457</v>
      </c>
      <c r="H22" s="386" t="s">
        <v>458</v>
      </c>
      <c r="I22" s="387">
        <v>3600</v>
      </c>
      <c r="J22" s="386" t="s">
        <v>459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3.25" x14ac:dyDescent="0.25">
      <c r="A23" s="385"/>
      <c r="B23" s="385" t="s">
        <v>162</v>
      </c>
      <c r="C23" s="386" t="s">
        <v>460</v>
      </c>
      <c r="D23" s="387">
        <v>5641</v>
      </c>
      <c r="E23" s="386" t="s">
        <v>461</v>
      </c>
      <c r="F23" s="387">
        <v>5641</v>
      </c>
      <c r="G23" s="386" t="s">
        <v>462</v>
      </c>
      <c r="H23" s="386" t="s">
        <v>463</v>
      </c>
      <c r="I23" s="387">
        <v>5641</v>
      </c>
      <c r="J23" s="386" t="s">
        <v>464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9" x14ac:dyDescent="0.25">
      <c r="A24" s="385"/>
      <c r="B24" s="385" t="s">
        <v>165</v>
      </c>
      <c r="C24" s="386" t="s">
        <v>465</v>
      </c>
      <c r="D24" s="387">
        <v>3500</v>
      </c>
      <c r="E24" s="386" t="s">
        <v>466</v>
      </c>
      <c r="F24" s="387">
        <v>3500</v>
      </c>
      <c r="G24" s="386" t="s">
        <v>467</v>
      </c>
      <c r="H24" s="386" t="s">
        <v>468</v>
      </c>
      <c r="I24" s="387">
        <v>3500</v>
      </c>
      <c r="J24" s="386" t="s">
        <v>469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86.25" x14ac:dyDescent="0.25">
      <c r="A25" s="385"/>
      <c r="B25" s="385" t="s">
        <v>245</v>
      </c>
      <c r="C25" s="386" t="s">
        <v>470</v>
      </c>
      <c r="D25" s="387">
        <v>747</v>
      </c>
      <c r="E25" s="386" t="s">
        <v>471</v>
      </c>
      <c r="F25" s="387">
        <v>747</v>
      </c>
      <c r="G25" s="386" t="s">
        <v>472</v>
      </c>
      <c r="H25" s="386" t="s">
        <v>473</v>
      </c>
      <c r="I25" s="387">
        <v>747</v>
      </c>
      <c r="J25" s="386" t="s">
        <v>474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3.25" x14ac:dyDescent="0.25">
      <c r="A26" s="385"/>
      <c r="B26" s="385" t="s">
        <v>248</v>
      </c>
      <c r="C26" s="386" t="s">
        <v>475</v>
      </c>
      <c r="D26" s="387">
        <v>5899</v>
      </c>
      <c r="E26" s="386" t="s">
        <v>471</v>
      </c>
      <c r="F26" s="387">
        <v>5899</v>
      </c>
      <c r="G26" s="386" t="s">
        <v>476</v>
      </c>
      <c r="H26" s="386" t="s">
        <v>477</v>
      </c>
      <c r="I26" s="387">
        <v>5899</v>
      </c>
      <c r="J26" s="386" t="s">
        <v>478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86.25" x14ac:dyDescent="0.25">
      <c r="A27" s="385"/>
      <c r="B27" s="385" t="s">
        <v>254</v>
      </c>
      <c r="C27" s="386" t="s">
        <v>479</v>
      </c>
      <c r="D27" s="387">
        <v>28000</v>
      </c>
      <c r="E27" s="386" t="s">
        <v>456</v>
      </c>
      <c r="F27" s="387">
        <v>28000</v>
      </c>
      <c r="G27" s="386" t="s">
        <v>480</v>
      </c>
      <c r="H27" s="386" t="s">
        <v>481</v>
      </c>
      <c r="I27" s="387">
        <v>28000</v>
      </c>
      <c r="J27" s="386" t="s">
        <v>482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6.25" x14ac:dyDescent="0.25">
      <c r="A28" s="385"/>
      <c r="B28" s="385" t="s">
        <v>257</v>
      </c>
      <c r="C28" s="386" t="s">
        <v>483</v>
      </c>
      <c r="D28" s="387">
        <v>483</v>
      </c>
      <c r="E28" s="386" t="s">
        <v>461</v>
      </c>
      <c r="F28" s="387">
        <v>483</v>
      </c>
      <c r="G28" s="386" t="s">
        <v>484</v>
      </c>
      <c r="H28" s="386" t="s">
        <v>485</v>
      </c>
      <c r="I28" s="387">
        <v>483</v>
      </c>
      <c r="J28" s="386" t="s">
        <v>464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86.25" x14ac:dyDescent="0.25">
      <c r="A29" s="385"/>
      <c r="B29" s="385" t="s">
        <v>262</v>
      </c>
      <c r="C29" s="386" t="s">
        <v>486</v>
      </c>
      <c r="D29" s="387">
        <v>8000</v>
      </c>
      <c r="E29" s="386" t="s">
        <v>487</v>
      </c>
      <c r="F29" s="387">
        <v>8000</v>
      </c>
      <c r="G29" s="386" t="s">
        <v>488</v>
      </c>
      <c r="H29" s="386" t="s">
        <v>489</v>
      </c>
      <c r="I29" s="387">
        <v>8000</v>
      </c>
      <c r="J29" s="386" t="s">
        <v>490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86.25" x14ac:dyDescent="0.25">
      <c r="A30" s="385"/>
      <c r="B30" s="385" t="s">
        <v>264</v>
      </c>
      <c r="C30" s="386" t="s">
        <v>491</v>
      </c>
      <c r="D30" s="387">
        <v>5000</v>
      </c>
      <c r="E30" s="386" t="s">
        <v>487</v>
      </c>
      <c r="F30" s="387">
        <v>5000</v>
      </c>
      <c r="G30" s="386" t="s">
        <v>492</v>
      </c>
      <c r="H30" s="386" t="s">
        <v>493</v>
      </c>
      <c r="I30" s="387">
        <v>5000</v>
      </c>
      <c r="J30" s="386" t="s">
        <v>494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86.25" x14ac:dyDescent="0.25">
      <c r="A31" s="385"/>
      <c r="B31" s="385" t="s">
        <v>267</v>
      </c>
      <c r="C31" s="386" t="s">
        <v>495</v>
      </c>
      <c r="D31" s="387">
        <v>2500</v>
      </c>
      <c r="E31" s="386" t="s">
        <v>487</v>
      </c>
      <c r="F31" s="387">
        <v>2500</v>
      </c>
      <c r="G31" s="386" t="s">
        <v>496</v>
      </c>
      <c r="H31" s="386" t="s">
        <v>497</v>
      </c>
      <c r="I31" s="387">
        <v>2500</v>
      </c>
      <c r="J31" s="386" t="s">
        <v>498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86.25" x14ac:dyDescent="0.25">
      <c r="A32" s="385"/>
      <c r="B32" s="385" t="s">
        <v>269</v>
      </c>
      <c r="C32" s="386" t="s">
        <v>499</v>
      </c>
      <c r="D32" s="387">
        <v>6000</v>
      </c>
      <c r="E32" s="386" t="s">
        <v>487</v>
      </c>
      <c r="F32" s="387">
        <v>6000</v>
      </c>
      <c r="G32" s="386" t="s">
        <v>500</v>
      </c>
      <c r="H32" s="386" t="s">
        <v>501</v>
      </c>
      <c r="I32" s="387">
        <v>6000</v>
      </c>
      <c r="J32" s="386" t="s">
        <v>502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86.25" x14ac:dyDescent="0.25">
      <c r="A33" s="385"/>
      <c r="B33" s="385" t="s">
        <v>271</v>
      </c>
      <c r="C33" s="386" t="s">
        <v>503</v>
      </c>
      <c r="D33" s="387">
        <v>1000</v>
      </c>
      <c r="E33" s="386" t="s">
        <v>487</v>
      </c>
      <c r="F33" s="387">
        <v>1000</v>
      </c>
      <c r="G33" s="386" t="s">
        <v>504</v>
      </c>
      <c r="H33" s="386" t="s">
        <v>505</v>
      </c>
      <c r="I33" s="387">
        <v>1000</v>
      </c>
      <c r="J33" s="386" t="s">
        <v>506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86.25" x14ac:dyDescent="0.25">
      <c r="A34" s="385"/>
      <c r="B34" s="385" t="s">
        <v>273</v>
      </c>
      <c r="C34" s="386" t="s">
        <v>507</v>
      </c>
      <c r="D34" s="387">
        <v>12000</v>
      </c>
      <c r="E34" s="386" t="s">
        <v>487</v>
      </c>
      <c r="F34" s="387">
        <v>12000</v>
      </c>
      <c r="G34" s="386" t="s">
        <v>508</v>
      </c>
      <c r="H34" s="386" t="s">
        <v>509</v>
      </c>
      <c r="I34" s="387">
        <v>12000</v>
      </c>
      <c r="J34" s="386" t="s">
        <v>510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86.25" x14ac:dyDescent="0.25">
      <c r="A35" s="385"/>
      <c r="B35" s="385" t="s">
        <v>275</v>
      </c>
      <c r="C35" s="386" t="s">
        <v>511</v>
      </c>
      <c r="D35" s="387">
        <v>15000</v>
      </c>
      <c r="E35" s="386" t="s">
        <v>487</v>
      </c>
      <c r="F35" s="387">
        <v>15000</v>
      </c>
      <c r="G35" s="386" t="s">
        <v>512</v>
      </c>
      <c r="H35" s="386" t="s">
        <v>513</v>
      </c>
      <c r="I35" s="387">
        <v>15000</v>
      </c>
      <c r="J35" s="386" t="s">
        <v>514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86.25" x14ac:dyDescent="0.25">
      <c r="A36" s="385"/>
      <c r="B36" s="385" t="s">
        <v>277</v>
      </c>
      <c r="C36" s="386" t="s">
        <v>515</v>
      </c>
      <c r="D36" s="387">
        <v>900</v>
      </c>
      <c r="E36" s="386" t="s">
        <v>456</v>
      </c>
      <c r="F36" s="387">
        <v>900</v>
      </c>
      <c r="G36" s="386" t="s">
        <v>516</v>
      </c>
      <c r="H36" s="386" t="s">
        <v>517</v>
      </c>
      <c r="I36" s="387">
        <v>900</v>
      </c>
      <c r="J36" s="386" t="s">
        <v>518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86.25" x14ac:dyDescent="0.25">
      <c r="A37" s="385"/>
      <c r="B37" s="385" t="s">
        <v>279</v>
      </c>
      <c r="C37" s="386" t="s">
        <v>519</v>
      </c>
      <c r="D37" s="387">
        <v>1400</v>
      </c>
      <c r="E37" s="386" t="s">
        <v>456</v>
      </c>
      <c r="F37" s="387">
        <v>1400</v>
      </c>
      <c r="G37" s="386" t="s">
        <v>520</v>
      </c>
      <c r="H37" s="386" t="s">
        <v>521</v>
      </c>
      <c r="I37" s="387">
        <v>1400</v>
      </c>
      <c r="J37" s="386" t="s">
        <v>522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86.25" x14ac:dyDescent="0.25">
      <c r="A38" s="385"/>
      <c r="B38" s="385" t="s">
        <v>281</v>
      </c>
      <c r="C38" s="386" t="s">
        <v>523</v>
      </c>
      <c r="D38" s="387">
        <v>1050</v>
      </c>
      <c r="E38" s="386" t="s">
        <v>456</v>
      </c>
      <c r="F38" s="387">
        <v>1050</v>
      </c>
      <c r="G38" s="386" t="s">
        <v>524</v>
      </c>
      <c r="H38" s="386" t="s">
        <v>525</v>
      </c>
      <c r="I38" s="387">
        <v>1050</v>
      </c>
      <c r="J38" s="386" t="s">
        <v>526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86.25" x14ac:dyDescent="0.25">
      <c r="A39" s="385"/>
      <c r="B39" s="385" t="s">
        <v>291</v>
      </c>
      <c r="C39" s="386" t="s">
        <v>527</v>
      </c>
      <c r="D39" s="387">
        <v>14000</v>
      </c>
      <c r="E39" s="386" t="s">
        <v>528</v>
      </c>
      <c r="F39" s="387">
        <v>14000</v>
      </c>
      <c r="G39" s="386" t="s">
        <v>529</v>
      </c>
      <c r="H39" s="386" t="s">
        <v>530</v>
      </c>
      <c r="I39" s="387">
        <v>14000</v>
      </c>
      <c r="J39" s="386" t="s">
        <v>531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86.25" x14ac:dyDescent="0.25">
      <c r="A40" s="385"/>
      <c r="B40" s="385" t="s">
        <v>294</v>
      </c>
      <c r="C40" s="386" t="s">
        <v>532</v>
      </c>
      <c r="D40" s="387">
        <v>12150</v>
      </c>
      <c r="E40" s="386" t="s">
        <v>456</v>
      </c>
      <c r="F40" s="387">
        <v>12150</v>
      </c>
      <c r="G40" s="386" t="s">
        <v>533</v>
      </c>
      <c r="H40" s="386" t="s">
        <v>534</v>
      </c>
      <c r="I40" s="387">
        <v>12150</v>
      </c>
      <c r="J40" s="386" t="s">
        <v>535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72" x14ac:dyDescent="0.25">
      <c r="A41" s="385"/>
      <c r="B41" s="385" t="s">
        <v>296</v>
      </c>
      <c r="C41" s="386" t="s">
        <v>536</v>
      </c>
      <c r="D41" s="387">
        <v>20135</v>
      </c>
      <c r="E41" s="386" t="s">
        <v>537</v>
      </c>
      <c r="F41" s="387">
        <v>20135</v>
      </c>
      <c r="G41" s="386" t="s">
        <v>538</v>
      </c>
      <c r="H41" s="386" t="s">
        <v>539</v>
      </c>
      <c r="I41" s="387">
        <v>20135</v>
      </c>
      <c r="J41" s="386" t="s">
        <v>540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43.5" x14ac:dyDescent="0.25">
      <c r="A42" s="385"/>
      <c r="B42" s="385" t="s">
        <v>304</v>
      </c>
      <c r="C42" s="386" t="s">
        <v>541</v>
      </c>
      <c r="D42" s="387">
        <v>3080</v>
      </c>
      <c r="E42" s="386"/>
      <c r="F42" s="387">
        <v>3080</v>
      </c>
      <c r="G42" s="386"/>
      <c r="H42" s="386"/>
      <c r="I42" s="387">
        <v>3080</v>
      </c>
      <c r="J42" s="386" t="s">
        <v>542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86.25" x14ac:dyDescent="0.25">
      <c r="A43" s="385"/>
      <c r="B43" s="385" t="s">
        <v>543</v>
      </c>
      <c r="C43" s="386" t="s">
        <v>544</v>
      </c>
      <c r="D43" s="387">
        <v>28000</v>
      </c>
      <c r="E43" s="386" t="s">
        <v>545</v>
      </c>
      <c r="F43" s="387">
        <v>28000</v>
      </c>
      <c r="G43" s="386" t="s">
        <v>546</v>
      </c>
      <c r="H43" s="386" t="s">
        <v>547</v>
      </c>
      <c r="I43" s="387">
        <v>0</v>
      </c>
      <c r="J43" s="38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86.25" x14ac:dyDescent="0.25">
      <c r="A44" s="385"/>
      <c r="B44" s="385" t="s">
        <v>548</v>
      </c>
      <c r="C44" s="386" t="s">
        <v>549</v>
      </c>
      <c r="D44" s="387">
        <v>15000</v>
      </c>
      <c r="E44" s="386" t="s">
        <v>550</v>
      </c>
      <c r="F44" s="387">
        <v>15000</v>
      </c>
      <c r="G44" s="386" t="s">
        <v>551</v>
      </c>
      <c r="H44" s="386" t="s">
        <v>552</v>
      </c>
      <c r="I44" s="387">
        <v>15000</v>
      </c>
      <c r="J44" s="386" t="s">
        <v>553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43.5" x14ac:dyDescent="0.25">
      <c r="A45" s="385"/>
      <c r="B45" s="385" t="s">
        <v>554</v>
      </c>
      <c r="C45" s="386" t="s">
        <v>555</v>
      </c>
      <c r="D45" s="387">
        <v>3300</v>
      </c>
      <c r="E45" s="386"/>
      <c r="F45" s="387">
        <v>3300</v>
      </c>
      <c r="G45" s="386"/>
      <c r="H45" s="386"/>
      <c r="I45" s="387">
        <v>3300</v>
      </c>
      <c r="J45" s="386" t="s">
        <v>556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72" x14ac:dyDescent="0.25">
      <c r="A46" s="385"/>
      <c r="B46" s="385" t="s">
        <v>557</v>
      </c>
      <c r="C46" s="386" t="s">
        <v>558</v>
      </c>
      <c r="D46" s="387">
        <v>18000</v>
      </c>
      <c r="E46" s="386" t="s">
        <v>559</v>
      </c>
      <c r="F46" s="387">
        <v>18000</v>
      </c>
      <c r="G46" s="386" t="s">
        <v>560</v>
      </c>
      <c r="H46" s="386" t="s">
        <v>561</v>
      </c>
      <c r="I46" s="387">
        <v>18000</v>
      </c>
      <c r="J46" s="386" t="s">
        <v>562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86.25" x14ac:dyDescent="0.25">
      <c r="A47" s="385"/>
      <c r="B47" s="385" t="s">
        <v>345</v>
      </c>
      <c r="C47" s="386" t="s">
        <v>563</v>
      </c>
      <c r="D47" s="387">
        <v>31434.42</v>
      </c>
      <c r="E47" s="386" t="s">
        <v>564</v>
      </c>
      <c r="F47" s="387">
        <v>31434.42</v>
      </c>
      <c r="G47" s="386" t="s">
        <v>565</v>
      </c>
      <c r="H47" s="386" t="s">
        <v>566</v>
      </c>
      <c r="I47" s="387">
        <v>23680.959999999999</v>
      </c>
      <c r="J47" s="386" t="s">
        <v>567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72" x14ac:dyDescent="0.25">
      <c r="A48" s="385"/>
      <c r="B48" s="385" t="s">
        <v>347</v>
      </c>
      <c r="C48" s="386" t="s">
        <v>568</v>
      </c>
      <c r="D48" s="387">
        <v>49000</v>
      </c>
      <c r="E48" s="386" t="s">
        <v>569</v>
      </c>
      <c r="F48" s="387">
        <v>49000</v>
      </c>
      <c r="G48" s="386" t="s">
        <v>570</v>
      </c>
      <c r="H48" s="386" t="s">
        <v>571</v>
      </c>
      <c r="I48" s="387">
        <v>49000</v>
      </c>
      <c r="J48" s="386" t="s">
        <v>572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86.25" x14ac:dyDescent="0.25">
      <c r="A49" s="385"/>
      <c r="B49" s="385" t="s">
        <v>350</v>
      </c>
      <c r="C49" s="386" t="s">
        <v>573</v>
      </c>
      <c r="D49" s="387">
        <v>18000</v>
      </c>
      <c r="E49" s="386" t="s">
        <v>564</v>
      </c>
      <c r="F49" s="387">
        <v>18000</v>
      </c>
      <c r="G49" s="386" t="s">
        <v>574</v>
      </c>
      <c r="H49" s="386" t="s">
        <v>575</v>
      </c>
      <c r="I49" s="387">
        <v>18000</v>
      </c>
      <c r="J49" s="386" t="s">
        <v>576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57.75" x14ac:dyDescent="0.25">
      <c r="A50" s="385"/>
      <c r="B50" s="385" t="s">
        <v>352</v>
      </c>
      <c r="C50" s="386" t="s">
        <v>577</v>
      </c>
      <c r="D50" s="387">
        <v>116600</v>
      </c>
      <c r="E50" s="386" t="s">
        <v>578</v>
      </c>
      <c r="F50" s="387">
        <v>116600</v>
      </c>
      <c r="G50" s="386" t="s">
        <v>579</v>
      </c>
      <c r="H50" s="386" t="s">
        <v>580</v>
      </c>
      <c r="I50" s="387">
        <v>85000</v>
      </c>
      <c r="J50" s="386" t="s">
        <v>581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43.5" x14ac:dyDescent="0.25">
      <c r="A51" s="385"/>
      <c r="B51" s="385" t="s">
        <v>367</v>
      </c>
      <c r="C51" s="386" t="s">
        <v>582</v>
      </c>
      <c r="D51" s="387">
        <v>1884.58</v>
      </c>
      <c r="E51" s="386" t="s">
        <v>583</v>
      </c>
      <c r="F51" s="387">
        <v>1884.58</v>
      </c>
      <c r="G51" s="386" t="s">
        <v>584</v>
      </c>
      <c r="H51" s="386"/>
      <c r="I51" s="387">
        <v>1884.58</v>
      </c>
      <c r="J51" s="386" t="s">
        <v>585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72" x14ac:dyDescent="0.25">
      <c r="A52" s="385"/>
      <c r="B52" s="385" t="s">
        <v>371</v>
      </c>
      <c r="C52" s="386" t="s">
        <v>586</v>
      </c>
      <c r="D52" s="387">
        <v>4655</v>
      </c>
      <c r="E52" s="386" t="s">
        <v>587</v>
      </c>
      <c r="F52" s="387">
        <v>4655</v>
      </c>
      <c r="G52" s="386" t="s">
        <v>588</v>
      </c>
      <c r="H52" s="386" t="s">
        <v>589</v>
      </c>
      <c r="I52" s="387">
        <v>4655</v>
      </c>
      <c r="J52" s="386" t="s">
        <v>590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86.25" x14ac:dyDescent="0.25">
      <c r="A53" s="385"/>
      <c r="B53" s="385" t="s">
        <v>374</v>
      </c>
      <c r="C53" s="386" t="s">
        <v>591</v>
      </c>
      <c r="D53" s="387">
        <v>38800</v>
      </c>
      <c r="E53" s="386" t="s">
        <v>592</v>
      </c>
      <c r="F53" s="387">
        <v>38800</v>
      </c>
      <c r="G53" s="386" t="s">
        <v>593</v>
      </c>
      <c r="H53" s="386" t="s">
        <v>594</v>
      </c>
      <c r="I53" s="387">
        <v>38800</v>
      </c>
      <c r="J53" s="386" t="s">
        <v>595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86.25" x14ac:dyDescent="0.25">
      <c r="A54" s="385"/>
      <c r="B54" s="385" t="s">
        <v>377</v>
      </c>
      <c r="C54" s="386" t="s">
        <v>596</v>
      </c>
      <c r="D54" s="387">
        <v>18000</v>
      </c>
      <c r="E54" s="386" t="s">
        <v>545</v>
      </c>
      <c r="F54" s="387">
        <v>18000</v>
      </c>
      <c r="G54" s="386" t="s">
        <v>597</v>
      </c>
      <c r="H54" s="386" t="s">
        <v>598</v>
      </c>
      <c r="I54" s="387">
        <v>0</v>
      </c>
      <c r="J54" s="38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86.25" x14ac:dyDescent="0.25">
      <c r="A55" s="385"/>
      <c r="B55" s="385" t="s">
        <v>381</v>
      </c>
      <c r="C55" s="386" t="s">
        <v>599</v>
      </c>
      <c r="D55" s="387">
        <v>3600</v>
      </c>
      <c r="E55" s="386" t="s">
        <v>545</v>
      </c>
      <c r="F55" s="387">
        <v>3600</v>
      </c>
      <c r="G55" s="386" t="s">
        <v>600</v>
      </c>
      <c r="H55" s="386" t="s">
        <v>601</v>
      </c>
      <c r="I55" s="387">
        <v>0</v>
      </c>
      <c r="J55" s="38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86.25" x14ac:dyDescent="0.25">
      <c r="A56" s="385"/>
      <c r="B56" s="385" t="s">
        <v>385</v>
      </c>
      <c r="C56" s="386" t="s">
        <v>602</v>
      </c>
      <c r="D56" s="387">
        <v>31800</v>
      </c>
      <c r="E56" s="386" t="s">
        <v>559</v>
      </c>
      <c r="F56" s="387">
        <v>31800</v>
      </c>
      <c r="G56" s="386" t="s">
        <v>603</v>
      </c>
      <c r="H56" s="386" t="s">
        <v>571</v>
      </c>
      <c r="I56" s="387">
        <v>31800</v>
      </c>
      <c r="J56" s="386" t="s">
        <v>604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86.25" x14ac:dyDescent="0.25">
      <c r="A57" s="385"/>
      <c r="B57" s="385" t="s">
        <v>388</v>
      </c>
      <c r="C57" s="386" t="s">
        <v>605</v>
      </c>
      <c r="D57" s="387">
        <v>4500</v>
      </c>
      <c r="E57" s="386" t="s">
        <v>606</v>
      </c>
      <c r="F57" s="387">
        <v>4500</v>
      </c>
      <c r="G57" s="386" t="s">
        <v>607</v>
      </c>
      <c r="H57" s="386" t="s">
        <v>608</v>
      </c>
      <c r="I57" s="387">
        <v>4500</v>
      </c>
      <c r="J57" s="386" t="s">
        <v>609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86.25" x14ac:dyDescent="0.25">
      <c r="A58" s="385"/>
      <c r="B58" s="385" t="s">
        <v>390</v>
      </c>
      <c r="C58" s="386" t="s">
        <v>610</v>
      </c>
      <c r="D58" s="387">
        <v>2000</v>
      </c>
      <c r="E58" s="386" t="s">
        <v>611</v>
      </c>
      <c r="F58" s="387">
        <v>2000</v>
      </c>
      <c r="G58" s="386" t="s">
        <v>612</v>
      </c>
      <c r="H58" s="386" t="s">
        <v>613</v>
      </c>
      <c r="I58" s="387">
        <v>2000</v>
      </c>
      <c r="J58" s="386" t="s">
        <v>614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86.25" x14ac:dyDescent="0.25">
      <c r="A59" s="385"/>
      <c r="B59" s="385" t="s">
        <v>390</v>
      </c>
      <c r="C59" s="386" t="s">
        <v>610</v>
      </c>
      <c r="D59" s="387">
        <v>4000</v>
      </c>
      <c r="E59" s="386" t="s">
        <v>615</v>
      </c>
      <c r="F59" s="387">
        <v>4000</v>
      </c>
      <c r="G59" s="386" t="s">
        <v>616</v>
      </c>
      <c r="H59" s="386" t="s">
        <v>613</v>
      </c>
      <c r="I59" s="387">
        <v>4000</v>
      </c>
      <c r="J59" s="386" t="s">
        <v>617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86.25" x14ac:dyDescent="0.25">
      <c r="A60" s="385"/>
      <c r="B60" s="385" t="s">
        <v>390</v>
      </c>
      <c r="C60" s="386" t="s">
        <v>610</v>
      </c>
      <c r="D60" s="387">
        <v>2000</v>
      </c>
      <c r="E60" s="386" t="s">
        <v>618</v>
      </c>
      <c r="F60" s="387">
        <v>2000</v>
      </c>
      <c r="G60" s="386" t="s">
        <v>619</v>
      </c>
      <c r="H60" s="386" t="s">
        <v>613</v>
      </c>
      <c r="I60" s="387">
        <v>2000</v>
      </c>
      <c r="J60" s="386" t="s">
        <v>620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86.25" x14ac:dyDescent="0.25">
      <c r="A61" s="385"/>
      <c r="B61" s="385" t="s">
        <v>390</v>
      </c>
      <c r="C61" s="386" t="s">
        <v>610</v>
      </c>
      <c r="D61" s="387">
        <v>2000</v>
      </c>
      <c r="E61" s="386" t="s">
        <v>621</v>
      </c>
      <c r="F61" s="387">
        <v>2000</v>
      </c>
      <c r="G61" s="386" t="s">
        <v>622</v>
      </c>
      <c r="H61" s="386" t="s">
        <v>623</v>
      </c>
      <c r="I61" s="387">
        <v>2000</v>
      </c>
      <c r="J61" s="386" t="s">
        <v>624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86.25" x14ac:dyDescent="0.25">
      <c r="A62" s="385"/>
      <c r="B62" s="385" t="s">
        <v>390</v>
      </c>
      <c r="C62" s="386" t="s">
        <v>610</v>
      </c>
      <c r="D62" s="387">
        <v>2000</v>
      </c>
      <c r="E62" s="386" t="s">
        <v>625</v>
      </c>
      <c r="F62" s="387">
        <v>2000</v>
      </c>
      <c r="G62" s="386" t="s">
        <v>626</v>
      </c>
      <c r="H62" s="386" t="s">
        <v>623</v>
      </c>
      <c r="I62" s="387">
        <v>2000</v>
      </c>
      <c r="J62" s="386" t="s">
        <v>627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86.25" x14ac:dyDescent="0.25">
      <c r="A63" s="385"/>
      <c r="B63" s="385" t="s">
        <v>390</v>
      </c>
      <c r="C63" s="386" t="s">
        <v>610</v>
      </c>
      <c r="D63" s="387">
        <v>2000</v>
      </c>
      <c r="E63" s="386" t="s">
        <v>628</v>
      </c>
      <c r="F63" s="387">
        <v>2000</v>
      </c>
      <c r="G63" s="386" t="s">
        <v>629</v>
      </c>
      <c r="H63" s="386" t="s">
        <v>623</v>
      </c>
      <c r="I63" s="387">
        <v>2000</v>
      </c>
      <c r="J63" s="386" t="s">
        <v>630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86.25" x14ac:dyDescent="0.25">
      <c r="A64" s="385"/>
      <c r="B64" s="385" t="s">
        <v>390</v>
      </c>
      <c r="C64" s="386" t="s">
        <v>610</v>
      </c>
      <c r="D64" s="387">
        <v>2000</v>
      </c>
      <c r="E64" s="386" t="s">
        <v>631</v>
      </c>
      <c r="F64" s="387">
        <v>2000</v>
      </c>
      <c r="G64" s="386" t="s">
        <v>632</v>
      </c>
      <c r="H64" s="386" t="s">
        <v>633</v>
      </c>
      <c r="I64" s="387">
        <v>2000</v>
      </c>
      <c r="J64" s="386" t="s">
        <v>634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86.25" x14ac:dyDescent="0.25">
      <c r="A65" s="385"/>
      <c r="B65" s="385" t="s">
        <v>390</v>
      </c>
      <c r="C65" s="386" t="s">
        <v>610</v>
      </c>
      <c r="D65" s="387">
        <v>2000</v>
      </c>
      <c r="E65" s="386" t="s">
        <v>635</v>
      </c>
      <c r="F65" s="387">
        <v>2000</v>
      </c>
      <c r="G65" s="386" t="s">
        <v>636</v>
      </c>
      <c r="H65" s="386" t="s">
        <v>633</v>
      </c>
      <c r="I65" s="387">
        <v>2000</v>
      </c>
      <c r="J65" s="386" t="s">
        <v>637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86.25" x14ac:dyDescent="0.25">
      <c r="A66" s="385"/>
      <c r="B66" s="385" t="s">
        <v>390</v>
      </c>
      <c r="C66" s="386" t="s">
        <v>610</v>
      </c>
      <c r="D66" s="387">
        <v>2000</v>
      </c>
      <c r="E66" s="386" t="s">
        <v>638</v>
      </c>
      <c r="F66" s="387">
        <v>2000</v>
      </c>
      <c r="G66" s="386" t="s">
        <v>639</v>
      </c>
      <c r="H66" s="386" t="s">
        <v>633</v>
      </c>
      <c r="I66" s="387">
        <v>2000</v>
      </c>
      <c r="J66" s="386" t="s">
        <v>640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43.5" x14ac:dyDescent="0.25">
      <c r="A67" s="385"/>
      <c r="B67" s="385" t="s">
        <v>393</v>
      </c>
      <c r="C67" s="386" t="s">
        <v>641</v>
      </c>
      <c r="D67" s="387">
        <v>990</v>
      </c>
      <c r="E67" s="386"/>
      <c r="F67" s="387">
        <v>990</v>
      </c>
      <c r="G67" s="386"/>
      <c r="H67" s="386"/>
      <c r="I67" s="387">
        <v>990</v>
      </c>
      <c r="J67" s="386" t="s">
        <v>642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3" x14ac:dyDescent="0.25">
      <c r="A68" s="385"/>
      <c r="B68" s="385" t="s">
        <v>395</v>
      </c>
      <c r="C68" s="386" t="s">
        <v>643</v>
      </c>
      <c r="D68" s="387">
        <v>4400</v>
      </c>
      <c r="E68" s="386"/>
      <c r="F68" s="387">
        <v>4400</v>
      </c>
      <c r="G68" s="386"/>
      <c r="H68" s="386"/>
      <c r="I68" s="387">
        <v>4400</v>
      </c>
      <c r="J68" s="386" t="s">
        <v>644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385"/>
      <c r="B69" s="385"/>
      <c r="C69" s="386"/>
      <c r="D69" s="387"/>
      <c r="E69" s="386"/>
      <c r="F69" s="387"/>
      <c r="G69" s="386"/>
      <c r="H69" s="386"/>
      <c r="I69" s="387"/>
      <c r="J69" s="38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85"/>
      <c r="B70" s="385"/>
      <c r="C70" s="386"/>
      <c r="D70" s="387"/>
      <c r="E70" s="386"/>
      <c r="F70" s="387"/>
      <c r="G70" s="386"/>
      <c r="H70" s="386"/>
      <c r="I70" s="387"/>
      <c r="J70" s="38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88"/>
      <c r="B71" s="438" t="s">
        <v>645</v>
      </c>
      <c r="C71" s="439"/>
      <c r="D71" s="389">
        <f>SUM(D11:D70)</f>
        <v>994667.3</v>
      </c>
      <c r="E71" s="390"/>
      <c r="F71" s="389">
        <f>SUM(F11:F70)</f>
        <v>994667.3</v>
      </c>
      <c r="G71" s="390"/>
      <c r="H71" s="390"/>
      <c r="I71" s="389">
        <f>SUM(I11:I70)</f>
        <v>795733.84</v>
      </c>
      <c r="J71" s="390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</row>
    <row r="72" spans="1:26" ht="14.25" customHeight="1" x14ac:dyDescent="0.25">
      <c r="A72" s="380"/>
      <c r="B72" s="380"/>
      <c r="C72" s="380"/>
      <c r="D72" s="381"/>
      <c r="E72" s="380"/>
      <c r="F72" s="381"/>
      <c r="G72" s="380"/>
      <c r="H72" s="38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18"/>
      <c r="B73" s="440" t="s">
        <v>646</v>
      </c>
      <c r="C73" s="439"/>
      <c r="D73" s="441"/>
      <c r="E73" s="442" t="s">
        <v>409</v>
      </c>
      <c r="F73" s="439"/>
      <c r="G73" s="439"/>
      <c r="H73" s="439"/>
      <c r="I73" s="439"/>
      <c r="J73" s="441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 x14ac:dyDescent="0.25">
      <c r="A74" s="383" t="s">
        <v>410</v>
      </c>
      <c r="B74" s="383" t="s">
        <v>411</v>
      </c>
      <c r="C74" s="383" t="s">
        <v>58</v>
      </c>
      <c r="D74" s="384" t="s">
        <v>412</v>
      </c>
      <c r="E74" s="383" t="s">
        <v>413</v>
      </c>
      <c r="F74" s="384" t="s">
        <v>412</v>
      </c>
      <c r="G74" s="383" t="s">
        <v>414</v>
      </c>
      <c r="H74" s="383" t="s">
        <v>415</v>
      </c>
      <c r="I74" s="383" t="s">
        <v>416</v>
      </c>
      <c r="J74" s="383" t="s">
        <v>417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56.25" customHeight="1" x14ac:dyDescent="0.25">
      <c r="A75" s="385"/>
      <c r="B75" s="385" t="s">
        <v>339</v>
      </c>
      <c r="C75" s="386" t="s">
        <v>340</v>
      </c>
      <c r="D75" s="387">
        <v>30000</v>
      </c>
      <c r="E75" s="386" t="s">
        <v>647</v>
      </c>
      <c r="F75" s="387">
        <v>30000</v>
      </c>
      <c r="G75" s="386" t="s">
        <v>648</v>
      </c>
      <c r="H75" s="392" t="s">
        <v>649</v>
      </c>
      <c r="I75" s="387">
        <v>30000</v>
      </c>
      <c r="J75" s="386" t="s">
        <v>650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85"/>
      <c r="B76" s="385"/>
      <c r="C76" s="386"/>
      <c r="D76" s="387"/>
      <c r="E76" s="386"/>
      <c r="F76" s="387"/>
      <c r="G76" s="386"/>
      <c r="H76" s="386"/>
      <c r="I76" s="387"/>
      <c r="J76" s="38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88"/>
      <c r="B77" s="438" t="s">
        <v>645</v>
      </c>
      <c r="C77" s="439"/>
      <c r="D77" s="389">
        <f>SUM(D75:D76)</f>
        <v>30000</v>
      </c>
      <c r="E77" s="390"/>
      <c r="F77" s="389">
        <f>SUM(F75:F76)</f>
        <v>30000</v>
      </c>
      <c r="G77" s="390"/>
      <c r="H77" s="390"/>
      <c r="I77" s="389">
        <f>SUM(I75:I76)</f>
        <v>30000</v>
      </c>
      <c r="J77" s="390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</row>
    <row r="78" spans="1:26" ht="14.25" customHeight="1" x14ac:dyDescent="0.25">
      <c r="A78" s="380"/>
      <c r="B78" s="380"/>
      <c r="C78" s="380"/>
      <c r="D78" s="381"/>
      <c r="E78" s="380"/>
      <c r="F78" s="381"/>
      <c r="G78" s="380"/>
      <c r="H78" s="38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18"/>
      <c r="B79" s="440" t="s">
        <v>651</v>
      </c>
      <c r="C79" s="439"/>
      <c r="D79" s="441"/>
      <c r="E79" s="442" t="s">
        <v>409</v>
      </c>
      <c r="F79" s="439"/>
      <c r="G79" s="439"/>
      <c r="H79" s="439"/>
      <c r="I79" s="439"/>
      <c r="J79" s="441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4.25" customHeight="1" x14ac:dyDescent="0.25">
      <c r="A80" s="383" t="s">
        <v>410</v>
      </c>
      <c r="B80" s="383" t="s">
        <v>411</v>
      </c>
      <c r="C80" s="383" t="s">
        <v>58</v>
      </c>
      <c r="D80" s="384" t="s">
        <v>412</v>
      </c>
      <c r="E80" s="383" t="s">
        <v>413</v>
      </c>
      <c r="F80" s="384" t="s">
        <v>412</v>
      </c>
      <c r="G80" s="383" t="s">
        <v>414</v>
      </c>
      <c r="H80" s="383" t="s">
        <v>415</v>
      </c>
      <c r="I80" s="383" t="s">
        <v>416</v>
      </c>
      <c r="J80" s="383" t="s">
        <v>417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385"/>
      <c r="B81" s="385" t="s">
        <v>85</v>
      </c>
      <c r="C81" s="386"/>
      <c r="D81" s="387"/>
      <c r="E81" s="386"/>
      <c r="F81" s="387"/>
      <c r="G81" s="386"/>
      <c r="H81" s="393"/>
      <c r="I81" s="387"/>
      <c r="J81" s="38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85"/>
      <c r="B82" s="385" t="s">
        <v>129</v>
      </c>
      <c r="C82" s="386"/>
      <c r="D82" s="387"/>
      <c r="E82" s="386"/>
      <c r="F82" s="387"/>
      <c r="G82" s="386"/>
      <c r="H82" s="386"/>
      <c r="I82" s="387"/>
      <c r="J82" s="38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85"/>
      <c r="B83" s="385" t="s">
        <v>136</v>
      </c>
      <c r="C83" s="386"/>
      <c r="D83" s="387"/>
      <c r="E83" s="386"/>
      <c r="F83" s="387"/>
      <c r="G83" s="386"/>
      <c r="H83" s="386"/>
      <c r="I83" s="387"/>
      <c r="J83" s="38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85"/>
      <c r="B84" s="385" t="s">
        <v>152</v>
      </c>
      <c r="C84" s="386"/>
      <c r="D84" s="387"/>
      <c r="E84" s="386"/>
      <c r="F84" s="387"/>
      <c r="G84" s="386"/>
      <c r="H84" s="386"/>
      <c r="I84" s="387"/>
      <c r="J84" s="38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85"/>
      <c r="B85" s="385" t="s">
        <v>179</v>
      </c>
      <c r="C85" s="386"/>
      <c r="D85" s="387"/>
      <c r="E85" s="386"/>
      <c r="F85" s="387"/>
      <c r="G85" s="386"/>
      <c r="H85" s="386"/>
      <c r="I85" s="387"/>
      <c r="J85" s="38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85"/>
      <c r="B86" s="385"/>
      <c r="C86" s="386"/>
      <c r="D86" s="387"/>
      <c r="E86" s="386"/>
      <c r="F86" s="387"/>
      <c r="G86" s="386"/>
      <c r="H86" s="386"/>
      <c r="I86" s="387"/>
      <c r="J86" s="38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88"/>
      <c r="B87" s="438" t="s">
        <v>645</v>
      </c>
      <c r="C87" s="439"/>
      <c r="D87" s="389">
        <f>SUM(D81:D86)</f>
        <v>0</v>
      </c>
      <c r="E87" s="390"/>
      <c r="F87" s="389">
        <f>SUM(F81:F86)</f>
        <v>0</v>
      </c>
      <c r="G87" s="390"/>
      <c r="H87" s="390"/>
      <c r="I87" s="389">
        <f>SUM(I81:I86)</f>
        <v>0</v>
      </c>
      <c r="J87" s="390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</row>
    <row r="88" spans="1:26" ht="14.25" customHeight="1" x14ac:dyDescent="0.25">
      <c r="A88" s="380"/>
      <c r="B88" s="380"/>
      <c r="C88" s="380"/>
      <c r="D88" s="381"/>
      <c r="E88" s="380"/>
      <c r="F88" s="381"/>
      <c r="G88" s="380"/>
      <c r="H88" s="38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94"/>
      <c r="B89" s="394" t="s">
        <v>652</v>
      </c>
      <c r="C89" s="394"/>
      <c r="D89" s="395"/>
      <c r="E89" s="394"/>
      <c r="F89" s="395"/>
      <c r="G89" s="394"/>
      <c r="H89" s="394"/>
      <c r="I89" s="394"/>
      <c r="J89" s="394"/>
      <c r="K89" s="394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</row>
    <row r="90" spans="1:26" ht="14.25" customHeight="1" x14ac:dyDescent="0.25">
      <c r="A90" s="380"/>
      <c r="B90" s="380"/>
      <c r="C90" s="380"/>
      <c r="D90" s="381"/>
      <c r="E90" s="380"/>
      <c r="F90" s="381"/>
      <c r="G90" s="380"/>
      <c r="H90" s="38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80"/>
      <c r="B91" s="380"/>
      <c r="C91" s="380"/>
      <c r="D91" s="381"/>
      <c r="E91" s="380"/>
      <c r="F91" s="381"/>
      <c r="G91" s="380"/>
      <c r="H91" s="38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80"/>
      <c r="B92" s="380"/>
      <c r="C92" s="380"/>
      <c r="D92" s="381"/>
      <c r="E92" s="380"/>
      <c r="F92" s="381"/>
      <c r="G92" s="380"/>
      <c r="H92" s="38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80"/>
      <c r="B93" s="380"/>
      <c r="C93" s="380"/>
      <c r="D93" s="381"/>
      <c r="E93" s="380"/>
      <c r="F93" s="381"/>
      <c r="G93" s="380"/>
      <c r="H93" s="38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80"/>
      <c r="B94" s="380"/>
      <c r="C94" s="380"/>
      <c r="D94" s="381"/>
      <c r="E94" s="380"/>
      <c r="F94" s="381"/>
      <c r="G94" s="380"/>
      <c r="H94" s="38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80"/>
      <c r="B95" s="380"/>
      <c r="C95" s="380"/>
      <c r="D95" s="381"/>
      <c r="E95" s="380"/>
      <c r="F95" s="381"/>
      <c r="G95" s="380"/>
      <c r="H95" s="38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80"/>
      <c r="B96" s="380"/>
      <c r="C96" s="380"/>
      <c r="D96" s="381"/>
      <c r="E96" s="380"/>
      <c r="F96" s="381"/>
      <c r="G96" s="380"/>
      <c r="H96" s="38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80"/>
      <c r="B97" s="380"/>
      <c r="C97" s="380"/>
      <c r="D97" s="381"/>
      <c r="E97" s="380"/>
      <c r="F97" s="381"/>
      <c r="G97" s="380"/>
      <c r="H97" s="38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80"/>
      <c r="B98" s="380"/>
      <c r="C98" s="380"/>
      <c r="D98" s="381"/>
      <c r="E98" s="380"/>
      <c r="F98" s="381"/>
      <c r="G98" s="380"/>
      <c r="H98" s="38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80"/>
      <c r="B99" s="380"/>
      <c r="C99" s="380"/>
      <c r="D99" s="381"/>
      <c r="E99" s="380"/>
      <c r="F99" s="381"/>
      <c r="G99" s="380"/>
      <c r="H99" s="38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80"/>
      <c r="B100" s="380"/>
      <c r="C100" s="380"/>
      <c r="D100" s="381"/>
      <c r="E100" s="380"/>
      <c r="F100" s="381"/>
      <c r="G100" s="380"/>
      <c r="H100" s="38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80"/>
      <c r="B101" s="380"/>
      <c r="C101" s="380"/>
      <c r="D101" s="381"/>
      <c r="E101" s="380"/>
      <c r="F101" s="381"/>
      <c r="G101" s="380"/>
      <c r="H101" s="38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80"/>
      <c r="B102" s="380"/>
      <c r="C102" s="380"/>
      <c r="D102" s="381"/>
      <c r="E102" s="380"/>
      <c r="F102" s="381"/>
      <c r="G102" s="380"/>
      <c r="H102" s="38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80"/>
      <c r="B103" s="380"/>
      <c r="C103" s="380"/>
      <c r="D103" s="381"/>
      <c r="E103" s="380"/>
      <c r="F103" s="381"/>
      <c r="G103" s="380"/>
      <c r="H103" s="38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80"/>
      <c r="B104" s="380"/>
      <c r="C104" s="380"/>
      <c r="D104" s="381"/>
      <c r="E104" s="380"/>
      <c r="F104" s="381"/>
      <c r="G104" s="380"/>
      <c r="H104" s="38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80"/>
      <c r="B105" s="380"/>
      <c r="C105" s="380"/>
      <c r="D105" s="381"/>
      <c r="E105" s="380"/>
      <c r="F105" s="381"/>
      <c r="G105" s="380"/>
      <c r="H105" s="38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80"/>
      <c r="B106" s="380"/>
      <c r="C106" s="380"/>
      <c r="D106" s="381"/>
      <c r="E106" s="380"/>
      <c r="F106" s="381"/>
      <c r="G106" s="380"/>
      <c r="H106" s="38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80"/>
      <c r="B107" s="380"/>
      <c r="C107" s="380"/>
      <c r="D107" s="381"/>
      <c r="E107" s="380"/>
      <c r="F107" s="381"/>
      <c r="G107" s="380"/>
      <c r="H107" s="38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80"/>
      <c r="B108" s="380"/>
      <c r="C108" s="380"/>
      <c r="D108" s="381"/>
      <c r="E108" s="380"/>
      <c r="F108" s="381"/>
      <c r="G108" s="380"/>
      <c r="H108" s="38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80"/>
      <c r="B109" s="380"/>
      <c r="C109" s="380"/>
      <c r="D109" s="381"/>
      <c r="E109" s="380"/>
      <c r="F109" s="381"/>
      <c r="G109" s="380"/>
      <c r="H109" s="38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80"/>
      <c r="B110" s="380"/>
      <c r="C110" s="380"/>
      <c r="D110" s="381"/>
      <c r="E110" s="380"/>
      <c r="F110" s="381"/>
      <c r="G110" s="380"/>
      <c r="H110" s="38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80"/>
      <c r="B111" s="380"/>
      <c r="C111" s="380"/>
      <c r="D111" s="381"/>
      <c r="E111" s="380"/>
      <c r="F111" s="381"/>
      <c r="G111" s="380"/>
      <c r="H111" s="38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80"/>
      <c r="B112" s="380"/>
      <c r="C112" s="380"/>
      <c r="D112" s="381"/>
      <c r="E112" s="380"/>
      <c r="F112" s="381"/>
      <c r="G112" s="380"/>
      <c r="H112" s="38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80"/>
      <c r="B113" s="380"/>
      <c r="C113" s="380"/>
      <c r="D113" s="381"/>
      <c r="E113" s="380"/>
      <c r="F113" s="381"/>
      <c r="G113" s="380"/>
      <c r="H113" s="38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80"/>
      <c r="B114" s="380"/>
      <c r="C114" s="380"/>
      <c r="D114" s="381"/>
      <c r="E114" s="380"/>
      <c r="F114" s="381"/>
      <c r="G114" s="380"/>
      <c r="H114" s="38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80"/>
      <c r="B115" s="380"/>
      <c r="C115" s="380"/>
      <c r="D115" s="381"/>
      <c r="E115" s="380"/>
      <c r="F115" s="381"/>
      <c r="G115" s="380"/>
      <c r="H115" s="38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80"/>
      <c r="B116" s="380"/>
      <c r="C116" s="380"/>
      <c r="D116" s="381"/>
      <c r="E116" s="380"/>
      <c r="F116" s="381"/>
      <c r="G116" s="380"/>
      <c r="H116" s="38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80"/>
      <c r="B117" s="380"/>
      <c r="C117" s="380"/>
      <c r="D117" s="381"/>
      <c r="E117" s="380"/>
      <c r="F117" s="381"/>
      <c r="G117" s="380"/>
      <c r="H117" s="38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80"/>
      <c r="B118" s="380"/>
      <c r="C118" s="380"/>
      <c r="D118" s="381"/>
      <c r="E118" s="380"/>
      <c r="F118" s="381"/>
      <c r="G118" s="380"/>
      <c r="H118" s="38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80"/>
      <c r="B119" s="380"/>
      <c r="C119" s="380"/>
      <c r="D119" s="381"/>
      <c r="E119" s="380"/>
      <c r="F119" s="381"/>
      <c r="G119" s="380"/>
      <c r="H119" s="38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80"/>
      <c r="B120" s="380"/>
      <c r="C120" s="380"/>
      <c r="D120" s="381"/>
      <c r="E120" s="380"/>
      <c r="F120" s="381"/>
      <c r="G120" s="380"/>
      <c r="H120" s="38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80"/>
      <c r="B121" s="380"/>
      <c r="C121" s="380"/>
      <c r="D121" s="381"/>
      <c r="E121" s="380"/>
      <c r="F121" s="381"/>
      <c r="G121" s="380"/>
      <c r="H121" s="38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80"/>
      <c r="B122" s="380"/>
      <c r="C122" s="380"/>
      <c r="D122" s="381"/>
      <c r="E122" s="380"/>
      <c r="F122" s="381"/>
      <c r="G122" s="380"/>
      <c r="H122" s="38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80"/>
      <c r="B123" s="380"/>
      <c r="C123" s="380"/>
      <c r="D123" s="381"/>
      <c r="E123" s="380"/>
      <c r="F123" s="381"/>
      <c r="G123" s="380"/>
      <c r="H123" s="38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80"/>
      <c r="B124" s="380"/>
      <c r="C124" s="380"/>
      <c r="D124" s="381"/>
      <c r="E124" s="380"/>
      <c r="F124" s="381"/>
      <c r="G124" s="380"/>
      <c r="H124" s="38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80"/>
      <c r="B125" s="380"/>
      <c r="C125" s="380"/>
      <c r="D125" s="381"/>
      <c r="E125" s="380"/>
      <c r="F125" s="381"/>
      <c r="G125" s="380"/>
      <c r="H125" s="38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80"/>
      <c r="B126" s="380"/>
      <c r="C126" s="380"/>
      <c r="D126" s="381"/>
      <c r="E126" s="380"/>
      <c r="F126" s="381"/>
      <c r="G126" s="380"/>
      <c r="H126" s="38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80"/>
      <c r="B127" s="380"/>
      <c r="C127" s="380"/>
      <c r="D127" s="381"/>
      <c r="E127" s="380"/>
      <c r="F127" s="381"/>
      <c r="G127" s="380"/>
      <c r="H127" s="38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80"/>
      <c r="B128" s="380"/>
      <c r="C128" s="380"/>
      <c r="D128" s="381"/>
      <c r="E128" s="380"/>
      <c r="F128" s="381"/>
      <c r="G128" s="380"/>
      <c r="H128" s="38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80"/>
      <c r="B129" s="380"/>
      <c r="C129" s="380"/>
      <c r="D129" s="381"/>
      <c r="E129" s="380"/>
      <c r="F129" s="381"/>
      <c r="G129" s="380"/>
      <c r="H129" s="38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80"/>
      <c r="B130" s="380"/>
      <c r="C130" s="380"/>
      <c r="D130" s="381"/>
      <c r="E130" s="380"/>
      <c r="F130" s="381"/>
      <c r="G130" s="380"/>
      <c r="H130" s="38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80"/>
      <c r="B131" s="380"/>
      <c r="C131" s="380"/>
      <c r="D131" s="381"/>
      <c r="E131" s="380"/>
      <c r="F131" s="381"/>
      <c r="G131" s="380"/>
      <c r="H131" s="38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80"/>
      <c r="B132" s="380"/>
      <c r="C132" s="380"/>
      <c r="D132" s="381"/>
      <c r="E132" s="380"/>
      <c r="F132" s="381"/>
      <c r="G132" s="380"/>
      <c r="H132" s="38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80"/>
      <c r="B133" s="380"/>
      <c r="C133" s="380"/>
      <c r="D133" s="381"/>
      <c r="E133" s="380"/>
      <c r="F133" s="381"/>
      <c r="G133" s="380"/>
      <c r="H133" s="38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80"/>
      <c r="B134" s="380"/>
      <c r="C134" s="380"/>
      <c r="D134" s="381"/>
      <c r="E134" s="380"/>
      <c r="F134" s="381"/>
      <c r="G134" s="380"/>
      <c r="H134" s="38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80"/>
      <c r="B135" s="380"/>
      <c r="C135" s="380"/>
      <c r="D135" s="381"/>
      <c r="E135" s="380"/>
      <c r="F135" s="381"/>
      <c r="G135" s="380"/>
      <c r="H135" s="38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80"/>
      <c r="B136" s="380"/>
      <c r="C136" s="380"/>
      <c r="D136" s="381"/>
      <c r="E136" s="380"/>
      <c r="F136" s="381"/>
      <c r="G136" s="380"/>
      <c r="H136" s="38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80"/>
      <c r="B137" s="380"/>
      <c r="C137" s="380"/>
      <c r="D137" s="381"/>
      <c r="E137" s="380"/>
      <c r="F137" s="381"/>
      <c r="G137" s="380"/>
      <c r="H137" s="38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80"/>
      <c r="B138" s="380"/>
      <c r="C138" s="380"/>
      <c r="D138" s="381"/>
      <c r="E138" s="380"/>
      <c r="F138" s="381"/>
      <c r="G138" s="380"/>
      <c r="H138" s="38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80"/>
      <c r="B139" s="380"/>
      <c r="C139" s="380"/>
      <c r="D139" s="381"/>
      <c r="E139" s="380"/>
      <c r="F139" s="381"/>
      <c r="G139" s="380"/>
      <c r="H139" s="38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80"/>
      <c r="B140" s="380"/>
      <c r="C140" s="380"/>
      <c r="D140" s="381"/>
      <c r="E140" s="380"/>
      <c r="F140" s="381"/>
      <c r="G140" s="380"/>
      <c r="H140" s="38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80"/>
      <c r="B141" s="380"/>
      <c r="C141" s="380"/>
      <c r="D141" s="381"/>
      <c r="E141" s="380"/>
      <c r="F141" s="381"/>
      <c r="G141" s="380"/>
      <c r="H141" s="38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80"/>
      <c r="B142" s="380"/>
      <c r="C142" s="380"/>
      <c r="D142" s="381"/>
      <c r="E142" s="380"/>
      <c r="F142" s="381"/>
      <c r="G142" s="380"/>
      <c r="H142" s="38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80"/>
      <c r="B143" s="380"/>
      <c r="C143" s="380"/>
      <c r="D143" s="381"/>
      <c r="E143" s="380"/>
      <c r="F143" s="381"/>
      <c r="G143" s="380"/>
      <c r="H143" s="38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80"/>
      <c r="B144" s="380"/>
      <c r="C144" s="380"/>
      <c r="D144" s="381"/>
      <c r="E144" s="380"/>
      <c r="F144" s="381"/>
      <c r="G144" s="380"/>
      <c r="H144" s="38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80"/>
      <c r="B145" s="380"/>
      <c r="C145" s="380"/>
      <c r="D145" s="381"/>
      <c r="E145" s="380"/>
      <c r="F145" s="381"/>
      <c r="G145" s="380"/>
      <c r="H145" s="38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80"/>
      <c r="B146" s="380"/>
      <c r="C146" s="380"/>
      <c r="D146" s="381"/>
      <c r="E146" s="380"/>
      <c r="F146" s="381"/>
      <c r="G146" s="380"/>
      <c r="H146" s="38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80"/>
      <c r="B147" s="380"/>
      <c r="C147" s="380"/>
      <c r="D147" s="381"/>
      <c r="E147" s="380"/>
      <c r="F147" s="381"/>
      <c r="G147" s="380"/>
      <c r="H147" s="38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80"/>
      <c r="B148" s="380"/>
      <c r="C148" s="380"/>
      <c r="D148" s="381"/>
      <c r="E148" s="380"/>
      <c r="F148" s="381"/>
      <c r="G148" s="380"/>
      <c r="H148" s="38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80"/>
      <c r="B149" s="380"/>
      <c r="C149" s="380"/>
      <c r="D149" s="381"/>
      <c r="E149" s="380"/>
      <c r="F149" s="381"/>
      <c r="G149" s="380"/>
      <c r="H149" s="38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80"/>
      <c r="B150" s="380"/>
      <c r="C150" s="380"/>
      <c r="D150" s="381"/>
      <c r="E150" s="380"/>
      <c r="F150" s="381"/>
      <c r="G150" s="380"/>
      <c r="H150" s="38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80"/>
      <c r="B151" s="380"/>
      <c r="C151" s="380"/>
      <c r="D151" s="381"/>
      <c r="E151" s="380"/>
      <c r="F151" s="381"/>
      <c r="G151" s="380"/>
      <c r="H151" s="38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80"/>
      <c r="B152" s="380"/>
      <c r="C152" s="380"/>
      <c r="D152" s="381"/>
      <c r="E152" s="380"/>
      <c r="F152" s="381"/>
      <c r="G152" s="380"/>
      <c r="H152" s="38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80"/>
      <c r="B153" s="380"/>
      <c r="C153" s="380"/>
      <c r="D153" s="381"/>
      <c r="E153" s="380"/>
      <c r="F153" s="381"/>
      <c r="G153" s="380"/>
      <c r="H153" s="38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80"/>
      <c r="B154" s="380"/>
      <c r="C154" s="380"/>
      <c r="D154" s="381"/>
      <c r="E154" s="380"/>
      <c r="F154" s="381"/>
      <c r="G154" s="380"/>
      <c r="H154" s="38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80"/>
      <c r="B155" s="380"/>
      <c r="C155" s="380"/>
      <c r="D155" s="381"/>
      <c r="E155" s="380"/>
      <c r="F155" s="381"/>
      <c r="G155" s="380"/>
      <c r="H155" s="38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80"/>
      <c r="B156" s="380"/>
      <c r="C156" s="380"/>
      <c r="D156" s="381"/>
      <c r="E156" s="380"/>
      <c r="F156" s="381"/>
      <c r="G156" s="380"/>
      <c r="H156" s="38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80"/>
      <c r="B157" s="380"/>
      <c r="C157" s="380"/>
      <c r="D157" s="381"/>
      <c r="E157" s="380"/>
      <c r="F157" s="381"/>
      <c r="G157" s="380"/>
      <c r="H157" s="38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80"/>
      <c r="B158" s="380"/>
      <c r="C158" s="380"/>
      <c r="D158" s="381"/>
      <c r="E158" s="380"/>
      <c r="F158" s="381"/>
      <c r="G158" s="380"/>
      <c r="H158" s="38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80"/>
      <c r="B159" s="380"/>
      <c r="C159" s="380"/>
      <c r="D159" s="381"/>
      <c r="E159" s="380"/>
      <c r="F159" s="381"/>
      <c r="G159" s="380"/>
      <c r="H159" s="38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80"/>
      <c r="B160" s="380"/>
      <c r="C160" s="380"/>
      <c r="D160" s="381"/>
      <c r="E160" s="380"/>
      <c r="F160" s="381"/>
      <c r="G160" s="380"/>
      <c r="H160" s="38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80"/>
      <c r="B161" s="380"/>
      <c r="C161" s="380"/>
      <c r="D161" s="381"/>
      <c r="E161" s="380"/>
      <c r="F161" s="381"/>
      <c r="G161" s="380"/>
      <c r="H161" s="38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80"/>
      <c r="B162" s="380"/>
      <c r="C162" s="380"/>
      <c r="D162" s="381"/>
      <c r="E162" s="380"/>
      <c r="F162" s="381"/>
      <c r="G162" s="380"/>
      <c r="H162" s="38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80"/>
      <c r="B163" s="380"/>
      <c r="C163" s="380"/>
      <c r="D163" s="381"/>
      <c r="E163" s="380"/>
      <c r="F163" s="381"/>
      <c r="G163" s="380"/>
      <c r="H163" s="38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80"/>
      <c r="B164" s="380"/>
      <c r="C164" s="380"/>
      <c r="D164" s="381"/>
      <c r="E164" s="380"/>
      <c r="F164" s="381"/>
      <c r="G164" s="380"/>
      <c r="H164" s="38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80"/>
      <c r="B165" s="380"/>
      <c r="C165" s="380"/>
      <c r="D165" s="381"/>
      <c r="E165" s="380"/>
      <c r="F165" s="381"/>
      <c r="G165" s="380"/>
      <c r="H165" s="38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80"/>
      <c r="B166" s="380"/>
      <c r="C166" s="380"/>
      <c r="D166" s="381"/>
      <c r="E166" s="380"/>
      <c r="F166" s="381"/>
      <c r="G166" s="380"/>
      <c r="H166" s="38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80"/>
      <c r="B167" s="380"/>
      <c r="C167" s="380"/>
      <c r="D167" s="381"/>
      <c r="E167" s="380"/>
      <c r="F167" s="381"/>
      <c r="G167" s="380"/>
      <c r="H167" s="38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80"/>
      <c r="B168" s="380"/>
      <c r="C168" s="380"/>
      <c r="D168" s="381"/>
      <c r="E168" s="380"/>
      <c r="F168" s="381"/>
      <c r="G168" s="380"/>
      <c r="H168" s="38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80"/>
      <c r="B169" s="380"/>
      <c r="C169" s="380"/>
      <c r="D169" s="381"/>
      <c r="E169" s="380"/>
      <c r="F169" s="381"/>
      <c r="G169" s="380"/>
      <c r="H169" s="38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80"/>
      <c r="B170" s="380"/>
      <c r="C170" s="380"/>
      <c r="D170" s="381"/>
      <c r="E170" s="380"/>
      <c r="F170" s="381"/>
      <c r="G170" s="380"/>
      <c r="H170" s="38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80"/>
      <c r="B171" s="380"/>
      <c r="C171" s="380"/>
      <c r="D171" s="381"/>
      <c r="E171" s="380"/>
      <c r="F171" s="381"/>
      <c r="G171" s="380"/>
      <c r="H171" s="38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80"/>
      <c r="B172" s="380"/>
      <c r="C172" s="380"/>
      <c r="D172" s="381"/>
      <c r="E172" s="380"/>
      <c r="F172" s="381"/>
      <c r="G172" s="380"/>
      <c r="H172" s="38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80"/>
      <c r="B173" s="380"/>
      <c r="C173" s="380"/>
      <c r="D173" s="381"/>
      <c r="E173" s="380"/>
      <c r="F173" s="381"/>
      <c r="G173" s="380"/>
      <c r="H173" s="38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80"/>
      <c r="B174" s="380"/>
      <c r="C174" s="380"/>
      <c r="D174" s="381"/>
      <c r="E174" s="380"/>
      <c r="F174" s="381"/>
      <c r="G174" s="380"/>
      <c r="H174" s="38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80"/>
      <c r="B175" s="380"/>
      <c r="C175" s="380"/>
      <c r="D175" s="381"/>
      <c r="E175" s="380"/>
      <c r="F175" s="381"/>
      <c r="G175" s="380"/>
      <c r="H175" s="38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80"/>
      <c r="B176" s="380"/>
      <c r="C176" s="380"/>
      <c r="D176" s="381"/>
      <c r="E176" s="380"/>
      <c r="F176" s="381"/>
      <c r="G176" s="380"/>
      <c r="H176" s="38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80"/>
      <c r="B177" s="380"/>
      <c r="C177" s="380"/>
      <c r="D177" s="381"/>
      <c r="E177" s="380"/>
      <c r="F177" s="381"/>
      <c r="G177" s="380"/>
      <c r="H177" s="38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80"/>
      <c r="B178" s="380"/>
      <c r="C178" s="380"/>
      <c r="D178" s="381"/>
      <c r="E178" s="380"/>
      <c r="F178" s="381"/>
      <c r="G178" s="380"/>
      <c r="H178" s="38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80"/>
      <c r="B179" s="380"/>
      <c r="C179" s="380"/>
      <c r="D179" s="381"/>
      <c r="E179" s="380"/>
      <c r="F179" s="381"/>
      <c r="G179" s="380"/>
      <c r="H179" s="38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80"/>
      <c r="B180" s="380"/>
      <c r="C180" s="380"/>
      <c r="D180" s="381"/>
      <c r="E180" s="380"/>
      <c r="F180" s="381"/>
      <c r="G180" s="380"/>
      <c r="H180" s="38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80"/>
      <c r="B181" s="380"/>
      <c r="C181" s="380"/>
      <c r="D181" s="381"/>
      <c r="E181" s="380"/>
      <c r="F181" s="381"/>
      <c r="G181" s="380"/>
      <c r="H181" s="38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80"/>
      <c r="B182" s="380"/>
      <c r="C182" s="380"/>
      <c r="D182" s="381"/>
      <c r="E182" s="380"/>
      <c r="F182" s="381"/>
      <c r="G182" s="380"/>
      <c r="H182" s="38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80"/>
      <c r="B183" s="380"/>
      <c r="C183" s="380"/>
      <c r="D183" s="381"/>
      <c r="E183" s="380"/>
      <c r="F183" s="381"/>
      <c r="G183" s="380"/>
      <c r="H183" s="38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80"/>
      <c r="B184" s="380"/>
      <c r="C184" s="380"/>
      <c r="D184" s="381"/>
      <c r="E184" s="380"/>
      <c r="F184" s="381"/>
      <c r="G184" s="380"/>
      <c r="H184" s="38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80"/>
      <c r="B185" s="380"/>
      <c r="C185" s="380"/>
      <c r="D185" s="381"/>
      <c r="E185" s="380"/>
      <c r="F185" s="381"/>
      <c r="G185" s="380"/>
      <c r="H185" s="38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80"/>
      <c r="B186" s="380"/>
      <c r="C186" s="380"/>
      <c r="D186" s="381"/>
      <c r="E186" s="380"/>
      <c r="F186" s="381"/>
      <c r="G186" s="380"/>
      <c r="H186" s="38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80"/>
      <c r="B187" s="380"/>
      <c r="C187" s="380"/>
      <c r="D187" s="381"/>
      <c r="E187" s="380"/>
      <c r="F187" s="381"/>
      <c r="G187" s="380"/>
      <c r="H187" s="38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80"/>
      <c r="B188" s="380"/>
      <c r="C188" s="380"/>
      <c r="D188" s="381"/>
      <c r="E188" s="380"/>
      <c r="F188" s="381"/>
      <c r="G188" s="380"/>
      <c r="H188" s="38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80"/>
      <c r="B189" s="380"/>
      <c r="C189" s="380"/>
      <c r="D189" s="381"/>
      <c r="E189" s="380"/>
      <c r="F189" s="381"/>
      <c r="G189" s="380"/>
      <c r="H189" s="38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80"/>
      <c r="B190" s="380"/>
      <c r="C190" s="380"/>
      <c r="D190" s="381"/>
      <c r="E190" s="380"/>
      <c r="F190" s="381"/>
      <c r="G190" s="380"/>
      <c r="H190" s="38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80"/>
      <c r="B191" s="380"/>
      <c r="C191" s="380"/>
      <c r="D191" s="381"/>
      <c r="E191" s="380"/>
      <c r="F191" s="381"/>
      <c r="G191" s="380"/>
      <c r="H191" s="38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80"/>
      <c r="B192" s="380"/>
      <c r="C192" s="380"/>
      <c r="D192" s="381"/>
      <c r="E192" s="380"/>
      <c r="F192" s="381"/>
      <c r="G192" s="380"/>
      <c r="H192" s="38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80"/>
      <c r="B193" s="380"/>
      <c r="C193" s="380"/>
      <c r="D193" s="381"/>
      <c r="E193" s="380"/>
      <c r="F193" s="381"/>
      <c r="G193" s="380"/>
      <c r="H193" s="38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80"/>
      <c r="B194" s="380"/>
      <c r="C194" s="380"/>
      <c r="D194" s="381"/>
      <c r="E194" s="380"/>
      <c r="F194" s="381"/>
      <c r="G194" s="380"/>
      <c r="H194" s="38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80"/>
      <c r="B195" s="380"/>
      <c r="C195" s="380"/>
      <c r="D195" s="381"/>
      <c r="E195" s="380"/>
      <c r="F195" s="381"/>
      <c r="G195" s="380"/>
      <c r="H195" s="38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80"/>
      <c r="B196" s="380"/>
      <c r="C196" s="380"/>
      <c r="D196" s="381"/>
      <c r="E196" s="380"/>
      <c r="F196" s="381"/>
      <c r="G196" s="380"/>
      <c r="H196" s="38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80"/>
      <c r="B197" s="380"/>
      <c r="C197" s="380"/>
      <c r="D197" s="381"/>
      <c r="E197" s="380"/>
      <c r="F197" s="381"/>
      <c r="G197" s="380"/>
      <c r="H197" s="38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80"/>
      <c r="B198" s="380"/>
      <c r="C198" s="380"/>
      <c r="D198" s="381"/>
      <c r="E198" s="380"/>
      <c r="F198" s="381"/>
      <c r="G198" s="380"/>
      <c r="H198" s="38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80"/>
      <c r="B199" s="380"/>
      <c r="C199" s="380"/>
      <c r="D199" s="381"/>
      <c r="E199" s="380"/>
      <c r="F199" s="381"/>
      <c r="G199" s="380"/>
      <c r="H199" s="38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80"/>
      <c r="B200" s="380"/>
      <c r="C200" s="380"/>
      <c r="D200" s="381"/>
      <c r="E200" s="380"/>
      <c r="F200" s="381"/>
      <c r="G200" s="380"/>
      <c r="H200" s="38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80"/>
      <c r="B201" s="380"/>
      <c r="C201" s="380"/>
      <c r="D201" s="381"/>
      <c r="E201" s="380"/>
      <c r="F201" s="381"/>
      <c r="G201" s="380"/>
      <c r="H201" s="38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80"/>
      <c r="B202" s="380"/>
      <c r="C202" s="380"/>
      <c r="D202" s="381"/>
      <c r="E202" s="380"/>
      <c r="F202" s="381"/>
      <c r="G202" s="380"/>
      <c r="H202" s="38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80"/>
      <c r="B203" s="380"/>
      <c r="C203" s="380"/>
      <c r="D203" s="381"/>
      <c r="E203" s="380"/>
      <c r="F203" s="381"/>
      <c r="G203" s="380"/>
      <c r="H203" s="38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80"/>
      <c r="B204" s="380"/>
      <c r="C204" s="380"/>
      <c r="D204" s="381"/>
      <c r="E204" s="380"/>
      <c r="F204" s="381"/>
      <c r="G204" s="380"/>
      <c r="H204" s="38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80"/>
      <c r="B205" s="380"/>
      <c r="C205" s="380"/>
      <c r="D205" s="381"/>
      <c r="E205" s="380"/>
      <c r="F205" s="381"/>
      <c r="G205" s="380"/>
      <c r="H205" s="38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80"/>
      <c r="B206" s="380"/>
      <c r="C206" s="380"/>
      <c r="D206" s="381"/>
      <c r="E206" s="380"/>
      <c r="F206" s="381"/>
      <c r="G206" s="380"/>
      <c r="H206" s="38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80"/>
      <c r="B207" s="380"/>
      <c r="C207" s="380"/>
      <c r="D207" s="381"/>
      <c r="E207" s="380"/>
      <c r="F207" s="381"/>
      <c r="G207" s="380"/>
      <c r="H207" s="38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80"/>
      <c r="B208" s="380"/>
      <c r="C208" s="380"/>
      <c r="D208" s="381"/>
      <c r="E208" s="380"/>
      <c r="F208" s="381"/>
      <c r="G208" s="380"/>
      <c r="H208" s="38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80"/>
      <c r="B209" s="380"/>
      <c r="C209" s="380"/>
      <c r="D209" s="381"/>
      <c r="E209" s="380"/>
      <c r="F209" s="381"/>
      <c r="G209" s="380"/>
      <c r="H209" s="38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80"/>
      <c r="B210" s="380"/>
      <c r="C210" s="380"/>
      <c r="D210" s="381"/>
      <c r="E210" s="380"/>
      <c r="F210" s="381"/>
      <c r="G210" s="380"/>
      <c r="H210" s="38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80"/>
      <c r="B211" s="380"/>
      <c r="C211" s="380"/>
      <c r="D211" s="381"/>
      <c r="E211" s="380"/>
      <c r="F211" s="381"/>
      <c r="G211" s="380"/>
      <c r="H211" s="38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80"/>
      <c r="B212" s="380"/>
      <c r="C212" s="380"/>
      <c r="D212" s="381"/>
      <c r="E212" s="380"/>
      <c r="F212" s="381"/>
      <c r="G212" s="380"/>
      <c r="H212" s="38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80"/>
      <c r="B213" s="380"/>
      <c r="C213" s="380"/>
      <c r="D213" s="381"/>
      <c r="E213" s="380"/>
      <c r="F213" s="381"/>
      <c r="G213" s="380"/>
      <c r="H213" s="38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80"/>
      <c r="B214" s="380"/>
      <c r="C214" s="380"/>
      <c r="D214" s="381"/>
      <c r="E214" s="380"/>
      <c r="F214" s="381"/>
      <c r="G214" s="380"/>
      <c r="H214" s="38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80"/>
      <c r="B215" s="380"/>
      <c r="C215" s="380"/>
      <c r="D215" s="381"/>
      <c r="E215" s="380"/>
      <c r="F215" s="381"/>
      <c r="G215" s="380"/>
      <c r="H215" s="38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80"/>
      <c r="B216" s="380"/>
      <c r="C216" s="380"/>
      <c r="D216" s="381"/>
      <c r="E216" s="380"/>
      <c r="F216" s="381"/>
      <c r="G216" s="380"/>
      <c r="H216" s="38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80"/>
      <c r="B217" s="380"/>
      <c r="C217" s="380"/>
      <c r="D217" s="381"/>
      <c r="E217" s="380"/>
      <c r="F217" s="381"/>
      <c r="G217" s="380"/>
      <c r="H217" s="38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80"/>
      <c r="B218" s="380"/>
      <c r="C218" s="380"/>
      <c r="D218" s="381"/>
      <c r="E218" s="380"/>
      <c r="F218" s="381"/>
      <c r="G218" s="380"/>
      <c r="H218" s="38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80"/>
      <c r="B219" s="380"/>
      <c r="C219" s="380"/>
      <c r="D219" s="381"/>
      <c r="E219" s="380"/>
      <c r="F219" s="381"/>
      <c r="G219" s="380"/>
      <c r="H219" s="38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80"/>
      <c r="B220" s="380"/>
      <c r="C220" s="380"/>
      <c r="D220" s="381"/>
      <c r="E220" s="380"/>
      <c r="F220" s="381"/>
      <c r="G220" s="380"/>
      <c r="H220" s="38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80"/>
      <c r="B221" s="380"/>
      <c r="C221" s="380"/>
      <c r="D221" s="381"/>
      <c r="E221" s="380"/>
      <c r="F221" s="381"/>
      <c r="G221" s="380"/>
      <c r="H221" s="38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80"/>
      <c r="B222" s="380"/>
      <c r="C222" s="380"/>
      <c r="D222" s="381"/>
      <c r="E222" s="380"/>
      <c r="F222" s="381"/>
      <c r="G222" s="380"/>
      <c r="H222" s="38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80"/>
      <c r="B223" s="380"/>
      <c r="C223" s="380"/>
      <c r="D223" s="381"/>
      <c r="E223" s="380"/>
      <c r="F223" s="381"/>
      <c r="G223" s="380"/>
      <c r="H223" s="38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80"/>
      <c r="B224" s="380"/>
      <c r="C224" s="380"/>
      <c r="D224" s="381"/>
      <c r="E224" s="380"/>
      <c r="F224" s="381"/>
      <c r="G224" s="380"/>
      <c r="H224" s="38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80"/>
      <c r="B225" s="380"/>
      <c r="C225" s="380"/>
      <c r="D225" s="381"/>
      <c r="E225" s="380"/>
      <c r="F225" s="381"/>
      <c r="G225" s="380"/>
      <c r="H225" s="38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80"/>
      <c r="B226" s="380"/>
      <c r="C226" s="380"/>
      <c r="D226" s="381"/>
      <c r="E226" s="380"/>
      <c r="F226" s="381"/>
      <c r="G226" s="380"/>
      <c r="H226" s="38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80"/>
      <c r="B227" s="380"/>
      <c r="C227" s="380"/>
      <c r="D227" s="381"/>
      <c r="E227" s="380"/>
      <c r="F227" s="381"/>
      <c r="G227" s="380"/>
      <c r="H227" s="38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80"/>
      <c r="B228" s="380"/>
      <c r="C228" s="380"/>
      <c r="D228" s="381"/>
      <c r="E228" s="380"/>
      <c r="F228" s="381"/>
      <c r="G228" s="380"/>
      <c r="H228" s="38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80"/>
      <c r="B229" s="380"/>
      <c r="C229" s="380"/>
      <c r="D229" s="381"/>
      <c r="E229" s="380"/>
      <c r="F229" s="381"/>
      <c r="G229" s="380"/>
      <c r="H229" s="38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80"/>
      <c r="B230" s="380"/>
      <c r="C230" s="380"/>
      <c r="D230" s="381"/>
      <c r="E230" s="380"/>
      <c r="F230" s="381"/>
      <c r="G230" s="380"/>
      <c r="H230" s="38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80"/>
      <c r="B231" s="380"/>
      <c r="C231" s="380"/>
      <c r="D231" s="381"/>
      <c r="E231" s="380"/>
      <c r="F231" s="381"/>
      <c r="G231" s="380"/>
      <c r="H231" s="38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80"/>
      <c r="B232" s="380"/>
      <c r="C232" s="380"/>
      <c r="D232" s="381"/>
      <c r="E232" s="380"/>
      <c r="F232" s="381"/>
      <c r="G232" s="380"/>
      <c r="H232" s="38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80"/>
      <c r="B233" s="380"/>
      <c r="C233" s="380"/>
      <c r="D233" s="381"/>
      <c r="E233" s="380"/>
      <c r="F233" s="381"/>
      <c r="G233" s="380"/>
      <c r="H233" s="38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80"/>
      <c r="B234" s="380"/>
      <c r="C234" s="380"/>
      <c r="D234" s="381"/>
      <c r="E234" s="380"/>
      <c r="F234" s="381"/>
      <c r="G234" s="380"/>
      <c r="H234" s="38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80"/>
      <c r="B235" s="380"/>
      <c r="C235" s="380"/>
      <c r="D235" s="381"/>
      <c r="E235" s="380"/>
      <c r="F235" s="381"/>
      <c r="G235" s="380"/>
      <c r="H235" s="38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80"/>
      <c r="B236" s="380"/>
      <c r="C236" s="380"/>
      <c r="D236" s="381"/>
      <c r="E236" s="380"/>
      <c r="F236" s="381"/>
      <c r="G236" s="380"/>
      <c r="H236" s="38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80"/>
      <c r="B237" s="380"/>
      <c r="C237" s="380"/>
      <c r="D237" s="381"/>
      <c r="E237" s="380"/>
      <c r="F237" s="381"/>
      <c r="G237" s="380"/>
      <c r="H237" s="38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80"/>
      <c r="B238" s="380"/>
      <c r="C238" s="380"/>
      <c r="D238" s="381"/>
      <c r="E238" s="380"/>
      <c r="F238" s="381"/>
      <c r="G238" s="380"/>
      <c r="H238" s="38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80"/>
      <c r="B239" s="380"/>
      <c r="C239" s="380"/>
      <c r="D239" s="381"/>
      <c r="E239" s="380"/>
      <c r="F239" s="381"/>
      <c r="G239" s="380"/>
      <c r="H239" s="38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80"/>
      <c r="B240" s="380"/>
      <c r="C240" s="380"/>
      <c r="D240" s="381"/>
      <c r="E240" s="380"/>
      <c r="F240" s="381"/>
      <c r="G240" s="380"/>
      <c r="H240" s="38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80"/>
      <c r="B241" s="380"/>
      <c r="C241" s="380"/>
      <c r="D241" s="381"/>
      <c r="E241" s="380"/>
      <c r="F241" s="381"/>
      <c r="G241" s="380"/>
      <c r="H241" s="38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80"/>
      <c r="B242" s="380"/>
      <c r="C242" s="380"/>
      <c r="D242" s="381"/>
      <c r="E242" s="380"/>
      <c r="F242" s="381"/>
      <c r="G242" s="380"/>
      <c r="H242" s="38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80"/>
      <c r="B243" s="380"/>
      <c r="C243" s="380"/>
      <c r="D243" s="381"/>
      <c r="E243" s="380"/>
      <c r="F243" s="381"/>
      <c r="G243" s="380"/>
      <c r="H243" s="38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80"/>
      <c r="B244" s="380"/>
      <c r="C244" s="380"/>
      <c r="D244" s="381"/>
      <c r="E244" s="380"/>
      <c r="F244" s="381"/>
      <c r="G244" s="380"/>
      <c r="H244" s="38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80"/>
      <c r="B245" s="380"/>
      <c r="C245" s="380"/>
      <c r="D245" s="381"/>
      <c r="E245" s="380"/>
      <c r="F245" s="381"/>
      <c r="G245" s="380"/>
      <c r="H245" s="38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80"/>
      <c r="B246" s="380"/>
      <c r="C246" s="380"/>
      <c r="D246" s="381"/>
      <c r="E246" s="380"/>
      <c r="F246" s="381"/>
      <c r="G246" s="380"/>
      <c r="H246" s="38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80"/>
      <c r="B247" s="380"/>
      <c r="C247" s="380"/>
      <c r="D247" s="381"/>
      <c r="E247" s="380"/>
      <c r="F247" s="381"/>
      <c r="G247" s="380"/>
      <c r="H247" s="38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80"/>
      <c r="B248" s="380"/>
      <c r="C248" s="380"/>
      <c r="D248" s="381"/>
      <c r="E248" s="380"/>
      <c r="F248" s="381"/>
      <c r="G248" s="380"/>
      <c r="H248" s="38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80"/>
      <c r="B249" s="380"/>
      <c r="C249" s="380"/>
      <c r="D249" s="381"/>
      <c r="E249" s="380"/>
      <c r="F249" s="381"/>
      <c r="G249" s="380"/>
      <c r="H249" s="38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80"/>
      <c r="B250" s="380"/>
      <c r="C250" s="380"/>
      <c r="D250" s="381"/>
      <c r="E250" s="380"/>
      <c r="F250" s="381"/>
      <c r="G250" s="380"/>
      <c r="H250" s="38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80"/>
      <c r="B251" s="380"/>
      <c r="C251" s="380"/>
      <c r="D251" s="381"/>
      <c r="E251" s="380"/>
      <c r="F251" s="381"/>
      <c r="G251" s="380"/>
      <c r="H251" s="38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80"/>
      <c r="B252" s="380"/>
      <c r="C252" s="380"/>
      <c r="D252" s="381"/>
      <c r="E252" s="380"/>
      <c r="F252" s="381"/>
      <c r="G252" s="380"/>
      <c r="H252" s="38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80"/>
      <c r="B253" s="380"/>
      <c r="C253" s="380"/>
      <c r="D253" s="381"/>
      <c r="E253" s="380"/>
      <c r="F253" s="381"/>
      <c r="G253" s="380"/>
      <c r="H253" s="38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80"/>
      <c r="B254" s="380"/>
      <c r="C254" s="380"/>
      <c r="D254" s="381"/>
      <c r="E254" s="380"/>
      <c r="F254" s="381"/>
      <c r="G254" s="380"/>
      <c r="H254" s="38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80"/>
      <c r="B255" s="380"/>
      <c r="C255" s="380"/>
      <c r="D255" s="381"/>
      <c r="E255" s="380"/>
      <c r="F255" s="381"/>
      <c r="G255" s="380"/>
      <c r="H255" s="38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80"/>
      <c r="B256" s="380"/>
      <c r="C256" s="380"/>
      <c r="D256" s="381"/>
      <c r="E256" s="380"/>
      <c r="F256" s="381"/>
      <c r="G256" s="380"/>
      <c r="H256" s="38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80"/>
      <c r="B257" s="380"/>
      <c r="C257" s="380"/>
      <c r="D257" s="381"/>
      <c r="E257" s="380"/>
      <c r="F257" s="381"/>
      <c r="G257" s="380"/>
      <c r="H257" s="38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80"/>
      <c r="B258" s="380"/>
      <c r="C258" s="380"/>
      <c r="D258" s="381"/>
      <c r="E258" s="380"/>
      <c r="F258" s="381"/>
      <c r="G258" s="380"/>
      <c r="H258" s="38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80"/>
      <c r="B259" s="380"/>
      <c r="C259" s="380"/>
      <c r="D259" s="381"/>
      <c r="E259" s="380"/>
      <c r="F259" s="381"/>
      <c r="G259" s="380"/>
      <c r="H259" s="38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80"/>
      <c r="B260" s="380"/>
      <c r="C260" s="380"/>
      <c r="D260" s="381"/>
      <c r="E260" s="380"/>
      <c r="F260" s="381"/>
      <c r="G260" s="380"/>
      <c r="H260" s="38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80"/>
      <c r="B261" s="380"/>
      <c r="C261" s="380"/>
      <c r="D261" s="381"/>
      <c r="E261" s="380"/>
      <c r="F261" s="381"/>
      <c r="G261" s="380"/>
      <c r="H261" s="38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80"/>
      <c r="B262" s="380"/>
      <c r="C262" s="380"/>
      <c r="D262" s="381"/>
      <c r="E262" s="380"/>
      <c r="F262" s="381"/>
      <c r="G262" s="380"/>
      <c r="H262" s="38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80"/>
      <c r="B263" s="380"/>
      <c r="C263" s="380"/>
      <c r="D263" s="381"/>
      <c r="E263" s="380"/>
      <c r="F263" s="381"/>
      <c r="G263" s="380"/>
      <c r="H263" s="38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80"/>
      <c r="B264" s="380"/>
      <c r="C264" s="380"/>
      <c r="D264" s="381"/>
      <c r="E264" s="380"/>
      <c r="F264" s="381"/>
      <c r="G264" s="380"/>
      <c r="H264" s="38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80"/>
      <c r="B265" s="380"/>
      <c r="C265" s="380"/>
      <c r="D265" s="381"/>
      <c r="E265" s="380"/>
      <c r="F265" s="381"/>
      <c r="G265" s="380"/>
      <c r="H265" s="38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80"/>
      <c r="B266" s="380"/>
      <c r="C266" s="380"/>
      <c r="D266" s="381"/>
      <c r="E266" s="380"/>
      <c r="F266" s="381"/>
      <c r="G266" s="380"/>
      <c r="H266" s="38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80"/>
      <c r="B267" s="380"/>
      <c r="C267" s="380"/>
      <c r="D267" s="381"/>
      <c r="E267" s="380"/>
      <c r="F267" s="381"/>
      <c r="G267" s="380"/>
      <c r="H267" s="38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80"/>
      <c r="B268" s="380"/>
      <c r="C268" s="380"/>
      <c r="D268" s="381"/>
      <c r="E268" s="380"/>
      <c r="F268" s="381"/>
      <c r="G268" s="380"/>
      <c r="H268" s="38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80"/>
      <c r="B269" s="380"/>
      <c r="C269" s="380"/>
      <c r="D269" s="381"/>
      <c r="E269" s="380"/>
      <c r="F269" s="381"/>
      <c r="G269" s="380"/>
      <c r="H269" s="38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80"/>
      <c r="B270" s="380"/>
      <c r="C270" s="380"/>
      <c r="D270" s="381"/>
      <c r="E270" s="380"/>
      <c r="F270" s="381"/>
      <c r="G270" s="380"/>
      <c r="H270" s="38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80"/>
      <c r="B271" s="380"/>
      <c r="C271" s="380"/>
      <c r="D271" s="381"/>
      <c r="E271" s="380"/>
      <c r="F271" s="381"/>
      <c r="G271" s="380"/>
      <c r="H271" s="38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80"/>
      <c r="B272" s="380"/>
      <c r="C272" s="380"/>
      <c r="D272" s="381"/>
      <c r="E272" s="380"/>
      <c r="F272" s="381"/>
      <c r="G272" s="380"/>
      <c r="H272" s="38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80"/>
      <c r="B273" s="380"/>
      <c r="C273" s="380"/>
      <c r="D273" s="381"/>
      <c r="E273" s="380"/>
      <c r="F273" s="381"/>
      <c r="G273" s="380"/>
      <c r="H273" s="38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80"/>
      <c r="B274" s="380"/>
      <c r="C274" s="380"/>
      <c r="D274" s="381"/>
      <c r="E274" s="380"/>
      <c r="F274" s="381"/>
      <c r="G274" s="380"/>
      <c r="H274" s="38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80"/>
      <c r="B275" s="380"/>
      <c r="C275" s="380"/>
      <c r="D275" s="381"/>
      <c r="E275" s="380"/>
      <c r="F275" s="381"/>
      <c r="G275" s="380"/>
      <c r="H275" s="38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80"/>
      <c r="B276" s="380"/>
      <c r="C276" s="380"/>
      <c r="D276" s="381"/>
      <c r="E276" s="380"/>
      <c r="F276" s="381"/>
      <c r="G276" s="380"/>
      <c r="H276" s="38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80"/>
      <c r="B277" s="380"/>
      <c r="C277" s="380"/>
      <c r="D277" s="381"/>
      <c r="E277" s="380"/>
      <c r="F277" s="381"/>
      <c r="G277" s="380"/>
      <c r="H277" s="38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80"/>
      <c r="B278" s="380"/>
      <c r="C278" s="380"/>
      <c r="D278" s="381"/>
      <c r="E278" s="380"/>
      <c r="F278" s="381"/>
      <c r="G278" s="380"/>
      <c r="H278" s="38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80"/>
      <c r="B279" s="380"/>
      <c r="C279" s="380"/>
      <c r="D279" s="381"/>
      <c r="E279" s="380"/>
      <c r="F279" s="381"/>
      <c r="G279" s="380"/>
      <c r="H279" s="38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80"/>
      <c r="B280" s="380"/>
      <c r="C280" s="380"/>
      <c r="D280" s="381"/>
      <c r="E280" s="380"/>
      <c r="F280" s="381"/>
      <c r="G280" s="380"/>
      <c r="H280" s="38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80"/>
      <c r="B281" s="380"/>
      <c r="C281" s="380"/>
      <c r="D281" s="381"/>
      <c r="E281" s="380"/>
      <c r="F281" s="381"/>
      <c r="G281" s="380"/>
      <c r="H281" s="38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80"/>
      <c r="B282" s="380"/>
      <c r="C282" s="380"/>
      <c r="D282" s="381"/>
      <c r="E282" s="380"/>
      <c r="F282" s="381"/>
      <c r="G282" s="380"/>
      <c r="H282" s="38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80"/>
      <c r="B283" s="380"/>
      <c r="C283" s="380"/>
      <c r="D283" s="381"/>
      <c r="E283" s="380"/>
      <c r="F283" s="381"/>
      <c r="G283" s="380"/>
      <c r="H283" s="38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80"/>
      <c r="B284" s="380"/>
      <c r="C284" s="380"/>
      <c r="D284" s="381"/>
      <c r="E284" s="380"/>
      <c r="F284" s="381"/>
      <c r="G284" s="380"/>
      <c r="H284" s="38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80"/>
      <c r="B285" s="380"/>
      <c r="C285" s="380"/>
      <c r="D285" s="381"/>
      <c r="E285" s="380"/>
      <c r="F285" s="381"/>
      <c r="G285" s="380"/>
      <c r="H285" s="38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80"/>
      <c r="B286" s="380"/>
      <c r="C286" s="380"/>
      <c r="D286" s="381"/>
      <c r="E286" s="380"/>
      <c r="F286" s="381"/>
      <c r="G286" s="380"/>
      <c r="H286" s="38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80"/>
      <c r="B287" s="380"/>
      <c r="C287" s="380"/>
      <c r="D287" s="381"/>
      <c r="E287" s="380"/>
      <c r="F287" s="381"/>
      <c r="G287" s="380"/>
      <c r="H287" s="38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80"/>
      <c r="B288" s="380"/>
      <c r="C288" s="380"/>
      <c r="D288" s="381"/>
      <c r="E288" s="380"/>
      <c r="F288" s="381"/>
      <c r="G288" s="380"/>
      <c r="H288" s="38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80"/>
      <c r="B289" s="380"/>
      <c r="C289" s="380"/>
      <c r="D289" s="381"/>
      <c r="E289" s="380"/>
      <c r="F289" s="381"/>
      <c r="G289" s="380"/>
      <c r="H289" s="38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/>
    <row r="291" spans="1:26" ht="15.75" customHeight="1" x14ac:dyDescent="0.25"/>
    <row r="292" spans="1:26" ht="15.75" customHeight="1" x14ac:dyDescent="0.25"/>
    <row r="293" spans="1:26" ht="15.75" customHeight="1" x14ac:dyDescent="0.25"/>
    <row r="294" spans="1:26" ht="15.75" customHeight="1" x14ac:dyDescent="0.25"/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B87:C87"/>
    <mergeCell ref="H2:J2"/>
    <mergeCell ref="B4:J4"/>
    <mergeCell ref="B5:J5"/>
    <mergeCell ref="B6:J6"/>
    <mergeCell ref="B7:J7"/>
    <mergeCell ref="B9:D9"/>
    <mergeCell ref="E9:J9"/>
    <mergeCell ref="B71:C71"/>
    <mergeCell ref="B73:D73"/>
    <mergeCell ref="E73:J73"/>
    <mergeCell ref="B77:C77"/>
    <mergeCell ref="B79:D79"/>
    <mergeCell ref="E79:J7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Яна Тимошенко</cp:lastModifiedBy>
  <dcterms:created xsi:type="dcterms:W3CDTF">2020-11-14T13:09:40Z</dcterms:created>
  <dcterms:modified xsi:type="dcterms:W3CDTF">2024-10-18T11:52:41Z</dcterms:modified>
</cp:coreProperties>
</file>