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gor\Desktop\УКФ 2024\КУЛЬТУРНА СПАДЩИНА В ОДИН КЛІК ЧАТ-БОТ\РОБОЧІ МАТЕРІАЛИ\ЗВІТ по проєкту\"/>
    </mc:Choice>
  </mc:AlternateContent>
  <xr:revisionPtr revIDLastSave="0" documentId="13_ncr:1_{B5C4904B-1CB3-4AA2-BB34-AE5886DF9CF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externalReferences>
    <externalReference r:id="rId4"/>
  </externalReferences>
  <definedNames>
    <definedName name="_xlnm._FilterDatabase" localSheetId="2" hidden="1">'Реєстр документів'!$E$1:$E$972</definedName>
  </definedNames>
  <calcPr calcId="181029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J105" i="2" l="1"/>
  <c r="I143" i="3"/>
  <c r="C29" i="1" s="1"/>
  <c r="G180" i="2" l="1"/>
  <c r="G179" i="2"/>
  <c r="G178" i="2"/>
  <c r="G177" i="2"/>
  <c r="G176" i="2"/>
  <c r="G175" i="2"/>
  <c r="G173" i="2"/>
  <c r="G172" i="2"/>
  <c r="G171" i="2"/>
  <c r="E170" i="2"/>
  <c r="G169" i="2"/>
  <c r="G168" i="2"/>
  <c r="G167" i="2"/>
  <c r="G166" i="2" s="1"/>
  <c r="E166" i="2"/>
  <c r="G165" i="2"/>
  <c r="G161" i="2" s="1"/>
  <c r="G164" i="2"/>
  <c r="G163" i="2"/>
  <c r="G162" i="2"/>
  <c r="E161" i="2"/>
  <c r="G160" i="2"/>
  <c r="G158" i="2"/>
  <c r="G157" i="2"/>
  <c r="E156" i="2"/>
  <c r="E154" i="2"/>
  <c r="G153" i="2"/>
  <c r="G152" i="2"/>
  <c r="G151" i="2"/>
  <c r="G150" i="2"/>
  <c r="E148" i="2"/>
  <c r="G147" i="2"/>
  <c r="G146" i="2"/>
  <c r="E144" i="2"/>
  <c r="G143" i="2"/>
  <c r="G142" i="2"/>
  <c r="G141" i="2"/>
  <c r="G140" i="2"/>
  <c r="G139" i="2"/>
  <c r="E137" i="2"/>
  <c r="G136" i="2"/>
  <c r="G135" i="2"/>
  <c r="G134" i="2"/>
  <c r="G133" i="2"/>
  <c r="G132" i="2"/>
  <c r="G131" i="2"/>
  <c r="E129" i="2"/>
  <c r="G128" i="2"/>
  <c r="G127" i="2"/>
  <c r="G126" i="2"/>
  <c r="G125" i="2"/>
  <c r="G124" i="2"/>
  <c r="G123" i="2"/>
  <c r="E121" i="2"/>
  <c r="G120" i="2"/>
  <c r="G119" i="2"/>
  <c r="G118" i="2"/>
  <c r="G117" i="2"/>
  <c r="G116" i="2"/>
  <c r="G115" i="2"/>
  <c r="G114" i="2"/>
  <c r="G113" i="2"/>
  <c r="G112" i="2"/>
  <c r="G111" i="2"/>
  <c r="G121" i="2" s="1"/>
  <c r="G110" i="2"/>
  <c r="G107" i="2"/>
  <c r="G106" i="2"/>
  <c r="G105" i="2"/>
  <c r="G104" i="2"/>
  <c r="E104" i="2"/>
  <c r="G103" i="2"/>
  <c r="G102" i="2"/>
  <c r="G101" i="2"/>
  <c r="E100" i="2"/>
  <c r="G99" i="2"/>
  <c r="G98" i="2"/>
  <c r="G97" i="2"/>
  <c r="G96" i="2" s="1"/>
  <c r="E96" i="2"/>
  <c r="G93" i="2"/>
  <c r="G92" i="2"/>
  <c r="G91" i="2"/>
  <c r="G90" i="2" s="1"/>
  <c r="E90" i="2"/>
  <c r="G89" i="2"/>
  <c r="G88" i="2"/>
  <c r="G87" i="2"/>
  <c r="G86" i="2" s="1"/>
  <c r="E86" i="2"/>
  <c r="G85" i="2"/>
  <c r="G84" i="2"/>
  <c r="G83" i="2"/>
  <c r="E82" i="2"/>
  <c r="G79" i="2"/>
  <c r="G78" i="2"/>
  <c r="G77" i="2"/>
  <c r="G76" i="2"/>
  <c r="E76" i="2"/>
  <c r="G75" i="2"/>
  <c r="G74" i="2"/>
  <c r="G73" i="2"/>
  <c r="G72" i="2"/>
  <c r="E72" i="2"/>
  <c r="G71" i="2"/>
  <c r="G70" i="2"/>
  <c r="G69" i="2"/>
  <c r="E68" i="2"/>
  <c r="G67" i="2"/>
  <c r="G66" i="2"/>
  <c r="G65" i="2"/>
  <c r="G64" i="2" s="1"/>
  <c r="E64" i="2"/>
  <c r="G63" i="2"/>
  <c r="G62" i="2"/>
  <c r="G61" i="2"/>
  <c r="G60" i="2" s="1"/>
  <c r="E60" i="2"/>
  <c r="E58" i="2"/>
  <c r="G54" i="2"/>
  <c r="G53" i="2"/>
  <c r="G52" i="2"/>
  <c r="E51" i="2"/>
  <c r="G48" i="2"/>
  <c r="G47" i="2"/>
  <c r="G46" i="2"/>
  <c r="G45" i="2" s="1"/>
  <c r="E45" i="2"/>
  <c r="E49" i="2" s="1"/>
  <c r="G44" i="2"/>
  <c r="G43" i="2"/>
  <c r="G42" i="2"/>
  <c r="G41" i="2" s="1"/>
  <c r="E41" i="2"/>
  <c r="G40" i="2"/>
  <c r="G39" i="2"/>
  <c r="G38" i="2"/>
  <c r="G37" i="2" s="1"/>
  <c r="E37" i="2"/>
  <c r="G34" i="2"/>
  <c r="G33" i="2"/>
  <c r="G32" i="2"/>
  <c r="E31" i="2"/>
  <c r="G26" i="2"/>
  <c r="G25" i="2"/>
  <c r="G24" i="2"/>
  <c r="W24" i="2" s="1"/>
  <c r="G23" i="2"/>
  <c r="G22" i="2"/>
  <c r="E21" i="2"/>
  <c r="G20" i="2"/>
  <c r="G19" i="2"/>
  <c r="G18" i="2"/>
  <c r="E17" i="2"/>
  <c r="G16" i="2"/>
  <c r="G15" i="2"/>
  <c r="G14" i="2"/>
  <c r="J26" i="2"/>
  <c r="J25" i="2"/>
  <c r="X25" i="2" s="1"/>
  <c r="J24" i="2"/>
  <c r="X24" i="2" s="1"/>
  <c r="J23" i="2"/>
  <c r="J22" i="2"/>
  <c r="W25" i="2"/>
  <c r="G170" i="2" l="1"/>
  <c r="G21" i="2"/>
  <c r="E30" i="2" s="1"/>
  <c r="G30" i="2" s="1"/>
  <c r="G51" i="2"/>
  <c r="G58" i="2" s="1"/>
  <c r="G144" i="2"/>
  <c r="G156" i="2"/>
  <c r="E108" i="2"/>
  <c r="G154" i="2"/>
  <c r="G49" i="2"/>
  <c r="G17" i="2"/>
  <c r="E29" i="2" s="1"/>
  <c r="G29" i="2" s="1"/>
  <c r="G82" i="2"/>
  <c r="G94" i="2" s="1"/>
  <c r="E80" i="2"/>
  <c r="G137" i="2"/>
  <c r="G31" i="2"/>
  <c r="G68" i="2"/>
  <c r="G80" i="2" s="1"/>
  <c r="G100" i="2"/>
  <c r="G108" i="2" s="1"/>
  <c r="G129" i="2"/>
  <c r="G148" i="2"/>
  <c r="Y24" i="2"/>
  <c r="Z24" i="2" s="1"/>
  <c r="Y25" i="2"/>
  <c r="Z25" i="2" s="1"/>
  <c r="D143" i="3" l="1"/>
  <c r="F143" i="3" l="1"/>
  <c r="K143" i="3" s="1"/>
  <c r="V171" i="2"/>
  <c r="S171" i="2"/>
  <c r="P171" i="2"/>
  <c r="M171" i="2"/>
  <c r="J171" i="2"/>
  <c r="V179" i="2"/>
  <c r="S179" i="2"/>
  <c r="P179" i="2"/>
  <c r="M179" i="2"/>
  <c r="J179" i="2"/>
  <c r="V177" i="2"/>
  <c r="S177" i="2"/>
  <c r="P177" i="2"/>
  <c r="M177" i="2"/>
  <c r="J177" i="2"/>
  <c r="V175" i="2"/>
  <c r="S175" i="2"/>
  <c r="P175" i="2"/>
  <c r="M175" i="2"/>
  <c r="J175" i="2"/>
  <c r="V173" i="2"/>
  <c r="S173" i="2"/>
  <c r="P173" i="2"/>
  <c r="M173" i="2"/>
  <c r="J173" i="2"/>
  <c r="J174" i="2"/>
  <c r="M174" i="2"/>
  <c r="P174" i="2"/>
  <c r="S174" i="2"/>
  <c r="V174" i="2"/>
  <c r="J176" i="2"/>
  <c r="M176" i="2"/>
  <c r="P176" i="2"/>
  <c r="S176" i="2"/>
  <c r="V176" i="2"/>
  <c r="X184" i="2"/>
  <c r="W184" i="2"/>
  <c r="V184" i="2"/>
  <c r="S184" i="2"/>
  <c r="P184" i="2"/>
  <c r="M184" i="2"/>
  <c r="J184" i="2"/>
  <c r="G184" i="2"/>
  <c r="V180" i="2"/>
  <c r="S180" i="2"/>
  <c r="P180" i="2"/>
  <c r="M180" i="2"/>
  <c r="J180" i="2"/>
  <c r="V178" i="2"/>
  <c r="S178" i="2"/>
  <c r="P178" i="2"/>
  <c r="M178" i="2"/>
  <c r="J178" i="2"/>
  <c r="V172" i="2"/>
  <c r="S172" i="2"/>
  <c r="P172" i="2"/>
  <c r="M172" i="2"/>
  <c r="J172" i="2"/>
  <c r="T170" i="2"/>
  <c r="Q170" i="2"/>
  <c r="N170" i="2"/>
  <c r="K170" i="2"/>
  <c r="H170" i="2"/>
  <c r="V169" i="2"/>
  <c r="S169" i="2"/>
  <c r="P169" i="2"/>
  <c r="M169" i="2"/>
  <c r="J169" i="2"/>
  <c r="V168" i="2"/>
  <c r="S168" i="2"/>
  <c r="P168" i="2"/>
  <c r="M168" i="2"/>
  <c r="J168" i="2"/>
  <c r="V167" i="2"/>
  <c r="S167" i="2"/>
  <c r="P167" i="2"/>
  <c r="M167" i="2"/>
  <c r="J167" i="2"/>
  <c r="T166" i="2"/>
  <c r="Q166" i="2"/>
  <c r="N166" i="2"/>
  <c r="K166" i="2"/>
  <c r="H166" i="2"/>
  <c r="V165" i="2"/>
  <c r="S165" i="2"/>
  <c r="P165" i="2"/>
  <c r="M165" i="2"/>
  <c r="J165" i="2"/>
  <c r="V164" i="2"/>
  <c r="S164" i="2"/>
  <c r="P164" i="2"/>
  <c r="M164" i="2"/>
  <c r="J164" i="2"/>
  <c r="V163" i="2"/>
  <c r="S163" i="2"/>
  <c r="P163" i="2"/>
  <c r="M163" i="2"/>
  <c r="J163" i="2"/>
  <c r="V162" i="2"/>
  <c r="S162" i="2"/>
  <c r="P162" i="2"/>
  <c r="M162" i="2"/>
  <c r="J162" i="2"/>
  <c r="T161" i="2"/>
  <c r="Q161" i="2"/>
  <c r="N161" i="2"/>
  <c r="K161" i="2"/>
  <c r="H161" i="2"/>
  <c r="V160" i="2"/>
  <c r="S160" i="2"/>
  <c r="P160" i="2"/>
  <c r="M160" i="2"/>
  <c r="J160" i="2"/>
  <c r="V159" i="2"/>
  <c r="S159" i="2"/>
  <c r="P159" i="2"/>
  <c r="M159" i="2"/>
  <c r="J159" i="2"/>
  <c r="V158" i="2"/>
  <c r="S158" i="2"/>
  <c r="P158" i="2"/>
  <c r="M158" i="2"/>
  <c r="J158" i="2"/>
  <c r="V157" i="2"/>
  <c r="S157" i="2"/>
  <c r="P157" i="2"/>
  <c r="M157" i="2"/>
  <c r="J157" i="2"/>
  <c r="T156" i="2"/>
  <c r="Q156" i="2"/>
  <c r="N156" i="2"/>
  <c r="K156" i="2"/>
  <c r="H156" i="2"/>
  <c r="T154" i="2"/>
  <c r="Q154" i="2"/>
  <c r="N154" i="2"/>
  <c r="K154" i="2"/>
  <c r="H154" i="2"/>
  <c r="V153" i="2"/>
  <c r="S153" i="2"/>
  <c r="P153" i="2"/>
  <c r="M153" i="2"/>
  <c r="J153" i="2"/>
  <c r="V152" i="2"/>
  <c r="S152" i="2"/>
  <c r="P152" i="2"/>
  <c r="M152" i="2"/>
  <c r="J152" i="2"/>
  <c r="V151" i="2"/>
  <c r="S151" i="2"/>
  <c r="P151" i="2"/>
  <c r="M151" i="2"/>
  <c r="J151" i="2"/>
  <c r="V150" i="2"/>
  <c r="S150" i="2"/>
  <c r="P150" i="2"/>
  <c r="M150" i="2"/>
  <c r="J150" i="2"/>
  <c r="T148" i="2"/>
  <c r="Q148" i="2"/>
  <c r="N148" i="2"/>
  <c r="K148" i="2"/>
  <c r="H148" i="2"/>
  <c r="V147" i="2"/>
  <c r="S147" i="2"/>
  <c r="P147" i="2"/>
  <c r="M147" i="2"/>
  <c r="J147" i="2"/>
  <c r="V146" i="2"/>
  <c r="S146" i="2"/>
  <c r="P146" i="2"/>
  <c r="M146" i="2"/>
  <c r="J146" i="2"/>
  <c r="T144" i="2"/>
  <c r="Q144" i="2"/>
  <c r="N144" i="2"/>
  <c r="K144" i="2"/>
  <c r="H144" i="2"/>
  <c r="V143" i="2"/>
  <c r="S143" i="2"/>
  <c r="P143" i="2"/>
  <c r="M143" i="2"/>
  <c r="J143" i="2"/>
  <c r="V142" i="2"/>
  <c r="S142" i="2"/>
  <c r="P142" i="2"/>
  <c r="M142" i="2"/>
  <c r="J142" i="2"/>
  <c r="V141" i="2"/>
  <c r="S141" i="2"/>
  <c r="P141" i="2"/>
  <c r="M141" i="2"/>
  <c r="J141" i="2"/>
  <c r="V140" i="2"/>
  <c r="S140" i="2"/>
  <c r="P140" i="2"/>
  <c r="M140" i="2"/>
  <c r="J140" i="2"/>
  <c r="V139" i="2"/>
  <c r="S139" i="2"/>
  <c r="P139" i="2"/>
  <c r="M139" i="2"/>
  <c r="J139" i="2"/>
  <c r="T137" i="2"/>
  <c r="Q137" i="2"/>
  <c r="N137" i="2"/>
  <c r="K137" i="2"/>
  <c r="H137" i="2"/>
  <c r="V136" i="2"/>
  <c r="S136" i="2"/>
  <c r="P136" i="2"/>
  <c r="M136" i="2"/>
  <c r="J136" i="2"/>
  <c r="V135" i="2"/>
  <c r="S135" i="2"/>
  <c r="P135" i="2"/>
  <c r="M135" i="2"/>
  <c r="J135" i="2"/>
  <c r="V134" i="2"/>
  <c r="S134" i="2"/>
  <c r="P134" i="2"/>
  <c r="M134" i="2"/>
  <c r="J134" i="2"/>
  <c r="V133" i="2"/>
  <c r="S133" i="2"/>
  <c r="P133" i="2"/>
  <c r="M133" i="2"/>
  <c r="J133" i="2"/>
  <c r="V132" i="2"/>
  <c r="S132" i="2"/>
  <c r="P132" i="2"/>
  <c r="M132" i="2"/>
  <c r="J132" i="2"/>
  <c r="V131" i="2"/>
  <c r="S131" i="2"/>
  <c r="P131" i="2"/>
  <c r="M131" i="2"/>
  <c r="J131" i="2"/>
  <c r="T129" i="2"/>
  <c r="Q129" i="2"/>
  <c r="N129" i="2"/>
  <c r="K129" i="2"/>
  <c r="H129" i="2"/>
  <c r="V128" i="2"/>
  <c r="S128" i="2"/>
  <c r="P128" i="2"/>
  <c r="M128" i="2"/>
  <c r="J128" i="2"/>
  <c r="V127" i="2"/>
  <c r="S127" i="2"/>
  <c r="P127" i="2"/>
  <c r="M127" i="2"/>
  <c r="J127" i="2"/>
  <c r="V126" i="2"/>
  <c r="S126" i="2"/>
  <c r="P126" i="2"/>
  <c r="M126" i="2"/>
  <c r="J126" i="2"/>
  <c r="V125" i="2"/>
  <c r="S125" i="2"/>
  <c r="P125" i="2"/>
  <c r="M125" i="2"/>
  <c r="J125" i="2"/>
  <c r="V124" i="2"/>
  <c r="S124" i="2"/>
  <c r="P124" i="2"/>
  <c r="M124" i="2"/>
  <c r="J124" i="2"/>
  <c r="V123" i="2"/>
  <c r="S123" i="2"/>
  <c r="P123" i="2"/>
  <c r="M123" i="2"/>
  <c r="J123" i="2"/>
  <c r="T121" i="2"/>
  <c r="Q121" i="2"/>
  <c r="N121" i="2"/>
  <c r="K121" i="2"/>
  <c r="H121" i="2"/>
  <c r="V120" i="2"/>
  <c r="S120" i="2"/>
  <c r="P120" i="2"/>
  <c r="M120" i="2"/>
  <c r="J120" i="2"/>
  <c r="V119" i="2"/>
  <c r="S119" i="2"/>
  <c r="P119" i="2"/>
  <c r="M119" i="2"/>
  <c r="J119" i="2"/>
  <c r="V118" i="2"/>
  <c r="S118" i="2"/>
  <c r="P118" i="2"/>
  <c r="M118" i="2"/>
  <c r="J118" i="2"/>
  <c r="V117" i="2"/>
  <c r="S117" i="2"/>
  <c r="P117" i="2"/>
  <c r="M117" i="2"/>
  <c r="J117" i="2"/>
  <c r="V116" i="2"/>
  <c r="S116" i="2"/>
  <c r="P116" i="2"/>
  <c r="M116" i="2"/>
  <c r="J116" i="2"/>
  <c r="V115" i="2"/>
  <c r="S115" i="2"/>
  <c r="P115" i="2"/>
  <c r="M115" i="2"/>
  <c r="J115" i="2"/>
  <c r="V114" i="2"/>
  <c r="S114" i="2"/>
  <c r="P114" i="2"/>
  <c r="M114" i="2"/>
  <c r="J114" i="2"/>
  <c r="V113" i="2"/>
  <c r="S113" i="2"/>
  <c r="P113" i="2"/>
  <c r="M113" i="2"/>
  <c r="J113" i="2"/>
  <c r="V112" i="2"/>
  <c r="S112" i="2"/>
  <c r="P112" i="2"/>
  <c r="M112" i="2"/>
  <c r="J112" i="2"/>
  <c r="V111" i="2"/>
  <c r="S111" i="2"/>
  <c r="P111" i="2"/>
  <c r="M111" i="2"/>
  <c r="J111" i="2"/>
  <c r="V110" i="2"/>
  <c r="S110" i="2"/>
  <c r="P110" i="2"/>
  <c r="M110" i="2"/>
  <c r="J110" i="2"/>
  <c r="V107" i="2"/>
  <c r="S107" i="2"/>
  <c r="P107" i="2"/>
  <c r="M107" i="2"/>
  <c r="J107" i="2"/>
  <c r="V106" i="2"/>
  <c r="S106" i="2"/>
  <c r="P106" i="2"/>
  <c r="M106" i="2"/>
  <c r="J106" i="2"/>
  <c r="V105" i="2"/>
  <c r="S105" i="2"/>
  <c r="P105" i="2"/>
  <c r="M105" i="2"/>
  <c r="T104" i="2"/>
  <c r="Q104" i="2"/>
  <c r="N104" i="2"/>
  <c r="K104" i="2"/>
  <c r="H104" i="2"/>
  <c r="V103" i="2"/>
  <c r="S103" i="2"/>
  <c r="P103" i="2"/>
  <c r="M103" i="2"/>
  <c r="J103" i="2"/>
  <c r="V102" i="2"/>
  <c r="S102" i="2"/>
  <c r="P102" i="2"/>
  <c r="M102" i="2"/>
  <c r="J102" i="2"/>
  <c r="V101" i="2"/>
  <c r="S101" i="2"/>
  <c r="P101" i="2"/>
  <c r="M101" i="2"/>
  <c r="J101" i="2"/>
  <c r="T100" i="2"/>
  <c r="Q100" i="2"/>
  <c r="N100" i="2"/>
  <c r="K100" i="2"/>
  <c r="H100" i="2"/>
  <c r="V99" i="2"/>
  <c r="S99" i="2"/>
  <c r="P99" i="2"/>
  <c r="M99" i="2"/>
  <c r="J99" i="2"/>
  <c r="V98" i="2"/>
  <c r="S98" i="2"/>
  <c r="P98" i="2"/>
  <c r="M98" i="2"/>
  <c r="J98" i="2"/>
  <c r="V97" i="2"/>
  <c r="S97" i="2"/>
  <c r="P97" i="2"/>
  <c r="M97" i="2"/>
  <c r="J97" i="2"/>
  <c r="T96" i="2"/>
  <c r="Q96" i="2"/>
  <c r="N96" i="2"/>
  <c r="K96" i="2"/>
  <c r="H96" i="2"/>
  <c r="V93" i="2"/>
  <c r="S93" i="2"/>
  <c r="P93" i="2"/>
  <c r="M93" i="2"/>
  <c r="J93" i="2"/>
  <c r="V92" i="2"/>
  <c r="S92" i="2"/>
  <c r="P92" i="2"/>
  <c r="M92" i="2"/>
  <c r="J92" i="2"/>
  <c r="V91" i="2"/>
  <c r="S91" i="2"/>
  <c r="P91" i="2"/>
  <c r="M91" i="2"/>
  <c r="J91" i="2"/>
  <c r="T90" i="2"/>
  <c r="Q90" i="2"/>
  <c r="N90" i="2"/>
  <c r="K90" i="2"/>
  <c r="H90" i="2"/>
  <c r="V89" i="2"/>
  <c r="S89" i="2"/>
  <c r="P89" i="2"/>
  <c r="M89" i="2"/>
  <c r="J89" i="2"/>
  <c r="V88" i="2"/>
  <c r="S88" i="2"/>
  <c r="P88" i="2"/>
  <c r="M88" i="2"/>
  <c r="J88" i="2"/>
  <c r="V87" i="2"/>
  <c r="S87" i="2"/>
  <c r="P87" i="2"/>
  <c r="M87" i="2"/>
  <c r="J87" i="2"/>
  <c r="T86" i="2"/>
  <c r="Q86" i="2"/>
  <c r="N86" i="2"/>
  <c r="K86" i="2"/>
  <c r="H86" i="2"/>
  <c r="V85" i="2"/>
  <c r="S85" i="2"/>
  <c r="P85" i="2"/>
  <c r="M85" i="2"/>
  <c r="J85" i="2"/>
  <c r="V84" i="2"/>
  <c r="S84" i="2"/>
  <c r="P84" i="2"/>
  <c r="M84" i="2"/>
  <c r="J84" i="2"/>
  <c r="V83" i="2"/>
  <c r="S83" i="2"/>
  <c r="P83" i="2"/>
  <c r="M83" i="2"/>
  <c r="J83" i="2"/>
  <c r="T82" i="2"/>
  <c r="Q82" i="2"/>
  <c r="N82" i="2"/>
  <c r="K82" i="2"/>
  <c r="H82" i="2"/>
  <c r="V79" i="2"/>
  <c r="S79" i="2"/>
  <c r="P79" i="2"/>
  <c r="M79" i="2"/>
  <c r="J79" i="2"/>
  <c r="V78" i="2"/>
  <c r="S78" i="2"/>
  <c r="P78" i="2"/>
  <c r="M78" i="2"/>
  <c r="J78" i="2"/>
  <c r="V77" i="2"/>
  <c r="S77" i="2"/>
  <c r="P77" i="2"/>
  <c r="M77" i="2"/>
  <c r="J77" i="2"/>
  <c r="T76" i="2"/>
  <c r="Q76" i="2"/>
  <c r="N76" i="2"/>
  <c r="K76" i="2"/>
  <c r="H76" i="2"/>
  <c r="V75" i="2"/>
  <c r="S75" i="2"/>
  <c r="P75" i="2"/>
  <c r="M75" i="2"/>
  <c r="J75" i="2"/>
  <c r="V74" i="2"/>
  <c r="S74" i="2"/>
  <c r="P74" i="2"/>
  <c r="M74" i="2"/>
  <c r="J74" i="2"/>
  <c r="V73" i="2"/>
  <c r="S73" i="2"/>
  <c r="P73" i="2"/>
  <c r="M73" i="2"/>
  <c r="J73" i="2"/>
  <c r="T72" i="2"/>
  <c r="Q72" i="2"/>
  <c r="N72" i="2"/>
  <c r="K72" i="2"/>
  <c r="H72" i="2"/>
  <c r="V71" i="2"/>
  <c r="S71" i="2"/>
  <c r="P71" i="2"/>
  <c r="M71" i="2"/>
  <c r="J71" i="2"/>
  <c r="V70" i="2"/>
  <c r="S70" i="2"/>
  <c r="P70" i="2"/>
  <c r="M70" i="2"/>
  <c r="J70" i="2"/>
  <c r="V69" i="2"/>
  <c r="S69" i="2"/>
  <c r="P69" i="2"/>
  <c r="M69" i="2"/>
  <c r="J69" i="2"/>
  <c r="T68" i="2"/>
  <c r="Q68" i="2"/>
  <c r="N68" i="2"/>
  <c r="K68" i="2"/>
  <c r="H68" i="2"/>
  <c r="V67" i="2"/>
  <c r="S67" i="2"/>
  <c r="P67" i="2"/>
  <c r="M67" i="2"/>
  <c r="J67" i="2"/>
  <c r="V66" i="2"/>
  <c r="S66" i="2"/>
  <c r="P66" i="2"/>
  <c r="M66" i="2"/>
  <c r="J66" i="2"/>
  <c r="V65" i="2"/>
  <c r="S65" i="2"/>
  <c r="P65" i="2"/>
  <c r="M65" i="2"/>
  <c r="J65" i="2"/>
  <c r="T64" i="2"/>
  <c r="Q64" i="2"/>
  <c r="N64" i="2"/>
  <c r="K64" i="2"/>
  <c r="H64" i="2"/>
  <c r="V63" i="2"/>
  <c r="S63" i="2"/>
  <c r="P63" i="2"/>
  <c r="M63" i="2"/>
  <c r="J63" i="2"/>
  <c r="V62" i="2"/>
  <c r="S62" i="2"/>
  <c r="P62" i="2"/>
  <c r="M62" i="2"/>
  <c r="J62" i="2"/>
  <c r="V61" i="2"/>
  <c r="S61" i="2"/>
  <c r="P61" i="2"/>
  <c r="M61" i="2"/>
  <c r="J61" i="2"/>
  <c r="T60" i="2"/>
  <c r="Q60" i="2"/>
  <c r="N60" i="2"/>
  <c r="K60" i="2"/>
  <c r="H60" i="2"/>
  <c r="V57" i="2"/>
  <c r="S57" i="2"/>
  <c r="P57" i="2"/>
  <c r="M57" i="2"/>
  <c r="V56" i="2"/>
  <c r="S56" i="2"/>
  <c r="P56" i="2"/>
  <c r="M56" i="2"/>
  <c r="T55" i="2"/>
  <c r="Q55" i="2"/>
  <c r="N55" i="2"/>
  <c r="K55" i="2"/>
  <c r="V54" i="2"/>
  <c r="S54" i="2"/>
  <c r="P54" i="2"/>
  <c r="M54" i="2"/>
  <c r="J54" i="2"/>
  <c r="V53" i="2"/>
  <c r="S53" i="2"/>
  <c r="P53" i="2"/>
  <c r="M53" i="2"/>
  <c r="J53" i="2"/>
  <c r="V52" i="2"/>
  <c r="S52" i="2"/>
  <c r="P52" i="2"/>
  <c r="M52" i="2"/>
  <c r="J52" i="2"/>
  <c r="T51" i="2"/>
  <c r="Q51" i="2"/>
  <c r="N51" i="2"/>
  <c r="K51" i="2"/>
  <c r="H51" i="2"/>
  <c r="H58" i="2" s="1"/>
  <c r="V48" i="2"/>
  <c r="S48" i="2"/>
  <c r="P48" i="2"/>
  <c r="M48" i="2"/>
  <c r="J48" i="2"/>
  <c r="V47" i="2"/>
  <c r="S47" i="2"/>
  <c r="P47" i="2"/>
  <c r="M47" i="2"/>
  <c r="J47" i="2"/>
  <c r="V46" i="2"/>
  <c r="S46" i="2"/>
  <c r="P46" i="2"/>
  <c r="M46" i="2"/>
  <c r="J46" i="2"/>
  <c r="T45" i="2"/>
  <c r="Q45" i="2"/>
  <c r="N45" i="2"/>
  <c r="K45" i="2"/>
  <c r="H45" i="2"/>
  <c r="V44" i="2"/>
  <c r="S44" i="2"/>
  <c r="P44" i="2"/>
  <c r="M44" i="2"/>
  <c r="J44" i="2"/>
  <c r="V43" i="2"/>
  <c r="S43" i="2"/>
  <c r="P43" i="2"/>
  <c r="M43" i="2"/>
  <c r="J43" i="2"/>
  <c r="V42" i="2"/>
  <c r="S42" i="2"/>
  <c r="P42" i="2"/>
  <c r="M42" i="2"/>
  <c r="J42" i="2"/>
  <c r="T41" i="2"/>
  <c r="Q41" i="2"/>
  <c r="N41" i="2"/>
  <c r="K41" i="2"/>
  <c r="H41" i="2"/>
  <c r="V40" i="2"/>
  <c r="S40" i="2"/>
  <c r="P40" i="2"/>
  <c r="M40" i="2"/>
  <c r="J40" i="2"/>
  <c r="V39" i="2"/>
  <c r="S39" i="2"/>
  <c r="P39" i="2"/>
  <c r="M39" i="2"/>
  <c r="J39" i="2"/>
  <c r="V38" i="2"/>
  <c r="S38" i="2"/>
  <c r="P38" i="2"/>
  <c r="M38" i="2"/>
  <c r="J38" i="2"/>
  <c r="T37" i="2"/>
  <c r="Q37" i="2"/>
  <c r="N37" i="2"/>
  <c r="K37" i="2"/>
  <c r="H37" i="2"/>
  <c r="V34" i="2"/>
  <c r="S34" i="2"/>
  <c r="P34" i="2"/>
  <c r="M34" i="2"/>
  <c r="J34" i="2"/>
  <c r="V33" i="2"/>
  <c r="S33" i="2"/>
  <c r="P33" i="2"/>
  <c r="M33" i="2"/>
  <c r="J33" i="2"/>
  <c r="V32" i="2"/>
  <c r="S32" i="2"/>
  <c r="P32" i="2"/>
  <c r="M32" i="2"/>
  <c r="J32" i="2"/>
  <c r="T31" i="2"/>
  <c r="Q31" i="2"/>
  <c r="N31" i="2"/>
  <c r="K31" i="2"/>
  <c r="H31" i="2"/>
  <c r="V26" i="2"/>
  <c r="S26" i="2"/>
  <c r="P26" i="2"/>
  <c r="M26" i="2"/>
  <c r="V23" i="2"/>
  <c r="S23" i="2"/>
  <c r="P23" i="2"/>
  <c r="M23" i="2"/>
  <c r="V22" i="2"/>
  <c r="S22" i="2"/>
  <c r="P22" i="2"/>
  <c r="M22" i="2"/>
  <c r="T21" i="2"/>
  <c r="Q21" i="2"/>
  <c r="N21" i="2"/>
  <c r="K21" i="2"/>
  <c r="H21" i="2"/>
  <c r="V20" i="2"/>
  <c r="S20" i="2"/>
  <c r="P20" i="2"/>
  <c r="M20" i="2"/>
  <c r="J20" i="2"/>
  <c r="V19" i="2"/>
  <c r="S19" i="2"/>
  <c r="P19" i="2"/>
  <c r="M19" i="2"/>
  <c r="J19" i="2"/>
  <c r="V18" i="2"/>
  <c r="S18" i="2"/>
  <c r="P18" i="2"/>
  <c r="M18" i="2"/>
  <c r="J18" i="2"/>
  <c r="T17" i="2"/>
  <c r="Q17" i="2"/>
  <c r="N17" i="2"/>
  <c r="K17" i="2"/>
  <c r="H17" i="2"/>
  <c r="V16" i="2"/>
  <c r="S16" i="2"/>
  <c r="P16" i="2"/>
  <c r="M16" i="2"/>
  <c r="J16" i="2"/>
  <c r="V15" i="2"/>
  <c r="S15" i="2"/>
  <c r="P15" i="2"/>
  <c r="M15" i="2"/>
  <c r="J15" i="2"/>
  <c r="V14" i="2"/>
  <c r="S14" i="2"/>
  <c r="P14" i="2"/>
  <c r="M14" i="2"/>
  <c r="J14" i="2"/>
  <c r="T13" i="2"/>
  <c r="Q13" i="2"/>
  <c r="N13" i="2"/>
  <c r="K13" i="2"/>
  <c r="H13" i="2"/>
  <c r="E13" i="2"/>
  <c r="A5" i="2"/>
  <c r="A4" i="2"/>
  <c r="A3" i="2"/>
  <c r="A2" i="2"/>
  <c r="W179" i="2" l="1"/>
  <c r="M55" i="2"/>
  <c r="X171" i="2"/>
  <c r="X179" i="2"/>
  <c r="W178" i="2"/>
  <c r="W171" i="2"/>
  <c r="W70" i="2"/>
  <c r="M76" i="2"/>
  <c r="S82" i="2"/>
  <c r="X75" i="2"/>
  <c r="X101" i="2"/>
  <c r="X177" i="2"/>
  <c r="X175" i="2"/>
  <c r="W175" i="2"/>
  <c r="W177" i="2"/>
  <c r="J51" i="2"/>
  <c r="J58" i="2" s="1"/>
  <c r="P64" i="2"/>
  <c r="X91" i="2"/>
  <c r="X97" i="2"/>
  <c r="W119" i="2"/>
  <c r="M17" i="2"/>
  <c r="K29" i="2" s="1"/>
  <c r="M29" i="2" s="1"/>
  <c r="X42" i="2"/>
  <c r="V55" i="2"/>
  <c r="V104" i="2"/>
  <c r="X173" i="2"/>
  <c r="S86" i="2"/>
  <c r="P17" i="2"/>
  <c r="N29" i="2" s="1"/>
  <c r="P29" i="2" s="1"/>
  <c r="P21" i="2"/>
  <c r="N30" i="2" s="1"/>
  <c r="P30" i="2" s="1"/>
  <c r="M86" i="2"/>
  <c r="S13" i="2"/>
  <c r="Q28" i="2" s="1"/>
  <c r="S28" i="2" s="1"/>
  <c r="P41" i="2"/>
  <c r="X84" i="2"/>
  <c r="X106" i="2"/>
  <c r="X112" i="2"/>
  <c r="W38" i="2"/>
  <c r="W84" i="2"/>
  <c r="X99" i="2"/>
  <c r="W111" i="2"/>
  <c r="X132" i="2"/>
  <c r="X136" i="2"/>
  <c r="M41" i="2"/>
  <c r="X176" i="2"/>
  <c r="W20" i="2"/>
  <c r="S60" i="2"/>
  <c r="W63" i="2"/>
  <c r="P72" i="2"/>
  <c r="W126" i="2"/>
  <c r="S148" i="2"/>
  <c r="W150" i="2"/>
  <c r="W159" i="2"/>
  <c r="W15" i="2"/>
  <c r="X102" i="2"/>
  <c r="X143" i="2"/>
  <c r="V31" i="2"/>
  <c r="X34" i="2"/>
  <c r="K49" i="2"/>
  <c r="S45" i="2"/>
  <c r="P51" i="2"/>
  <c r="P82" i="2"/>
  <c r="W124" i="2"/>
  <c r="W165" i="2"/>
  <c r="S166" i="2"/>
  <c r="X44" i="2"/>
  <c r="V96" i="2"/>
  <c r="W110" i="2"/>
  <c r="V154" i="2"/>
  <c r="P161" i="2"/>
  <c r="X165" i="2"/>
  <c r="P13" i="2"/>
  <c r="N28" i="2" s="1"/>
  <c r="P28" i="2" s="1"/>
  <c r="X33" i="2"/>
  <c r="W43" i="2"/>
  <c r="W44" i="2"/>
  <c r="X54" i="2"/>
  <c r="M64" i="2"/>
  <c r="J72" i="2"/>
  <c r="W89" i="2"/>
  <c r="W93" i="2"/>
  <c r="W103" i="2"/>
  <c r="W151" i="2"/>
  <c r="W157" i="2"/>
  <c r="W164" i="2"/>
  <c r="W174" i="2"/>
  <c r="W16" i="2"/>
  <c r="W33" i="2"/>
  <c r="M37" i="2"/>
  <c r="H49" i="2"/>
  <c r="W56" i="2"/>
  <c r="M68" i="2"/>
  <c r="M90" i="2"/>
  <c r="M121" i="2"/>
  <c r="W114" i="2"/>
  <c r="W118" i="2"/>
  <c r="X142" i="2"/>
  <c r="S154" i="2"/>
  <c r="W152" i="2"/>
  <c r="W162" i="2"/>
  <c r="S161" i="2"/>
  <c r="W173" i="2"/>
  <c r="S170" i="2"/>
  <c r="P31" i="2"/>
  <c r="J37" i="2"/>
  <c r="P37" i="2"/>
  <c r="X43" i="2"/>
  <c r="V51" i="2"/>
  <c r="V64" i="2"/>
  <c r="X67" i="2"/>
  <c r="V68" i="2"/>
  <c r="M82" i="2"/>
  <c r="V90" i="2"/>
  <c r="X93" i="2"/>
  <c r="X123" i="2"/>
  <c r="W140" i="2"/>
  <c r="X157" i="2"/>
  <c r="X160" i="2"/>
  <c r="W180" i="2"/>
  <c r="V21" i="2"/>
  <c r="T30" i="2" s="1"/>
  <c r="V30" i="2" s="1"/>
  <c r="X26" i="2"/>
  <c r="S31" i="2"/>
  <c r="X47" i="2"/>
  <c r="X62" i="2"/>
  <c r="X88" i="2"/>
  <c r="W92" i="2"/>
  <c r="S100" i="2"/>
  <c r="S129" i="2"/>
  <c r="X126" i="2"/>
  <c r="X127" i="2"/>
  <c r="M148" i="2"/>
  <c r="W147" i="2"/>
  <c r="S156" i="2"/>
  <c r="X180" i="2"/>
  <c r="X174" i="2"/>
  <c r="X14" i="2"/>
  <c r="X53" i="2"/>
  <c r="X66" i="2"/>
  <c r="X70" i="2"/>
  <c r="W74" i="2"/>
  <c r="K80" i="2"/>
  <c r="X92" i="2"/>
  <c r="P90" i="2"/>
  <c r="P100" i="2"/>
  <c r="M137" i="2"/>
  <c r="W141" i="2"/>
  <c r="W143" i="2"/>
  <c r="P166" i="2"/>
  <c r="X178" i="2"/>
  <c r="W176" i="2"/>
  <c r="S76" i="2"/>
  <c r="W79" i="2"/>
  <c r="X103" i="2"/>
  <c r="P137" i="2"/>
  <c r="J144" i="2"/>
  <c r="W169" i="2"/>
  <c r="M21" i="2"/>
  <c r="K30" i="2" s="1"/>
  <c r="M30" i="2" s="1"/>
  <c r="N49" i="2"/>
  <c r="S41" i="2"/>
  <c r="V41" i="2"/>
  <c r="P68" i="2"/>
  <c r="M72" i="2"/>
  <c r="S104" i="2"/>
  <c r="X113" i="2"/>
  <c r="X119" i="2"/>
  <c r="X120" i="2"/>
  <c r="W128" i="2"/>
  <c r="W133" i="2"/>
  <c r="W135" i="2"/>
  <c r="M144" i="2"/>
  <c r="P154" i="2"/>
  <c r="X153" i="2"/>
  <c r="X162" i="2"/>
  <c r="W18" i="2"/>
  <c r="W32" i="2"/>
  <c r="J17" i="2"/>
  <c r="H29" i="2" s="1"/>
  <c r="J29" i="2" s="1"/>
  <c r="X20" i="2"/>
  <c r="W47" i="2"/>
  <c r="X69" i="2"/>
  <c r="N108" i="2"/>
  <c r="X115" i="2"/>
  <c r="X117" i="2"/>
  <c r="W120" i="2"/>
  <c r="V129" i="2"/>
  <c r="W131" i="2"/>
  <c r="X151" i="2"/>
  <c r="J156" i="2"/>
  <c r="W168" i="2"/>
  <c r="X15" i="2"/>
  <c r="X19" i="2"/>
  <c r="X22" i="2"/>
  <c r="W46" i="2"/>
  <c r="W66" i="2"/>
  <c r="W85" i="2"/>
  <c r="J90" i="2"/>
  <c r="V100" i="2"/>
  <c r="W113" i="2"/>
  <c r="X118" i="2"/>
  <c r="P148" i="2"/>
  <c r="X150" i="2"/>
  <c r="J166" i="2"/>
  <c r="Q181" i="2"/>
  <c r="X46" i="2"/>
  <c r="M60" i="2"/>
  <c r="P86" i="2"/>
  <c r="M96" i="2"/>
  <c r="W115" i="2"/>
  <c r="W117" i="2"/>
  <c r="X158" i="2"/>
  <c r="W167" i="2"/>
  <c r="J45" i="2"/>
  <c r="M45" i="2"/>
  <c r="N58" i="2"/>
  <c r="P60" i="2"/>
  <c r="Q80" i="2"/>
  <c r="J104" i="2"/>
  <c r="W123" i="2"/>
  <c r="X124" i="2"/>
  <c r="S144" i="2"/>
  <c r="V148" i="2"/>
  <c r="W153" i="2"/>
  <c r="T181" i="2"/>
  <c r="M13" i="2"/>
  <c r="K28" i="2" s="1"/>
  <c r="W19" i="2"/>
  <c r="S21" i="2"/>
  <c r="Q30" i="2" s="1"/>
  <c r="S30" i="2" s="1"/>
  <c r="W34" i="2"/>
  <c r="P45" i="2"/>
  <c r="Q58" i="2"/>
  <c r="X57" i="2"/>
  <c r="W69" i="2"/>
  <c r="W75" i="2"/>
  <c r="P96" i="2"/>
  <c r="S96" i="2"/>
  <c r="W99" i="2"/>
  <c r="X107" i="2"/>
  <c r="W112" i="2"/>
  <c r="W136" i="2"/>
  <c r="V144" i="2"/>
  <c r="W142" i="2"/>
  <c r="W146" i="2"/>
  <c r="J154" i="2"/>
  <c r="X164" i="2"/>
  <c r="X168" i="2"/>
  <c r="W172" i="2"/>
  <c r="S17" i="2"/>
  <c r="Q29" i="2" s="1"/>
  <c r="S29" i="2" s="1"/>
  <c r="V13" i="2"/>
  <c r="T28" i="2" s="1"/>
  <c r="J41" i="2"/>
  <c r="T58" i="2"/>
  <c r="W57" i="2"/>
  <c r="W88" i="2"/>
  <c r="Q108" i="2"/>
  <c r="J100" i="2"/>
  <c r="P104" i="2"/>
  <c r="X116" i="2"/>
  <c r="M129" i="2"/>
  <c r="X133" i="2"/>
  <c r="X135" i="2"/>
  <c r="X141" i="2"/>
  <c r="W158" i="2"/>
  <c r="W160" i="2"/>
  <c r="W163" i="2"/>
  <c r="M31" i="2"/>
  <c r="W48" i="2"/>
  <c r="M51" i="2"/>
  <c r="W62" i="2"/>
  <c r="X71" i="2"/>
  <c r="V82" i="2"/>
  <c r="W98" i="2"/>
  <c r="W116" i="2"/>
  <c r="W127" i="2"/>
  <c r="W134" i="2"/>
  <c r="X140" i="2"/>
  <c r="X147" i="2"/>
  <c r="P156" i="2"/>
  <c r="X167" i="2"/>
  <c r="X169" i="2"/>
  <c r="X163" i="2"/>
  <c r="H181" i="2"/>
  <c r="E181" i="2"/>
  <c r="N181" i="2"/>
  <c r="K181" i="2"/>
  <c r="W132" i="2"/>
  <c r="J129" i="2"/>
  <c r="W125" i="2"/>
  <c r="W105" i="2"/>
  <c r="W101" i="2"/>
  <c r="J64" i="2"/>
  <c r="X16" i="2"/>
  <c r="V17" i="2"/>
  <c r="T29" i="2" s="1"/>
  <c r="V29" i="2" s="1"/>
  <c r="X18" i="2"/>
  <c r="W14" i="2"/>
  <c r="G13" i="2"/>
  <c r="X23" i="2"/>
  <c r="J21" i="2"/>
  <c r="H30" i="2" s="1"/>
  <c r="J30" i="2" s="1"/>
  <c r="X32" i="2"/>
  <c r="J31" i="2"/>
  <c r="X85" i="2"/>
  <c r="W106" i="2"/>
  <c r="M104" i="2"/>
  <c r="V37" i="2"/>
  <c r="S37" i="2"/>
  <c r="S51" i="2"/>
  <c r="W52" i="2"/>
  <c r="X63" i="2"/>
  <c r="V60" i="2"/>
  <c r="W67" i="2"/>
  <c r="V72" i="2"/>
  <c r="W87" i="2"/>
  <c r="W97" i="2"/>
  <c r="V137" i="2"/>
  <c r="P121" i="2"/>
  <c r="W54" i="2"/>
  <c r="K58" i="2"/>
  <c r="P55" i="2"/>
  <c r="X56" i="2"/>
  <c r="X73" i="2"/>
  <c r="W83" i="2"/>
  <c r="X87" i="2"/>
  <c r="J86" i="2"/>
  <c r="H80" i="2"/>
  <c r="X83" i="2"/>
  <c r="J82" i="2"/>
  <c r="S68" i="2"/>
  <c r="W71" i="2"/>
  <c r="V76" i="2"/>
  <c r="X77" i="2"/>
  <c r="W91" i="2"/>
  <c r="X98" i="2"/>
  <c r="J96" i="2"/>
  <c r="W22" i="2"/>
  <c r="X38" i="2"/>
  <c r="W39" i="2"/>
  <c r="W53" i="2"/>
  <c r="J13" i="2"/>
  <c r="W40" i="2"/>
  <c r="Q49" i="2"/>
  <c r="X48" i="2"/>
  <c r="V45" i="2"/>
  <c r="P76" i="2"/>
  <c r="X78" i="2"/>
  <c r="X139" i="2"/>
  <c r="S64" i="2"/>
  <c r="W65" i="2"/>
  <c r="X65" i="2"/>
  <c r="W77" i="2"/>
  <c r="V86" i="2"/>
  <c r="X89" i="2"/>
  <c r="V170" i="2"/>
  <c r="X40" i="2"/>
  <c r="W42" i="2"/>
  <c r="W61" i="2"/>
  <c r="W23" i="2"/>
  <c r="W26" i="2"/>
  <c r="X39" i="2"/>
  <c r="T49" i="2"/>
  <c r="X52" i="2"/>
  <c r="S55" i="2"/>
  <c r="X61" i="2"/>
  <c r="J60" i="2"/>
  <c r="N80" i="2"/>
  <c r="P170" i="2"/>
  <c r="W102" i="2"/>
  <c r="S121" i="2"/>
  <c r="J148" i="2"/>
  <c r="V161" i="2"/>
  <c r="W73" i="2"/>
  <c r="V121" i="2"/>
  <c r="P129" i="2"/>
  <c r="X74" i="2"/>
  <c r="T108" i="2"/>
  <c r="X114" i="2"/>
  <c r="X134" i="2"/>
  <c r="J76" i="2"/>
  <c r="W78" i="2"/>
  <c r="S90" i="2"/>
  <c r="H108" i="2"/>
  <c r="X128" i="2"/>
  <c r="V156" i="2"/>
  <c r="J68" i="2"/>
  <c r="X79" i="2"/>
  <c r="K108" i="2"/>
  <c r="W107" i="2"/>
  <c r="X111" i="2"/>
  <c r="J137" i="2"/>
  <c r="X131" i="2"/>
  <c r="P144" i="2"/>
  <c r="X159" i="2"/>
  <c r="J161" i="2"/>
  <c r="S72" i="2"/>
  <c r="T80" i="2"/>
  <c r="M100" i="2"/>
  <c r="X105" i="2"/>
  <c r="J121" i="2"/>
  <c r="X125" i="2"/>
  <c r="X152" i="2"/>
  <c r="V166" i="2"/>
  <c r="X172" i="2"/>
  <c r="J170" i="2"/>
  <c r="W139" i="2"/>
  <c r="X110" i="2"/>
  <c r="S137" i="2"/>
  <c r="X146" i="2"/>
  <c r="M170" i="2"/>
  <c r="M154" i="2"/>
  <c r="M156" i="2"/>
  <c r="M161" i="2"/>
  <c r="M166" i="2"/>
  <c r="Y26" i="2" l="1"/>
  <c r="Z26" i="2" s="1"/>
  <c r="Y142" i="2"/>
  <c r="Z142" i="2" s="1"/>
  <c r="Y132" i="2"/>
  <c r="Z132" i="2" s="1"/>
  <c r="E28" i="2"/>
  <c r="Y75" i="2"/>
  <c r="Z75" i="2" s="1"/>
  <c r="Y101" i="2"/>
  <c r="Z101" i="2" s="1"/>
  <c r="Y124" i="2"/>
  <c r="Z124" i="2" s="1"/>
  <c r="Y178" i="2"/>
  <c r="Z178" i="2" s="1"/>
  <c r="Y119" i="2"/>
  <c r="Z119" i="2" s="1"/>
  <c r="Y71" i="2"/>
  <c r="Z71" i="2" s="1"/>
  <c r="Y179" i="2"/>
  <c r="Z179" i="2" s="1"/>
  <c r="M58" i="2"/>
  <c r="Y114" i="2"/>
  <c r="Z114" i="2" s="1"/>
  <c r="Y67" i="2"/>
  <c r="Z67" i="2" s="1"/>
  <c r="Y99" i="2"/>
  <c r="Z99" i="2" s="1"/>
  <c r="P49" i="2"/>
  <c r="M49" i="2"/>
  <c r="Y117" i="2"/>
  <c r="Z117" i="2" s="1"/>
  <c r="Y162" i="2"/>
  <c r="Z162" i="2" s="1"/>
  <c r="Y112" i="2"/>
  <c r="Z112" i="2" s="1"/>
  <c r="Y171" i="2"/>
  <c r="Z171" i="2" s="1"/>
  <c r="Y15" i="2"/>
  <c r="Z15" i="2" s="1"/>
  <c r="Y107" i="2"/>
  <c r="Z107" i="2" s="1"/>
  <c r="Y70" i="2"/>
  <c r="Z70" i="2" s="1"/>
  <c r="Y140" i="2"/>
  <c r="Z140" i="2" s="1"/>
  <c r="W148" i="2"/>
  <c r="Y66" i="2"/>
  <c r="Z66" i="2" s="1"/>
  <c r="P58" i="2"/>
  <c r="P27" i="2"/>
  <c r="P35" i="2" s="1"/>
  <c r="X51" i="2"/>
  <c r="Y175" i="2"/>
  <c r="Z175" i="2" s="1"/>
  <c r="Y74" i="2"/>
  <c r="Z74" i="2" s="1"/>
  <c r="Y102" i="2"/>
  <c r="Z102" i="2" s="1"/>
  <c r="Y143" i="2"/>
  <c r="Z143" i="2" s="1"/>
  <c r="X64" i="2"/>
  <c r="Y84" i="2"/>
  <c r="Z84" i="2" s="1"/>
  <c r="X100" i="2"/>
  <c r="W161" i="2"/>
  <c r="X161" i="2"/>
  <c r="P108" i="2"/>
  <c r="Y111" i="2"/>
  <c r="Z111" i="2" s="1"/>
  <c r="X68" i="2"/>
  <c r="Y126" i="2"/>
  <c r="Z126" i="2" s="1"/>
  <c r="Y173" i="2"/>
  <c r="Z173" i="2" s="1"/>
  <c r="Y38" i="2"/>
  <c r="Z38" i="2" s="1"/>
  <c r="Y128" i="2"/>
  <c r="Z128" i="2" s="1"/>
  <c r="Y164" i="2"/>
  <c r="Z164" i="2" s="1"/>
  <c r="P94" i="2"/>
  <c r="Y133" i="2"/>
  <c r="Z133" i="2" s="1"/>
  <c r="Y141" i="2"/>
  <c r="Z141" i="2" s="1"/>
  <c r="Y53" i="2"/>
  <c r="Z53" i="2" s="1"/>
  <c r="S49" i="2"/>
  <c r="Y127" i="2"/>
  <c r="Z127" i="2" s="1"/>
  <c r="Y123" i="2"/>
  <c r="Z123" i="2" s="1"/>
  <c r="Y157" i="2"/>
  <c r="Z157" i="2" s="1"/>
  <c r="Y176" i="2"/>
  <c r="Z176" i="2" s="1"/>
  <c r="Y174" i="2"/>
  <c r="Z174" i="2" s="1"/>
  <c r="Y56" i="2"/>
  <c r="Z56" i="2" s="1"/>
  <c r="Y151" i="2"/>
  <c r="Z151" i="2" s="1"/>
  <c r="Y43" i="2"/>
  <c r="Z43" i="2" s="1"/>
  <c r="X41" i="2"/>
  <c r="X90" i="2"/>
  <c r="M94" i="2"/>
  <c r="Y159" i="2"/>
  <c r="Z159" i="2" s="1"/>
  <c r="Y54" i="2"/>
  <c r="Z54" i="2" s="1"/>
  <c r="Y20" i="2"/>
  <c r="Z20" i="2" s="1"/>
  <c r="Y93" i="2"/>
  <c r="Z93" i="2" s="1"/>
  <c r="N27" i="2"/>
  <c r="Y110" i="2"/>
  <c r="Z110" i="2" s="1"/>
  <c r="Y79" i="2"/>
  <c r="Z79" i="2" s="1"/>
  <c r="Y47" i="2"/>
  <c r="Z47" i="2" s="1"/>
  <c r="Y169" i="2"/>
  <c r="Z169" i="2" s="1"/>
  <c r="Y118" i="2"/>
  <c r="Z118" i="2" s="1"/>
  <c r="Y63" i="2"/>
  <c r="Z63" i="2" s="1"/>
  <c r="Y177" i="2"/>
  <c r="Z177" i="2" s="1"/>
  <c r="V108" i="2"/>
  <c r="Y92" i="2"/>
  <c r="Z92" i="2" s="1"/>
  <c r="Y33" i="2"/>
  <c r="Z33" i="2" s="1"/>
  <c r="W30" i="2"/>
  <c r="X30" i="2"/>
  <c r="Y113" i="2"/>
  <c r="Z113" i="2" s="1"/>
  <c r="Y106" i="2"/>
  <c r="Z106" i="2" s="1"/>
  <c r="Y160" i="2"/>
  <c r="Z160" i="2" s="1"/>
  <c r="X104" i="2"/>
  <c r="Y89" i="2"/>
  <c r="Z89" i="2" s="1"/>
  <c r="Y158" i="2"/>
  <c r="Z158" i="2" s="1"/>
  <c r="V58" i="2"/>
  <c r="X29" i="2"/>
  <c r="X21" i="2"/>
  <c r="Y153" i="2"/>
  <c r="Z153" i="2" s="1"/>
  <c r="Y150" i="2"/>
  <c r="Z150" i="2" s="1"/>
  <c r="S94" i="2"/>
  <c r="P80" i="2"/>
  <c r="Y147" i="2"/>
  <c r="Z147" i="2" s="1"/>
  <c r="Y62" i="2"/>
  <c r="Z62" i="2" s="1"/>
  <c r="Y135" i="2"/>
  <c r="Z135" i="2" s="1"/>
  <c r="Y88" i="2"/>
  <c r="Z88" i="2" s="1"/>
  <c r="W154" i="2"/>
  <c r="M80" i="2"/>
  <c r="Y167" i="2"/>
  <c r="Z167" i="2" s="1"/>
  <c r="Y136" i="2"/>
  <c r="Z136" i="2" s="1"/>
  <c r="Y168" i="2"/>
  <c r="Z168" i="2" s="1"/>
  <c r="W17" i="2"/>
  <c r="Y116" i="2"/>
  <c r="Z116" i="2" s="1"/>
  <c r="Y44" i="2"/>
  <c r="Z44" i="2" s="1"/>
  <c r="X31" i="2"/>
  <c r="Y165" i="2"/>
  <c r="Z165" i="2" s="1"/>
  <c r="X17" i="2"/>
  <c r="Y103" i="2"/>
  <c r="Z103" i="2" s="1"/>
  <c r="W170" i="2"/>
  <c r="W129" i="2"/>
  <c r="W137" i="2"/>
  <c r="W156" i="2"/>
  <c r="S27" i="2"/>
  <c r="S35" i="2" s="1"/>
  <c r="X55" i="2"/>
  <c r="Y152" i="2"/>
  <c r="Z152" i="2" s="1"/>
  <c r="S80" i="2"/>
  <c r="Y78" i="2"/>
  <c r="Z78" i="2" s="1"/>
  <c r="V94" i="2"/>
  <c r="Y98" i="2"/>
  <c r="Z98" i="2" s="1"/>
  <c r="Y69" i="2"/>
  <c r="Z69" i="2" s="1"/>
  <c r="Y120" i="2"/>
  <c r="Z120" i="2" s="1"/>
  <c r="Y163" i="2"/>
  <c r="Z163" i="2" s="1"/>
  <c r="V49" i="2"/>
  <c r="W37" i="2"/>
  <c r="G181" i="2"/>
  <c r="Y180" i="2"/>
  <c r="Z180" i="2" s="1"/>
  <c r="Y134" i="2"/>
  <c r="Z134" i="2" s="1"/>
  <c r="P181" i="2"/>
  <c r="Y48" i="2"/>
  <c r="Z48" i="2" s="1"/>
  <c r="W121" i="2"/>
  <c r="S181" i="2"/>
  <c r="Y57" i="2"/>
  <c r="Z57" i="2" s="1"/>
  <c r="S108" i="2"/>
  <c r="W31" i="2"/>
  <c r="Y46" i="2"/>
  <c r="Z46" i="2" s="1"/>
  <c r="Q27" i="2"/>
  <c r="X13" i="2"/>
  <c r="X144" i="2"/>
  <c r="X60" i="2"/>
  <c r="Y23" i="2"/>
  <c r="Z23" i="2" s="1"/>
  <c r="W29" i="2"/>
  <c r="J108" i="2"/>
  <c r="W45" i="2"/>
  <c r="X148" i="2"/>
  <c r="X137" i="2"/>
  <c r="W55" i="2"/>
  <c r="Y34" i="2"/>
  <c r="Z34" i="2" s="1"/>
  <c r="Y146" i="2"/>
  <c r="Z146" i="2" s="1"/>
  <c r="Y115" i="2"/>
  <c r="Z115" i="2" s="1"/>
  <c r="X96" i="2"/>
  <c r="Y85" i="2"/>
  <c r="Z85" i="2" s="1"/>
  <c r="J49" i="2"/>
  <c r="J181" i="2"/>
  <c r="Y125" i="2"/>
  <c r="Z125" i="2" s="1"/>
  <c r="Y18" i="2"/>
  <c r="Z18" i="2" s="1"/>
  <c r="X76" i="2"/>
  <c r="J94" i="2"/>
  <c r="Y16" i="2"/>
  <c r="Z16" i="2" s="1"/>
  <c r="X166" i="2"/>
  <c r="W166" i="2"/>
  <c r="X121" i="2"/>
  <c r="S58" i="2"/>
  <c r="Y19" i="2"/>
  <c r="Z19" i="2" s="1"/>
  <c r="M181" i="2"/>
  <c r="X129" i="2"/>
  <c r="Y73" i="2"/>
  <c r="Z73" i="2" s="1"/>
  <c r="W72" i="2"/>
  <c r="Y139" i="2"/>
  <c r="Z139" i="2" s="1"/>
  <c r="W144" i="2"/>
  <c r="X156" i="2"/>
  <c r="J80" i="2"/>
  <c r="X154" i="2"/>
  <c r="V181" i="2"/>
  <c r="Y77" i="2"/>
  <c r="Z77" i="2" s="1"/>
  <c r="W76" i="2"/>
  <c r="Y105" i="2"/>
  <c r="Z105" i="2" s="1"/>
  <c r="Y40" i="2"/>
  <c r="Z40" i="2" s="1"/>
  <c r="X37" i="2"/>
  <c r="W90" i="2"/>
  <c r="Y91" i="2"/>
  <c r="Z91" i="2" s="1"/>
  <c r="W100" i="2"/>
  <c r="Y22" i="2"/>
  <c r="Z22" i="2" s="1"/>
  <c r="W21" i="2"/>
  <c r="X170" i="2"/>
  <c r="Y61" i="2"/>
  <c r="Z61" i="2" s="1"/>
  <c r="W60" i="2"/>
  <c r="W82" i="2"/>
  <c r="Y83" i="2"/>
  <c r="Z83" i="2" s="1"/>
  <c r="Y97" i="2"/>
  <c r="Z97" i="2" s="1"/>
  <c r="W96" i="2"/>
  <c r="M108" i="2"/>
  <c r="T27" i="2"/>
  <c r="V28" i="2"/>
  <c r="V27" i="2" s="1"/>
  <c r="V35" i="2" s="1"/>
  <c r="Y172" i="2"/>
  <c r="Z172" i="2" s="1"/>
  <c r="Y65" i="2"/>
  <c r="Z65" i="2" s="1"/>
  <c r="W64" i="2"/>
  <c r="H28" i="2"/>
  <c r="V80" i="2"/>
  <c r="Y131" i="2"/>
  <c r="Z131" i="2" s="1"/>
  <c r="X72" i="2"/>
  <c r="Y52" i="2"/>
  <c r="Z52" i="2" s="1"/>
  <c r="W51" i="2"/>
  <c r="W13" i="2"/>
  <c r="Y14" i="2"/>
  <c r="Z14" i="2" s="1"/>
  <c r="W41" i="2"/>
  <c r="Y42" i="2"/>
  <c r="Z42" i="2" s="1"/>
  <c r="W68" i="2"/>
  <c r="W86" i="2"/>
  <c r="Y87" i="2"/>
  <c r="Z87" i="2" s="1"/>
  <c r="X82" i="2"/>
  <c r="X45" i="2"/>
  <c r="K27" i="2"/>
  <c r="M28" i="2"/>
  <c r="M27" i="2" s="1"/>
  <c r="M35" i="2" s="1"/>
  <c r="W104" i="2"/>
  <c r="Y39" i="2"/>
  <c r="Z39" i="2" s="1"/>
  <c r="X86" i="2"/>
  <c r="Y32" i="2"/>
  <c r="Z32" i="2" s="1"/>
  <c r="Y148" i="2" l="1"/>
  <c r="Z148" i="2" s="1"/>
  <c r="E27" i="2"/>
  <c r="G28" i="2"/>
  <c r="G27" i="2" s="1"/>
  <c r="G35" i="2" s="1"/>
  <c r="Y29" i="2"/>
  <c r="Z29" i="2" s="1"/>
  <c r="Y64" i="2"/>
  <c r="Z64" i="2" s="1"/>
  <c r="X58" i="2"/>
  <c r="Y90" i="2"/>
  <c r="Z90" i="2" s="1"/>
  <c r="Y100" i="2"/>
  <c r="Z100" i="2" s="1"/>
  <c r="Y41" i="2"/>
  <c r="Z41" i="2" s="1"/>
  <c r="Y51" i="2"/>
  <c r="Z51" i="2" s="1"/>
  <c r="Y68" i="2"/>
  <c r="Z68" i="2" s="1"/>
  <c r="Y161" i="2"/>
  <c r="Z161" i="2" s="1"/>
  <c r="X108" i="2"/>
  <c r="Y31" i="2"/>
  <c r="Z31" i="2" s="1"/>
  <c r="Y137" i="2"/>
  <c r="Z137" i="2" s="1"/>
  <c r="Y30" i="2"/>
  <c r="Z30" i="2" s="1"/>
  <c r="Y17" i="2"/>
  <c r="Z17" i="2" s="1"/>
  <c r="P182" i="2"/>
  <c r="Y156" i="2"/>
  <c r="Z156" i="2" s="1"/>
  <c r="Y21" i="2"/>
  <c r="Z21" i="2" s="1"/>
  <c r="M182" i="2"/>
  <c r="S182" i="2"/>
  <c r="X49" i="2"/>
  <c r="W181" i="2"/>
  <c r="Y55" i="2"/>
  <c r="Z55" i="2" s="1"/>
  <c r="Y154" i="2"/>
  <c r="Z154" i="2" s="1"/>
  <c r="Y129" i="2"/>
  <c r="Z129" i="2" s="1"/>
  <c r="Y166" i="2"/>
  <c r="Z166" i="2" s="1"/>
  <c r="X181" i="2"/>
  <c r="Y37" i="2"/>
  <c r="Z37" i="2" s="1"/>
  <c r="X94" i="2"/>
  <c r="Y144" i="2"/>
  <c r="Z144" i="2" s="1"/>
  <c r="Y121" i="2"/>
  <c r="Z121" i="2" s="1"/>
  <c r="Y86" i="2"/>
  <c r="Z86" i="2" s="1"/>
  <c r="X80" i="2"/>
  <c r="Y60" i="2"/>
  <c r="Z60" i="2" s="1"/>
  <c r="Y96" i="2"/>
  <c r="Z96" i="2" s="1"/>
  <c r="W58" i="2"/>
  <c r="Y58" i="2" s="1"/>
  <c r="Z58" i="2" s="1"/>
  <c r="W108" i="2"/>
  <c r="Y104" i="2"/>
  <c r="Z104" i="2" s="1"/>
  <c r="W80" i="2"/>
  <c r="Y76" i="2"/>
  <c r="Z76" i="2" s="1"/>
  <c r="Y82" i="2"/>
  <c r="Z82" i="2" s="1"/>
  <c r="W94" i="2"/>
  <c r="H27" i="2"/>
  <c r="J28" i="2"/>
  <c r="W49" i="2"/>
  <c r="Y49" i="2" s="1"/>
  <c r="Z49" i="2" s="1"/>
  <c r="Y72" i="2"/>
  <c r="Z72" i="2" s="1"/>
  <c r="V182" i="2"/>
  <c r="Y45" i="2"/>
  <c r="Z45" i="2" s="1"/>
  <c r="Y170" i="2"/>
  <c r="Z170" i="2" s="1"/>
  <c r="Y13" i="2"/>
  <c r="Z13" i="2" s="1"/>
  <c r="Y181" i="2" l="1"/>
  <c r="Z181" i="2" s="1"/>
  <c r="Y108" i="2"/>
  <c r="Z108" i="2" s="1"/>
  <c r="Y80" i="2"/>
  <c r="Z80" i="2" s="1"/>
  <c r="Y94" i="2"/>
  <c r="Z94" i="2" s="1"/>
  <c r="W28" i="2"/>
  <c r="G182" i="2"/>
  <c r="C27" i="1" s="1"/>
  <c r="X28" i="2"/>
  <c r="X27" i="2" s="1"/>
  <c r="X35" i="2" s="1"/>
  <c r="X182" i="2" s="1"/>
  <c r="J27" i="2"/>
  <c r="J35" i="2" s="1"/>
  <c r="J182" i="2" s="1"/>
  <c r="C28" i="1" s="1"/>
  <c r="W27" i="2" l="1"/>
  <c r="Y28" i="2"/>
  <c r="Z28" i="2" s="1"/>
  <c r="Y27" i="2" l="1"/>
  <c r="Z27" i="2" s="1"/>
  <c r="W35" i="2"/>
  <c r="W182" i="2" l="1"/>
  <c r="Y35" i="2"/>
  <c r="Y182" i="2" l="1"/>
  <c r="Z182" i="2" s="1"/>
  <c r="Z35" i="2"/>
  <c r="H30" i="1" l="1"/>
  <c r="G30" i="1"/>
  <c r="F30" i="1"/>
  <c r="E30" i="1"/>
  <c r="D30" i="1"/>
  <c r="J29" i="1"/>
  <c r="J28" i="1"/>
  <c r="J27" i="1"/>
  <c r="N29" i="1" l="1"/>
  <c r="B29" i="1" s="1"/>
  <c r="I29" i="1"/>
  <c r="K29" i="1"/>
  <c r="J30" i="1"/>
  <c r="L27" i="1" l="1"/>
  <c r="L28" i="1"/>
  <c r="L30" i="1" l="1"/>
  <c r="N27" i="1" l="1"/>
  <c r="B27" i="1" s="1"/>
  <c r="N28" i="1"/>
  <c r="B28" i="1" s="1"/>
  <c r="C30" i="1"/>
  <c r="B30" i="1" s="1"/>
  <c r="N30" i="1" l="1"/>
  <c r="I28" i="1"/>
  <c r="I30" i="1" s="1"/>
  <c r="M29" i="1"/>
  <c r="M30" i="1" s="1"/>
  <c r="K28" i="1"/>
  <c r="K30" i="1" s="1"/>
  <c r="I27" i="1"/>
  <c r="K27" i="1"/>
</calcChain>
</file>

<file path=xl/sharedStrings.xml><?xml version="1.0" encoding="utf-8"?>
<sst xmlns="http://schemas.openxmlformats.org/spreadsheetml/2006/main" count="1035" uniqueCount="510">
  <si>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</si>
  <si>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</si>
  <si>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</si>
  <si>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</si>
  <si>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</si>
  <si>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</si>
  <si>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</si>
  <si>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</si>
  <si>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</si>
  <si>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</si>
  <si>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</si>
  <si>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</si>
  <si>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</si>
  <si>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</si>
  <si>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</si>
  <si>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</si>
  <si>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</si>
  <si>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</si>
  <si>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</si>
  <si>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</si>
  <si>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</si>
  <si>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</si>
  <si>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</si>
  <si>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</si>
  <si>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</si>
  <si>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</si>
  <si>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</si>
  <si>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</si>
  <si>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</si>
  <si>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</si>
  <si>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</si>
  <si>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</si>
  <si>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</si>
  <si>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</si>
  <si>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</si>
  <si>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</si>
  <si>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</si>
  <si>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</si>
  <si>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</si>
  <si>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</si>
  <si>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</si>
  <si>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</si>
  <si>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</si>
  <si>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</si>
  <si>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</si>
  <si>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</si>
  <si>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</si>
  <si>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</si>
  <si>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</si>
  <si>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</si>
  <si>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</si>
  <si>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</si>
  <si>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</si>
  <si>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</si>
  <si>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</si>
  <si>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</si>
  <si>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</si>
  <si>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</si>
  <si>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</si>
  <si>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</si>
  <si>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</si>
  <si>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</si>
  <si>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</si>
  <si>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</si>
  <si>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</si>
  <si>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</si>
  <si>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</si>
  <si>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</si>
  <si>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</si>
  <si>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</si>
  <si>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</si>
  <si>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</si>
  <si>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</si>
  <si>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</si>
  <si>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</si>
  <si>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</si>
  <si>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</si>
  <si>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</si>
  <si>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</si>
  <si>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</si>
  <si>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</si>
  <si>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</si>
  <si>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</si>
  <si>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</si>
  <si>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</si>
  <si>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</si>
  <si>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</si>
  <si>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</si>
  <si>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1.3.1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</si>
  <si>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</si>
  <si>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</si>
  <si>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</si>
  <si>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</si>
  <si>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</si>
  <si>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</si>
  <si>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</si>
  <si>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1.4.3</t>
  </si>
  <si>
    <t>1.5</t>
  </si>
  <si>
    <t>1.5.1</t>
  </si>
  <si>
    <t>1.5.2</t>
  </si>
  <si>
    <t>1.5.3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</si>
  <si>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</si>
  <si>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</si>
  <si>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</si>
  <si>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</si>
  <si>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</si>
  <si>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</si>
  <si>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</si>
  <si>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</si>
  <si>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</si>
  <si>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</si>
  <si>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</si>
  <si>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</si>
  <si>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</si>
  <si>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</si>
  <si>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</si>
  <si>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</si>
  <si>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</si>
  <si>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</si>
  <si>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</si>
  <si>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</si>
  <si>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</si>
  <si>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</si>
  <si>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Обладнання і нематеріальні активи</t>
  </si>
  <si>
    <t>3.1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</si>
  <si>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</si>
  <si>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</si>
  <si>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</si>
  <si>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</si>
  <si>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</si>
  <si>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</si>
  <si>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</si>
  <si>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3.2.1</t>
  </si>
  <si>
    <t>послуга</t>
  </si>
  <si>
    <t>Недопустимі витрати за рахунок гранту УКФ</t>
  </si>
  <si>
    <t>3.2.2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</si>
  <si>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</si>
  <si>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</si>
  <si>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</si>
  <si>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</si>
  <si>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</si>
  <si>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</si>
  <si>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</si>
  <si>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</si>
  <si>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</si>
  <si>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</si>
  <si>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</si>
  <si>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</si>
  <si>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</si>
  <si>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</si>
  <si>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</si>
  <si>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</si>
  <si>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</si>
  <si>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</si>
  <si>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</si>
  <si>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</si>
  <si>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</si>
  <si>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</si>
  <si>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</si>
  <si>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</si>
  <si>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</si>
  <si>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</si>
  <si>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4.5</t>
  </si>
  <si>
    <t>Інші об'єкти оренди</t>
  </si>
  <si>
    <t>4.5.1</t>
  </si>
  <si>
    <t>4.5.2</t>
  </si>
  <si>
    <t>4.5.3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</si>
  <si>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</si>
  <si>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</si>
  <si>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</si>
  <si>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</si>
  <si>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</si>
  <si>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</si>
  <si>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</si>
  <si>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</si>
  <si>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</si>
  <si>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</si>
  <si>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</si>
  <si>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</si>
  <si>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</si>
  <si>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</si>
  <si>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</si>
  <si>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</si>
  <si>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</si>
  <si>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</si>
  <si>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</si>
  <si>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</si>
  <si>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</si>
  <si>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</si>
  <si>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</si>
  <si>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</si>
  <si>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</si>
  <si>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</si>
  <si>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</si>
  <si>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</si>
  <si>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</si>
  <si>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</si>
  <si>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</si>
  <si>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</si>
  <si>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</si>
  <si>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</si>
  <si>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</si>
  <si>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Поліграфічні послуги</t>
  </si>
  <si>
    <t>7.1</t>
  </si>
  <si>
    <t>7.2</t>
  </si>
  <si>
    <t>7.3</t>
  </si>
  <si>
    <t>7.4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</si>
  <si>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</si>
  <si>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</si>
  <si>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</si>
  <si>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</si>
  <si>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</si>
  <si>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</si>
  <si>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</si>
  <si>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</si>
  <si>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</si>
  <si>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</si>
  <si>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</si>
  <si>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</si>
  <si>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</si>
  <si>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>Видавничі послуги</t>
  </si>
  <si>
    <t>8.1</t>
  </si>
  <si>
    <t>Послуги коректора</t>
  </si>
  <si>
    <t>сторінка</t>
  </si>
  <si>
    <t>8.2</t>
  </si>
  <si>
    <t>8.3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</si>
  <si>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</si>
  <si>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</si>
  <si>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</si>
  <si>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</si>
  <si>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</si>
  <si>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</si>
  <si>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Послуги з просування</t>
  </si>
  <si>
    <t>SMM, SO (SEO)</t>
  </si>
  <si>
    <t>Інші послуги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</si>
  <si>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</si>
  <si>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</si>
  <si>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</si>
  <si>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</si>
  <si>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</si>
  <si>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</si>
  <si>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</si>
  <si>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</si>
  <si>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</si>
  <si>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</si>
  <si>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</si>
  <si>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</si>
  <si>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</si>
  <si>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</si>
  <si>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</si>
  <si>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</si>
  <si>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13.2</t>
  </si>
  <si>
    <t>Послуги комп'ютерної обробки, монтажу, зведення</t>
  </si>
  <si>
    <t>13.2.1</t>
  </si>
  <si>
    <t>13.2.2</t>
  </si>
  <si>
    <t>13.2.3</t>
  </si>
  <si>
    <t>13.2.4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</si>
  <si>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</si>
  <si>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</si>
  <si>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</si>
  <si>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</si>
  <si>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</si>
  <si>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</si>
  <si>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</si>
  <si>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</si>
  <si>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</si>
  <si>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</si>
  <si>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</si>
  <si>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</si>
  <si>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13.4.5</t>
  </si>
  <si>
    <t>13.4.6</t>
  </si>
  <si>
    <t>13.4.7</t>
  </si>
  <si>
    <t>13.4.8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</si>
  <si>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</si>
  <si>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</si>
  <si>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</si>
  <si>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</si>
  <si>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</si>
  <si>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</si>
  <si>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</si>
  <si>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</si>
  <si>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</si>
  <si>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</si>
  <si>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</si>
  <si>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</si>
  <si>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</si>
  <si>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</si>
  <si>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</si>
  <si>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</si>
  <si>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</si>
  <si>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</si>
  <si>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</si>
  <si>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</si>
  <si>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</si>
  <si>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</si>
  <si>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БО "Міжнародний фонд Івана Франка"</t>
  </si>
  <si>
    <t>13.4.9</t>
  </si>
  <si>
    <t>13.4.10</t>
  </si>
  <si>
    <t>Нижник Ольга Андріївна</t>
  </si>
  <si>
    <t>Премія</t>
  </si>
  <si>
    <t>ІПН 3142317203</t>
  </si>
  <si>
    <t>Курус Ігор Федорович</t>
  </si>
  <si>
    <t>премія</t>
  </si>
  <si>
    <t>Холявко Тетяна Леонідівна</t>
  </si>
  <si>
    <t>ІПН 2500710201</t>
  </si>
  <si>
    <t>ПДФО</t>
  </si>
  <si>
    <t>Військовий збір</t>
  </si>
  <si>
    <t>ФОП Гиря Є.С. ІПН 3116619691</t>
  </si>
  <si>
    <t>Соціальні внески 22% ЄСВ</t>
  </si>
  <si>
    <t>Нижник Лариса Миколаївна,</t>
  </si>
  <si>
    <t xml:space="preserve"> Адміністратор проєкту</t>
  </si>
  <si>
    <t>ІПН 2404400226</t>
  </si>
  <si>
    <t>1.1.3.</t>
  </si>
  <si>
    <t xml:space="preserve">Договір №7 від 01.07. 2023 </t>
  </si>
  <si>
    <t>Фінансовий директор проекту</t>
  </si>
  <si>
    <t>4.2.2</t>
  </si>
  <si>
    <t>Зазначити конкретну назву послуги відповідно до технічного завдання</t>
  </si>
  <si>
    <t>БО "Міжнароний фонд Івана Франка"</t>
  </si>
  <si>
    <t>Соколов Дмитро Володимирович</t>
  </si>
  <si>
    <t>ПП "Сервіском аудит" код 37920825</t>
  </si>
  <si>
    <t>за проектом "Культурна спадщина в один клік"</t>
  </si>
  <si>
    <t>у період з 01.07.2024 року по 08.11.2024 року</t>
  </si>
  <si>
    <t>Культурна спадщина в один клік</t>
  </si>
  <si>
    <t>за період з 01.06.2024 по 08.11.2024 року</t>
  </si>
  <si>
    <t>до Договору про надання гранту  7CUH21--1708</t>
  </si>
  <si>
    <t>від "31" травня 2024 року</t>
  </si>
  <si>
    <t>"Культурна спадщина в один клік"</t>
  </si>
  <si>
    <t>Курус Ігор Федорович, директор Організації -заявника, Автор ідеї і керівник проєкту</t>
  </si>
  <si>
    <t>Нижник Ольга Андріївна, керівник прес-служби Організації-заявника, PR директор проекту</t>
  </si>
  <si>
    <t>Нижник Лариса Миколаївна, адміністратор проекту</t>
  </si>
  <si>
    <t>Лазорак Богдан Орестович, Консультант з розвитку співпраці з історико-культурними заповідниками та музеями Західної України</t>
  </si>
  <si>
    <t>Сердюк Ігор Олександрович, Консультант з розвитку співпраці з музеями Полтавщини і сходу України</t>
  </si>
  <si>
    <t xml:space="preserve">Хмарський Вадим Михайлович, Консультант з розвитку співпраці з музейними закладами Одещини та півдня України
</t>
  </si>
  <si>
    <t xml:space="preserve">Гураль Ольга Вячеславівна, Консультант з розвитку співпраці з музеями Києва та меморіальними закладами відомих українців.
</t>
  </si>
  <si>
    <t xml:space="preserve">Холявко Тетяна Леонідівна  – фінансовий директор проекту. </t>
  </si>
  <si>
    <t>Послуга оренди приміщення для проведення презентації проекту для культурних операторів у   м. Києві, вул. Саксаганського, 97, площа приміщення 120 м.кв.</t>
  </si>
  <si>
    <t>Придбання конструкції для Х банерів Street (Розмір 80х180, вертикальний)</t>
  </si>
  <si>
    <t>Найменування техніки (з деталізацією технічних характеристик)</t>
  </si>
  <si>
    <t>шт. (діб)</t>
  </si>
  <si>
    <t>Виготовлення макетів банерів для соціальних мереж</t>
  </si>
  <si>
    <t>Виготовлення макету обкладинки Інструкції для роздаткових матеріалів</t>
  </si>
  <si>
    <t>Друк банерів для проведення презентацій "наживо" (80х180. для Х конструкцій). Банер литий з 4 люверсами.</t>
  </si>
  <si>
    <t>Друк інших роздаткових матеріалі (інструкції для культурних менеджерів по роботі в Особистому кабінеті Цифрової платформи) А5 10 стор., Крафт 80 г</t>
  </si>
  <si>
    <t>Послуги верстки</t>
  </si>
  <si>
    <t>Друк книг</t>
  </si>
  <si>
    <t>Фотофіксація</t>
  </si>
  <si>
    <t>Відеофіксація</t>
  </si>
  <si>
    <t>Рекламні витрати (анонсування проекту та таргентована реклама у соціальних мережах: ФБ, Інстаграм Телеграм)</t>
  </si>
  <si>
    <t>Витрати зі створення вебсайту (цифрова платформа для агрегування даних про культурні події через Особистий кабінет) та просування проєкту в ГУГЛ.Буде створено 1 вебсайт проєкту "Культурна спадщина в один клік"</t>
  </si>
  <si>
    <t>Витрати на створення та ведення сторінок проекту у соціальних мережах: Фейсбук, Інстаграм, Телеграм</t>
  </si>
  <si>
    <t xml:space="preserve"> Хостинг вебсайт</t>
  </si>
  <si>
    <t>Реєстрація домену</t>
  </si>
  <si>
    <t>Послуги зі створення рекламних відеороликів для просування проєкту</t>
  </si>
  <si>
    <t>Послуги зі створення відеопрезентації-інструкції проекту</t>
  </si>
  <si>
    <t>13.4.2</t>
  </si>
  <si>
    <t>13.4.4</t>
  </si>
  <si>
    <t>Інші послуги банку (відповідно до тарифів обслуговуючого банку)</t>
  </si>
  <si>
    <t xml:space="preserve">Послуга зі створення бренд-буку </t>
  </si>
  <si>
    <t>Послуга з проведення презентації проекту для споживачів культурного продукту в Одесі, Полтаві та на Львівщин по 2 години (3х2 = 6 годин)</t>
  </si>
  <si>
    <t xml:space="preserve">Послуги створення та налаштування чат-бота з технологією WebApp та RSS-агрегатором </t>
  </si>
  <si>
    <t>Інтеграція цифрової платформи (вебсайта) та чат-бота.</t>
  </si>
  <si>
    <t>Послуги з розробки PR стратегії</t>
  </si>
  <si>
    <t>Соціальні внески за договорами ЦПХ з підрядниками  підстатті "Інші прямі витрати"</t>
  </si>
  <si>
    <t>ПІБ (за наявності), посада (роль у Проєкті)</t>
  </si>
  <si>
    <t>За договорами цивільно-правового характеру</t>
  </si>
  <si>
    <t>1.3.4</t>
  </si>
  <si>
    <t>1.3.5</t>
  </si>
  <si>
    <t>За строковими трудовими договорами</t>
  </si>
  <si>
    <t>За договорами з фізичними особами-підприємцями</t>
  </si>
  <si>
    <t xml:space="preserve"> ПІБ (за наявності), конкретна назва послуги/ роботи</t>
  </si>
  <si>
    <t xml:space="preserve">Усього по статті 1 "Винагорода членам команди Проєкту" </t>
  </si>
  <si>
    <t>Усього по статті 2 "Витрати, пов'язані з відрядженнями"</t>
  </si>
  <si>
    <t>Обладнання, інструменти, інвентар, які необхідні для використання його при реалізації Проєкту Грантоотримувача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</si>
  <si>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</si>
  <si>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Програмне забезпечення  (з деталізацією технічних характеристик) (недопустимі витрати за рахунок гранту Фонду)</t>
  </si>
  <si>
    <t>Інші нематеріальні активи (недопустимі витрати за рахунок гранту Фонду)</t>
  </si>
  <si>
    <t>Усього по статті 3 "Обладнання і нематеріальні активи"</t>
  </si>
  <si>
    <t>4.4,3</t>
  </si>
  <si>
    <t>Усього по статті 4 "Витрати, пов'язані з орендою"</t>
  </si>
  <si>
    <t xml:space="preserve">Витрати учасників Проєкту, які беруть участь у заходах Проєкту та не отримують оплату праці та/або винагороду </t>
  </si>
  <si>
    <t>Усього по статті 5 "Витрати учасників Проєкту, які беруть участь у заходах Проєкту та не отримують оплату праці та/або винагороду"</t>
  </si>
  <si>
    <t>Усього по статті 6 "Матеріальні витрати"</t>
  </si>
  <si>
    <t xml:space="preserve">Соціальні внески  за договорами ЦПХ з підрядниками статті "Поліграфічні послуги" </t>
  </si>
  <si>
    <t>Усього по статті 7 "Поліграфічні послуги"</t>
  </si>
  <si>
    <t>Соціальні внески за договорами ЦПХ з підрядниками  статті "Видавничі послуги"</t>
  </si>
  <si>
    <t>Усього по статті 8 "Видавничі послуги"</t>
  </si>
  <si>
    <t>Соціальні внески за договорами ЦПХ з підрядниками статті "Послуги з просування"</t>
  </si>
  <si>
    <t>Усього по статті  9 "Послуги з просування"</t>
  </si>
  <si>
    <t>Створення  вебресурсу</t>
  </si>
  <si>
    <t>Соціальні внески  за договорами ЦПХ з підрядниками статті "Створення вебресурсу"</t>
  </si>
  <si>
    <t>Усього по статті 10 "Створення вебресурсу"</t>
  </si>
  <si>
    <t>Усього по статті 11 "Придбання методичних, навчальних, інформаційних матеріалів, в т.ч. на електроних носіях інформації"</t>
  </si>
  <si>
    <t>Письмовий переклад (з якої на яку мову)</t>
  </si>
  <si>
    <t>Соціальні внески за договорами ЦПХ з підрядниками статті  "Послуги з перекладу"</t>
  </si>
  <si>
    <t>Усього по статті 12 "Послуги з перекладу"</t>
  </si>
  <si>
    <t>Соціальні внески за договорами ЦПХ з підрядниками підстатті  "Адміністративні витрати"</t>
  </si>
  <si>
    <t>Соціальні внески за договорами ЦПХ з підрядниками  підстатті "Послуги комп'ютерної обробки, монтажу, зведення"</t>
  </si>
  <si>
    <t xml:space="preserve"> ІПН 2556906215</t>
  </si>
  <si>
    <t>№713 від 20.08.2024</t>
  </si>
  <si>
    <t>№719 від 20.08.2024</t>
  </si>
  <si>
    <t>№717 від 20.08.2024</t>
  </si>
  <si>
    <t>№716 від 20.08.2024</t>
  </si>
  <si>
    <t>№722 від 21.08.2024</t>
  </si>
  <si>
    <t>№725 від 21.08.2024</t>
  </si>
  <si>
    <t>№726 від 21.08.2024</t>
  </si>
  <si>
    <t>№742 від 03.09.2024</t>
  </si>
  <si>
    <t>№743 від 03.09.2024</t>
  </si>
  <si>
    <t>№746 від 03.09.2024</t>
  </si>
  <si>
    <t>№776 від 04.11.2024</t>
  </si>
  <si>
    <t>№781 від 04.11.2024</t>
  </si>
  <si>
    <t>№783 від 04.11.2024</t>
  </si>
  <si>
    <t>№780 від 04.11.2024</t>
  </si>
  <si>
    <t>№788 від 04.11.2024</t>
  </si>
  <si>
    <t>№711 від 20.08.2024</t>
  </si>
  <si>
    <t>№720 від 21.08.2024</t>
  </si>
  <si>
    <t>№745 від 03.09.2024</t>
  </si>
  <si>
    <t>№774 від 04.11.2024</t>
  </si>
  <si>
    <t>№775 від 04.11.2024</t>
  </si>
  <si>
    <t>№712 від 20.08.2024</t>
  </si>
  <si>
    <t>№721 від 21.08.2024</t>
  </si>
  <si>
    <t>№749 від 03.09.2024</t>
  </si>
  <si>
    <t>№722 від 04.11.2024</t>
  </si>
  <si>
    <t>№773 від 04.11.2024</t>
  </si>
  <si>
    <t>№731 від 21.08.2024</t>
  </si>
  <si>
    <t>№727 від 21.08.2024</t>
  </si>
  <si>
    <t>№748 від 03.09.2024</t>
  </si>
  <si>
    <t>№747 від 03.09.2024</t>
  </si>
  <si>
    <t>№769 від 04.11.2024</t>
  </si>
  <si>
    <t>№784 від 04.11.2024</t>
  </si>
  <si>
    <t>Лазорак Богдан Орестович</t>
  </si>
  <si>
    <t>ІПН 3105307915</t>
  </si>
  <si>
    <t>№728 від21.08.2024</t>
  </si>
  <si>
    <t>ІПН 3043518970</t>
  </si>
  <si>
    <t>№741 від 03.09.2024</t>
  </si>
  <si>
    <t>№771 від 04.11.2024</t>
  </si>
  <si>
    <t>Хмарський Вадим Михайлович</t>
  </si>
  <si>
    <t>Хмарський Вадим Михайлович, Консультант з розвитку співпраці з музейними закладами Одещини та півдня України</t>
  </si>
  <si>
    <t>№730 від 21.08.2024</t>
  </si>
  <si>
    <t>№750 від 03.09.2024</t>
  </si>
  <si>
    <t>№770 від 04.11.2024</t>
  </si>
  <si>
    <t>ІПН 3019902021</t>
  </si>
  <si>
    <t>№729 від 21.08.2024</t>
  </si>
  <si>
    <t>№751 від 03.09.2024</t>
  </si>
  <si>
    <t>№766 від 04.11.2024</t>
  </si>
  <si>
    <t>Договір №8 від 01.07.2024</t>
  </si>
  <si>
    <t>Договір №9 від 01.07.2024</t>
  </si>
  <si>
    <t>Договір №6 від 01.07.2024</t>
  </si>
  <si>
    <t>ІПН 2460808457</t>
  </si>
  <si>
    <t xml:space="preserve">Договір №5 від 01.07.2024 </t>
  </si>
  <si>
    <t>№714 від 20.08.2024</t>
  </si>
  <si>
    <t>№723 від 21.08.2024</t>
  </si>
  <si>
    <t>№740 від 03.09.2024</t>
  </si>
  <si>
    <t>№768 від 04.11.2024</t>
  </si>
  <si>
    <t>№786 від 04.11.2024</t>
  </si>
  <si>
    <t>Гураль Ольга Вячеславівна</t>
  </si>
  <si>
    <t>№767 від 04.11.2024</t>
  </si>
  <si>
    <t>№715 від20.08.2024</t>
  </si>
  <si>
    <t>№724 від 21.08.2024</t>
  </si>
  <si>
    <t>№744 від 03.09.2024</t>
  </si>
  <si>
    <t>№782 від 04.11.2024</t>
  </si>
  <si>
    <t>№785 від 04.11.2024</t>
  </si>
  <si>
    <t>1.4.</t>
  </si>
  <si>
    <t>Рахунок - фактура №664 від 20.08.2024 р.</t>
  </si>
  <si>
    <t>№718 від 20.08.2024</t>
  </si>
  <si>
    <t>ТОВ Еверест, ІПН 30719812</t>
  </si>
  <si>
    <t xml:space="preserve">Договір №11 від 01.07.2024 </t>
  </si>
  <si>
    <t>Акт № 1 від 4.11.2024</t>
  </si>
  <si>
    <t>ФОП Гнатів О.В. ІПН 2757618548</t>
  </si>
  <si>
    <t xml:space="preserve">Договір № 14 від 01.08.2024 </t>
  </si>
  <si>
    <t>Акт № 1 від 21.08..2024</t>
  </si>
  <si>
    <t xml:space="preserve">ФОП Корченков А.В. ІПН 3234825079 </t>
  </si>
  <si>
    <t>Договір №13 від 01.08.2024</t>
  </si>
  <si>
    <t>Акт №1 від 01.10.2024</t>
  </si>
  <si>
    <t>№798 від 04.11.2024</t>
  </si>
  <si>
    <t>№765 від 01.11.2024</t>
  </si>
  <si>
    <t>№752 від 16.09.2024</t>
  </si>
  <si>
    <t>ФОП Дейнека І.О. ІПН 3422404854</t>
  </si>
  <si>
    <t>Договір №2052024 від 21.06.2024</t>
  </si>
  <si>
    <t>Акт №1 від 29.08.2024</t>
  </si>
  <si>
    <t>№688 від 26.06.2024</t>
  </si>
  <si>
    <t>№733 від 29.08.2024</t>
  </si>
  <si>
    <t>№734 від 29.08.2024</t>
  </si>
  <si>
    <t>ФОП Трембовецька ІПН 3005910241</t>
  </si>
  <si>
    <t>Договір 05/08-1 від 05.08.2024</t>
  </si>
  <si>
    <t>Акт б/н від 30.08.2024</t>
  </si>
  <si>
    <t>№710 від 07.08.2024</t>
  </si>
  <si>
    <t>№732 від 26.08.2024</t>
  </si>
  <si>
    <t>від 23 грудня 2004 р. № 1716</t>
  </si>
  <si>
    <t xml:space="preserve">Постанова КМУ </t>
  </si>
  <si>
    <t>Договір №15 від 15.08.2024</t>
  </si>
  <si>
    <t>Акт №1 від 10.10.2024</t>
  </si>
  <si>
    <t>ФОП Корусь О.В. ІПН 3064118526</t>
  </si>
  <si>
    <t>Договір № 10 від 01.06.2024</t>
  </si>
  <si>
    <t>Акт № 1 від 18.06.2024</t>
  </si>
  <si>
    <t>№686 від 19.06.2024</t>
  </si>
  <si>
    <t>Договір №15052024 від 21.06.2024</t>
  </si>
  <si>
    <t>Акт №1 від 30.10.2024</t>
  </si>
  <si>
    <t>№708 від 05.08.2024</t>
  </si>
  <si>
    <t>Видаткова накладна №666 від 20.08.2024</t>
  </si>
  <si>
    <t>№801 від 08.11.2024</t>
  </si>
  <si>
    <t>№804 від 08.2024</t>
  </si>
  <si>
    <t>№804 від 08.112024</t>
  </si>
  <si>
    <t>Акт №</t>
  </si>
  <si>
    <t>Договір 2024/10/01-1від 01 жовтня 2024</t>
  </si>
  <si>
    <t>№805   від 08.11.2024</t>
  </si>
  <si>
    <t>689 від 26.06.2024</t>
  </si>
  <si>
    <t xml:space="preserve">Укрнові </t>
  </si>
  <si>
    <t>Сердюк Ігор Олександрович</t>
  </si>
  <si>
    <t>Презентацію було зроблено у приміщенні, яке було надано безкоштовно. Зекономлені кошти було спрямовано на покриття  різниці за послугою п. 9.3.</t>
  </si>
  <si>
    <t>Вартість зміналася в наслідок детального моніторингу командою ринку. Було знайдено нижчу вартість диску на 900 грн. Економія коштів була спрямована на покриття видатків за п. 9.3.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</si>
</sst>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_-* #,##0.00\ _₴_-;\-* #,##0.00\ _₴_-;_-* &quot;-&quot;??\ _₴_-;_-@"/>
    <numFmt numFmtId="166" formatCode="d\.m"/>
    <numFmt numFmtId="167" formatCode="dd/mm/yy;@"/>
  </numFmts>
  <fonts count="51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1"/>
      <color rgb="FFFF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00B050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color rgb="FFFF0000"/>
      <name val="Arial"/>
      <family val="2"/>
    </font>
    <font>
      <sz val="11"/>
      <name val="Calibri"/>
      <family val="2"/>
    </font>
    <font>
      <i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i/>
      <sz val="10"/>
      <name val="Calibri"/>
      <family val="2"/>
    </font>
    <font>
      <b/>
      <sz val="11"/>
      <name val="Arial"/>
      <family val="2"/>
    </font>
    <font>
      <b/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i/>
      <sz val="11"/>
      <name val="Calibri"/>
      <family val="2"/>
    </font>
    <font>
      <b/>
      <sz val="14"/>
      <name val="Calibri"/>
      <family val="2"/>
    </font>
    <font>
      <vertAlign val="superscript"/>
      <sz val="14"/>
      <name val="Calibri"/>
      <family val="2"/>
    </font>
    <font>
      <b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</fills>
  <borders count="1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1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0" fontId="4" fillId="0" borderId="0" xfId="0" applyFont="1" applyAlignment="1">
      <alignment wrapText="1"/>
    </xf>
    <xf numFmtId="14" fontId="1" fillId="0" borderId="0" xfId="0" applyNumberFormat="1" applyFont="1"/>
    <xf numFmtId="0" fontId="14" fillId="0" borderId="0" xfId="0" applyFont="1" applyAlignment="1">
      <alignment horizontal="right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49" fontId="4" fillId="0" borderId="70" xfId="0" applyNumberFormat="1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0" fontId="4" fillId="0" borderId="34" xfId="0" applyFont="1" applyBorder="1" applyAlignment="1">
      <alignment wrapText="1"/>
    </xf>
    <xf numFmtId="0" fontId="0" fillId="0" borderId="34" xfId="0" applyBorder="1"/>
    <xf numFmtId="0" fontId="4" fillId="0" borderId="34" xfId="0" applyFont="1" applyBorder="1"/>
    <xf numFmtId="0" fontId="4" fillId="0" borderId="105" xfId="0" applyFont="1" applyBorder="1" applyAlignment="1">
      <alignment wrapText="1"/>
    </xf>
    <xf numFmtId="0" fontId="0" fillId="0" borderId="95" xfId="0" applyBorder="1"/>
    <xf numFmtId="0" fontId="4" fillId="0" borderId="106" xfId="0" applyFont="1" applyBorder="1" applyAlignment="1">
      <alignment wrapText="1"/>
    </xf>
    <xf numFmtId="0" fontId="0" fillId="0" borderId="107" xfId="0" applyBorder="1"/>
    <xf numFmtId="0" fontId="20" fillId="0" borderId="0" xfId="0" applyFont="1"/>
    <xf numFmtId="4" fontId="21" fillId="0" borderId="34" xfId="0" applyNumberFormat="1" applyFont="1" applyBorder="1"/>
    <xf numFmtId="4" fontId="22" fillId="0" borderId="34" xfId="0" applyNumberFormat="1" applyFont="1" applyBorder="1"/>
    <xf numFmtId="4" fontId="4" fillId="0" borderId="34" xfId="0" applyNumberFormat="1" applyFont="1" applyBorder="1"/>
    <xf numFmtId="0" fontId="14" fillId="0" borderId="0" xfId="0" applyFont="1"/>
    <xf numFmtId="4" fontId="14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14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0" xfId="0" applyFont="1"/>
    <xf numFmtId="0" fontId="29" fillId="0" borderId="0" xfId="0" applyFont="1" applyAlignment="1">
      <alignment horizontal="right"/>
    </xf>
    <xf numFmtId="0" fontId="30" fillId="0" borderId="0" xfId="0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4" fontId="29" fillId="0" borderId="0" xfId="0" applyNumberFormat="1" applyFont="1" applyAlignment="1">
      <alignment horizontal="right" wrapText="1"/>
    </xf>
    <xf numFmtId="4" fontId="30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6" fillId="0" borderId="0" xfId="0" applyFont="1" applyAlignment="1">
      <alignment vertical="top"/>
    </xf>
    <xf numFmtId="4" fontId="17" fillId="4" borderId="35" xfId="0" applyNumberFormat="1" applyFont="1" applyFill="1" applyBorder="1" applyAlignment="1">
      <alignment horizontal="right" vertical="center"/>
    </xf>
    <xf numFmtId="4" fontId="17" fillId="4" borderId="38" xfId="0" applyNumberFormat="1" applyFont="1" applyFill="1" applyBorder="1" applyAlignment="1">
      <alignment horizontal="right" vertical="center"/>
    </xf>
    <xf numFmtId="4" fontId="28" fillId="0" borderId="0" xfId="0" applyNumberFormat="1" applyFont="1" applyAlignment="1">
      <alignment horizontal="right" vertical="center"/>
    </xf>
    <xf numFmtId="0" fontId="17" fillId="4" borderId="38" xfId="0" applyFont="1" applyFill="1" applyBorder="1" applyAlignment="1">
      <alignment horizontal="center" vertical="center"/>
    </xf>
    <xf numFmtId="4" fontId="17" fillId="4" borderId="16" xfId="0" applyNumberFormat="1" applyFont="1" applyFill="1" applyBorder="1" applyAlignment="1">
      <alignment horizontal="right" vertical="center"/>
    </xf>
    <xf numFmtId="4" fontId="28" fillId="4" borderId="16" xfId="0" applyNumberFormat="1" applyFont="1" applyFill="1" applyBorder="1" applyAlignment="1">
      <alignment horizontal="right" vertical="center"/>
    </xf>
    <xf numFmtId="0" fontId="17" fillId="4" borderId="15" xfId="0" applyFont="1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40" xfId="0" applyFont="1" applyBorder="1" applyAlignment="1">
      <alignment wrapText="1"/>
    </xf>
    <xf numFmtId="0" fontId="17" fillId="0" borderId="40" xfId="0" applyFont="1" applyBorder="1" applyAlignment="1">
      <alignment horizontal="center"/>
    </xf>
    <xf numFmtId="0" fontId="14" fillId="0" borderId="40" xfId="0" applyFont="1" applyBorder="1"/>
    <xf numFmtId="4" fontId="14" fillId="0" borderId="40" xfId="0" applyNumberFormat="1" applyFont="1" applyBorder="1" applyAlignment="1">
      <alignment horizontal="right"/>
    </xf>
    <xf numFmtId="4" fontId="17" fillId="0" borderId="40" xfId="0" applyNumberFormat="1" applyFont="1" applyBorder="1" applyAlignment="1">
      <alignment horizontal="right"/>
    </xf>
    <xf numFmtId="4" fontId="17" fillId="0" borderId="0" xfId="0" applyNumberFormat="1" applyFont="1" applyAlignment="1">
      <alignment horizontal="right"/>
    </xf>
    <xf numFmtId="0" fontId="32" fillId="0" borderId="0" xfId="0" applyFont="1" applyAlignment="1">
      <alignment wrapText="1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center"/>
    </xf>
    <xf numFmtId="4" fontId="32" fillId="0" borderId="0" xfId="0" applyNumberFormat="1" applyFont="1" applyAlignment="1">
      <alignment horizontal="left"/>
    </xf>
    <xf numFmtId="4" fontId="32" fillId="0" borderId="0" xfId="0" applyNumberFormat="1" applyFont="1" applyAlignment="1">
      <alignment horizontal="right"/>
    </xf>
    <xf numFmtId="4" fontId="33" fillId="0" borderId="0" xfId="0" applyNumberFormat="1" applyFont="1" applyAlignment="1">
      <alignment horizontal="right"/>
    </xf>
    <xf numFmtId="0" fontId="32" fillId="0" borderId="0" xfId="0" applyFont="1" applyAlignment="1">
      <alignment horizontal="center" wrapText="1"/>
    </xf>
    <xf numFmtId="4" fontId="30" fillId="0" borderId="0" xfId="0" applyNumberFormat="1" applyFont="1" applyAlignment="1">
      <alignment horizontal="right"/>
    </xf>
    <xf numFmtId="0" fontId="34" fillId="0" borderId="0" xfId="0" applyFont="1" applyAlignment="1">
      <alignment wrapText="1"/>
    </xf>
    <xf numFmtId="0" fontId="32" fillId="0" borderId="0" xfId="0" applyFont="1"/>
    <xf numFmtId="4" fontId="26" fillId="0" borderId="0" xfId="0" applyNumberFormat="1" applyFont="1" applyAlignment="1">
      <alignment horizontal="right"/>
    </xf>
    <xf numFmtId="0" fontId="9" fillId="0" borderId="34" xfId="0" applyFont="1" applyBorder="1"/>
    <xf numFmtId="0" fontId="23" fillId="0" borderId="34" xfId="0" applyFont="1" applyBorder="1"/>
    <xf numFmtId="0" fontId="24" fillId="0" borderId="34" xfId="0" applyFont="1" applyBorder="1"/>
    <xf numFmtId="0" fontId="25" fillId="0" borderId="34" xfId="0" applyFont="1" applyBorder="1"/>
    <xf numFmtId="4" fontId="19" fillId="0" borderId="90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right" wrapText="1"/>
    </xf>
    <xf numFmtId="0" fontId="19" fillId="0" borderId="84" xfId="0" applyFont="1" applyBorder="1" applyAlignment="1">
      <alignment vertical="top" wrapText="1"/>
    </xf>
    <xf numFmtId="17" fontId="14" fillId="0" borderId="0" xfId="0" applyNumberFormat="1" applyFont="1"/>
    <xf numFmtId="14" fontId="14" fillId="0" borderId="0" xfId="0" applyNumberFormat="1" applyFont="1"/>
    <xf numFmtId="0" fontId="19" fillId="0" borderId="90" xfId="0" applyFont="1" applyBorder="1" applyAlignment="1">
      <alignment vertical="top" wrapText="1"/>
    </xf>
    <xf numFmtId="0" fontId="19" fillId="0" borderId="90" xfId="0" applyFont="1" applyBorder="1" applyAlignment="1">
      <alignment horizontal="left" vertical="top"/>
    </xf>
    <xf numFmtId="4" fontId="19" fillId="0" borderId="90" xfId="0" applyNumberFormat="1" applyFont="1" applyBorder="1" applyAlignment="1">
      <alignment horizontal="right" vertical="top"/>
    </xf>
    <xf numFmtId="4" fontId="19" fillId="0" borderId="90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165" fontId="35" fillId="0" borderId="44" xfId="0" applyNumberFormat="1" applyFont="1" applyBorder="1" applyAlignment="1">
      <alignment vertical="top"/>
    </xf>
    <xf numFmtId="49" fontId="35" fillId="0" borderId="23" xfId="0" applyNumberFormat="1" applyFont="1" applyBorder="1" applyAlignment="1">
      <alignment horizontal="center" vertical="top"/>
    </xf>
    <xf numFmtId="0" fontId="19" fillId="0" borderId="45" xfId="0" applyFont="1" applyBorder="1" applyAlignment="1">
      <alignment vertical="top" wrapText="1"/>
    </xf>
    <xf numFmtId="0" fontId="19" fillId="0" borderId="44" xfId="0" applyFont="1" applyBorder="1" applyAlignment="1">
      <alignment horizontal="center" vertical="top"/>
    </xf>
    <xf numFmtId="4" fontId="19" fillId="0" borderId="24" xfId="0" applyNumberFormat="1" applyFont="1" applyBorder="1" applyAlignment="1">
      <alignment horizontal="right" vertical="top"/>
    </xf>
    <xf numFmtId="4" fontId="19" fillId="0" borderId="26" xfId="0" applyNumberFormat="1" applyFont="1" applyBorder="1" applyAlignment="1">
      <alignment horizontal="right" vertical="top"/>
    </xf>
    <xf numFmtId="4" fontId="19" fillId="0" borderId="25" xfId="0" applyNumberFormat="1" applyFont="1" applyBorder="1" applyAlignment="1">
      <alignment horizontal="right" vertical="top"/>
    </xf>
    <xf numFmtId="165" fontId="35" fillId="0" borderId="48" xfId="0" applyNumberFormat="1" applyFont="1" applyBorder="1" applyAlignment="1">
      <alignment vertical="top"/>
    </xf>
    <xf numFmtId="49" fontId="35" fillId="0" borderId="27" xfId="0" applyNumberFormat="1" applyFont="1" applyBorder="1" applyAlignment="1">
      <alignment horizontal="center" vertical="top"/>
    </xf>
    <xf numFmtId="4" fontId="19" fillId="0" borderId="51" xfId="0" applyNumberFormat="1" applyFont="1" applyBorder="1" applyAlignment="1">
      <alignment horizontal="right" vertical="top"/>
    </xf>
    <xf numFmtId="4" fontId="19" fillId="0" borderId="49" xfId="0" applyNumberFormat="1" applyFont="1" applyBorder="1" applyAlignment="1">
      <alignment horizontal="right" vertical="top"/>
    </xf>
    <xf numFmtId="4" fontId="19" fillId="0" borderId="50" xfId="0" applyNumberFormat="1" applyFont="1" applyBorder="1" applyAlignment="1">
      <alignment horizontal="right" vertical="top"/>
    </xf>
    <xf numFmtId="4" fontId="35" fillId="6" borderId="53" xfId="0" applyNumberFormat="1" applyFont="1" applyFill="1" applyBorder="1" applyAlignment="1">
      <alignment horizontal="right" vertical="top"/>
    </xf>
    <xf numFmtId="4" fontId="35" fillId="6" borderId="54" xfId="0" applyNumberFormat="1" applyFont="1" applyFill="1" applyBorder="1" applyAlignment="1">
      <alignment horizontal="right" vertical="top"/>
    </xf>
    <xf numFmtId="4" fontId="35" fillId="6" borderId="55" xfId="0" applyNumberFormat="1" applyFont="1" applyFill="1" applyBorder="1" applyAlignment="1">
      <alignment horizontal="right" vertical="top"/>
    </xf>
    <xf numFmtId="4" fontId="19" fillId="0" borderId="28" xfId="0" applyNumberFormat="1" applyFont="1" applyBorder="1" applyAlignment="1">
      <alignment horizontal="right" vertical="top"/>
    </xf>
    <xf numFmtId="4" fontId="19" fillId="0" borderId="30" xfId="0" applyNumberFormat="1" applyFont="1" applyBorder="1" applyAlignment="1">
      <alignment horizontal="right" vertical="top"/>
    </xf>
    <xf numFmtId="4" fontId="19" fillId="0" borderId="29" xfId="0" applyNumberFormat="1" applyFont="1" applyBorder="1" applyAlignment="1">
      <alignment horizontal="right" vertical="top"/>
    </xf>
    <xf numFmtId="4" fontId="35" fillId="6" borderId="71" xfId="0" applyNumberFormat="1" applyFont="1" applyFill="1" applyBorder="1" applyAlignment="1">
      <alignment horizontal="right" vertical="top"/>
    </xf>
    <xf numFmtId="4" fontId="35" fillId="6" borderId="86" xfId="0" applyNumberFormat="1" applyFont="1" applyFill="1" applyBorder="1" applyAlignment="1">
      <alignment horizontal="right" vertical="top"/>
    </xf>
    <xf numFmtId="4" fontId="35" fillId="6" borderId="111" xfId="0" applyNumberFormat="1" applyFont="1" applyFill="1" applyBorder="1" applyAlignment="1">
      <alignment horizontal="right" vertical="top"/>
    </xf>
    <xf numFmtId="4" fontId="35" fillId="6" borderId="112" xfId="0" applyNumberFormat="1" applyFont="1" applyFill="1" applyBorder="1" applyAlignment="1">
      <alignment horizontal="right" vertical="top"/>
    </xf>
    <xf numFmtId="4" fontId="35" fillId="6" borderId="113" xfId="0" applyNumberFormat="1" applyFont="1" applyFill="1" applyBorder="1" applyAlignment="1">
      <alignment horizontal="right" vertical="top"/>
    </xf>
    <xf numFmtId="4" fontId="19" fillId="0" borderId="70" xfId="0" applyNumberFormat="1" applyFont="1" applyBorder="1" applyAlignment="1">
      <alignment horizontal="right" vertical="top"/>
    </xf>
    <xf numFmtId="4" fontId="19" fillId="0" borderId="46" xfId="0" applyNumberFormat="1" applyFont="1" applyBorder="1" applyAlignment="1">
      <alignment horizontal="right" vertical="top"/>
    </xf>
    <xf numFmtId="4" fontId="19" fillId="0" borderId="52" xfId="0" applyNumberFormat="1" applyFont="1" applyBorder="1" applyAlignment="1">
      <alignment horizontal="right" vertical="top"/>
    </xf>
    <xf numFmtId="49" fontId="35" fillId="0" borderId="57" xfId="0" applyNumberFormat="1" applyFont="1" applyBorder="1" applyAlignment="1">
      <alignment horizontal="center" vertical="top"/>
    </xf>
    <xf numFmtId="4" fontId="19" fillId="0" borderId="73" xfId="0" applyNumberFormat="1" applyFont="1" applyBorder="1" applyAlignment="1">
      <alignment horizontal="right" vertical="top"/>
    </xf>
    <xf numFmtId="4" fontId="19" fillId="0" borderId="110" xfId="0" applyNumberFormat="1" applyFont="1" applyBorder="1" applyAlignment="1">
      <alignment horizontal="right" vertical="top"/>
    </xf>
    <xf numFmtId="4" fontId="19" fillId="0" borderId="114" xfId="0" applyNumberFormat="1" applyFont="1" applyBorder="1" applyAlignment="1">
      <alignment horizontal="right" vertical="top"/>
    </xf>
    <xf numFmtId="4" fontId="19" fillId="0" borderId="115" xfId="0" applyNumberFormat="1" applyFont="1" applyBorder="1" applyAlignment="1">
      <alignment horizontal="right" vertical="top"/>
    </xf>
    <xf numFmtId="4" fontId="19" fillId="0" borderId="99" xfId="0" applyNumberFormat="1" applyFont="1" applyBorder="1" applyAlignment="1">
      <alignment horizontal="right" vertical="top"/>
    </xf>
    <xf numFmtId="4" fontId="19" fillId="0" borderId="117" xfId="0" applyNumberFormat="1" applyFont="1" applyBorder="1" applyAlignment="1">
      <alignment horizontal="right" vertical="top"/>
    </xf>
    <xf numFmtId="4" fontId="19" fillId="0" borderId="118" xfId="0" applyNumberFormat="1" applyFont="1" applyBorder="1" applyAlignment="1">
      <alignment horizontal="right" vertical="top"/>
    </xf>
    <xf numFmtId="4" fontId="19" fillId="0" borderId="119" xfId="0" applyNumberFormat="1" applyFont="1" applyBorder="1" applyAlignment="1">
      <alignment horizontal="right" vertical="top"/>
    </xf>
    <xf numFmtId="4" fontId="35" fillId="6" borderId="41" xfId="0" applyNumberFormat="1" applyFont="1" applyFill="1" applyBorder="1" applyAlignment="1">
      <alignment horizontal="right" vertical="top"/>
    </xf>
    <xf numFmtId="4" fontId="35" fillId="6" borderId="42" xfId="0" applyNumberFormat="1" applyFont="1" applyFill="1" applyBorder="1" applyAlignment="1">
      <alignment horizontal="right" vertical="top"/>
    </xf>
    <xf numFmtId="4" fontId="35" fillId="6" borderId="43" xfId="0" applyNumberFormat="1" applyFont="1" applyFill="1" applyBorder="1" applyAlignment="1">
      <alignment horizontal="right" vertical="top"/>
    </xf>
    <xf numFmtId="4" fontId="19" fillId="0" borderId="41" xfId="0" applyNumberFormat="1" applyFont="1" applyBorder="1" applyAlignment="1">
      <alignment horizontal="right" vertical="top"/>
    </xf>
    <xf numFmtId="4" fontId="19" fillId="0" borderId="42" xfId="0" applyNumberFormat="1" applyFont="1" applyBorder="1" applyAlignment="1">
      <alignment horizontal="right" vertical="top"/>
    </xf>
    <xf numFmtId="4" fontId="19" fillId="0" borderId="43" xfId="0" applyNumberFormat="1" applyFont="1" applyBorder="1" applyAlignment="1">
      <alignment horizontal="right" vertical="top"/>
    </xf>
    <xf numFmtId="0" fontId="19" fillId="0" borderId="59" xfId="0" applyFont="1" applyBorder="1" applyAlignment="1">
      <alignment vertical="top" wrapText="1"/>
    </xf>
    <xf numFmtId="4" fontId="37" fillId="2" borderId="82" xfId="0" applyNumberFormat="1" applyFont="1" applyFill="1" applyBorder="1" applyAlignment="1">
      <alignment horizontal="right" vertical="center"/>
    </xf>
    <xf numFmtId="4" fontId="37" fillId="7" borderId="18" xfId="0" applyNumberFormat="1" applyFont="1" applyFill="1" applyBorder="1" applyAlignment="1">
      <alignment horizontal="right" vertical="center"/>
    </xf>
    <xf numFmtId="4" fontId="37" fillId="7" borderId="60" xfId="0" applyNumberFormat="1" applyFont="1" applyFill="1" applyBorder="1" applyAlignment="1">
      <alignment horizontal="right" vertical="center"/>
    </xf>
    <xf numFmtId="4" fontId="38" fillId="0" borderId="24" xfId="0" applyNumberFormat="1" applyFont="1" applyBorder="1" applyAlignment="1">
      <alignment horizontal="right" vertical="top"/>
    </xf>
    <xf numFmtId="4" fontId="37" fillId="7" borderId="61" xfId="0" applyNumberFormat="1" applyFont="1" applyFill="1" applyBorder="1" applyAlignment="1">
      <alignment horizontal="right" vertical="center"/>
    </xf>
    <xf numFmtId="4" fontId="38" fillId="5" borderId="36" xfId="0" applyNumberFormat="1" applyFont="1" applyFill="1" applyBorder="1" applyAlignment="1">
      <alignment horizontal="right" vertical="center"/>
    </xf>
    <xf numFmtId="4" fontId="37" fillId="6" borderId="41" xfId="0" applyNumberFormat="1" applyFont="1" applyFill="1" applyBorder="1" applyAlignment="1">
      <alignment horizontal="right" vertical="top"/>
    </xf>
    <xf numFmtId="4" fontId="37" fillId="6" borderId="42" xfId="0" applyNumberFormat="1" applyFont="1" applyFill="1" applyBorder="1" applyAlignment="1">
      <alignment horizontal="right" vertical="top"/>
    </xf>
    <xf numFmtId="4" fontId="37" fillId="6" borderId="43" xfId="0" applyNumberFormat="1" applyFont="1" applyFill="1" applyBorder="1" applyAlignment="1">
      <alignment horizontal="right" vertical="top"/>
    </xf>
    <xf numFmtId="4" fontId="38" fillId="0" borderId="26" xfId="0" applyNumberFormat="1" applyFont="1" applyBorder="1" applyAlignment="1">
      <alignment horizontal="right" vertical="top"/>
    </xf>
    <xf numFmtId="4" fontId="38" fillId="0" borderId="25" xfId="0" applyNumberFormat="1" applyFont="1" applyBorder="1" applyAlignment="1">
      <alignment horizontal="right" vertical="top"/>
    </xf>
    <xf numFmtId="4" fontId="38" fillId="0" borderId="28" xfId="0" applyNumberFormat="1" applyFont="1" applyBorder="1" applyAlignment="1">
      <alignment horizontal="right" vertical="top"/>
    </xf>
    <xf numFmtId="4" fontId="38" fillId="0" borderId="30" xfId="0" applyNumberFormat="1" applyFont="1" applyBorder="1" applyAlignment="1">
      <alignment horizontal="right" vertical="top"/>
    </xf>
    <xf numFmtId="4" fontId="38" fillId="0" borderId="29" xfId="0" applyNumberFormat="1" applyFont="1" applyBorder="1" applyAlignment="1">
      <alignment horizontal="right" vertical="top"/>
    </xf>
    <xf numFmtId="4" fontId="37" fillId="6" borderId="53" xfId="0" applyNumberFormat="1" applyFont="1" applyFill="1" applyBorder="1" applyAlignment="1">
      <alignment horizontal="right" vertical="top"/>
    </xf>
    <xf numFmtId="4" fontId="37" fillId="6" borderId="54" xfId="0" applyNumberFormat="1" applyFont="1" applyFill="1" applyBorder="1" applyAlignment="1">
      <alignment horizontal="right" vertical="top"/>
    </xf>
    <xf numFmtId="4" fontId="37" fillId="6" borderId="55" xfId="0" applyNumberFormat="1" applyFont="1" applyFill="1" applyBorder="1" applyAlignment="1">
      <alignment horizontal="right" vertical="top"/>
    </xf>
    <xf numFmtId="4" fontId="37" fillId="7" borderId="67" xfId="0" applyNumberFormat="1" applyFont="1" applyFill="1" applyBorder="1" applyAlignment="1">
      <alignment horizontal="right" vertical="center"/>
    </xf>
    <xf numFmtId="4" fontId="37" fillId="7" borderId="68" xfId="0" applyNumberFormat="1" applyFont="1" applyFill="1" applyBorder="1" applyAlignment="1">
      <alignment horizontal="right" vertical="center"/>
    </xf>
    <xf numFmtId="4" fontId="38" fillId="0" borderId="49" xfId="0" applyNumberFormat="1" applyFont="1" applyBorder="1" applyAlignment="1">
      <alignment horizontal="right" vertical="top"/>
    </xf>
    <xf numFmtId="4" fontId="38" fillId="0" borderId="50" xfId="0" applyNumberFormat="1" applyFont="1" applyBorder="1" applyAlignment="1">
      <alignment horizontal="right" vertical="top"/>
    </xf>
    <xf numFmtId="4" fontId="38" fillId="0" borderId="51" xfId="0" applyNumberFormat="1" applyFont="1" applyBorder="1" applyAlignment="1">
      <alignment horizontal="right" vertical="top"/>
    </xf>
    <xf numFmtId="4" fontId="38" fillId="0" borderId="24" xfId="0" applyNumberFormat="1" applyFont="1" applyBorder="1" applyAlignment="1">
      <alignment horizontal="right" vertical="top" wrapText="1"/>
    </xf>
    <xf numFmtId="4" fontId="38" fillId="0" borderId="26" xfId="0" applyNumberFormat="1" applyFont="1" applyBorder="1" applyAlignment="1">
      <alignment horizontal="right" vertical="top" wrapText="1"/>
    </xf>
    <xf numFmtId="4" fontId="38" fillId="0" borderId="25" xfId="0" applyNumberFormat="1" applyFont="1" applyBorder="1" applyAlignment="1">
      <alignment horizontal="right" vertical="top" wrapText="1"/>
    </xf>
    <xf numFmtId="4" fontId="38" fillId="0" borderId="50" xfId="0" applyNumberFormat="1" applyFont="1" applyBorder="1" applyAlignment="1">
      <alignment horizontal="right" vertical="top" wrapText="1"/>
    </xf>
    <xf numFmtId="4" fontId="38" fillId="0" borderId="51" xfId="0" applyNumberFormat="1" applyFont="1" applyBorder="1" applyAlignment="1">
      <alignment horizontal="right" vertical="top" wrapText="1"/>
    </xf>
    <xf numFmtId="4" fontId="37" fillId="6" borderId="71" xfId="0" applyNumberFormat="1" applyFont="1" applyFill="1" applyBorder="1" applyAlignment="1">
      <alignment horizontal="right" vertical="top"/>
    </xf>
    <xf numFmtId="4" fontId="35" fillId="7" borderId="61" xfId="0" applyNumberFormat="1" applyFont="1" applyFill="1" applyBorder="1" applyAlignment="1">
      <alignment horizontal="right" vertical="center"/>
    </xf>
    <xf numFmtId="4" fontId="35" fillId="7" borderId="67" xfId="0" applyNumberFormat="1" applyFont="1" applyFill="1" applyBorder="1" applyAlignment="1">
      <alignment horizontal="right" vertical="center"/>
    </xf>
    <xf numFmtId="4" fontId="35" fillId="7" borderId="60" xfId="0" applyNumberFormat="1" applyFont="1" applyFill="1" applyBorder="1" applyAlignment="1">
      <alignment horizontal="right" vertical="center"/>
    </xf>
    <xf numFmtId="4" fontId="35" fillId="7" borderId="68" xfId="0" applyNumberFormat="1" applyFont="1" applyFill="1" applyBorder="1" applyAlignment="1">
      <alignment horizontal="right" vertical="center"/>
    </xf>
    <xf numFmtId="4" fontId="19" fillId="5" borderId="36" xfId="0" applyNumberFormat="1" applyFont="1" applyFill="1" applyBorder="1" applyAlignment="1">
      <alignment horizontal="right" vertical="center"/>
    </xf>
    <xf numFmtId="4" fontId="35" fillId="7" borderId="62" xfId="0" applyNumberFormat="1" applyFont="1" applyFill="1" applyBorder="1" applyAlignment="1">
      <alignment horizontal="right" vertical="center"/>
    </xf>
    <xf numFmtId="4" fontId="35" fillId="7" borderId="15" xfId="0" applyNumberFormat="1" applyFont="1" applyFill="1" applyBorder="1" applyAlignment="1">
      <alignment horizontal="right" vertical="center"/>
    </xf>
    <xf numFmtId="4" fontId="35" fillId="7" borderId="38" xfId="0" applyNumberFormat="1" applyFont="1" applyFill="1" applyBorder="1" applyAlignment="1">
      <alignment horizontal="right" vertical="center"/>
    </xf>
    <xf numFmtId="0" fontId="35" fillId="7" borderId="15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40" fillId="0" borderId="0" xfId="0" applyFont="1"/>
    <xf numFmtId="4" fontId="35" fillId="5" borderId="34" xfId="0" applyNumberFormat="1" applyFont="1" applyFill="1" applyBorder="1" applyAlignment="1">
      <alignment horizontal="right" vertical="center"/>
    </xf>
    <xf numFmtId="4" fontId="35" fillId="5" borderId="64" xfId="0" applyNumberFormat="1" applyFont="1" applyFill="1" applyBorder="1" applyAlignment="1">
      <alignment horizontal="right" vertical="top"/>
    </xf>
    <xf numFmtId="0" fontId="19" fillId="5" borderId="33" xfId="0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19" fillId="0" borderId="70" xfId="0" applyFont="1" applyBorder="1" applyAlignment="1">
      <alignment vertical="top" wrapText="1"/>
    </xf>
    <xf numFmtId="4" fontId="35" fillId="7" borderId="82" xfId="0" applyNumberFormat="1" applyFont="1" applyFill="1" applyBorder="1" applyAlignment="1">
      <alignment horizontal="right" vertical="center"/>
    </xf>
    <xf numFmtId="4" fontId="35" fillId="5" borderId="76" xfId="0" applyNumberFormat="1" applyFont="1" applyFill="1" applyBorder="1" applyAlignment="1">
      <alignment horizontal="right" vertical="center"/>
    </xf>
    <xf numFmtId="4" fontId="35" fillId="5" borderId="47" xfId="0" applyNumberFormat="1" applyFont="1" applyFill="1" applyBorder="1" applyAlignment="1">
      <alignment horizontal="right" vertical="top"/>
    </xf>
    <xf numFmtId="0" fontId="19" fillId="5" borderId="77" xfId="0" applyFont="1" applyFill="1" applyBorder="1" applyAlignment="1">
      <alignment vertical="center"/>
    </xf>
    <xf numFmtId="4" fontId="19" fillId="0" borderId="54" xfId="0" applyNumberFormat="1" applyFont="1" applyBorder="1" applyAlignment="1">
      <alignment horizontal="right" vertical="top"/>
    </xf>
    <xf numFmtId="4" fontId="19" fillId="0" borderId="55" xfId="0" applyNumberFormat="1" applyFont="1" applyBorder="1" applyAlignment="1">
      <alignment horizontal="right" vertical="top"/>
    </xf>
    <xf numFmtId="4" fontId="19" fillId="0" borderId="53" xfId="0" applyNumberFormat="1" applyFont="1" applyBorder="1" applyAlignment="1">
      <alignment horizontal="right" vertical="top"/>
    </xf>
    <xf numFmtId="0" fontId="19" fillId="0" borderId="56" xfId="0" applyFont="1" applyBorder="1" applyAlignment="1">
      <alignment horizontal="center" vertical="top"/>
    </xf>
    <xf numFmtId="4" fontId="38" fillId="0" borderId="41" xfId="0" applyNumberFormat="1" applyFont="1" applyBorder="1" applyAlignment="1">
      <alignment horizontal="right" vertical="top"/>
    </xf>
    <xf numFmtId="4" fontId="38" fillId="0" borderId="42" xfId="0" applyNumberFormat="1" applyFont="1" applyBorder="1" applyAlignment="1">
      <alignment horizontal="right" vertical="top"/>
    </xf>
    <xf numFmtId="4" fontId="38" fillId="0" borderId="43" xfId="0" applyNumberFormat="1" applyFont="1" applyBorder="1" applyAlignment="1">
      <alignment horizontal="right" vertical="top"/>
    </xf>
    <xf numFmtId="4" fontId="19" fillId="0" borderId="80" xfId="0" applyNumberFormat="1" applyFont="1" applyBorder="1" applyAlignment="1">
      <alignment horizontal="right" vertical="top"/>
    </xf>
    <xf numFmtId="4" fontId="35" fillId="0" borderId="39" xfId="0" applyNumberFormat="1" applyFont="1" applyBorder="1" applyAlignment="1">
      <alignment horizontal="right" vertical="top"/>
    </xf>
    <xf numFmtId="4" fontId="35" fillId="0" borderId="71" xfId="0" applyNumberFormat="1" applyFont="1" applyBorder="1" applyAlignment="1">
      <alignment horizontal="right" vertical="top"/>
    </xf>
    <xf numFmtId="10" fontId="35" fillId="0" borderId="71" xfId="0" applyNumberFormat="1" applyFont="1" applyBorder="1" applyAlignment="1">
      <alignment horizontal="right" vertical="top"/>
    </xf>
    <xf numFmtId="0" fontId="19" fillId="0" borderId="39" xfId="0" applyFont="1" applyBorder="1" applyAlignment="1">
      <alignment vertical="top" wrapText="1"/>
    </xf>
    <xf numFmtId="0" fontId="19" fillId="0" borderId="0" xfId="0" applyFont="1" applyAlignment="1">
      <alignment vertical="top"/>
    </xf>
    <xf numFmtId="4" fontId="35" fillId="0" borderId="57" xfId="0" applyNumberFormat="1" applyFont="1" applyBorder="1" applyAlignment="1">
      <alignment horizontal="right" vertical="top"/>
    </xf>
    <xf numFmtId="4" fontId="35" fillId="0" borderId="74" xfId="0" applyNumberFormat="1" applyFont="1" applyBorder="1" applyAlignment="1">
      <alignment horizontal="right" vertical="top"/>
    </xf>
    <xf numFmtId="10" fontId="35" fillId="0" borderId="74" xfId="0" applyNumberFormat="1" applyFont="1" applyBorder="1" applyAlignment="1">
      <alignment horizontal="right" vertical="top"/>
    </xf>
    <xf numFmtId="0" fontId="19" fillId="0" borderId="57" xfId="0" applyFont="1" applyBorder="1" applyAlignment="1">
      <alignment vertical="top" wrapText="1"/>
    </xf>
    <xf numFmtId="4" fontId="38" fillId="0" borderId="47" xfId="0" applyNumberFormat="1" applyFont="1" applyBorder="1" applyAlignment="1">
      <alignment horizontal="right" vertical="top"/>
    </xf>
    <xf numFmtId="0" fontId="19" fillId="0" borderId="85" xfId="0" applyFont="1" applyBorder="1" applyAlignment="1">
      <alignment vertical="top" wrapText="1"/>
    </xf>
    <xf numFmtId="4" fontId="38" fillId="0" borderId="46" xfId="0" applyNumberFormat="1" applyFont="1" applyBorder="1" applyAlignment="1">
      <alignment horizontal="right" vertical="top"/>
    </xf>
    <xf numFmtId="4" fontId="35" fillId="0" borderId="23" xfId="0" applyNumberFormat="1" applyFont="1" applyBorder="1" applyAlignment="1">
      <alignment horizontal="right" vertical="top"/>
    </xf>
    <xf numFmtId="4" fontId="35" fillId="0" borderId="47" xfId="0" applyNumberFormat="1" applyFont="1" applyBorder="1" applyAlignment="1">
      <alignment horizontal="right" vertical="top"/>
    </xf>
    <xf numFmtId="10" fontId="35" fillId="0" borderId="47" xfId="0" applyNumberFormat="1" applyFont="1" applyBorder="1" applyAlignment="1">
      <alignment horizontal="right" vertical="top"/>
    </xf>
    <xf numFmtId="4" fontId="38" fillId="0" borderId="52" xfId="0" applyNumberFormat="1" applyFont="1" applyBorder="1" applyAlignment="1">
      <alignment horizontal="right" vertical="top"/>
    </xf>
    <xf numFmtId="4" fontId="35" fillId="0" borderId="27" xfId="0" applyNumberFormat="1" applyFont="1" applyBorder="1" applyAlignment="1">
      <alignment horizontal="right" vertical="top"/>
    </xf>
    <xf numFmtId="0" fontId="19" fillId="0" borderId="69" xfId="0" applyFont="1" applyBorder="1" applyAlignment="1">
      <alignment vertical="top" wrapText="1"/>
    </xf>
    <xf numFmtId="4" fontId="35" fillId="0" borderId="28" xfId="0" applyNumberFormat="1" applyFont="1" applyBorder="1" applyAlignment="1">
      <alignment horizontal="right" vertical="top"/>
    </xf>
    <xf numFmtId="0" fontId="19" fillId="0" borderId="29" xfId="0" applyFont="1" applyBorder="1" applyAlignment="1">
      <alignment vertical="top" wrapText="1"/>
    </xf>
    <xf numFmtId="4" fontId="35" fillId="6" borderId="39" xfId="0" applyNumberFormat="1" applyFont="1" applyFill="1" applyBorder="1" applyAlignment="1">
      <alignment horizontal="right" vertical="top"/>
    </xf>
    <xf numFmtId="0" fontId="35" fillId="6" borderId="55" xfId="0" applyFont="1" applyFill="1" applyBorder="1" applyAlignment="1">
      <alignment vertical="top" wrapText="1"/>
    </xf>
    <xf numFmtId="4" fontId="35" fillId="0" borderId="24" xfId="0" applyNumberFormat="1" applyFont="1" applyBorder="1" applyAlignment="1">
      <alignment horizontal="right" vertical="top"/>
    </xf>
    <xf numFmtId="0" fontId="19" fillId="0" borderId="25" xfId="0" applyFont="1" applyBorder="1" applyAlignment="1">
      <alignment vertical="top" wrapText="1"/>
    </xf>
    <xf numFmtId="4" fontId="19" fillId="0" borderId="72" xfId="0" applyNumberFormat="1" applyFont="1" applyBorder="1" applyAlignment="1">
      <alignment horizontal="right" vertical="top"/>
    </xf>
    <xf numFmtId="0" fontId="19" fillId="10" borderId="44" xfId="0" applyFont="1" applyFill="1" applyBorder="1" applyAlignment="1">
      <alignment horizontal="center" vertical="top"/>
    </xf>
    <xf numFmtId="4" fontId="35" fillId="0" borderId="46" xfId="0" applyNumberFormat="1" applyFont="1" applyBorder="1" applyAlignment="1">
      <alignment horizontal="right" vertical="top"/>
    </xf>
    <xf numFmtId="4" fontId="35" fillId="0" borderId="52" xfId="0" applyNumberFormat="1" applyFont="1" applyBorder="1" applyAlignment="1">
      <alignment horizontal="right" vertical="top"/>
    </xf>
    <xf numFmtId="0" fontId="19" fillId="0" borderId="51" xfId="0" applyFont="1" applyBorder="1" applyAlignment="1">
      <alignment vertical="top" wrapText="1"/>
    </xf>
    <xf numFmtId="0" fontId="35" fillId="6" borderId="85" xfId="0" applyFont="1" applyFill="1" applyBorder="1" applyAlignment="1">
      <alignment vertical="top" wrapText="1"/>
    </xf>
    <xf numFmtId="0" fontId="19" fillId="0" borderId="66" xfId="0" applyFont="1" applyBorder="1" applyAlignment="1">
      <alignment vertical="top" wrapText="1"/>
    </xf>
    <xf numFmtId="165" fontId="36" fillId="7" borderId="81" xfId="0" applyNumberFormat="1" applyFont="1" applyFill="1" applyBorder="1" applyAlignment="1">
      <alignment vertical="center"/>
    </xf>
    <xf numFmtId="165" fontId="37" fillId="7" borderId="34" xfId="0" applyNumberFormat="1" applyFont="1" applyFill="1" applyBorder="1" applyAlignment="1">
      <alignment horizontal="center" vertical="center"/>
    </xf>
    <xf numFmtId="0" fontId="37" fillId="7" borderId="82" xfId="0" applyFont="1" applyFill="1" applyBorder="1" applyAlignment="1">
      <alignment vertical="center" wrapText="1"/>
    </xf>
    <xf numFmtId="0" fontId="37" fillId="7" borderId="83" xfId="0" applyFont="1" applyFill="1" applyBorder="1" applyAlignment="1">
      <alignment horizontal="center" vertical="center"/>
    </xf>
    <xf numFmtId="4" fontId="37" fillId="7" borderId="17" xfId="0" applyNumberFormat="1" applyFont="1" applyFill="1" applyBorder="1" applyAlignment="1">
      <alignment horizontal="right" vertical="center"/>
    </xf>
    <xf numFmtId="4" fontId="35" fillId="7" borderId="17" xfId="0" applyNumberFormat="1" applyFont="1" applyFill="1" applyBorder="1" applyAlignment="1">
      <alignment horizontal="right" vertical="center"/>
    </xf>
    <xf numFmtId="49" fontId="18" fillId="0" borderId="70" xfId="0" applyNumberFormat="1" applyFont="1" applyBorder="1" applyAlignment="1">
      <alignment horizontal="right" wrapText="1"/>
    </xf>
    <xf numFmtId="0" fontId="19" fillId="0" borderId="90" xfId="0" applyFont="1" applyBorder="1" applyAlignment="1">
      <alignment horizontal="right"/>
    </xf>
    <xf numFmtId="0" fontId="18" fillId="0" borderId="34" xfId="0" applyFont="1" applyBorder="1"/>
    <xf numFmtId="0" fontId="18" fillId="0" borderId="0" xfId="0" applyFont="1"/>
    <xf numFmtId="0" fontId="19" fillId="0" borderId="90" xfId="0" applyFont="1" applyBorder="1"/>
    <xf numFmtId="4" fontId="40" fillId="0" borderId="90" xfId="0" applyNumberFormat="1" applyFont="1" applyBorder="1" applyAlignment="1">
      <alignment horizontal="center" vertical="center"/>
    </xf>
    <xf numFmtId="0" fontId="35" fillId="0" borderId="90" xfId="0" applyFont="1" applyBorder="1" applyAlignment="1">
      <alignment horizontal="left" vertical="top"/>
    </xf>
    <xf numFmtId="49" fontId="19" fillId="0" borderId="121" xfId="0" applyNumberFormat="1" applyFont="1" applyBorder="1" applyAlignment="1">
      <alignment horizontal="center" vertical="top"/>
    </xf>
    <xf numFmtId="0" fontId="19" fillId="0" borderId="96" xfId="0" applyFont="1" applyBorder="1" applyAlignment="1">
      <alignment vertical="top" wrapText="1"/>
    </xf>
    <xf numFmtId="4" fontId="19" fillId="0" borderId="89" xfId="0" applyNumberFormat="1" applyFont="1" applyBorder="1" applyAlignment="1">
      <alignment horizontal="center" vertical="center"/>
    </xf>
    <xf numFmtId="0" fontId="19" fillId="0" borderId="89" xfId="0" applyFont="1" applyBorder="1" applyAlignment="1">
      <alignment horizontal="left" vertical="top"/>
    </xf>
    <xf numFmtId="0" fontId="19" fillId="0" borderId="91" xfId="0" applyFont="1" applyBorder="1" applyAlignment="1">
      <alignment horizontal="right"/>
    </xf>
    <xf numFmtId="0" fontId="19" fillId="0" borderId="124" xfId="0" applyFont="1" applyBorder="1" applyAlignment="1">
      <alignment horizontal="right"/>
    </xf>
    <xf numFmtId="4" fontId="19" fillId="0" borderId="124" xfId="0" applyNumberFormat="1" applyFont="1" applyBorder="1" applyAlignment="1">
      <alignment horizontal="right" vertical="top"/>
    </xf>
    <xf numFmtId="0" fontId="19" fillId="0" borderId="125" xfId="0" applyFont="1" applyBorder="1" applyAlignment="1">
      <alignment vertical="top" wrapText="1"/>
    </xf>
    <xf numFmtId="0" fontId="19" fillId="0" borderId="116" xfId="0" applyFont="1" applyBorder="1" applyAlignment="1">
      <alignment vertical="top" wrapText="1"/>
    </xf>
    <xf numFmtId="0" fontId="40" fillId="0" borderId="116" xfId="0" applyFont="1" applyBorder="1"/>
    <xf numFmtId="4" fontId="19" fillId="0" borderId="94" xfId="0" applyNumberFormat="1" applyFont="1" applyBorder="1" applyAlignment="1">
      <alignment horizontal="right" vertical="top"/>
    </xf>
    <xf numFmtId="4" fontId="19" fillId="0" borderId="123" xfId="0" applyNumberFormat="1" applyFont="1" applyBorder="1" applyAlignment="1">
      <alignment horizontal="center" vertical="center"/>
    </xf>
    <xf numFmtId="0" fontId="19" fillId="0" borderId="123" xfId="0" applyFont="1" applyBorder="1" applyAlignment="1">
      <alignment horizontal="left" vertical="top"/>
    </xf>
    <xf numFmtId="49" fontId="18" fillId="0" borderId="34" xfId="0" applyNumberFormat="1" applyFont="1" applyBorder="1" applyAlignment="1">
      <alignment horizontal="right" wrapText="1"/>
    </xf>
    <xf numFmtId="0" fontId="18" fillId="0" borderId="34" xfId="0" applyFont="1" applyBorder="1" applyAlignment="1">
      <alignment wrapText="1"/>
    </xf>
    <xf numFmtId="0" fontId="41" fillId="0" borderId="34" xfId="0" applyFont="1" applyBorder="1"/>
    <xf numFmtId="0" fontId="19" fillId="0" borderId="123" xfId="0" applyFont="1" applyBorder="1" applyAlignment="1">
      <alignment horizontal="right"/>
    </xf>
    <xf numFmtId="4" fontId="19" fillId="0" borderId="91" xfId="0" applyNumberFormat="1" applyFont="1" applyBorder="1" applyAlignment="1">
      <alignment horizontal="right" vertical="top"/>
    </xf>
    <xf numFmtId="0" fontId="19" fillId="0" borderId="94" xfId="0" applyFont="1" applyBorder="1" applyAlignment="1">
      <alignment horizontal="right"/>
    </xf>
    <xf numFmtId="4" fontId="19" fillId="0" borderId="126" xfId="0" applyNumberFormat="1" applyFont="1" applyBorder="1" applyAlignment="1">
      <alignment horizontal="right" vertical="top"/>
    </xf>
    <xf numFmtId="4" fontId="19" fillId="0" borderId="127" xfId="0" applyNumberFormat="1" applyFont="1" applyBorder="1" applyAlignment="1">
      <alignment horizontal="right" vertical="top"/>
    </xf>
    <xf numFmtId="0" fontId="19" fillId="0" borderId="88" xfId="0" applyFont="1" applyBorder="1" applyAlignment="1">
      <alignment vertical="top" wrapText="1"/>
    </xf>
    <xf numFmtId="49" fontId="19" fillId="0" borderId="27" xfId="0" applyNumberFormat="1" applyFont="1" applyBorder="1" applyAlignment="1">
      <alignment horizontal="center" vertical="top"/>
    </xf>
    <xf numFmtId="4" fontId="18" fillId="0" borderId="34" xfId="0" applyNumberFormat="1" applyFont="1" applyBorder="1"/>
    <xf numFmtId="4" fontId="19" fillId="0" borderId="129" xfId="0" applyNumberFormat="1" applyFont="1" applyBorder="1" applyAlignment="1">
      <alignment horizontal="center" vertical="center"/>
    </xf>
    <xf numFmtId="49" fontId="19" fillId="0" borderId="44" xfId="0" applyNumberFormat="1" applyFont="1" applyBorder="1" applyAlignment="1">
      <alignment horizontal="center" vertical="top"/>
    </xf>
    <xf numFmtId="49" fontId="19" fillId="0" borderId="23" xfId="0" applyNumberFormat="1" applyFont="1" applyBorder="1" applyAlignment="1">
      <alignment horizontal="center" vertical="top"/>
    </xf>
    <xf numFmtId="4" fontId="19" fillId="0" borderId="122" xfId="0" applyNumberFormat="1" applyFont="1" applyBorder="1" applyAlignment="1">
      <alignment horizontal="center" vertical="center"/>
    </xf>
    <xf numFmtId="0" fontId="19" fillId="0" borderId="122" xfId="0" applyFont="1" applyBorder="1" applyAlignment="1">
      <alignment horizontal="left" vertical="center"/>
    </xf>
    <xf numFmtId="4" fontId="19" fillId="0" borderId="90" xfId="0" applyNumberFormat="1" applyFont="1" applyBorder="1" applyAlignment="1">
      <alignment horizontal="right" vertical="center"/>
    </xf>
    <xf numFmtId="0" fontId="19" fillId="0" borderId="90" xfId="0" applyFont="1" applyBorder="1" applyAlignment="1">
      <alignment horizontal="left" vertical="center"/>
    </xf>
    <xf numFmtId="0" fontId="19" fillId="0" borderId="123" xfId="0" applyFont="1" applyBorder="1" applyAlignment="1">
      <alignment horizontal="left" vertical="center"/>
    </xf>
    <xf numFmtId="0" fontId="42" fillId="0" borderId="0" xfId="0" applyFont="1" applyAlignment="1">
      <alignment vertical="center" wrapText="1"/>
    </xf>
    <xf numFmtId="0" fontId="43" fillId="0" borderId="90" xfId="0" applyFont="1" applyBorder="1" applyAlignment="1">
      <alignment vertical="center" wrapText="1"/>
    </xf>
    <xf numFmtId="0" fontId="43" fillId="0" borderId="90" xfId="0" applyFont="1" applyBorder="1" applyAlignment="1">
      <alignment horizontal="right" vertical="center" wrapText="1"/>
    </xf>
    <xf numFmtId="4" fontId="43" fillId="0" borderId="90" xfId="0" applyNumberFormat="1" applyFont="1" applyBorder="1" applyAlignment="1">
      <alignment vertical="center"/>
    </xf>
    <xf numFmtId="4" fontId="43" fillId="0" borderId="90" xfId="0" applyNumberFormat="1" applyFont="1" applyBorder="1" applyAlignment="1">
      <alignment horizontal="center" vertical="center"/>
    </xf>
    <xf numFmtId="0" fontId="44" fillId="0" borderId="90" xfId="0" applyFont="1" applyBorder="1" applyAlignment="1">
      <alignment vertical="center" wrapText="1"/>
    </xf>
    <xf numFmtId="0" fontId="43" fillId="0" borderId="90" xfId="0" applyFont="1" applyBorder="1" applyAlignment="1">
      <alignment vertical="center"/>
    </xf>
    <xf numFmtId="0" fontId="42" fillId="0" borderId="34" xfId="0" applyFont="1" applyBorder="1" applyAlignment="1">
      <alignment vertical="center"/>
    </xf>
    <xf numFmtId="4" fontId="42" fillId="8" borderId="34" xfId="0" applyNumberFormat="1" applyFont="1" applyFill="1" applyBorder="1" applyAlignment="1">
      <alignment vertical="center"/>
    </xf>
    <xf numFmtId="0" fontId="43" fillId="0" borderId="0" xfId="0" applyFont="1" applyAlignment="1">
      <alignment vertical="center"/>
    </xf>
    <xf numFmtId="4" fontId="42" fillId="0" borderId="34" xfId="0" applyNumberFormat="1" applyFont="1" applyBorder="1" applyAlignment="1">
      <alignment vertical="center"/>
    </xf>
    <xf numFmtId="0" fontId="40" fillId="0" borderId="90" xfId="0" applyFont="1" applyBorder="1" applyAlignment="1">
      <alignment horizontal="center" vertical="center"/>
    </xf>
    <xf numFmtId="4" fontId="19" fillId="0" borderId="89" xfId="0" applyNumberFormat="1" applyFont="1" applyBorder="1" applyAlignment="1">
      <alignment horizontal="left" vertical="top"/>
    </xf>
    <xf numFmtId="4" fontId="19" fillId="0" borderId="90" xfId="0" applyNumberFormat="1" applyFont="1" applyBorder="1" applyAlignment="1">
      <alignment horizontal="left" vertical="top"/>
    </xf>
    <xf numFmtId="0" fontId="40" fillId="0" borderId="90" xfId="0" applyFont="1" applyBorder="1"/>
    <xf numFmtId="4" fontId="19" fillId="0" borderId="93" xfId="0" applyNumberFormat="1" applyFont="1" applyBorder="1" applyAlignment="1">
      <alignment horizontal="left" vertical="top"/>
    </xf>
    <xf numFmtId="4" fontId="19" fillId="0" borderId="93" xfId="0" applyNumberFormat="1" applyFont="1" applyBorder="1" applyAlignment="1">
      <alignment horizontal="center" vertical="center"/>
    </xf>
    <xf numFmtId="4" fontId="19" fillId="0" borderId="123" xfId="0" applyNumberFormat="1" applyFont="1" applyBorder="1" applyAlignment="1">
      <alignment horizontal="left" vertical="top"/>
    </xf>
    <xf numFmtId="4" fontId="19" fillId="0" borderId="122" xfId="0" applyNumberFormat="1" applyFont="1" applyBorder="1" applyAlignment="1">
      <alignment horizontal="left" vertical="top"/>
    </xf>
    <xf numFmtId="4" fontId="19" fillId="0" borderId="121" xfId="0" applyNumberFormat="1" applyFont="1" applyBorder="1" applyAlignment="1">
      <alignment horizontal="left" vertical="top"/>
    </xf>
    <xf numFmtId="4" fontId="19" fillId="0" borderId="90" xfId="0" applyNumberFormat="1" applyFont="1" applyBorder="1" applyAlignment="1">
      <alignment horizontal="center" vertical="center" wrapText="1"/>
    </xf>
    <xf numFmtId="4" fontId="19" fillId="0" borderId="90" xfId="0" applyNumberFormat="1" applyFont="1" applyBorder="1" applyAlignment="1">
      <alignment horizontal="left" vertical="top" wrapText="1"/>
    </xf>
    <xf numFmtId="4" fontId="19" fillId="0" borderId="122" xfId="0" applyNumberFormat="1" applyFont="1" applyBorder="1" applyAlignment="1">
      <alignment horizontal="left" vertical="center" wrapText="1"/>
    </xf>
    <xf numFmtId="4" fontId="19" fillId="0" borderId="90" xfId="0" applyNumberFormat="1" applyFont="1" applyBorder="1" applyAlignment="1">
      <alignment horizontal="right" vertical="center" wrapText="1"/>
    </xf>
    <xf numFmtId="4" fontId="19" fillId="0" borderId="123" xfId="0" applyNumberFormat="1" applyFont="1" applyBorder="1" applyAlignment="1">
      <alignment horizontal="left" vertical="top" wrapText="1"/>
    </xf>
    <xf numFmtId="4" fontId="19" fillId="0" borderId="90" xfId="0" applyNumberFormat="1" applyFont="1" applyBorder="1" applyAlignment="1">
      <alignment horizontal="left" vertical="center"/>
    </xf>
    <xf numFmtId="4" fontId="19" fillId="0" borderId="123" xfId="0" applyNumberFormat="1" applyFont="1" applyBorder="1" applyAlignment="1">
      <alignment horizontal="left" vertical="center"/>
    </xf>
    <xf numFmtId="4" fontId="19" fillId="0" borderId="90" xfId="0" applyNumberFormat="1" applyFont="1" applyBorder="1" applyAlignment="1">
      <alignment horizontal="center"/>
    </xf>
    <xf numFmtId="0" fontId="40" fillId="0" borderId="90" xfId="0" applyFont="1" applyBorder="1" applyAlignment="1">
      <alignment horizontal="right"/>
    </xf>
    <xf numFmtId="0" fontId="19" fillId="0" borderId="122" xfId="0" applyFont="1" applyBorder="1" applyAlignment="1">
      <alignment horizontal="left" vertical="top"/>
    </xf>
    <xf numFmtId="4" fontId="19" fillId="0" borderId="122" xfId="0" applyNumberFormat="1" applyFont="1" applyBorder="1" applyAlignment="1">
      <alignment horizontal="right" vertical="top"/>
    </xf>
    <xf numFmtId="4" fontId="35" fillId="5" borderId="36" xfId="0" applyNumberFormat="1" applyFont="1" applyFill="1" applyBorder="1" applyAlignment="1">
      <alignment horizontal="right" vertical="center"/>
    </xf>
    <xf numFmtId="4" fontId="35" fillId="6" borderId="47" xfId="0" applyNumberFormat="1" applyFont="1" applyFill="1" applyBorder="1" applyAlignment="1">
      <alignment horizontal="right" vertical="top"/>
    </xf>
    <xf numFmtId="4" fontId="19" fillId="6" borderId="55" xfId="0" applyNumberFormat="1" applyFont="1" applyFill="1" applyBorder="1" applyAlignment="1">
      <alignment horizontal="right" vertical="top"/>
    </xf>
    <xf numFmtId="4" fontId="35" fillId="0" borderId="64" xfId="0" applyNumberFormat="1" applyFont="1" applyBorder="1" applyAlignment="1">
      <alignment horizontal="right" vertical="top"/>
    </xf>
    <xf numFmtId="4" fontId="35" fillId="6" borderId="80" xfId="0" applyNumberFormat="1" applyFont="1" applyFill="1" applyBorder="1" applyAlignment="1">
      <alignment horizontal="right" vertical="top"/>
    </xf>
    <xf numFmtId="4" fontId="35" fillId="7" borderId="83" xfId="0" applyNumberFormat="1" applyFont="1" applyFill="1" applyBorder="1" applyAlignment="1">
      <alignment horizontal="right" vertical="center"/>
    </xf>
    <xf numFmtId="4" fontId="35" fillId="6" borderId="24" xfId="0" applyNumberFormat="1" applyFont="1" applyFill="1" applyBorder="1" applyAlignment="1">
      <alignment horizontal="right" vertical="top"/>
    </xf>
    <xf numFmtId="4" fontId="35" fillId="7" borderId="15" xfId="0" applyNumberFormat="1" applyFont="1" applyFill="1" applyBorder="1" applyAlignment="1">
      <alignment horizontal="right" vertical="top"/>
    </xf>
    <xf numFmtId="4" fontId="35" fillId="0" borderId="53" xfId="0" applyNumberFormat="1" applyFont="1" applyBorder="1" applyAlignment="1">
      <alignment horizontal="right" vertical="top"/>
    </xf>
    <xf numFmtId="4" fontId="35" fillId="0" borderId="49" xfId="0" applyNumberFormat="1" applyFont="1" applyBorder="1" applyAlignment="1">
      <alignment horizontal="right" vertical="top"/>
    </xf>
    <xf numFmtId="4" fontId="35" fillId="0" borderId="0" xfId="0" applyNumberFormat="1" applyFont="1" applyAlignment="1">
      <alignment horizontal="right"/>
    </xf>
    <xf numFmtId="0" fontId="35" fillId="0" borderId="0" xfId="0" applyFont="1" applyAlignment="1">
      <alignment horizontal="right" vertical="center"/>
    </xf>
    <xf numFmtId="0" fontId="45" fillId="0" borderId="0" xfId="0" applyFont="1" applyAlignment="1">
      <alignment horizontal="right" vertical="center"/>
    </xf>
    <xf numFmtId="0" fontId="19" fillId="0" borderId="0" xfId="0" applyFont="1"/>
    <xf numFmtId="4" fontId="45" fillId="0" borderId="0" xfId="0" applyNumberFormat="1" applyFont="1" applyAlignment="1">
      <alignment horizontal="right" vertical="center" wrapText="1"/>
    </xf>
    <xf numFmtId="164" fontId="35" fillId="2" borderId="34" xfId="0" applyNumberFormat="1" applyFont="1" applyFill="1" applyBorder="1" applyAlignment="1">
      <alignment horizontal="center" vertical="center" wrapText="1"/>
    </xf>
    <xf numFmtId="3" fontId="35" fillId="3" borderId="81" xfId="0" applyNumberFormat="1" applyFont="1" applyFill="1" applyBorder="1" applyAlignment="1">
      <alignment horizontal="center" vertical="center" wrapText="1"/>
    </xf>
    <xf numFmtId="4" fontId="42" fillId="4" borderId="82" xfId="0" applyNumberFormat="1" applyFont="1" applyFill="1" applyBorder="1" applyAlignment="1">
      <alignment horizontal="right" vertical="center"/>
    </xf>
    <xf numFmtId="10" fontId="35" fillId="6" borderId="47" xfId="0" applyNumberFormat="1" applyFont="1" applyFill="1" applyBorder="1" applyAlignment="1">
      <alignment horizontal="right" vertical="top"/>
    </xf>
    <xf numFmtId="4" fontId="35" fillId="6" borderId="65" xfId="0" applyNumberFormat="1" applyFont="1" applyFill="1" applyBorder="1" applyAlignment="1">
      <alignment horizontal="right" vertical="top"/>
    </xf>
    <xf numFmtId="10" fontId="35" fillId="0" borderId="64" xfId="0" applyNumberFormat="1" applyFont="1" applyBorder="1" applyAlignment="1">
      <alignment horizontal="right" vertical="top"/>
    </xf>
    <xf numFmtId="10" fontId="35" fillId="4" borderId="47" xfId="0" applyNumberFormat="1" applyFont="1" applyFill="1" applyBorder="1" applyAlignment="1">
      <alignment horizontal="right" vertical="top"/>
    </xf>
    <xf numFmtId="4" fontId="35" fillId="0" borderId="0" xfId="0" applyNumberFormat="1" applyFont="1" applyAlignment="1">
      <alignment horizontal="right" vertical="center"/>
    </xf>
    <xf numFmtId="4" fontId="35" fillId="4" borderId="16" xfId="0" applyNumberFormat="1" applyFont="1" applyFill="1" applyBorder="1" applyAlignment="1">
      <alignment horizontal="right" vertical="center"/>
    </xf>
    <xf numFmtId="4" fontId="45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0" fontId="46" fillId="0" borderId="0" xfId="0" applyFont="1"/>
    <xf numFmtId="4" fontId="35" fillId="2" borderId="81" xfId="0" applyNumberFormat="1" applyFont="1" applyFill="1" applyBorder="1" applyAlignment="1">
      <alignment horizontal="center" vertical="center" wrapText="1"/>
    </xf>
    <xf numFmtId="4" fontId="35" fillId="2" borderId="32" xfId="0" applyNumberFormat="1" applyFont="1" applyFill="1" applyBorder="1" applyAlignment="1">
      <alignment horizontal="center" vertical="center" wrapText="1"/>
    </xf>
    <xf numFmtId="4" fontId="35" fillId="2" borderId="83" xfId="0" applyNumberFormat="1" applyFont="1" applyFill="1" applyBorder="1" applyAlignment="1">
      <alignment horizontal="center" vertical="center" wrapText="1"/>
    </xf>
    <xf numFmtId="164" fontId="35" fillId="2" borderId="33" xfId="0" applyNumberFormat="1" applyFont="1" applyFill="1" applyBorder="1" applyAlignment="1">
      <alignment horizontal="center" vertical="center" wrapText="1"/>
    </xf>
    <xf numFmtId="0" fontId="35" fillId="3" borderId="32" xfId="0" applyFont="1" applyFill="1" applyBorder="1" applyAlignment="1">
      <alignment horizontal="center" vertical="center"/>
    </xf>
    <xf numFmtId="0" fontId="35" fillId="3" borderId="81" xfId="0" applyFont="1" applyFill="1" applyBorder="1" applyAlignment="1">
      <alignment horizontal="center" vertical="center" wrapText="1"/>
    </xf>
    <xf numFmtId="0" fontId="35" fillId="3" borderId="32" xfId="0" applyFont="1" applyFill="1" applyBorder="1" applyAlignment="1">
      <alignment horizontal="center" vertical="center" wrapText="1"/>
    </xf>
    <xf numFmtId="0" fontId="42" fillId="4" borderId="35" xfId="0" applyFont="1" applyFill="1" applyBorder="1" applyAlignment="1">
      <alignment vertical="center"/>
    </xf>
    <xf numFmtId="0" fontId="42" fillId="4" borderId="36" xfId="0" applyFont="1" applyFill="1" applyBorder="1" applyAlignment="1">
      <alignment horizontal="center" vertical="center"/>
    </xf>
    <xf numFmtId="0" fontId="42" fillId="4" borderId="82" xfId="0" applyFont="1" applyFill="1" applyBorder="1" applyAlignment="1">
      <alignment vertical="center" wrapText="1"/>
    </xf>
    <xf numFmtId="0" fontId="18" fillId="4" borderId="82" xfId="0" applyFont="1" applyFill="1" applyBorder="1" applyAlignment="1">
      <alignment horizontal="center" vertical="center"/>
    </xf>
    <xf numFmtId="4" fontId="18" fillId="4" borderId="82" xfId="0" applyNumberFormat="1" applyFont="1" applyFill="1" applyBorder="1" applyAlignment="1">
      <alignment horizontal="right" vertical="center"/>
    </xf>
    <xf numFmtId="0" fontId="18" fillId="4" borderId="83" xfId="0" applyFont="1" applyFill="1" applyBorder="1" applyAlignment="1">
      <alignment vertical="center" wrapText="1"/>
    </xf>
    <xf numFmtId="0" fontId="35" fillId="5" borderId="37" xfId="0" applyFont="1" applyFill="1" applyBorder="1" applyAlignment="1">
      <alignment vertical="center"/>
    </xf>
    <xf numFmtId="0" fontId="35" fillId="5" borderId="32" xfId="0" applyFont="1" applyFill="1" applyBorder="1" applyAlignment="1">
      <alignment horizontal="center" vertical="center"/>
    </xf>
    <xf numFmtId="0" fontId="35" fillId="5" borderId="36" xfId="0" applyFont="1" applyFill="1" applyBorder="1" applyAlignment="1">
      <alignment vertical="center"/>
    </xf>
    <xf numFmtId="0" fontId="19" fillId="5" borderId="36" xfId="0" applyFont="1" applyFill="1" applyBorder="1" applyAlignment="1">
      <alignment horizontal="center" vertical="center"/>
    </xf>
    <xf numFmtId="0" fontId="19" fillId="5" borderId="38" xfId="0" applyFont="1" applyFill="1" applyBorder="1" applyAlignment="1">
      <alignment vertical="center"/>
    </xf>
    <xf numFmtId="165" fontId="35" fillId="6" borderId="78" xfId="0" applyNumberFormat="1" applyFont="1" applyFill="1" applyBorder="1" applyAlignment="1">
      <alignment vertical="top"/>
    </xf>
    <xf numFmtId="49" fontId="35" fillId="6" borderId="39" xfId="0" applyNumberFormat="1" applyFont="1" applyFill="1" applyBorder="1" applyAlignment="1">
      <alignment horizontal="center" vertical="top"/>
    </xf>
    <xf numFmtId="0" fontId="45" fillId="6" borderId="40" xfId="0" applyFont="1" applyFill="1" applyBorder="1" applyAlignment="1">
      <alignment vertical="top" wrapText="1"/>
    </xf>
    <xf numFmtId="0" fontId="35" fillId="6" borderId="58" xfId="0" applyFont="1" applyFill="1" applyBorder="1" applyAlignment="1">
      <alignment horizontal="center" vertical="top"/>
    </xf>
    <xf numFmtId="0" fontId="35" fillId="6" borderId="43" xfId="0" applyFont="1" applyFill="1" applyBorder="1" applyAlignment="1">
      <alignment vertical="top" wrapText="1"/>
    </xf>
    <xf numFmtId="0" fontId="19" fillId="0" borderId="48" xfId="0" applyFont="1" applyBorder="1" applyAlignment="1">
      <alignment horizontal="center" vertical="top"/>
    </xf>
    <xf numFmtId="0" fontId="45" fillId="6" borderId="79" xfId="0" applyFont="1" applyFill="1" applyBorder="1" applyAlignment="1">
      <alignment vertical="top" wrapText="1"/>
    </xf>
    <xf numFmtId="0" fontId="35" fillId="6" borderId="78" xfId="0" applyFont="1" applyFill="1" applyBorder="1" applyAlignment="1">
      <alignment horizontal="center" vertical="top"/>
    </xf>
    <xf numFmtId="165" fontId="35" fillId="0" borderId="56" xfId="0" applyNumberFormat="1" applyFont="1" applyBorder="1" applyAlignment="1">
      <alignment vertical="top"/>
    </xf>
    <xf numFmtId="165" fontId="35" fillId="0" borderId="58" xfId="0" applyNumberFormat="1" applyFont="1" applyBorder="1" applyAlignment="1">
      <alignment vertical="top"/>
    </xf>
    <xf numFmtId="49" fontId="35" fillId="0" borderId="87" xfId="0" applyNumberFormat="1" applyFont="1" applyBorder="1" applyAlignment="1">
      <alignment horizontal="center" vertical="top"/>
    </xf>
    <xf numFmtId="0" fontId="19" fillId="0" borderId="58" xfId="0" applyFont="1" applyBorder="1" applyAlignment="1">
      <alignment horizontal="center" vertical="top"/>
    </xf>
    <xf numFmtId="0" fontId="19" fillId="0" borderId="43" xfId="0" applyFont="1" applyBorder="1" applyAlignment="1">
      <alignment vertical="top" wrapText="1"/>
    </xf>
    <xf numFmtId="165" fontId="45" fillId="7" borderId="35" xfId="0" applyNumberFormat="1" applyFont="1" applyFill="1" applyBorder="1" applyAlignment="1">
      <alignment vertical="center"/>
    </xf>
    <xf numFmtId="165" fontId="35" fillId="7" borderId="36" xfId="0" applyNumberFormat="1" applyFont="1" applyFill="1" applyBorder="1" applyAlignment="1">
      <alignment horizontal="center" vertical="center"/>
    </xf>
    <xf numFmtId="0" fontId="35" fillId="7" borderId="36" xfId="0" applyFont="1" applyFill="1" applyBorder="1" applyAlignment="1">
      <alignment vertical="center" wrapText="1"/>
    </xf>
    <xf numFmtId="0" fontId="35" fillId="7" borderId="38" xfId="0" applyFont="1" applyFill="1" applyBorder="1" applyAlignment="1">
      <alignment horizontal="center" vertical="center"/>
    </xf>
    <xf numFmtId="4" fontId="35" fillId="2" borderId="82" xfId="0" applyNumberFormat="1" applyFont="1" applyFill="1" applyBorder="1" applyAlignment="1">
      <alignment horizontal="right" vertical="center"/>
    </xf>
    <xf numFmtId="4" fontId="35" fillId="7" borderId="18" xfId="0" applyNumberFormat="1" applyFont="1" applyFill="1" applyBorder="1" applyAlignment="1">
      <alignment horizontal="right" vertical="center"/>
    </xf>
    <xf numFmtId="0" fontId="35" fillId="7" borderId="32" xfId="0" applyFont="1" applyFill="1" applyBorder="1" applyAlignment="1">
      <alignment vertical="center" wrapText="1"/>
    </xf>
    <xf numFmtId="0" fontId="35" fillId="5" borderId="75" xfId="0" applyFont="1" applyFill="1" applyBorder="1" applyAlignment="1">
      <alignment vertical="center"/>
    </xf>
    <xf numFmtId="0" fontId="35" fillId="5" borderId="63" xfId="0" applyFont="1" applyFill="1" applyBorder="1" applyAlignment="1">
      <alignment horizontal="center" vertical="center"/>
    </xf>
    <xf numFmtId="0" fontId="35" fillId="5" borderId="76" xfId="0" applyFont="1" applyFill="1" applyBorder="1" applyAlignment="1">
      <alignment vertical="center"/>
    </xf>
    <xf numFmtId="0" fontId="19" fillId="5" borderId="76" xfId="0" applyFont="1" applyFill="1" applyBorder="1" applyAlignment="1">
      <alignment horizontal="center" vertical="center"/>
    </xf>
    <xf numFmtId="4" fontId="35" fillId="6" borderId="68" xfId="0" applyNumberFormat="1" applyFont="1" applyFill="1" applyBorder="1" applyAlignment="1">
      <alignment horizontal="right" vertical="top"/>
    </xf>
    <xf numFmtId="4" fontId="35" fillId="6" borderId="67" xfId="0" applyNumberFormat="1" applyFont="1" applyFill="1" applyBorder="1" applyAlignment="1">
      <alignment horizontal="right" vertical="top"/>
    </xf>
    <xf numFmtId="4" fontId="35" fillId="6" borderId="60" xfId="0" applyNumberFormat="1" applyFont="1" applyFill="1" applyBorder="1" applyAlignment="1">
      <alignment horizontal="right" vertical="top"/>
    </xf>
    <xf numFmtId="4" fontId="35" fillId="7" borderId="64" xfId="0" applyNumberFormat="1" applyFont="1" applyFill="1" applyBorder="1" applyAlignment="1">
      <alignment horizontal="right" vertical="center"/>
    </xf>
    <xf numFmtId="4" fontId="35" fillId="7" borderId="108" xfId="0" applyNumberFormat="1" applyFont="1" applyFill="1" applyBorder="1" applyAlignment="1">
      <alignment horizontal="right" vertical="center"/>
    </xf>
    <xf numFmtId="4" fontId="35" fillId="7" borderId="120" xfId="0" applyNumberFormat="1" applyFont="1" applyFill="1" applyBorder="1" applyAlignment="1">
      <alignment horizontal="right" vertical="center"/>
    </xf>
    <xf numFmtId="0" fontId="19" fillId="0" borderId="44" xfId="0" applyFont="1" applyBorder="1" applyAlignment="1">
      <alignment horizontal="center" vertical="top" wrapText="1"/>
    </xf>
    <xf numFmtId="4" fontId="19" fillId="0" borderId="24" xfId="0" applyNumberFormat="1" applyFont="1" applyBorder="1" applyAlignment="1">
      <alignment horizontal="right" vertical="top" wrapText="1"/>
    </xf>
    <xf numFmtId="4" fontId="19" fillId="0" borderId="26" xfId="0" applyNumberFormat="1" applyFont="1" applyBorder="1" applyAlignment="1">
      <alignment horizontal="right" vertical="top" wrapText="1"/>
    </xf>
    <xf numFmtId="4" fontId="19" fillId="0" borderId="25" xfId="0" applyNumberFormat="1" applyFont="1" applyBorder="1" applyAlignment="1">
      <alignment horizontal="right" vertical="top" wrapText="1"/>
    </xf>
    <xf numFmtId="4" fontId="19" fillId="0" borderId="49" xfId="0" applyNumberFormat="1" applyFont="1" applyBorder="1" applyAlignment="1">
      <alignment horizontal="right" vertical="top" wrapText="1"/>
    </xf>
    <xf numFmtId="4" fontId="19" fillId="0" borderId="50" xfId="0" applyNumberFormat="1" applyFont="1" applyBorder="1" applyAlignment="1">
      <alignment horizontal="right" vertical="top" wrapText="1"/>
    </xf>
    <xf numFmtId="4" fontId="19" fillId="0" borderId="51" xfId="0" applyNumberFormat="1" applyFont="1" applyBorder="1" applyAlignment="1">
      <alignment horizontal="right" vertical="top" wrapText="1"/>
    </xf>
    <xf numFmtId="0" fontId="19" fillId="0" borderId="45" xfId="0" applyFont="1" applyBorder="1" applyAlignment="1">
      <alignment horizontal="left" vertical="top" wrapText="1"/>
    </xf>
    <xf numFmtId="0" fontId="19" fillId="0" borderId="59" xfId="0" applyFont="1" applyBorder="1" applyAlignment="1">
      <alignment horizontal="left" vertical="top" wrapText="1"/>
    </xf>
    <xf numFmtId="0" fontId="35" fillId="5" borderId="35" xfId="0" applyFont="1" applyFill="1" applyBorder="1" applyAlignment="1">
      <alignment vertical="center"/>
    </xf>
    <xf numFmtId="0" fontId="35" fillId="5" borderId="15" xfId="0" applyFont="1" applyFill="1" applyBorder="1" applyAlignment="1">
      <alignment horizontal="center" vertical="center"/>
    </xf>
    <xf numFmtId="0" fontId="35" fillId="6" borderId="15" xfId="0" applyFont="1" applyFill="1" applyBorder="1" applyAlignment="1">
      <alignment horizontal="center" vertical="top"/>
    </xf>
    <xf numFmtId="0" fontId="45" fillId="6" borderId="39" xfId="0" applyFont="1" applyFill="1" applyBorder="1" applyAlignment="1">
      <alignment vertical="top" wrapText="1"/>
    </xf>
    <xf numFmtId="0" fontId="35" fillId="6" borderId="79" xfId="0" applyFont="1" applyFill="1" applyBorder="1" applyAlignment="1">
      <alignment horizontal="center" vertical="top"/>
    </xf>
    <xf numFmtId="0" fontId="19" fillId="0" borderId="23" xfId="0" applyFont="1" applyBorder="1" applyAlignment="1">
      <alignment vertical="top" wrapText="1"/>
    </xf>
    <xf numFmtId="0" fontId="19" fillId="0" borderId="45" xfId="0" applyFont="1" applyBorder="1" applyAlignment="1">
      <alignment horizontal="center" vertical="top"/>
    </xf>
    <xf numFmtId="0" fontId="19" fillId="0" borderId="27" xfId="0" applyFont="1" applyBorder="1" applyAlignment="1">
      <alignment vertical="top" wrapText="1"/>
    </xf>
    <xf numFmtId="0" fontId="45" fillId="6" borderId="40" xfId="0" applyFont="1" applyFill="1" applyBorder="1" applyAlignment="1">
      <alignment horizontal="left" vertical="top" wrapText="1"/>
    </xf>
    <xf numFmtId="0" fontId="45" fillId="6" borderId="79" xfId="0" applyFont="1" applyFill="1" applyBorder="1" applyAlignment="1">
      <alignment horizontal="left" vertical="top" wrapText="1"/>
    </xf>
    <xf numFmtId="0" fontId="19" fillId="0" borderId="55" xfId="0" applyFont="1" applyBorder="1" applyAlignment="1">
      <alignment vertical="top" wrapText="1"/>
    </xf>
    <xf numFmtId="0" fontId="19" fillId="9" borderId="45" xfId="0" applyFont="1" applyFill="1" applyBorder="1" applyAlignment="1">
      <alignment vertical="top" wrapText="1"/>
    </xf>
    <xf numFmtId="0" fontId="19" fillId="0" borderId="72" xfId="0" applyFont="1" applyBorder="1" applyAlignment="1">
      <alignment vertical="top" wrapText="1"/>
    </xf>
    <xf numFmtId="165" fontId="35" fillId="0" borderId="24" xfId="0" applyNumberFormat="1" applyFont="1" applyBorder="1" applyAlignment="1">
      <alignment vertical="top"/>
    </xf>
    <xf numFmtId="49" fontId="35" fillId="0" borderId="26" xfId="0" applyNumberFormat="1" applyFont="1" applyBorder="1" applyAlignment="1">
      <alignment horizontal="center" vertical="top"/>
    </xf>
    <xf numFmtId="165" fontId="35" fillId="0" borderId="49" xfId="0" applyNumberFormat="1" applyFont="1" applyBorder="1" applyAlignment="1">
      <alignment vertical="top"/>
    </xf>
    <xf numFmtId="49" fontId="35" fillId="0" borderId="50" xfId="0" applyNumberFormat="1" applyFont="1" applyBorder="1" applyAlignment="1">
      <alignment horizontal="center" vertical="top"/>
    </xf>
    <xf numFmtId="0" fontId="19" fillId="0" borderId="73" xfId="0" applyFont="1" applyBorder="1" applyAlignment="1">
      <alignment vertical="top" wrapText="1"/>
    </xf>
    <xf numFmtId="165" fontId="35" fillId="0" borderId="78" xfId="0" applyNumberFormat="1" applyFont="1" applyBorder="1" applyAlignment="1">
      <alignment vertical="top"/>
    </xf>
    <xf numFmtId="166" fontId="35" fillId="0" borderId="39" xfId="0" applyNumberFormat="1" applyFont="1" applyBorder="1" applyAlignment="1">
      <alignment horizontal="center" vertical="top"/>
    </xf>
    <xf numFmtId="0" fontId="19" fillId="0" borderId="79" xfId="0" applyFont="1" applyBorder="1" applyAlignment="1">
      <alignment vertical="top" wrapText="1"/>
    </xf>
    <xf numFmtId="0" fontId="19" fillId="0" borderId="39" xfId="0" applyFont="1" applyBorder="1" applyAlignment="1">
      <alignment horizontal="center" vertical="top"/>
    </xf>
    <xf numFmtId="4" fontId="19" fillId="0" borderId="71" xfId="0" applyNumberFormat="1" applyFont="1" applyBorder="1" applyAlignment="1">
      <alignment horizontal="right" vertical="top"/>
    </xf>
    <xf numFmtId="166" fontId="35" fillId="0" borderId="23" xfId="0" applyNumberFormat="1" applyFont="1" applyBorder="1" applyAlignment="1">
      <alignment horizontal="center" vertical="top"/>
    </xf>
    <xf numFmtId="0" fontId="19" fillId="0" borderId="23" xfId="0" applyFont="1" applyBorder="1" applyAlignment="1">
      <alignment horizontal="center" vertical="top"/>
    </xf>
    <xf numFmtId="0" fontId="19" fillId="0" borderId="27" xfId="0" applyFont="1" applyBorder="1" applyAlignment="1">
      <alignment horizontal="center" vertical="top"/>
    </xf>
    <xf numFmtId="0" fontId="19" fillId="0" borderId="40" xfId="0" applyFont="1" applyBorder="1" applyAlignment="1">
      <alignment vertical="top" wrapText="1"/>
    </xf>
    <xf numFmtId="0" fontId="19" fillId="10" borderId="39" xfId="0" applyFont="1" applyFill="1" applyBorder="1" applyAlignment="1">
      <alignment horizontal="center" vertical="top"/>
    </xf>
    <xf numFmtId="4" fontId="19" fillId="0" borderId="47" xfId="0" applyNumberFormat="1" applyFont="1" applyBorder="1" applyAlignment="1">
      <alignment horizontal="right" vertical="top"/>
    </xf>
    <xf numFmtId="0" fontId="19" fillId="10" borderId="27" xfId="0" applyFont="1" applyFill="1" applyBorder="1" applyAlignment="1">
      <alignment horizontal="center" vertical="top"/>
    </xf>
    <xf numFmtId="166" fontId="35" fillId="0" borderId="27" xfId="0" applyNumberFormat="1" applyFont="1" applyBorder="1" applyAlignment="1">
      <alignment horizontal="center" vertical="top"/>
    </xf>
    <xf numFmtId="166" fontId="35" fillId="0" borderId="57" xfId="0" applyNumberFormat="1" applyFont="1" applyBorder="1" applyAlignment="1">
      <alignment horizontal="center" vertical="top"/>
    </xf>
    <xf numFmtId="0" fontId="19" fillId="0" borderId="57" xfId="0" applyFont="1" applyBorder="1" applyAlignment="1">
      <alignment horizontal="center" vertical="top"/>
    </xf>
    <xf numFmtId="165" fontId="35" fillId="0" borderId="23" xfId="0" applyNumberFormat="1" applyFont="1" applyBorder="1" applyAlignment="1">
      <alignment vertical="top"/>
    </xf>
    <xf numFmtId="165" fontId="35" fillId="0" borderId="27" xfId="0" applyNumberFormat="1" applyFont="1" applyBorder="1" applyAlignment="1">
      <alignment vertical="top"/>
    </xf>
    <xf numFmtId="0" fontId="19" fillId="5" borderId="82" xfId="0" applyFont="1" applyFill="1" applyBorder="1" applyAlignment="1">
      <alignment horizontal="center" vertical="center"/>
    </xf>
    <xf numFmtId="166" fontId="35" fillId="0" borderId="87" xfId="0" applyNumberFormat="1" applyFont="1" applyBorder="1" applyAlignment="1">
      <alignment horizontal="center" vertical="top"/>
    </xf>
    <xf numFmtId="0" fontId="19" fillId="0" borderId="78" xfId="0" applyFont="1" applyBorder="1" applyAlignment="1">
      <alignment vertical="top" wrapText="1"/>
    </xf>
    <xf numFmtId="0" fontId="35" fillId="7" borderId="77" xfId="0" applyFont="1" applyFill="1" applyBorder="1" applyAlignment="1">
      <alignment horizontal="center" vertical="center"/>
    </xf>
    <xf numFmtId="0" fontId="45" fillId="6" borderId="85" xfId="0" applyFont="1" applyFill="1" applyBorder="1" applyAlignment="1">
      <alignment horizontal="left" vertical="top" wrapText="1"/>
    </xf>
    <xf numFmtId="0" fontId="19" fillId="0" borderId="47" xfId="0" applyFont="1" applyBorder="1" applyAlignment="1">
      <alignment vertical="top" wrapText="1"/>
    </xf>
    <xf numFmtId="0" fontId="19" fillId="0" borderId="46" xfId="0" applyFont="1" applyBorder="1" applyAlignment="1">
      <alignment vertical="top" wrapText="1"/>
    </xf>
    <xf numFmtId="165" fontId="35" fillId="6" borderId="58" xfId="0" applyNumberFormat="1" applyFont="1" applyFill="1" applyBorder="1" applyAlignment="1">
      <alignment vertical="top"/>
    </xf>
    <xf numFmtId="49" fontId="35" fillId="6" borderId="87" xfId="0" applyNumberFormat="1" applyFont="1" applyFill="1" applyBorder="1" applyAlignment="1">
      <alignment horizontal="center" vertical="top"/>
    </xf>
    <xf numFmtId="0" fontId="19" fillId="10" borderId="48" xfId="0" applyFont="1" applyFill="1" applyBorder="1" applyAlignment="1">
      <alignment horizontal="center" vertical="top"/>
    </xf>
    <xf numFmtId="165" fontId="35" fillId="4" borderId="35" xfId="0" applyNumberFormat="1" applyFont="1" applyFill="1" applyBorder="1" applyAlignment="1">
      <alignment vertical="center"/>
    </xf>
    <xf numFmtId="165" fontId="35" fillId="4" borderId="36" xfId="0" applyNumberFormat="1" applyFont="1" applyFill="1" applyBorder="1" applyAlignment="1">
      <alignment horizontal="center" vertical="center"/>
    </xf>
    <xf numFmtId="0" fontId="35" fillId="4" borderId="36" xfId="0" applyFont="1" applyFill="1" applyBorder="1" applyAlignment="1">
      <alignment vertical="center" wrapText="1"/>
    </xf>
    <xf numFmtId="0" fontId="35" fillId="4" borderId="36" xfId="0" applyFont="1" applyFill="1" applyBorder="1" applyAlignment="1">
      <alignment horizontal="center" vertical="center"/>
    </xf>
    <xf numFmtId="4" fontId="35" fillId="4" borderId="35" xfId="0" applyNumberFormat="1" applyFont="1" applyFill="1" applyBorder="1" applyAlignment="1">
      <alignment horizontal="right" vertical="center"/>
    </xf>
    <xf numFmtId="4" fontId="35" fillId="4" borderId="38" xfId="0" applyNumberFormat="1" applyFont="1" applyFill="1" applyBorder="1" applyAlignment="1">
      <alignment horizontal="right" vertical="center"/>
    </xf>
    <xf numFmtId="4" fontId="35" fillId="4" borderId="77" xfId="0" applyNumberFormat="1" applyFont="1" applyFill="1" applyBorder="1" applyAlignment="1">
      <alignment horizontal="right" vertical="center"/>
    </xf>
    <xf numFmtId="0" fontId="35" fillId="4" borderId="63" xfId="0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4" fontId="18" fillId="0" borderId="0" xfId="0" applyNumberFormat="1" applyFont="1"/>
    <xf numFmtId="0" fontId="47" fillId="0" borderId="34" xfId="0" applyFont="1" applyBorder="1" applyAlignment="1">
      <alignment horizontal="right"/>
    </xf>
    <xf numFmtId="0" fontId="50" fillId="0" borderId="90" xfId="0" applyFont="1" applyBorder="1" applyAlignment="1">
      <alignment horizontal="center" vertical="center" wrapText="1"/>
    </xf>
    <xf numFmtId="0" fontId="50" fillId="0" borderId="122" xfId="0" applyFont="1" applyBorder="1" applyAlignment="1">
      <alignment horizontal="center" vertical="center" wrapText="1"/>
    </xf>
    <xf numFmtId="4" fontId="50" fillId="0" borderId="122" xfId="0" applyNumberFormat="1" applyFont="1" applyBorder="1" applyAlignment="1">
      <alignment horizontal="center" vertical="center" wrapText="1"/>
    </xf>
    <xf numFmtId="0" fontId="46" fillId="0" borderId="90" xfId="0" applyFont="1" applyBorder="1"/>
    <xf numFmtId="0" fontId="40" fillId="0" borderId="121" xfId="0" applyFont="1" applyBorder="1"/>
    <xf numFmtId="0" fontId="19" fillId="0" borderId="92" xfId="0" applyFont="1" applyBorder="1" applyAlignment="1">
      <alignment vertical="top" wrapText="1"/>
    </xf>
    <xf numFmtId="0" fontId="19" fillId="0" borderId="93" xfId="0" applyFont="1" applyBorder="1" applyAlignment="1">
      <alignment horizontal="left" vertical="top"/>
    </xf>
    <xf numFmtId="4" fontId="19" fillId="0" borderId="128" xfId="0" applyNumberFormat="1" applyFont="1" applyBorder="1" applyAlignment="1">
      <alignment horizontal="left" vertical="top"/>
    </xf>
    <xf numFmtId="0" fontId="40" fillId="0" borderId="92" xfId="0" applyFont="1" applyBorder="1"/>
    <xf numFmtId="0" fontId="40" fillId="0" borderId="93" xfId="0" applyFont="1" applyBorder="1"/>
    <xf numFmtId="49" fontId="19" fillId="0" borderId="26" xfId="0" applyNumberFormat="1" applyFont="1" applyBorder="1" applyAlignment="1">
      <alignment horizontal="center" vertical="top"/>
    </xf>
    <xf numFmtId="166" fontId="19" fillId="0" borderId="39" xfId="0" applyNumberFormat="1" applyFont="1" applyBorder="1" applyAlignment="1">
      <alignment horizontal="center" vertical="top"/>
    </xf>
    <xf numFmtId="166" fontId="19" fillId="0" borderId="23" xfId="0" applyNumberFormat="1" applyFont="1" applyBorder="1" applyAlignment="1">
      <alignment horizontal="center" vertical="top"/>
    </xf>
    <xf numFmtId="166" fontId="19" fillId="0" borderId="27" xfId="0" applyNumberFormat="1" applyFont="1" applyBorder="1" applyAlignment="1">
      <alignment horizontal="center" vertical="top"/>
    </xf>
    <xf numFmtId="166" fontId="19" fillId="0" borderId="87" xfId="0" applyNumberFormat="1" applyFont="1" applyBorder="1" applyAlignment="1">
      <alignment horizontal="center" vertical="top"/>
    </xf>
    <xf numFmtId="166" fontId="19" fillId="0" borderId="90" xfId="0" applyNumberFormat="1" applyFont="1" applyBorder="1" applyAlignment="1">
      <alignment horizontal="center" vertical="top"/>
    </xf>
    <xf numFmtId="0" fontId="19" fillId="0" borderId="34" xfId="0" applyFont="1" applyBorder="1" applyAlignment="1">
      <alignment horizontal="center" vertical="center" wrapText="1"/>
    </xf>
    <xf numFmtId="49" fontId="19" fillId="0" borderId="90" xfId="0" applyNumberFormat="1" applyFont="1" applyBorder="1" applyAlignment="1">
      <alignment horizontal="center" vertical="top"/>
    </xf>
    <xf numFmtId="0" fontId="50" fillId="0" borderId="99" xfId="0" applyFont="1" applyBorder="1" applyAlignment="1">
      <alignment horizontal="center" vertical="center" wrapText="1"/>
    </xf>
    <xf numFmtId="0" fontId="50" fillId="0" borderId="50" xfId="0" applyFont="1" applyBorder="1" applyAlignment="1">
      <alignment horizontal="center" vertical="center" wrapText="1"/>
    </xf>
    <xf numFmtId="4" fontId="50" fillId="0" borderId="100" xfId="0" applyNumberFormat="1" applyFont="1" applyBorder="1" applyAlignment="1">
      <alignment horizontal="center" vertical="center" wrapText="1"/>
    </xf>
    <xf numFmtId="4" fontId="50" fillId="0" borderId="50" xfId="0" applyNumberFormat="1" applyFont="1" applyBorder="1" applyAlignment="1">
      <alignment horizontal="center" vertical="center" wrapText="1"/>
    </xf>
    <xf numFmtId="0" fontId="50" fillId="0" borderId="73" xfId="0" applyFont="1" applyBorder="1" applyAlignment="1">
      <alignment horizontal="center" vertical="center" wrapText="1"/>
    </xf>
    <xf numFmtId="49" fontId="19" fillId="0" borderId="88" xfId="0" applyNumberFormat="1" applyFont="1" applyBorder="1" applyAlignment="1">
      <alignment horizontal="center" vertical="top"/>
    </xf>
    <xf numFmtId="0" fontId="19" fillId="0" borderId="89" xfId="0" applyFont="1" applyBorder="1" applyAlignment="1">
      <alignment vertical="top" wrapText="1"/>
    </xf>
    <xf numFmtId="0" fontId="19" fillId="0" borderId="91" xfId="0" applyFont="1" applyBorder="1"/>
    <xf numFmtId="0" fontId="19" fillId="0" borderId="88" xfId="0" applyFont="1" applyBorder="1" applyAlignment="1">
      <alignment horizontal="left" vertical="top"/>
    </xf>
    <xf numFmtId="4" fontId="19" fillId="0" borderId="89" xfId="0" applyNumberFormat="1" applyFont="1" applyBorder="1" applyAlignment="1">
      <alignment horizontal="right" vertical="top"/>
    </xf>
    <xf numFmtId="4" fontId="50" fillId="0" borderId="104" xfId="0" applyNumberFormat="1" applyFont="1" applyBorder="1" applyAlignment="1">
      <alignment wrapText="1"/>
    </xf>
    <xf numFmtId="0" fontId="50" fillId="0" borderId="102" xfId="0" applyFont="1" applyBorder="1" applyAlignment="1">
      <alignment wrapText="1"/>
    </xf>
    <xf numFmtId="4" fontId="50" fillId="0" borderId="103" xfId="0" applyNumberFormat="1" applyFont="1" applyBorder="1" applyAlignment="1">
      <alignment wrapText="1"/>
    </xf>
    <xf numFmtId="0" fontId="50" fillId="0" borderId="103" xfId="0" applyFont="1" applyBorder="1" applyAlignment="1">
      <alignment wrapText="1"/>
    </xf>
    <xf numFmtId="0" fontId="18" fillId="0" borderId="109" xfId="0" applyFont="1" applyBorder="1" applyAlignment="1">
      <alignment wrapText="1"/>
    </xf>
    <xf numFmtId="4" fontId="18" fillId="0" borderId="0" xfId="0" applyNumberFormat="1" applyFont="1" applyAlignment="1">
      <alignment horizontal="left" indent="1"/>
    </xf>
    <xf numFmtId="167" fontId="18" fillId="0" borderId="0" xfId="0" applyNumberFormat="1" applyFont="1" applyAlignment="1">
      <alignment wrapText="1"/>
    </xf>
    <xf numFmtId="14" fontId="18" fillId="0" borderId="0" xfId="0" applyNumberFormat="1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11" borderId="0" xfId="0" applyFont="1" applyFill="1"/>
    <xf numFmtId="0" fontId="46" fillId="0" borderId="34" xfId="0" applyFont="1" applyBorder="1"/>
    <xf numFmtId="0" fontId="40" fillId="0" borderId="34" xfId="0" applyFont="1" applyBorder="1"/>
    <xf numFmtId="0" fontId="43" fillId="0" borderId="34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0" fontId="11" fillId="0" borderId="31" xfId="0" applyFont="1" applyBorder="1"/>
    <xf numFmtId="4" fontId="19" fillId="0" borderId="44" xfId="0" applyNumberFormat="1" applyFont="1" applyBorder="1" applyAlignment="1">
      <alignment horizontal="center" vertical="top" wrapText="1"/>
    </xf>
    <xf numFmtId="0" fontId="11" fillId="0" borderId="45" xfId="0" applyFont="1" applyBorder="1"/>
    <xf numFmtId="0" fontId="11" fillId="0" borderId="84" xfId="0" applyFont="1" applyBorder="1"/>
    <xf numFmtId="4" fontId="35" fillId="2" borderId="35" xfId="0" applyNumberFormat="1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38" xfId="0" applyFont="1" applyBorder="1"/>
    <xf numFmtId="0" fontId="27" fillId="0" borderId="0" xfId="0" applyFont="1" applyAlignment="1">
      <alignment horizontal="left"/>
    </xf>
    <xf numFmtId="0" fontId="35" fillId="2" borderId="32" xfId="0" applyFont="1" applyFill="1" applyBorder="1" applyAlignment="1">
      <alignment horizontal="center" vertical="center" wrapText="1"/>
    </xf>
    <xf numFmtId="0" fontId="35" fillId="2" borderId="83" xfId="0" applyFont="1" applyFill="1" applyBorder="1" applyAlignment="1">
      <alignment horizontal="center" vertical="center"/>
    </xf>
    <xf numFmtId="0" fontId="11" fillId="0" borderId="33" xfId="0" applyFont="1" applyBorder="1"/>
    <xf numFmtId="0" fontId="35" fillId="2" borderId="81" xfId="0" applyFont="1" applyFill="1" applyBorder="1" applyAlignment="1">
      <alignment horizontal="center" vertical="center" wrapText="1"/>
    </xf>
    <xf numFmtId="0" fontId="11" fillId="0" borderId="37" xfId="0" applyFont="1" applyBorder="1"/>
    <xf numFmtId="4" fontId="35" fillId="2" borderId="35" xfId="0" applyNumberFormat="1" applyFont="1" applyFill="1" applyBorder="1" applyAlignment="1">
      <alignment horizontal="center" vertical="center"/>
    </xf>
    <xf numFmtId="165" fontId="16" fillId="4" borderId="35" xfId="0" applyNumberFormat="1" applyFont="1" applyFill="1" applyBorder="1" applyAlignment="1">
      <alignment horizontal="left" vertical="center"/>
    </xf>
    <xf numFmtId="0" fontId="31" fillId="0" borderId="36" xfId="0" applyFont="1" applyBorder="1"/>
    <xf numFmtId="164" fontId="35" fillId="2" borderId="35" xfId="0" applyNumberFormat="1" applyFont="1" applyFill="1" applyBorder="1" applyAlignment="1">
      <alignment horizontal="center" vertical="center" wrapText="1"/>
    </xf>
    <xf numFmtId="164" fontId="35" fillId="2" borderId="32" xfId="0" applyNumberFormat="1" applyFont="1" applyFill="1" applyBorder="1" applyAlignment="1">
      <alignment horizontal="center" vertical="center" wrapText="1"/>
    </xf>
    <xf numFmtId="0" fontId="11" fillId="0" borderId="63" xfId="0" applyFont="1" applyBorder="1"/>
    <xf numFmtId="4" fontId="19" fillId="0" borderId="48" xfId="0" applyNumberFormat="1" applyFont="1" applyBorder="1" applyAlignment="1">
      <alignment horizontal="center" vertical="top" wrapText="1"/>
    </xf>
    <xf numFmtId="0" fontId="11" fillId="0" borderId="59" xfId="0" applyFont="1" applyBorder="1"/>
    <xf numFmtId="0" fontId="11" fillId="0" borderId="69" xfId="0" applyFont="1" applyBorder="1"/>
    <xf numFmtId="0" fontId="11" fillId="0" borderId="58" xfId="0" applyFont="1" applyBorder="1"/>
    <xf numFmtId="0" fontId="11" fillId="0" borderId="40" xfId="0" applyFont="1" applyBorder="1"/>
    <xf numFmtId="0" fontId="11" fillId="0" borderId="65" xfId="0" applyFont="1" applyBorder="1"/>
    <xf numFmtId="4" fontId="38" fillId="0" borderId="48" xfId="0" applyNumberFormat="1" applyFont="1" applyBorder="1" applyAlignment="1">
      <alignment horizontal="right" vertical="center"/>
    </xf>
    <xf numFmtId="0" fontId="39" fillId="0" borderId="59" xfId="0" applyFont="1" applyBorder="1"/>
    <xf numFmtId="0" fontId="39" fillId="0" borderId="69" xfId="0" applyFont="1" applyBorder="1"/>
    <xf numFmtId="0" fontId="39" fillId="0" borderId="75" xfId="0" applyFont="1" applyBorder="1"/>
    <xf numFmtId="0" fontId="39" fillId="0" borderId="76" xfId="0" applyFont="1" applyBorder="1"/>
    <xf numFmtId="0" fontId="39" fillId="0" borderId="77" xfId="0" applyFont="1" applyBorder="1"/>
    <xf numFmtId="165" fontId="45" fillId="7" borderId="35" xfId="0" applyNumberFormat="1" applyFont="1" applyFill="1" applyBorder="1" applyAlignment="1">
      <alignment horizontal="left" vertical="center" wrapText="1"/>
    </xf>
    <xf numFmtId="165" fontId="45" fillId="7" borderId="81" xfId="0" applyNumberFormat="1" applyFont="1" applyFill="1" applyBorder="1" applyAlignment="1">
      <alignment horizontal="left" vertical="center" wrapText="1"/>
    </xf>
    <xf numFmtId="0" fontId="11" fillId="0" borderId="82" xfId="0" applyFont="1" applyBorder="1"/>
    <xf numFmtId="0" fontId="11" fillId="0" borderId="83" xfId="0" applyFont="1" applyBorder="1"/>
    <xf numFmtId="165" fontId="14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right" wrapText="1"/>
    </xf>
    <xf numFmtId="0" fontId="46" fillId="0" borderId="0" xfId="0" applyFont="1"/>
    <xf numFmtId="0" fontId="48" fillId="0" borderId="0" xfId="0" applyFont="1" applyAlignment="1">
      <alignment horizontal="center" wrapText="1"/>
    </xf>
    <xf numFmtId="0" fontId="49" fillId="0" borderId="0" xfId="0" applyFont="1" applyAlignment="1">
      <alignment horizontal="center" vertical="top" wrapText="1"/>
    </xf>
    <xf numFmtId="0" fontId="46" fillId="0" borderId="0" xfId="0" applyFont="1" applyAlignment="1">
      <alignment vertical="top"/>
    </xf>
    <xf numFmtId="0" fontId="50" fillId="5" borderId="96" xfId="0" applyFont="1" applyFill="1" applyBorder="1" applyAlignment="1">
      <alignment horizontal="center" vertical="center" wrapText="1"/>
    </xf>
    <xf numFmtId="0" fontId="11" fillId="0" borderId="97" xfId="0" applyFont="1" applyBorder="1"/>
    <xf numFmtId="0" fontId="11" fillId="0" borderId="98" xfId="0" applyFont="1" applyBorder="1"/>
    <xf numFmtId="4" fontId="50" fillId="5" borderId="96" xfId="0" applyNumberFormat="1" applyFont="1" applyFill="1" applyBorder="1" applyAlignment="1">
      <alignment horizontal="center" vertical="center" wrapText="1"/>
    </xf>
    <xf numFmtId="0" fontId="11" fillId="0" borderId="101" xfId="0" applyFont="1" applyBorder="1"/>
    <xf numFmtId="0" fontId="50" fillId="0" borderId="102" xfId="0" applyFont="1" applyBorder="1" applyAlignment="1">
      <alignment horizontal="right" wrapText="1"/>
    </xf>
    <xf numFmtId="0" fontId="11" fillId="0" borderId="103" xfId="0" applyFont="1" applyBorder="1"/>
    <xf numFmtId="0" fontId="50" fillId="5" borderId="90" xfId="0" applyFont="1" applyFill="1" applyBorder="1" applyAlignment="1">
      <alignment horizontal="center" vertical="center" wrapText="1"/>
    </xf>
    <xf numFmtId="0" fontId="18" fillId="0" borderId="90" xfId="0" applyFont="1" applyBorder="1"/>
    <xf numFmtId="4" fontId="50" fillId="5" borderId="9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or/Downloads/_%20&#1044;&#1086;&#1076;&#1072;&#1090;&#1086;&#1082;%204_&#1047;&#1074;&#1110;&#1090;%20&#1087;&#1088;&#1086;%20&#1085;&#1072;&#1076;&#1093;&#1086;&#1076;&#1078;&#1077;&#1085;&#1085;&#1103;%20&#1090;&#1072;%20&#1074;&#1080;&#1082;&#1086;&#1088;&#1080;&#1089;&#1090;&#1072;&#1085;&#1085;&#1103;%20&#1082;&#1086;&#1096;&#1090;&#1110;&#1074;%20&#1076;&#1083;&#1103;%20&#1088;&#1077;&#1072;&#1083;&#1110;&#1079;&#1072;&#1094;&#1110;&#1111;%20&#1055;&#1088;&#1086;&#1108;&#1082;&#1090;&#1091;%20&#1090;&#1072;_&#1056;&#1077;&#1108;&#1089;&#1090;&#1088;%20&#1076;&#1086;&#1082;&#1091;&#1084;&#1077;&#1085;&#1090;&#1110;&#1074;_2023_960f6eb0bff5876a2d73d0c7cdf6e48700f3657f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інансування"/>
      <sheetName val="Кошторис  витрат"/>
      <sheetName val="Реєстр документів"/>
    </sheetNames>
    <sheetDataSet>
      <sheetData sheetId="0">
        <row r="12">
          <cell r="A12" t="str">
            <v>Назва Грантоотримувача:</v>
          </cell>
        </row>
        <row r="13">
          <cell r="A13" t="str">
            <v>Назва проєкту:</v>
          </cell>
        </row>
        <row r="14">
          <cell r="A14" t="str">
            <v>Дата початку проєкту:</v>
          </cell>
        </row>
        <row r="15">
          <cell r="A15" t="str">
            <v>Дата завершення проєкту:</v>
          </cell>
        </row>
        <row r="27">
          <cell r="C27">
            <v>0</v>
          </cell>
          <cell r="J27">
            <v>0</v>
          </cell>
          <cell r="L27">
            <v>0</v>
          </cell>
          <cell r="N27">
            <v>0</v>
          </cell>
        </row>
        <row r="28">
          <cell r="C28">
            <v>0</v>
          </cell>
          <cell r="J28">
            <v>0</v>
          </cell>
          <cell r="L28">
            <v>0</v>
          </cell>
          <cell r="N28">
            <v>0</v>
          </cell>
        </row>
      </sheetData>
      <sheetData sheetId="1"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  <cell r="W178">
            <v>0</v>
          </cell>
          <cell r="X178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topLeftCell="A19" zoomScaleNormal="100" workbookViewId="0">
      <selection activeCell="C36" sqref="C36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543" t="s">
        <v>0</v>
      </c>
      <c r="B1" s="538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543" t="s">
        <v>324</v>
      </c>
      <c r="I2" s="538"/>
      <c r="J2" s="53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543" t="s">
        <v>325</v>
      </c>
      <c r="I3" s="538"/>
      <c r="J3" s="53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4</v>
      </c>
      <c r="B12" s="1"/>
      <c r="C12" s="1" t="s">
        <v>295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5</v>
      </c>
      <c r="B13" s="1"/>
      <c r="C13" s="1" t="s">
        <v>322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6</v>
      </c>
      <c r="B14" s="1"/>
      <c r="C14" s="70">
        <v>45444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7</v>
      </c>
      <c r="B15" s="1"/>
      <c r="C15" s="70">
        <v>45604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6" x14ac:dyDescent="0.3">
      <c r="A18" s="8"/>
      <c r="B18" s="544" t="s">
        <v>8</v>
      </c>
      <c r="C18" s="538"/>
      <c r="D18" s="538"/>
      <c r="E18" s="538"/>
      <c r="F18" s="538"/>
      <c r="G18" s="538"/>
      <c r="H18" s="538"/>
      <c r="I18" s="538"/>
      <c r="J18" s="538"/>
      <c r="K18" s="538"/>
      <c r="L18" s="538"/>
      <c r="M18" s="538"/>
      <c r="N18" s="538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6" x14ac:dyDescent="0.3">
      <c r="A19" s="8"/>
      <c r="B19" s="544" t="s">
        <v>9</v>
      </c>
      <c r="C19" s="538"/>
      <c r="D19" s="538"/>
      <c r="E19" s="538"/>
      <c r="F19" s="538"/>
      <c r="G19" s="538"/>
      <c r="H19" s="538"/>
      <c r="I19" s="538"/>
      <c r="J19" s="538"/>
      <c r="K19" s="538"/>
      <c r="L19" s="538"/>
      <c r="M19" s="538"/>
      <c r="N19" s="538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6" x14ac:dyDescent="0.3">
      <c r="A20" s="8"/>
      <c r="B20" s="545" t="s">
        <v>323</v>
      </c>
      <c r="C20" s="538"/>
      <c r="D20" s="538"/>
      <c r="E20" s="538"/>
      <c r="F20" s="538"/>
      <c r="G20" s="538"/>
      <c r="H20" s="538"/>
      <c r="I20" s="538"/>
      <c r="J20" s="538"/>
      <c r="K20" s="538"/>
      <c r="L20" s="538"/>
      <c r="M20" s="538"/>
      <c r="N20" s="538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546"/>
      <c r="B23" s="539" t="s">
        <v>10</v>
      </c>
      <c r="C23" s="540"/>
      <c r="D23" s="549" t="s">
        <v>11</v>
      </c>
      <c r="E23" s="550"/>
      <c r="F23" s="550"/>
      <c r="G23" s="550"/>
      <c r="H23" s="550"/>
      <c r="I23" s="550"/>
      <c r="J23" s="551"/>
      <c r="K23" s="539" t="s">
        <v>12</v>
      </c>
      <c r="L23" s="540"/>
      <c r="M23" s="539" t="s">
        <v>13</v>
      </c>
      <c r="N23" s="540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">
      <c r="A24" s="547"/>
      <c r="B24" s="541"/>
      <c r="C24" s="542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552" t="s">
        <v>19</v>
      </c>
      <c r="J24" s="542"/>
      <c r="K24" s="541"/>
      <c r="L24" s="542"/>
      <c r="M24" s="541"/>
      <c r="N24" s="542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548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">
      <c r="A27" s="32" t="s">
        <v>37</v>
      </c>
      <c r="B27" s="33">
        <f>C27/N27</f>
        <v>0.98062246188853486</v>
      </c>
      <c r="C27" s="34">
        <f>'Кошторис  витрат'!G182</f>
        <v>1771215</v>
      </c>
      <c r="D27" s="35">
        <v>0</v>
      </c>
      <c r="E27" s="36">
        <v>0</v>
      </c>
      <c r="F27" s="36">
        <v>0</v>
      </c>
      <c r="G27" s="36">
        <v>0</v>
      </c>
      <c r="H27" s="36">
        <v>35000</v>
      </c>
      <c r="I27" s="37">
        <f t="shared" ref="I27:I28" si="0">J27/N27</f>
        <v>1.9377538111465135E-2</v>
      </c>
      <c r="J27" s="34">
        <f t="shared" ref="J27:J29" si="1">D27+E27+F27+G27+H27</f>
        <v>35000</v>
      </c>
      <c r="K27" s="33">
        <f t="shared" ref="K27:K29" si="2">L27/N27</f>
        <v>0</v>
      </c>
      <c r="L27" s="34">
        <f>'Кошторис  витрат'!S194</f>
        <v>0</v>
      </c>
      <c r="M27" s="38">
        <v>1</v>
      </c>
      <c r="N27" s="39">
        <f t="shared" ref="N27:N29" si="3">C27+J27+L27</f>
        <v>1806215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">
      <c r="A28" s="40" t="s">
        <v>38</v>
      </c>
      <c r="B28" s="33">
        <f t="shared" ref="B28:B29" si="4">C28/N28</f>
        <v>0.98062246184562185</v>
      </c>
      <c r="C28" s="42">
        <f>'Кошторис  витрат'!J182</f>
        <v>1771214.9959999998</v>
      </c>
      <c r="D28" s="43">
        <v>0</v>
      </c>
      <c r="E28" s="44">
        <v>0</v>
      </c>
      <c r="F28" s="44">
        <v>0</v>
      </c>
      <c r="G28" s="44">
        <v>0</v>
      </c>
      <c r="H28" s="44">
        <v>35000</v>
      </c>
      <c r="I28" s="45">
        <f t="shared" si="0"/>
        <v>1.9377538154378163E-2</v>
      </c>
      <c r="J28" s="42">
        <f t="shared" si="1"/>
        <v>35000</v>
      </c>
      <c r="K28" s="41">
        <f t="shared" si="2"/>
        <v>0</v>
      </c>
      <c r="L28" s="42">
        <f>'Кошторис  витрат'!V194</f>
        <v>0</v>
      </c>
      <c r="M28" s="46">
        <v>1</v>
      </c>
      <c r="N28" s="47">
        <f t="shared" si="3"/>
        <v>1806214.9959999998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">
      <c r="A29" s="48" t="s">
        <v>39</v>
      </c>
      <c r="B29" s="33">
        <f t="shared" si="4"/>
        <v>0.97589485196684234</v>
      </c>
      <c r="C29" s="42">
        <f>'Реєстр документів'!I143</f>
        <v>1416972</v>
      </c>
      <c r="D29" s="51">
        <v>0</v>
      </c>
      <c r="E29" s="52">
        <v>0</v>
      </c>
      <c r="F29" s="52">
        <v>0</v>
      </c>
      <c r="G29" s="52">
        <v>0</v>
      </c>
      <c r="H29" s="52">
        <v>35000</v>
      </c>
      <c r="I29" s="53">
        <f>J29/N29</f>
        <v>2.4105148033157664E-2</v>
      </c>
      <c r="J29" s="50">
        <f t="shared" si="1"/>
        <v>35000</v>
      </c>
      <c r="K29" s="49">
        <f t="shared" si="2"/>
        <v>0</v>
      </c>
      <c r="L29" s="50">
        <v>0</v>
      </c>
      <c r="M29" s="54">
        <f>(N29*M28)/N28</f>
        <v>0.80387550940253638</v>
      </c>
      <c r="N29" s="55">
        <f t="shared" si="3"/>
        <v>1451972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">
      <c r="A30" s="56" t="s">
        <v>40</v>
      </c>
      <c r="B30" s="33">
        <f>C30/C28</f>
        <v>0.19999999819333047</v>
      </c>
      <c r="C30" s="57">
        <f t="shared" ref="C30:N30" si="5">C28-C29</f>
        <v>354242.99599999981</v>
      </c>
      <c r="D30" s="58">
        <f t="shared" si="5"/>
        <v>0</v>
      </c>
      <c r="E30" s="59">
        <f t="shared" si="5"/>
        <v>0</v>
      </c>
      <c r="F30" s="59">
        <f t="shared" si="5"/>
        <v>0</v>
      </c>
      <c r="G30" s="59">
        <f t="shared" si="5"/>
        <v>0</v>
      </c>
      <c r="H30" s="59">
        <f t="shared" si="5"/>
        <v>0</v>
      </c>
      <c r="I30" s="60">
        <f t="shared" si="5"/>
        <v>-4.7276098787795012E-3</v>
      </c>
      <c r="J30" s="57">
        <f t="shared" si="5"/>
        <v>0</v>
      </c>
      <c r="K30" s="61">
        <f t="shared" si="5"/>
        <v>0</v>
      </c>
      <c r="L30" s="57">
        <f t="shared" si="5"/>
        <v>0</v>
      </c>
      <c r="M30" s="62">
        <f t="shared" si="5"/>
        <v>0.19612449059746362</v>
      </c>
      <c r="N30" s="63">
        <f t="shared" si="5"/>
        <v>354242.99599999981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4"/>
      <c r="B32" s="64" t="s">
        <v>41</v>
      </c>
      <c r="C32" s="553"/>
      <c r="D32" s="554"/>
      <c r="E32" s="554"/>
      <c r="F32" s="64"/>
      <c r="G32" s="65"/>
      <c r="H32" s="65"/>
      <c r="I32" s="66"/>
      <c r="J32" s="553"/>
      <c r="K32" s="554"/>
      <c r="L32" s="554"/>
      <c r="M32" s="554"/>
      <c r="N32" s="55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3">
      <c r="A33" s="5"/>
      <c r="B33" s="5"/>
      <c r="C33" s="5"/>
      <c r="D33" s="67" t="s">
        <v>42</v>
      </c>
      <c r="E33" s="5"/>
      <c r="F33" s="68"/>
      <c r="G33" s="537" t="s">
        <v>43</v>
      </c>
      <c r="H33" s="538"/>
      <c r="I33" s="13"/>
      <c r="J33" s="537" t="s">
        <v>44</v>
      </c>
      <c r="K33" s="538"/>
      <c r="L33" s="538"/>
      <c r="M33" s="538"/>
      <c r="N33" s="53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16"/>
  <sheetViews>
    <sheetView topLeftCell="A123" zoomScale="70" zoomScaleNormal="70" workbookViewId="0">
      <selection activeCell="K137" sqref="K137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2.44140625" bestFit="1" customWidth="1"/>
    <col min="26" max="26" width="11.88671875" style="382" customWidth="1"/>
    <col min="27" max="27" width="54.44140625" customWidth="1"/>
    <col min="28" max="28" width="14" customWidth="1"/>
    <col min="29" max="33" width="5.109375" customWidth="1"/>
  </cols>
  <sheetData>
    <row r="1" spans="1:33" ht="18" customHeight="1" x14ac:dyDescent="0.3">
      <c r="A1" s="561" t="s">
        <v>45</v>
      </c>
      <c r="B1" s="538"/>
      <c r="C1" s="538"/>
      <c r="D1" s="538"/>
      <c r="E1" s="53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  <c r="X1" s="89"/>
      <c r="Y1" s="89"/>
      <c r="Z1" s="366"/>
      <c r="AA1" s="90"/>
      <c r="AB1" s="87"/>
      <c r="AC1" s="87"/>
      <c r="AD1" s="87"/>
      <c r="AE1" s="87"/>
      <c r="AF1" s="87"/>
      <c r="AG1" s="87"/>
    </row>
    <row r="2" spans="1:33" ht="18" customHeight="1" x14ac:dyDescent="0.3">
      <c r="A2" s="91" t="str">
        <f>[1]Фінансування!A12</f>
        <v>Назва Грантоотримувача:</v>
      </c>
      <c r="B2" s="92"/>
      <c r="C2" s="91" t="s">
        <v>317</v>
      </c>
      <c r="D2" s="93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94"/>
      <c r="X2" s="94"/>
      <c r="Y2" s="94"/>
      <c r="Z2" s="367"/>
      <c r="AA2" s="95"/>
      <c r="AB2" s="87"/>
      <c r="AC2" s="87"/>
      <c r="AD2" s="87"/>
      <c r="AE2" s="87"/>
      <c r="AF2" s="87"/>
      <c r="AG2" s="87"/>
    </row>
    <row r="3" spans="1:33" ht="18" customHeight="1" x14ac:dyDescent="0.3">
      <c r="A3" s="96" t="str">
        <f>[1]Фінансування!A13</f>
        <v>Назва проєкту:</v>
      </c>
      <c r="B3" s="92"/>
      <c r="C3" s="150" t="s">
        <v>326</v>
      </c>
      <c r="D3" s="93"/>
      <c r="E3" s="71"/>
      <c r="F3" s="71"/>
      <c r="G3" s="71"/>
      <c r="H3" s="71"/>
      <c r="I3" s="71"/>
      <c r="J3" s="71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  <c r="X3" s="98"/>
      <c r="Y3" s="98"/>
      <c r="Z3" s="368"/>
      <c r="AA3" s="95"/>
      <c r="AB3" s="87"/>
      <c r="AC3" s="87"/>
      <c r="AD3" s="87"/>
      <c r="AE3" s="87"/>
      <c r="AF3" s="87"/>
      <c r="AG3" s="87"/>
    </row>
    <row r="4" spans="1:33" ht="18" customHeight="1" x14ac:dyDescent="0.3">
      <c r="A4" s="96" t="str">
        <f>[1]Фінансування!A14</f>
        <v>Дата початку проєкту:</v>
      </c>
      <c r="B4" s="87"/>
      <c r="C4" s="144">
        <v>45444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369"/>
      <c r="AA4" s="87"/>
      <c r="AB4" s="87"/>
      <c r="AC4" s="87"/>
      <c r="AD4" s="87"/>
      <c r="AE4" s="87"/>
      <c r="AF4" s="87"/>
      <c r="AG4" s="87"/>
    </row>
    <row r="5" spans="1:33" ht="18" customHeight="1" x14ac:dyDescent="0.3">
      <c r="A5" s="96" t="str">
        <f>[1]Фінансування!A15</f>
        <v>Дата завершення проєкту:</v>
      </c>
      <c r="B5" s="87"/>
      <c r="C5" s="145">
        <v>45604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369"/>
      <c r="AA5" s="87"/>
      <c r="AB5" s="87"/>
      <c r="AC5" s="87"/>
      <c r="AD5" s="87"/>
      <c r="AE5" s="87"/>
      <c r="AF5" s="87"/>
      <c r="AG5" s="87"/>
    </row>
    <row r="6" spans="1:33" thickBot="1" x14ac:dyDescent="0.35">
      <c r="A6" s="96"/>
      <c r="B6" s="92"/>
      <c r="C6" s="99"/>
      <c r="D6" s="93"/>
      <c r="E6" s="100"/>
      <c r="F6" s="100"/>
      <c r="G6" s="100"/>
      <c r="H6" s="100"/>
      <c r="I6" s="100"/>
      <c r="J6" s="100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2"/>
      <c r="X6" s="102"/>
      <c r="Y6" s="102"/>
      <c r="Z6" s="370"/>
      <c r="AA6" s="103"/>
      <c r="AB6" s="87"/>
      <c r="AC6" s="87"/>
      <c r="AD6" s="87"/>
      <c r="AE6" s="87"/>
      <c r="AF6" s="87"/>
      <c r="AG6" s="87"/>
    </row>
    <row r="7" spans="1:33" ht="26.25" customHeight="1" thickBot="1" x14ac:dyDescent="0.35">
      <c r="A7" s="562" t="s">
        <v>46</v>
      </c>
      <c r="B7" s="563" t="s">
        <v>47</v>
      </c>
      <c r="C7" s="565" t="s">
        <v>48</v>
      </c>
      <c r="D7" s="565" t="s">
        <v>49</v>
      </c>
      <c r="E7" s="567" t="s">
        <v>50</v>
      </c>
      <c r="F7" s="559"/>
      <c r="G7" s="559"/>
      <c r="H7" s="559"/>
      <c r="I7" s="559"/>
      <c r="J7" s="560"/>
      <c r="K7" s="567" t="s">
        <v>51</v>
      </c>
      <c r="L7" s="559"/>
      <c r="M7" s="559"/>
      <c r="N7" s="559"/>
      <c r="O7" s="559"/>
      <c r="P7" s="560"/>
      <c r="Q7" s="567" t="s">
        <v>52</v>
      </c>
      <c r="R7" s="559"/>
      <c r="S7" s="559"/>
      <c r="T7" s="559"/>
      <c r="U7" s="559"/>
      <c r="V7" s="560"/>
      <c r="W7" s="570" t="s">
        <v>53</v>
      </c>
      <c r="X7" s="559"/>
      <c r="Y7" s="559"/>
      <c r="Z7" s="560"/>
      <c r="AA7" s="571" t="s">
        <v>54</v>
      </c>
      <c r="AB7" s="87"/>
      <c r="AC7" s="87"/>
      <c r="AD7" s="87"/>
      <c r="AE7" s="87"/>
      <c r="AF7" s="87"/>
      <c r="AG7" s="87"/>
    </row>
    <row r="8" spans="1:33" ht="42" customHeight="1" thickBot="1" x14ac:dyDescent="0.35">
      <c r="A8" s="547"/>
      <c r="B8" s="564"/>
      <c r="C8" s="566"/>
      <c r="D8" s="566"/>
      <c r="E8" s="558" t="s">
        <v>55</v>
      </c>
      <c r="F8" s="559"/>
      <c r="G8" s="560"/>
      <c r="H8" s="558" t="s">
        <v>56</v>
      </c>
      <c r="I8" s="559"/>
      <c r="J8" s="560"/>
      <c r="K8" s="558" t="s">
        <v>55</v>
      </c>
      <c r="L8" s="559"/>
      <c r="M8" s="560"/>
      <c r="N8" s="558" t="s">
        <v>56</v>
      </c>
      <c r="O8" s="559"/>
      <c r="P8" s="560"/>
      <c r="Q8" s="558" t="s">
        <v>55</v>
      </c>
      <c r="R8" s="559"/>
      <c r="S8" s="560"/>
      <c r="T8" s="558" t="s">
        <v>56</v>
      </c>
      <c r="U8" s="559"/>
      <c r="V8" s="560"/>
      <c r="W8" s="571" t="s">
        <v>57</v>
      </c>
      <c r="X8" s="571" t="s">
        <v>58</v>
      </c>
      <c r="Y8" s="570" t="s">
        <v>59</v>
      </c>
      <c r="Z8" s="560"/>
      <c r="AA8" s="547"/>
      <c r="AB8" s="87"/>
      <c r="AC8" s="87"/>
      <c r="AD8" s="87"/>
      <c r="AE8" s="87"/>
      <c r="AF8" s="87"/>
      <c r="AG8" s="87"/>
    </row>
    <row r="9" spans="1:33" ht="30" customHeight="1" thickBot="1" x14ac:dyDescent="0.35">
      <c r="A9" s="547"/>
      <c r="B9" s="564"/>
      <c r="C9" s="566"/>
      <c r="D9" s="566"/>
      <c r="E9" s="383" t="s">
        <v>60</v>
      </c>
      <c r="F9" s="384" t="s">
        <v>61</v>
      </c>
      <c r="G9" s="385" t="s">
        <v>62</v>
      </c>
      <c r="H9" s="383" t="s">
        <v>60</v>
      </c>
      <c r="I9" s="384" t="s">
        <v>61</v>
      </c>
      <c r="J9" s="385" t="s">
        <v>63</v>
      </c>
      <c r="K9" s="383" t="s">
        <v>60</v>
      </c>
      <c r="L9" s="384" t="s">
        <v>64</v>
      </c>
      <c r="M9" s="385" t="s">
        <v>65</v>
      </c>
      <c r="N9" s="383" t="s">
        <v>60</v>
      </c>
      <c r="O9" s="384" t="s">
        <v>64</v>
      </c>
      <c r="P9" s="385" t="s">
        <v>66</v>
      </c>
      <c r="Q9" s="383" t="s">
        <v>60</v>
      </c>
      <c r="R9" s="384" t="s">
        <v>64</v>
      </c>
      <c r="S9" s="385" t="s">
        <v>67</v>
      </c>
      <c r="T9" s="383" t="s">
        <v>60</v>
      </c>
      <c r="U9" s="384" t="s">
        <v>64</v>
      </c>
      <c r="V9" s="385" t="s">
        <v>68</v>
      </c>
      <c r="W9" s="572"/>
      <c r="X9" s="572"/>
      <c r="Y9" s="386" t="s">
        <v>69</v>
      </c>
      <c r="Z9" s="371" t="s">
        <v>20</v>
      </c>
      <c r="AA9" s="572"/>
      <c r="AB9" s="87"/>
      <c r="AC9" s="87"/>
      <c r="AD9" s="87"/>
      <c r="AE9" s="87"/>
      <c r="AF9" s="87"/>
      <c r="AG9" s="87"/>
    </row>
    <row r="10" spans="1:33" ht="24.75" customHeight="1" thickBot="1" x14ac:dyDescent="0.35">
      <c r="A10" s="387">
        <v>1</v>
      </c>
      <c r="B10" s="387">
        <v>2</v>
      </c>
      <c r="C10" s="388">
        <v>3</v>
      </c>
      <c r="D10" s="388">
        <v>4</v>
      </c>
      <c r="E10" s="372">
        <v>5</v>
      </c>
      <c r="F10" s="372">
        <v>6</v>
      </c>
      <c r="G10" s="372">
        <v>7</v>
      </c>
      <c r="H10" s="372">
        <v>8</v>
      </c>
      <c r="I10" s="372">
        <v>9</v>
      </c>
      <c r="J10" s="372">
        <v>10</v>
      </c>
      <c r="K10" s="372">
        <v>11</v>
      </c>
      <c r="L10" s="372">
        <v>12</v>
      </c>
      <c r="M10" s="372">
        <v>13</v>
      </c>
      <c r="N10" s="372">
        <v>14</v>
      </c>
      <c r="O10" s="372">
        <v>15</v>
      </c>
      <c r="P10" s="372">
        <v>16</v>
      </c>
      <c r="Q10" s="372">
        <v>17</v>
      </c>
      <c r="R10" s="372">
        <v>18</v>
      </c>
      <c r="S10" s="372">
        <v>19</v>
      </c>
      <c r="T10" s="372">
        <v>20</v>
      </c>
      <c r="U10" s="372">
        <v>21</v>
      </c>
      <c r="V10" s="372">
        <v>22</v>
      </c>
      <c r="W10" s="372">
        <v>23</v>
      </c>
      <c r="X10" s="372">
        <v>24</v>
      </c>
      <c r="Y10" s="372">
        <v>25</v>
      </c>
      <c r="Z10" s="372">
        <v>26</v>
      </c>
      <c r="AA10" s="389">
        <v>27</v>
      </c>
      <c r="AB10" s="87"/>
      <c r="AC10" s="87"/>
      <c r="AD10" s="87"/>
      <c r="AE10" s="87"/>
      <c r="AF10" s="87"/>
      <c r="AG10" s="87"/>
    </row>
    <row r="11" spans="1:33" ht="23.25" customHeight="1" thickBot="1" x14ac:dyDescent="0.35">
      <c r="A11" s="390" t="s">
        <v>70</v>
      </c>
      <c r="B11" s="391"/>
      <c r="C11" s="392" t="s">
        <v>71</v>
      </c>
      <c r="D11" s="393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73"/>
      <c r="X11" s="373"/>
      <c r="Y11" s="373"/>
      <c r="Z11" s="373"/>
      <c r="AA11" s="395"/>
      <c r="AB11" s="104"/>
      <c r="AC11" s="104"/>
      <c r="AD11" s="104"/>
      <c r="AE11" s="104"/>
      <c r="AF11" s="104"/>
      <c r="AG11" s="104"/>
    </row>
    <row r="12" spans="1:33" ht="30" customHeight="1" thickBot="1" x14ac:dyDescent="0.35">
      <c r="A12" s="396" t="s">
        <v>72</v>
      </c>
      <c r="B12" s="397">
        <v>1</v>
      </c>
      <c r="C12" s="398" t="s">
        <v>73</v>
      </c>
      <c r="D12" s="399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356"/>
      <c r="X12" s="356"/>
      <c r="Y12" s="356"/>
      <c r="Z12" s="356"/>
      <c r="AA12" s="400"/>
      <c r="AB12" s="105"/>
      <c r="AC12" s="95"/>
      <c r="AD12" s="95"/>
      <c r="AE12" s="95"/>
      <c r="AF12" s="95"/>
      <c r="AG12" s="95"/>
    </row>
    <row r="13" spans="1:33" ht="30" customHeight="1" x14ac:dyDescent="0.3">
      <c r="A13" s="401" t="s">
        <v>74</v>
      </c>
      <c r="B13" s="402" t="s">
        <v>75</v>
      </c>
      <c r="C13" s="403" t="s">
        <v>76</v>
      </c>
      <c r="D13" s="404"/>
      <c r="E13" s="186">
        <f>SUM(E14:E16)</f>
        <v>15</v>
      </c>
      <c r="F13" s="187"/>
      <c r="G13" s="188">
        <f t="shared" ref="G13:H13" si="0">SUM(G14:G16)</f>
        <v>240000</v>
      </c>
      <c r="H13" s="186">
        <f t="shared" si="0"/>
        <v>15</v>
      </c>
      <c r="I13" s="187"/>
      <c r="J13" s="188">
        <f t="shared" ref="J13:K13" si="1">SUM(J14:J16)</f>
        <v>240000</v>
      </c>
      <c r="K13" s="186">
        <f t="shared" si="1"/>
        <v>0</v>
      </c>
      <c r="L13" s="187"/>
      <c r="M13" s="188">
        <f t="shared" ref="M13:N13" si="2">SUM(M14:M16)</f>
        <v>0</v>
      </c>
      <c r="N13" s="186">
        <f t="shared" si="2"/>
        <v>0</v>
      </c>
      <c r="O13" s="187"/>
      <c r="P13" s="188">
        <f t="shared" ref="P13:Q13" si="3">SUM(P14:P16)</f>
        <v>0</v>
      </c>
      <c r="Q13" s="186">
        <f t="shared" si="3"/>
        <v>0</v>
      </c>
      <c r="R13" s="187"/>
      <c r="S13" s="188">
        <f t="shared" ref="S13:T13" si="4">SUM(S14:S16)</f>
        <v>0</v>
      </c>
      <c r="T13" s="186">
        <f t="shared" si="4"/>
        <v>0</v>
      </c>
      <c r="U13" s="187"/>
      <c r="V13" s="188">
        <f t="shared" ref="V13:X13" si="5">SUM(V14:V16)</f>
        <v>0</v>
      </c>
      <c r="W13" s="188">
        <f t="shared" si="5"/>
        <v>240000</v>
      </c>
      <c r="X13" s="188">
        <f t="shared" si="5"/>
        <v>240000</v>
      </c>
      <c r="Y13" s="357">
        <f t="shared" ref="Y13:Y35" si="6">W13-X13</f>
        <v>0</v>
      </c>
      <c r="Z13" s="374">
        <f t="shared" ref="Z13:Z35" si="7">Y13/W13</f>
        <v>0</v>
      </c>
      <c r="AA13" s="405"/>
      <c r="AB13" s="106"/>
      <c r="AC13" s="106"/>
      <c r="AD13" s="106"/>
      <c r="AE13" s="106"/>
      <c r="AF13" s="106"/>
      <c r="AG13" s="106"/>
    </row>
    <row r="14" spans="1:33" ht="30" customHeight="1" x14ac:dyDescent="0.3">
      <c r="A14" s="151" t="s">
        <v>77</v>
      </c>
      <c r="B14" s="152" t="s">
        <v>78</v>
      </c>
      <c r="C14" s="153" t="s">
        <v>327</v>
      </c>
      <c r="D14" s="154" t="s">
        <v>79</v>
      </c>
      <c r="E14" s="155">
        <v>5</v>
      </c>
      <c r="F14" s="156">
        <v>16000</v>
      </c>
      <c r="G14" s="157">
        <f t="shared" ref="G14:G16" si="8">E14*F14</f>
        <v>80000</v>
      </c>
      <c r="H14" s="155">
        <v>5</v>
      </c>
      <c r="I14" s="156">
        <v>16000</v>
      </c>
      <c r="J14" s="157">
        <f t="shared" ref="J14:J16" si="9">H14*I14</f>
        <v>80000</v>
      </c>
      <c r="K14" s="155"/>
      <c r="L14" s="156"/>
      <c r="M14" s="157">
        <f t="shared" ref="M14:M16" si="10">K14*L14</f>
        <v>0</v>
      </c>
      <c r="N14" s="155"/>
      <c r="O14" s="156"/>
      <c r="P14" s="157">
        <f t="shared" ref="P14:P16" si="11">N14*O14</f>
        <v>0</v>
      </c>
      <c r="Q14" s="155"/>
      <c r="R14" s="156"/>
      <c r="S14" s="157">
        <f t="shared" ref="S14:S16" si="12">Q14*R14</f>
        <v>0</v>
      </c>
      <c r="T14" s="155"/>
      <c r="U14" s="156"/>
      <c r="V14" s="157">
        <f t="shared" ref="V14:V16" si="13">T14*U14</f>
        <v>0</v>
      </c>
      <c r="W14" s="275">
        <f t="shared" ref="W14:W16" si="14">G14+M14+S14</f>
        <v>80000</v>
      </c>
      <c r="X14" s="262">
        <f t="shared" ref="X14:X16" si="15">J14+P14+V14</f>
        <v>80000</v>
      </c>
      <c r="Y14" s="262">
        <f t="shared" si="6"/>
        <v>0</v>
      </c>
      <c r="Z14" s="263">
        <f t="shared" si="7"/>
        <v>0</v>
      </c>
      <c r="AA14" s="272"/>
      <c r="AB14" s="107"/>
      <c r="AC14" s="108"/>
      <c r="AD14" s="108"/>
      <c r="AE14" s="108"/>
      <c r="AF14" s="108"/>
      <c r="AG14" s="108"/>
    </row>
    <row r="15" spans="1:33" ht="30" customHeight="1" x14ac:dyDescent="0.3">
      <c r="A15" s="151" t="s">
        <v>77</v>
      </c>
      <c r="B15" s="152" t="s">
        <v>80</v>
      </c>
      <c r="C15" s="153" t="s">
        <v>328</v>
      </c>
      <c r="D15" s="154" t="s">
        <v>79</v>
      </c>
      <c r="E15" s="155">
        <v>5</v>
      </c>
      <c r="F15" s="156">
        <v>16000</v>
      </c>
      <c r="G15" s="157">
        <f t="shared" si="8"/>
        <v>80000</v>
      </c>
      <c r="H15" s="155">
        <v>5</v>
      </c>
      <c r="I15" s="156">
        <v>16000</v>
      </c>
      <c r="J15" s="157">
        <f t="shared" si="9"/>
        <v>80000</v>
      </c>
      <c r="K15" s="155"/>
      <c r="L15" s="156"/>
      <c r="M15" s="157">
        <f t="shared" si="10"/>
        <v>0</v>
      </c>
      <c r="N15" s="155"/>
      <c r="O15" s="156"/>
      <c r="P15" s="157">
        <f t="shared" si="11"/>
        <v>0</v>
      </c>
      <c r="Q15" s="155"/>
      <c r="R15" s="156"/>
      <c r="S15" s="157">
        <f t="shared" si="12"/>
        <v>0</v>
      </c>
      <c r="T15" s="155"/>
      <c r="U15" s="156"/>
      <c r="V15" s="157">
        <f t="shared" si="13"/>
        <v>0</v>
      </c>
      <c r="W15" s="275">
        <f t="shared" si="14"/>
        <v>80000</v>
      </c>
      <c r="X15" s="262">
        <f t="shared" si="15"/>
        <v>80000</v>
      </c>
      <c r="Y15" s="262">
        <f t="shared" si="6"/>
        <v>0</v>
      </c>
      <c r="Z15" s="263">
        <f t="shared" si="7"/>
        <v>0</v>
      </c>
      <c r="AA15" s="272"/>
      <c r="AB15" s="108"/>
      <c r="AC15" s="108"/>
      <c r="AD15" s="108"/>
      <c r="AE15" s="108"/>
      <c r="AF15" s="108"/>
      <c r="AG15" s="108"/>
    </row>
    <row r="16" spans="1:33" ht="30" customHeight="1" thickBot="1" x14ac:dyDescent="0.35">
      <c r="A16" s="158" t="s">
        <v>77</v>
      </c>
      <c r="B16" s="159" t="s">
        <v>81</v>
      </c>
      <c r="C16" s="153" t="s">
        <v>329</v>
      </c>
      <c r="D16" s="406" t="s">
        <v>79</v>
      </c>
      <c r="E16" s="161">
        <v>5</v>
      </c>
      <c r="F16" s="162">
        <v>16000</v>
      </c>
      <c r="G16" s="160">
        <f t="shared" si="8"/>
        <v>80000</v>
      </c>
      <c r="H16" s="155">
        <v>5</v>
      </c>
      <c r="I16" s="156">
        <v>16000</v>
      </c>
      <c r="J16" s="160">
        <f t="shared" si="9"/>
        <v>80000</v>
      </c>
      <c r="K16" s="161"/>
      <c r="L16" s="162"/>
      <c r="M16" s="160">
        <f t="shared" si="10"/>
        <v>0</v>
      </c>
      <c r="N16" s="161"/>
      <c r="O16" s="162"/>
      <c r="P16" s="160">
        <f t="shared" si="11"/>
        <v>0</v>
      </c>
      <c r="Q16" s="161"/>
      <c r="R16" s="156"/>
      <c r="S16" s="160">
        <f t="shared" si="12"/>
        <v>0</v>
      </c>
      <c r="T16" s="161"/>
      <c r="U16" s="156"/>
      <c r="V16" s="160">
        <f t="shared" si="13"/>
        <v>0</v>
      </c>
      <c r="W16" s="276">
        <f t="shared" si="14"/>
        <v>80000</v>
      </c>
      <c r="X16" s="262">
        <f t="shared" si="15"/>
        <v>80000</v>
      </c>
      <c r="Y16" s="262">
        <f t="shared" si="6"/>
        <v>0</v>
      </c>
      <c r="Z16" s="263">
        <f t="shared" si="7"/>
        <v>0</v>
      </c>
      <c r="AA16" s="277"/>
      <c r="AB16" s="108"/>
      <c r="AC16" s="108"/>
      <c r="AD16" s="108"/>
      <c r="AE16" s="108"/>
      <c r="AF16" s="108"/>
      <c r="AG16" s="108"/>
    </row>
    <row r="17" spans="1:33" ht="30" customHeight="1" x14ac:dyDescent="0.3">
      <c r="A17" s="401" t="s">
        <v>74</v>
      </c>
      <c r="B17" s="402" t="s">
        <v>82</v>
      </c>
      <c r="C17" s="407" t="s">
        <v>83</v>
      </c>
      <c r="D17" s="408"/>
      <c r="E17" s="163">
        <f>SUM(E18:E20)</f>
        <v>0</v>
      </c>
      <c r="F17" s="164"/>
      <c r="G17" s="165">
        <f t="shared" ref="G17" si="16">SUM(G18:G20)</f>
        <v>0</v>
      </c>
      <c r="H17" s="163">
        <f t="shared" ref="H17" si="17">SUM(H18:H20)</f>
        <v>0</v>
      </c>
      <c r="I17" s="164"/>
      <c r="J17" s="165">
        <f t="shared" ref="J17:K17" si="18">SUM(J18:J20)</f>
        <v>0</v>
      </c>
      <c r="K17" s="163">
        <f t="shared" si="18"/>
        <v>0</v>
      </c>
      <c r="L17" s="164"/>
      <c r="M17" s="165">
        <f t="shared" ref="M17:N17" si="19">SUM(M18:M20)</f>
        <v>0</v>
      </c>
      <c r="N17" s="163">
        <f t="shared" si="19"/>
        <v>0</v>
      </c>
      <c r="O17" s="164"/>
      <c r="P17" s="165">
        <f t="shared" ref="P17:Q17" si="20">SUM(P18:P20)</f>
        <v>0</v>
      </c>
      <c r="Q17" s="163">
        <f t="shared" si="20"/>
        <v>0</v>
      </c>
      <c r="R17" s="164"/>
      <c r="S17" s="165">
        <f t="shared" ref="S17:T17" si="21">SUM(S18:S20)</f>
        <v>0</v>
      </c>
      <c r="T17" s="163">
        <f t="shared" si="21"/>
        <v>0</v>
      </c>
      <c r="U17" s="164"/>
      <c r="V17" s="165">
        <f t="shared" ref="V17:X17" si="22">SUM(V18:V20)</f>
        <v>0</v>
      </c>
      <c r="W17" s="165">
        <f t="shared" si="22"/>
        <v>0</v>
      </c>
      <c r="X17" s="358">
        <f t="shared" si="22"/>
        <v>0</v>
      </c>
      <c r="Y17" s="358">
        <f t="shared" si="6"/>
        <v>0</v>
      </c>
      <c r="Z17" s="358" t="e">
        <f t="shared" si="7"/>
        <v>#DIV/0!</v>
      </c>
      <c r="AA17" s="270"/>
      <c r="AB17" s="106"/>
      <c r="AC17" s="106"/>
      <c r="AD17" s="106"/>
      <c r="AE17" s="106"/>
      <c r="AF17" s="106"/>
      <c r="AG17" s="106"/>
    </row>
    <row r="18" spans="1:33" ht="30" customHeight="1" x14ac:dyDescent="0.3">
      <c r="A18" s="151" t="s">
        <v>77</v>
      </c>
      <c r="B18" s="152" t="s">
        <v>84</v>
      </c>
      <c r="C18" s="153" t="s">
        <v>363</v>
      </c>
      <c r="D18" s="154" t="s">
        <v>79</v>
      </c>
      <c r="E18" s="155"/>
      <c r="F18" s="156"/>
      <c r="G18" s="157">
        <f t="shared" ref="G18:G20" si="23">E18*F18</f>
        <v>0</v>
      </c>
      <c r="H18" s="155"/>
      <c r="I18" s="156"/>
      <c r="J18" s="157">
        <f t="shared" ref="J18:J20" si="24">H18*I18</f>
        <v>0</v>
      </c>
      <c r="K18" s="155"/>
      <c r="L18" s="156"/>
      <c r="M18" s="157">
        <f t="shared" ref="M18:M20" si="25">K18*L18</f>
        <v>0</v>
      </c>
      <c r="N18" s="155"/>
      <c r="O18" s="156"/>
      <c r="P18" s="157">
        <f t="shared" ref="P18:P20" si="26">N18*O18</f>
        <v>0</v>
      </c>
      <c r="Q18" s="155"/>
      <c r="R18" s="156"/>
      <c r="S18" s="157">
        <f t="shared" ref="S18:S20" si="27">Q18*R18</f>
        <v>0</v>
      </c>
      <c r="T18" s="155"/>
      <c r="U18" s="156"/>
      <c r="V18" s="157">
        <f t="shared" ref="V18:V20" si="28">T18*U18</f>
        <v>0</v>
      </c>
      <c r="W18" s="275">
        <f t="shared" ref="W18:W20" si="29">G18+M18+S18</f>
        <v>0</v>
      </c>
      <c r="X18" s="262">
        <f t="shared" ref="X18:X20" si="30">J18+P18+V18</f>
        <v>0</v>
      </c>
      <c r="Y18" s="262">
        <f t="shared" si="6"/>
        <v>0</v>
      </c>
      <c r="Z18" s="263" t="e">
        <f t="shared" si="7"/>
        <v>#DIV/0!</v>
      </c>
      <c r="AA18" s="272"/>
      <c r="AB18" s="108"/>
      <c r="AC18" s="108"/>
      <c r="AD18" s="108"/>
      <c r="AE18" s="108"/>
      <c r="AF18" s="108"/>
      <c r="AG18" s="108"/>
    </row>
    <row r="19" spans="1:33" ht="30" customHeight="1" x14ac:dyDescent="0.3">
      <c r="A19" s="151" t="s">
        <v>77</v>
      </c>
      <c r="B19" s="152" t="s">
        <v>85</v>
      </c>
      <c r="C19" s="153" t="s">
        <v>363</v>
      </c>
      <c r="D19" s="154" t="s">
        <v>79</v>
      </c>
      <c r="E19" s="155"/>
      <c r="F19" s="156"/>
      <c r="G19" s="157">
        <f t="shared" si="23"/>
        <v>0</v>
      </c>
      <c r="H19" s="155"/>
      <c r="I19" s="156"/>
      <c r="J19" s="157">
        <f t="shared" si="24"/>
        <v>0</v>
      </c>
      <c r="K19" s="155"/>
      <c r="L19" s="156"/>
      <c r="M19" s="157">
        <f t="shared" si="25"/>
        <v>0</v>
      </c>
      <c r="N19" s="155"/>
      <c r="O19" s="156"/>
      <c r="P19" s="157">
        <f t="shared" si="26"/>
        <v>0</v>
      </c>
      <c r="Q19" s="155"/>
      <c r="R19" s="156"/>
      <c r="S19" s="157">
        <f t="shared" si="27"/>
        <v>0</v>
      </c>
      <c r="T19" s="155"/>
      <c r="U19" s="156"/>
      <c r="V19" s="157">
        <f t="shared" si="28"/>
        <v>0</v>
      </c>
      <c r="W19" s="275">
        <f t="shared" si="29"/>
        <v>0</v>
      </c>
      <c r="X19" s="262">
        <f t="shared" si="30"/>
        <v>0</v>
      </c>
      <c r="Y19" s="262">
        <f t="shared" si="6"/>
        <v>0</v>
      </c>
      <c r="Z19" s="263" t="e">
        <f t="shared" si="7"/>
        <v>#DIV/0!</v>
      </c>
      <c r="AA19" s="272"/>
      <c r="AB19" s="108"/>
      <c r="AC19" s="108"/>
      <c r="AD19" s="108"/>
      <c r="AE19" s="108"/>
      <c r="AF19" s="108"/>
      <c r="AG19" s="108"/>
    </row>
    <row r="20" spans="1:33" ht="30" customHeight="1" thickBot="1" x14ac:dyDescent="0.35">
      <c r="A20" s="409" t="s">
        <v>77</v>
      </c>
      <c r="B20" s="159" t="s">
        <v>86</v>
      </c>
      <c r="C20" s="153" t="s">
        <v>363</v>
      </c>
      <c r="D20" s="244" t="s">
        <v>79</v>
      </c>
      <c r="E20" s="166"/>
      <c r="F20" s="167"/>
      <c r="G20" s="168">
        <f t="shared" si="23"/>
        <v>0</v>
      </c>
      <c r="H20" s="161"/>
      <c r="I20" s="162"/>
      <c r="J20" s="160">
        <f t="shared" si="24"/>
        <v>0</v>
      </c>
      <c r="K20" s="166"/>
      <c r="L20" s="167"/>
      <c r="M20" s="168">
        <f t="shared" si="25"/>
        <v>0</v>
      </c>
      <c r="N20" s="166"/>
      <c r="O20" s="167"/>
      <c r="P20" s="168">
        <f t="shared" si="26"/>
        <v>0</v>
      </c>
      <c r="Q20" s="166"/>
      <c r="R20" s="167"/>
      <c r="S20" s="168">
        <f t="shared" si="27"/>
        <v>0</v>
      </c>
      <c r="T20" s="166"/>
      <c r="U20" s="167"/>
      <c r="V20" s="168">
        <f t="shared" si="28"/>
        <v>0</v>
      </c>
      <c r="W20" s="276">
        <f t="shared" si="29"/>
        <v>0</v>
      </c>
      <c r="X20" s="262">
        <f t="shared" si="30"/>
        <v>0</v>
      </c>
      <c r="Y20" s="262">
        <f t="shared" si="6"/>
        <v>0</v>
      </c>
      <c r="Z20" s="263" t="e">
        <f t="shared" si="7"/>
        <v>#DIV/0!</v>
      </c>
      <c r="AA20" s="268"/>
      <c r="AB20" s="108"/>
      <c r="AC20" s="108"/>
      <c r="AD20" s="108"/>
      <c r="AE20" s="108"/>
      <c r="AF20" s="108"/>
      <c r="AG20" s="108"/>
    </row>
    <row r="21" spans="1:33" ht="30" customHeight="1" x14ac:dyDescent="0.3">
      <c r="A21" s="401" t="s">
        <v>74</v>
      </c>
      <c r="B21" s="402" t="s">
        <v>87</v>
      </c>
      <c r="C21" s="407" t="s">
        <v>364</v>
      </c>
      <c r="D21" s="408"/>
      <c r="E21" s="163">
        <f>SUM(E22:E26)</f>
        <v>17</v>
      </c>
      <c r="F21" s="164"/>
      <c r="G21" s="170">
        <f t="shared" ref="G21" si="31">SUM(G22:G26)</f>
        <v>260000</v>
      </c>
      <c r="H21" s="171">
        <f t="shared" ref="H21" si="32">SUM(H22:H26)</f>
        <v>17</v>
      </c>
      <c r="I21" s="172"/>
      <c r="J21" s="173">
        <f t="shared" ref="J21:K21" si="33">SUM(J22:J26)</f>
        <v>260000</v>
      </c>
      <c r="K21" s="169">
        <f t="shared" si="33"/>
        <v>0</v>
      </c>
      <c r="L21" s="164"/>
      <c r="M21" s="165">
        <f t="shared" ref="M21:N21" si="34">SUM(M22:M26)</f>
        <v>0</v>
      </c>
      <c r="N21" s="163">
        <f t="shared" si="34"/>
        <v>0</v>
      </c>
      <c r="O21" s="164"/>
      <c r="P21" s="165">
        <f t="shared" ref="P21:Q21" si="35">SUM(P22:P26)</f>
        <v>0</v>
      </c>
      <c r="Q21" s="163">
        <f t="shared" si="35"/>
        <v>0</v>
      </c>
      <c r="R21" s="164"/>
      <c r="S21" s="165">
        <f t="shared" ref="S21:T21" si="36">SUM(S22:S26)</f>
        <v>0</v>
      </c>
      <c r="T21" s="163">
        <f t="shared" si="36"/>
        <v>0</v>
      </c>
      <c r="U21" s="164"/>
      <c r="V21" s="165">
        <f t="shared" ref="V21:X21" si="37">SUM(V22:V26)</f>
        <v>0</v>
      </c>
      <c r="W21" s="165">
        <f t="shared" si="37"/>
        <v>260000</v>
      </c>
      <c r="X21" s="165">
        <f t="shared" si="37"/>
        <v>260000</v>
      </c>
      <c r="Y21" s="357">
        <f t="shared" si="6"/>
        <v>0</v>
      </c>
      <c r="Z21" s="374">
        <f t="shared" si="7"/>
        <v>0</v>
      </c>
      <c r="AA21" s="270"/>
      <c r="AB21" s="106"/>
      <c r="AC21" s="106"/>
      <c r="AD21" s="106"/>
      <c r="AE21" s="106"/>
      <c r="AF21" s="106"/>
      <c r="AG21" s="106"/>
    </row>
    <row r="22" spans="1:33" ht="30" customHeight="1" x14ac:dyDescent="0.3">
      <c r="A22" s="151" t="s">
        <v>77</v>
      </c>
      <c r="B22" s="152" t="s">
        <v>88</v>
      </c>
      <c r="C22" s="153" t="s">
        <v>330</v>
      </c>
      <c r="D22" s="154" t="s">
        <v>79</v>
      </c>
      <c r="E22" s="155">
        <v>3</v>
      </c>
      <c r="F22" s="156">
        <v>15000</v>
      </c>
      <c r="G22" s="174">
        <f t="shared" ref="G22:G26" si="38">E22*F22</f>
        <v>45000</v>
      </c>
      <c r="H22" s="180">
        <v>3</v>
      </c>
      <c r="I22" s="156">
        <v>15000</v>
      </c>
      <c r="J22" s="181">
        <f t="shared" ref="J22:J26" si="39">H22*I22</f>
        <v>45000</v>
      </c>
      <c r="K22" s="175"/>
      <c r="L22" s="156"/>
      <c r="M22" s="157">
        <f t="shared" ref="M22:M26" si="40">K22*L22</f>
        <v>0</v>
      </c>
      <c r="N22" s="155"/>
      <c r="O22" s="156"/>
      <c r="P22" s="157">
        <f t="shared" ref="P22:P26" si="41">N22*O22</f>
        <v>0</v>
      </c>
      <c r="Q22" s="155"/>
      <c r="R22" s="156"/>
      <c r="S22" s="157">
        <f t="shared" ref="S22:S26" si="42">Q22*R22</f>
        <v>0</v>
      </c>
      <c r="T22" s="155"/>
      <c r="U22" s="156"/>
      <c r="V22" s="157">
        <f t="shared" ref="V22:V26" si="43">T22*U22</f>
        <v>0</v>
      </c>
      <c r="W22" s="275">
        <f t="shared" ref="W22:W26" si="44">G22+M22+S22</f>
        <v>45000</v>
      </c>
      <c r="X22" s="262">
        <f t="shared" ref="X22:X26" si="45">J22+P22+V22</f>
        <v>45000</v>
      </c>
      <c r="Y22" s="262">
        <f t="shared" si="6"/>
        <v>0</v>
      </c>
      <c r="Z22" s="263">
        <f t="shared" si="7"/>
        <v>0</v>
      </c>
      <c r="AA22" s="272"/>
      <c r="AB22" s="108"/>
      <c r="AC22" s="108"/>
      <c r="AD22" s="108"/>
      <c r="AE22" s="108"/>
      <c r="AF22" s="108"/>
      <c r="AG22" s="108"/>
    </row>
    <row r="23" spans="1:33" ht="30" customHeight="1" x14ac:dyDescent="0.3">
      <c r="A23" s="151" t="s">
        <v>77</v>
      </c>
      <c r="B23" s="152" t="s">
        <v>89</v>
      </c>
      <c r="C23" s="153" t="s">
        <v>331</v>
      </c>
      <c r="D23" s="154" t="s">
        <v>79</v>
      </c>
      <c r="E23" s="155">
        <v>3</v>
      </c>
      <c r="F23" s="156">
        <v>15000</v>
      </c>
      <c r="G23" s="174">
        <f t="shared" si="38"/>
        <v>45000</v>
      </c>
      <c r="H23" s="182">
        <v>3</v>
      </c>
      <c r="I23" s="156">
        <v>15000</v>
      </c>
      <c r="J23" s="181">
        <f t="shared" si="39"/>
        <v>45000</v>
      </c>
      <c r="K23" s="175"/>
      <c r="L23" s="156"/>
      <c r="M23" s="157">
        <f t="shared" si="40"/>
        <v>0</v>
      </c>
      <c r="N23" s="155"/>
      <c r="O23" s="156"/>
      <c r="P23" s="157">
        <f t="shared" si="41"/>
        <v>0</v>
      </c>
      <c r="Q23" s="155"/>
      <c r="R23" s="156"/>
      <c r="S23" s="157">
        <f t="shared" si="42"/>
        <v>0</v>
      </c>
      <c r="T23" s="155"/>
      <c r="U23" s="156"/>
      <c r="V23" s="157">
        <f t="shared" si="43"/>
        <v>0</v>
      </c>
      <c r="W23" s="275">
        <f t="shared" si="44"/>
        <v>45000</v>
      </c>
      <c r="X23" s="262">
        <f t="shared" si="45"/>
        <v>45000</v>
      </c>
      <c r="Y23" s="262">
        <f t="shared" si="6"/>
        <v>0</v>
      </c>
      <c r="Z23" s="263">
        <f t="shared" si="7"/>
        <v>0</v>
      </c>
      <c r="AA23" s="272"/>
      <c r="AB23" s="108"/>
      <c r="AC23" s="108"/>
      <c r="AD23" s="108"/>
      <c r="AE23" s="108"/>
      <c r="AF23" s="108"/>
      <c r="AG23" s="108"/>
    </row>
    <row r="24" spans="1:33" ht="30" customHeight="1" thickBot="1" x14ac:dyDescent="0.35">
      <c r="A24" s="158" t="s">
        <v>77</v>
      </c>
      <c r="B24" s="177" t="s">
        <v>90</v>
      </c>
      <c r="C24" s="153" t="s">
        <v>332</v>
      </c>
      <c r="D24" s="154" t="s">
        <v>79</v>
      </c>
      <c r="E24" s="155">
        <v>3</v>
      </c>
      <c r="F24" s="156">
        <v>15000</v>
      </c>
      <c r="G24" s="178">
        <f t="shared" si="38"/>
        <v>45000</v>
      </c>
      <c r="H24" s="182">
        <v>3</v>
      </c>
      <c r="I24" s="156">
        <v>15000</v>
      </c>
      <c r="J24" s="181">
        <f t="shared" si="39"/>
        <v>45000</v>
      </c>
      <c r="K24" s="176"/>
      <c r="L24" s="162"/>
      <c r="M24" s="160"/>
      <c r="N24" s="161"/>
      <c r="O24" s="162"/>
      <c r="P24" s="160"/>
      <c r="Q24" s="161"/>
      <c r="R24" s="162"/>
      <c r="S24" s="160"/>
      <c r="T24" s="161"/>
      <c r="U24" s="162"/>
      <c r="V24" s="160"/>
      <c r="W24" s="275">
        <f t="shared" ref="W24:W25" si="46">G24+M24+S24</f>
        <v>45000</v>
      </c>
      <c r="X24" s="262">
        <f t="shared" ref="X24:X25" si="47">J24+P24+V24</f>
        <v>45000</v>
      </c>
      <c r="Y24" s="262">
        <f t="shared" ref="Y24:Y25" si="48">W24-X24</f>
        <v>0</v>
      </c>
      <c r="Z24" s="263">
        <f t="shared" ref="Z24:Z25" si="49">Y24/W24</f>
        <v>0</v>
      </c>
      <c r="AA24" s="277"/>
      <c r="AB24" s="108"/>
      <c r="AC24" s="108"/>
      <c r="AD24" s="108"/>
      <c r="AE24" s="108"/>
      <c r="AF24" s="108"/>
      <c r="AG24" s="108"/>
    </row>
    <row r="25" spans="1:33" ht="30" customHeight="1" x14ac:dyDescent="0.3">
      <c r="A25" s="151" t="s">
        <v>77</v>
      </c>
      <c r="B25" s="152" t="s">
        <v>365</v>
      </c>
      <c r="C25" s="153" t="s">
        <v>333</v>
      </c>
      <c r="D25" s="154" t="s">
        <v>79</v>
      </c>
      <c r="E25" s="155">
        <v>3</v>
      </c>
      <c r="F25" s="156">
        <v>15000</v>
      </c>
      <c r="G25" s="174">
        <f t="shared" si="38"/>
        <v>45000</v>
      </c>
      <c r="H25" s="182">
        <v>3</v>
      </c>
      <c r="I25" s="156">
        <v>15000</v>
      </c>
      <c r="J25" s="181">
        <f t="shared" si="39"/>
        <v>45000</v>
      </c>
      <c r="K25" s="176"/>
      <c r="L25" s="162"/>
      <c r="M25" s="160"/>
      <c r="N25" s="161"/>
      <c r="O25" s="162"/>
      <c r="P25" s="160"/>
      <c r="Q25" s="161"/>
      <c r="R25" s="162"/>
      <c r="S25" s="160"/>
      <c r="T25" s="161"/>
      <c r="U25" s="162"/>
      <c r="V25" s="160"/>
      <c r="W25" s="275">
        <f t="shared" si="46"/>
        <v>45000</v>
      </c>
      <c r="X25" s="262">
        <f t="shared" si="47"/>
        <v>45000</v>
      </c>
      <c r="Y25" s="262">
        <f t="shared" si="48"/>
        <v>0</v>
      </c>
      <c r="Z25" s="263">
        <f t="shared" si="49"/>
        <v>0</v>
      </c>
      <c r="AA25" s="277"/>
      <c r="AB25" s="108"/>
      <c r="AC25" s="108"/>
      <c r="AD25" s="108"/>
      <c r="AE25" s="108"/>
      <c r="AF25" s="108"/>
      <c r="AG25" s="108"/>
    </row>
    <row r="26" spans="1:33" ht="30" customHeight="1" thickBot="1" x14ac:dyDescent="0.35">
      <c r="A26" s="158" t="s">
        <v>77</v>
      </c>
      <c r="B26" s="177" t="s">
        <v>366</v>
      </c>
      <c r="C26" s="153" t="s">
        <v>334</v>
      </c>
      <c r="D26" s="406" t="s">
        <v>79</v>
      </c>
      <c r="E26" s="161">
        <v>5</v>
      </c>
      <c r="F26" s="162">
        <v>16000</v>
      </c>
      <c r="G26" s="178">
        <f t="shared" si="38"/>
        <v>80000</v>
      </c>
      <c r="H26" s="183">
        <v>5</v>
      </c>
      <c r="I26" s="184">
        <v>16000</v>
      </c>
      <c r="J26" s="185">
        <f t="shared" si="39"/>
        <v>80000</v>
      </c>
      <c r="K26" s="179"/>
      <c r="L26" s="167"/>
      <c r="M26" s="168">
        <f t="shared" si="40"/>
        <v>0</v>
      </c>
      <c r="N26" s="166"/>
      <c r="O26" s="167"/>
      <c r="P26" s="168">
        <f t="shared" si="41"/>
        <v>0</v>
      </c>
      <c r="Q26" s="166"/>
      <c r="R26" s="167"/>
      <c r="S26" s="168">
        <f t="shared" si="42"/>
        <v>0</v>
      </c>
      <c r="T26" s="166"/>
      <c r="U26" s="167"/>
      <c r="V26" s="168">
        <f t="shared" si="43"/>
        <v>0</v>
      </c>
      <c r="W26" s="276">
        <f t="shared" si="44"/>
        <v>80000</v>
      </c>
      <c r="X26" s="262">
        <f t="shared" si="45"/>
        <v>80000</v>
      </c>
      <c r="Y26" s="262">
        <f t="shared" si="6"/>
        <v>0</v>
      </c>
      <c r="Z26" s="263">
        <f t="shared" si="7"/>
        <v>0</v>
      </c>
      <c r="AA26" s="268"/>
      <c r="AB26" s="108"/>
      <c r="AC26" s="108"/>
      <c r="AD26" s="108"/>
      <c r="AE26" s="108"/>
      <c r="AF26" s="108"/>
      <c r="AG26" s="108"/>
    </row>
    <row r="27" spans="1:33" ht="30" customHeight="1" x14ac:dyDescent="0.3">
      <c r="A27" s="401" t="s">
        <v>72</v>
      </c>
      <c r="B27" s="402" t="s">
        <v>91</v>
      </c>
      <c r="C27" s="407" t="s">
        <v>92</v>
      </c>
      <c r="D27" s="408"/>
      <c r="E27" s="163">
        <f>SUM(E28:E30)</f>
        <v>500000</v>
      </c>
      <c r="F27" s="164"/>
      <c r="G27" s="165">
        <f t="shared" ref="G27" si="50">SUM(G28:G30)</f>
        <v>110000</v>
      </c>
      <c r="H27" s="186">
        <f t="shared" ref="H27" si="51">SUM(H28:H30)</f>
        <v>500000</v>
      </c>
      <c r="I27" s="187"/>
      <c r="J27" s="188">
        <f t="shared" ref="J27:K27" si="52">SUM(J28:J30)</f>
        <v>110000</v>
      </c>
      <c r="K27" s="163">
        <f t="shared" si="52"/>
        <v>0</v>
      </c>
      <c r="L27" s="164"/>
      <c r="M27" s="165">
        <f t="shared" ref="M27:N27" si="53">SUM(M28:M30)</f>
        <v>0</v>
      </c>
      <c r="N27" s="163">
        <f t="shared" si="53"/>
        <v>0</v>
      </c>
      <c r="O27" s="164"/>
      <c r="P27" s="165">
        <f t="shared" ref="P27:Q27" si="54">SUM(P28:P30)</f>
        <v>0</v>
      </c>
      <c r="Q27" s="163">
        <f t="shared" si="54"/>
        <v>0</v>
      </c>
      <c r="R27" s="164"/>
      <c r="S27" s="165">
        <f t="shared" ref="S27:T27" si="55">SUM(S28:S30)</f>
        <v>0</v>
      </c>
      <c r="T27" s="163">
        <f t="shared" si="55"/>
        <v>0</v>
      </c>
      <c r="U27" s="164"/>
      <c r="V27" s="165">
        <f t="shared" ref="V27:X27" si="56">SUM(V28:V30)</f>
        <v>0</v>
      </c>
      <c r="W27" s="165">
        <f t="shared" si="56"/>
        <v>110000</v>
      </c>
      <c r="X27" s="165">
        <f t="shared" si="56"/>
        <v>110000</v>
      </c>
      <c r="Y27" s="357">
        <f t="shared" si="6"/>
        <v>0</v>
      </c>
      <c r="Z27" s="374">
        <f t="shared" si="7"/>
        <v>0</v>
      </c>
      <c r="AA27" s="270"/>
      <c r="AB27" s="95"/>
      <c r="AC27" s="95"/>
      <c r="AD27" s="95"/>
      <c r="AE27" s="95"/>
      <c r="AF27" s="95"/>
      <c r="AG27" s="95"/>
    </row>
    <row r="28" spans="1:33" ht="30" customHeight="1" x14ac:dyDescent="0.3">
      <c r="A28" s="410" t="s">
        <v>77</v>
      </c>
      <c r="B28" s="411" t="s">
        <v>93</v>
      </c>
      <c r="C28" s="153" t="s">
        <v>94</v>
      </c>
      <c r="D28" s="412"/>
      <c r="E28" s="189">
        <f>G13</f>
        <v>240000</v>
      </c>
      <c r="F28" s="190">
        <v>0.22</v>
      </c>
      <c r="G28" s="191">
        <f t="shared" ref="G28:G30" si="57">E28*F28</f>
        <v>52800</v>
      </c>
      <c r="H28" s="189">
        <f>J13</f>
        <v>240000</v>
      </c>
      <c r="I28" s="190">
        <v>0.22</v>
      </c>
      <c r="J28" s="191">
        <f t="shared" ref="J28:J30" si="58">H28*I28</f>
        <v>52800</v>
      </c>
      <c r="K28" s="189">
        <f>M13</f>
        <v>0</v>
      </c>
      <c r="L28" s="190">
        <v>0.22</v>
      </c>
      <c r="M28" s="191">
        <f t="shared" ref="M28:M30" si="59">K28*L28</f>
        <v>0</v>
      </c>
      <c r="N28" s="189">
        <f>P13</f>
        <v>0</v>
      </c>
      <c r="O28" s="190">
        <v>0.22</v>
      </c>
      <c r="P28" s="191">
        <f t="shared" ref="P28:P30" si="60">N28*O28</f>
        <v>0</v>
      </c>
      <c r="Q28" s="189">
        <f>S13</f>
        <v>0</v>
      </c>
      <c r="R28" s="190">
        <v>0.22</v>
      </c>
      <c r="S28" s="191">
        <f t="shared" ref="S28:S30" si="61">Q28*R28</f>
        <v>0</v>
      </c>
      <c r="T28" s="189">
        <f>V13</f>
        <v>0</v>
      </c>
      <c r="U28" s="190">
        <v>0.22</v>
      </c>
      <c r="V28" s="191">
        <f t="shared" ref="V28:V30" si="62">T28*U28</f>
        <v>0</v>
      </c>
      <c r="W28" s="262">
        <f t="shared" ref="W28:W30" si="63">G28+M28+S28</f>
        <v>52800</v>
      </c>
      <c r="X28" s="262">
        <f t="shared" ref="X28:X30" si="64">J28+P28+V28</f>
        <v>52800</v>
      </c>
      <c r="Y28" s="262">
        <f t="shared" si="6"/>
        <v>0</v>
      </c>
      <c r="Z28" s="263">
        <f t="shared" si="7"/>
        <v>0</v>
      </c>
      <c r="AA28" s="413"/>
      <c r="AB28" s="107"/>
      <c r="AC28" s="108"/>
      <c r="AD28" s="108"/>
      <c r="AE28" s="108"/>
      <c r="AF28" s="108"/>
      <c r="AG28" s="108"/>
    </row>
    <row r="29" spans="1:33" ht="30" customHeight="1" x14ac:dyDescent="0.3">
      <c r="A29" s="151" t="s">
        <v>77</v>
      </c>
      <c r="B29" s="152" t="s">
        <v>95</v>
      </c>
      <c r="C29" s="153" t="s">
        <v>367</v>
      </c>
      <c r="D29" s="154"/>
      <c r="E29" s="155">
        <f>G17</f>
        <v>0</v>
      </c>
      <c r="F29" s="156">
        <v>0.22</v>
      </c>
      <c r="G29" s="157">
        <f t="shared" si="57"/>
        <v>0</v>
      </c>
      <c r="H29" s="155">
        <f>J17</f>
        <v>0</v>
      </c>
      <c r="I29" s="156">
        <v>0.22</v>
      </c>
      <c r="J29" s="157">
        <f t="shared" si="58"/>
        <v>0</v>
      </c>
      <c r="K29" s="155">
        <f>M17</f>
        <v>0</v>
      </c>
      <c r="L29" s="156">
        <v>0.22</v>
      </c>
      <c r="M29" s="157">
        <f t="shared" si="59"/>
        <v>0</v>
      </c>
      <c r="N29" s="155">
        <f>P17</f>
        <v>0</v>
      </c>
      <c r="O29" s="156">
        <v>0.22</v>
      </c>
      <c r="P29" s="157">
        <f t="shared" si="60"/>
        <v>0</v>
      </c>
      <c r="Q29" s="155">
        <f>S17</f>
        <v>0</v>
      </c>
      <c r="R29" s="156">
        <v>0.22</v>
      </c>
      <c r="S29" s="157">
        <f t="shared" si="61"/>
        <v>0</v>
      </c>
      <c r="T29" s="155">
        <f>V17</f>
        <v>0</v>
      </c>
      <c r="U29" s="156">
        <v>0.22</v>
      </c>
      <c r="V29" s="157">
        <f t="shared" si="62"/>
        <v>0</v>
      </c>
      <c r="W29" s="275">
        <f t="shared" si="63"/>
        <v>0</v>
      </c>
      <c r="X29" s="262">
        <f t="shared" si="64"/>
        <v>0</v>
      </c>
      <c r="Y29" s="262">
        <f t="shared" si="6"/>
        <v>0</v>
      </c>
      <c r="Z29" s="263" t="e">
        <f t="shared" si="7"/>
        <v>#DIV/0!</v>
      </c>
      <c r="AA29" s="272"/>
      <c r="AB29" s="108"/>
      <c r="AC29" s="108"/>
      <c r="AD29" s="108"/>
      <c r="AE29" s="108"/>
      <c r="AF29" s="108"/>
      <c r="AG29" s="108"/>
    </row>
    <row r="30" spans="1:33" ht="30" customHeight="1" thickBot="1" x14ac:dyDescent="0.35">
      <c r="A30" s="158" t="s">
        <v>77</v>
      </c>
      <c r="B30" s="177" t="s">
        <v>96</v>
      </c>
      <c r="C30" s="192" t="s">
        <v>364</v>
      </c>
      <c r="D30" s="406"/>
      <c r="E30" s="161">
        <f>G21</f>
        <v>260000</v>
      </c>
      <c r="F30" s="162">
        <v>0.22</v>
      </c>
      <c r="G30" s="160">
        <f t="shared" si="57"/>
        <v>57200</v>
      </c>
      <c r="H30" s="161">
        <f>J21</f>
        <v>260000</v>
      </c>
      <c r="I30" s="162">
        <v>0.22</v>
      </c>
      <c r="J30" s="160">
        <f t="shared" si="58"/>
        <v>57200</v>
      </c>
      <c r="K30" s="161">
        <f>M21</f>
        <v>0</v>
      </c>
      <c r="L30" s="162">
        <v>0.22</v>
      </c>
      <c r="M30" s="160">
        <f t="shared" si="59"/>
        <v>0</v>
      </c>
      <c r="N30" s="161">
        <f>P21</f>
        <v>0</v>
      </c>
      <c r="O30" s="162">
        <v>0.22</v>
      </c>
      <c r="P30" s="160">
        <f t="shared" si="60"/>
        <v>0</v>
      </c>
      <c r="Q30" s="161">
        <f>S21</f>
        <v>0</v>
      </c>
      <c r="R30" s="162">
        <v>0.22</v>
      </c>
      <c r="S30" s="160">
        <f t="shared" si="61"/>
        <v>0</v>
      </c>
      <c r="T30" s="161">
        <f>V21</f>
        <v>0</v>
      </c>
      <c r="U30" s="162">
        <v>0.22</v>
      </c>
      <c r="V30" s="160">
        <f t="shared" si="62"/>
        <v>0</v>
      </c>
      <c r="W30" s="276">
        <f t="shared" si="63"/>
        <v>57200</v>
      </c>
      <c r="X30" s="262">
        <f t="shared" si="64"/>
        <v>57200</v>
      </c>
      <c r="Y30" s="262">
        <f t="shared" si="6"/>
        <v>0</v>
      </c>
      <c r="Z30" s="263">
        <f t="shared" si="7"/>
        <v>0</v>
      </c>
      <c r="AA30" s="277"/>
      <c r="AB30" s="108"/>
      <c r="AC30" s="108"/>
      <c r="AD30" s="108"/>
      <c r="AE30" s="108"/>
      <c r="AF30" s="108"/>
      <c r="AG30" s="108"/>
    </row>
    <row r="31" spans="1:33" ht="30" customHeight="1" x14ac:dyDescent="0.3">
      <c r="A31" s="401" t="s">
        <v>74</v>
      </c>
      <c r="B31" s="402" t="s">
        <v>97</v>
      </c>
      <c r="C31" s="407" t="s">
        <v>368</v>
      </c>
      <c r="D31" s="408"/>
      <c r="E31" s="163">
        <f>SUM(E32:E34)</f>
        <v>0</v>
      </c>
      <c r="F31" s="164"/>
      <c r="G31" s="165">
        <f t="shared" ref="G31" si="65">SUM(G32:G34)</f>
        <v>0</v>
      </c>
      <c r="H31" s="163">
        <f t="shared" ref="H31" si="66">SUM(H32:H34)</f>
        <v>0</v>
      </c>
      <c r="I31" s="164"/>
      <c r="J31" s="165">
        <f t="shared" ref="J31:K31" si="67">SUM(J32:J34)</f>
        <v>0</v>
      </c>
      <c r="K31" s="163">
        <f t="shared" si="67"/>
        <v>0</v>
      </c>
      <c r="L31" s="164"/>
      <c r="M31" s="165">
        <f t="shared" ref="M31:N31" si="68">SUM(M32:M34)</f>
        <v>0</v>
      </c>
      <c r="N31" s="163">
        <f t="shared" si="68"/>
        <v>0</v>
      </c>
      <c r="O31" s="164"/>
      <c r="P31" s="165">
        <f t="shared" ref="P31:Q31" si="69">SUM(P32:P34)</f>
        <v>0</v>
      </c>
      <c r="Q31" s="163">
        <f t="shared" si="69"/>
        <v>0</v>
      </c>
      <c r="R31" s="164"/>
      <c r="S31" s="165">
        <f t="shared" ref="S31:T31" si="70">SUM(S32:S34)</f>
        <v>0</v>
      </c>
      <c r="T31" s="163">
        <f t="shared" si="70"/>
        <v>0</v>
      </c>
      <c r="U31" s="164"/>
      <c r="V31" s="165">
        <f t="shared" ref="V31:X31" si="71">SUM(V32:V34)</f>
        <v>0</v>
      </c>
      <c r="W31" s="165">
        <f t="shared" si="71"/>
        <v>0</v>
      </c>
      <c r="X31" s="165">
        <f t="shared" si="71"/>
        <v>0</v>
      </c>
      <c r="Y31" s="165">
        <f t="shared" si="6"/>
        <v>0</v>
      </c>
      <c r="Z31" s="165" t="e">
        <f t="shared" si="7"/>
        <v>#DIV/0!</v>
      </c>
      <c r="AA31" s="270"/>
      <c r="AB31" s="95"/>
      <c r="AC31" s="95"/>
      <c r="AD31" s="95"/>
      <c r="AE31" s="95"/>
      <c r="AF31" s="95"/>
      <c r="AG31" s="95"/>
    </row>
    <row r="32" spans="1:33" ht="30" customHeight="1" x14ac:dyDescent="0.3">
      <c r="A32" s="151" t="s">
        <v>77</v>
      </c>
      <c r="B32" s="411" t="s">
        <v>98</v>
      </c>
      <c r="C32" s="153" t="s">
        <v>369</v>
      </c>
      <c r="D32" s="154" t="s">
        <v>79</v>
      </c>
      <c r="E32" s="155"/>
      <c r="F32" s="156"/>
      <c r="G32" s="157">
        <f t="shared" ref="G32:G34" si="72">E32*F32</f>
        <v>0</v>
      </c>
      <c r="H32" s="155"/>
      <c r="I32" s="156"/>
      <c r="J32" s="157">
        <f t="shared" ref="J32:J34" si="73">H32*I32</f>
        <v>0</v>
      </c>
      <c r="K32" s="155"/>
      <c r="L32" s="156"/>
      <c r="M32" s="157">
        <f t="shared" ref="M32:M34" si="74">K32*L32</f>
        <v>0</v>
      </c>
      <c r="N32" s="155"/>
      <c r="O32" s="156"/>
      <c r="P32" s="157">
        <f t="shared" ref="P32:P34" si="75">N32*O32</f>
        <v>0</v>
      </c>
      <c r="Q32" s="155"/>
      <c r="R32" s="156"/>
      <c r="S32" s="157">
        <f t="shared" ref="S32:S34" si="76">Q32*R32</f>
        <v>0</v>
      </c>
      <c r="T32" s="155"/>
      <c r="U32" s="156"/>
      <c r="V32" s="157">
        <f t="shared" ref="V32:V34" si="77">T32*U32</f>
        <v>0</v>
      </c>
      <c r="W32" s="275">
        <f t="shared" ref="W32:W34" si="78">G32+M32+S32</f>
        <v>0</v>
      </c>
      <c r="X32" s="262">
        <f t="shared" ref="X32:X34" si="79">J32+P32+V32</f>
        <v>0</v>
      </c>
      <c r="Y32" s="262">
        <f t="shared" si="6"/>
        <v>0</v>
      </c>
      <c r="Z32" s="263" t="e">
        <f t="shared" si="7"/>
        <v>#DIV/0!</v>
      </c>
      <c r="AA32" s="272"/>
      <c r="AB32" s="95"/>
      <c r="AC32" s="95"/>
      <c r="AD32" s="95"/>
      <c r="AE32" s="95"/>
      <c r="AF32" s="95"/>
      <c r="AG32" s="95"/>
    </row>
    <row r="33" spans="1:33" ht="30" customHeight="1" x14ac:dyDescent="0.3">
      <c r="A33" s="151" t="s">
        <v>77</v>
      </c>
      <c r="B33" s="152" t="s">
        <v>99</v>
      </c>
      <c r="C33" s="153" t="s">
        <v>369</v>
      </c>
      <c r="D33" s="154" t="s">
        <v>79</v>
      </c>
      <c r="E33" s="155"/>
      <c r="F33" s="156"/>
      <c r="G33" s="157">
        <f t="shared" si="72"/>
        <v>0</v>
      </c>
      <c r="H33" s="155"/>
      <c r="I33" s="156"/>
      <c r="J33" s="157">
        <f t="shared" si="73"/>
        <v>0</v>
      </c>
      <c r="K33" s="155"/>
      <c r="L33" s="156"/>
      <c r="M33" s="157">
        <f t="shared" si="74"/>
        <v>0</v>
      </c>
      <c r="N33" s="155"/>
      <c r="O33" s="156"/>
      <c r="P33" s="157">
        <f t="shared" si="75"/>
        <v>0</v>
      </c>
      <c r="Q33" s="155"/>
      <c r="R33" s="156"/>
      <c r="S33" s="157">
        <f t="shared" si="76"/>
        <v>0</v>
      </c>
      <c r="T33" s="155"/>
      <c r="U33" s="156"/>
      <c r="V33" s="157">
        <f t="shared" si="77"/>
        <v>0</v>
      </c>
      <c r="W33" s="275">
        <f t="shared" si="78"/>
        <v>0</v>
      </c>
      <c r="X33" s="262">
        <f t="shared" si="79"/>
        <v>0</v>
      </c>
      <c r="Y33" s="262">
        <f t="shared" si="6"/>
        <v>0</v>
      </c>
      <c r="Z33" s="263" t="e">
        <f t="shared" si="7"/>
        <v>#DIV/0!</v>
      </c>
      <c r="AA33" s="272"/>
      <c r="AB33" s="95"/>
      <c r="AC33" s="95"/>
      <c r="AD33" s="95"/>
      <c r="AE33" s="95"/>
      <c r="AF33" s="95"/>
      <c r="AG33" s="95"/>
    </row>
    <row r="34" spans="1:33" ht="30" customHeight="1" thickBot="1" x14ac:dyDescent="0.35">
      <c r="A34" s="158" t="s">
        <v>77</v>
      </c>
      <c r="B34" s="159" t="s">
        <v>100</v>
      </c>
      <c r="C34" s="153" t="s">
        <v>369</v>
      </c>
      <c r="D34" s="406" t="s">
        <v>79</v>
      </c>
      <c r="E34" s="161"/>
      <c r="F34" s="162"/>
      <c r="G34" s="160">
        <f t="shared" si="72"/>
        <v>0</v>
      </c>
      <c r="H34" s="155"/>
      <c r="I34" s="162"/>
      <c r="J34" s="160">
        <f t="shared" si="73"/>
        <v>0</v>
      </c>
      <c r="K34" s="166"/>
      <c r="L34" s="167"/>
      <c r="M34" s="168">
        <f t="shared" si="74"/>
        <v>0</v>
      </c>
      <c r="N34" s="166"/>
      <c r="O34" s="167"/>
      <c r="P34" s="168">
        <f t="shared" si="75"/>
        <v>0</v>
      </c>
      <c r="Q34" s="166"/>
      <c r="R34" s="167"/>
      <c r="S34" s="168">
        <f t="shared" si="76"/>
        <v>0</v>
      </c>
      <c r="T34" s="166"/>
      <c r="U34" s="167"/>
      <c r="V34" s="168">
        <f t="shared" si="77"/>
        <v>0</v>
      </c>
      <c r="W34" s="276">
        <f t="shared" si="78"/>
        <v>0</v>
      </c>
      <c r="X34" s="262">
        <f t="shared" si="79"/>
        <v>0</v>
      </c>
      <c r="Y34" s="359">
        <f t="shared" si="6"/>
        <v>0</v>
      </c>
      <c r="Z34" s="263" t="e">
        <f t="shared" si="7"/>
        <v>#DIV/0!</v>
      </c>
      <c r="AA34" s="268"/>
      <c r="AB34" s="95"/>
      <c r="AC34" s="95"/>
      <c r="AD34" s="95"/>
      <c r="AE34" s="95"/>
      <c r="AF34" s="95"/>
      <c r="AG34" s="95"/>
    </row>
    <row r="35" spans="1:33" ht="30" customHeight="1" thickBot="1" x14ac:dyDescent="0.35">
      <c r="A35" s="414" t="s">
        <v>370</v>
      </c>
      <c r="B35" s="415"/>
      <c r="C35" s="416"/>
      <c r="D35" s="417"/>
      <c r="E35" s="418"/>
      <c r="F35" s="419"/>
      <c r="G35" s="223">
        <f>G13+G17+G21+G27+G31</f>
        <v>610000</v>
      </c>
      <c r="H35" s="194"/>
      <c r="I35" s="194"/>
      <c r="J35" s="195">
        <f>J13+J17+J21+J27+J31</f>
        <v>610000</v>
      </c>
      <c r="K35" s="193"/>
      <c r="L35" s="197"/>
      <c r="M35" s="195">
        <f>M13+M17+M21+M27+M31</f>
        <v>0</v>
      </c>
      <c r="N35" s="193"/>
      <c r="O35" s="197"/>
      <c r="P35" s="223">
        <f>P13+P17+P21+P27+P31</f>
        <v>0</v>
      </c>
      <c r="Q35" s="418"/>
      <c r="R35" s="221"/>
      <c r="S35" s="223">
        <f>S13+S17+S21+S27+S31</f>
        <v>0</v>
      </c>
      <c r="T35" s="418"/>
      <c r="U35" s="221"/>
      <c r="V35" s="223">
        <f t="shared" ref="V35:X35" si="80">V13+V17+V21+V27+V31</f>
        <v>0</v>
      </c>
      <c r="W35" s="223">
        <f t="shared" si="80"/>
        <v>610000</v>
      </c>
      <c r="X35" s="226">
        <f t="shared" si="80"/>
        <v>610000</v>
      </c>
      <c r="Y35" s="227">
        <f t="shared" si="6"/>
        <v>0</v>
      </c>
      <c r="Z35" s="361">
        <f t="shared" si="7"/>
        <v>0</v>
      </c>
      <c r="AA35" s="420"/>
      <c r="AB35" s="105"/>
      <c r="AC35" s="95"/>
      <c r="AD35" s="95"/>
      <c r="AE35" s="95"/>
      <c r="AF35" s="95"/>
      <c r="AG35" s="95"/>
    </row>
    <row r="36" spans="1:33" ht="30" customHeight="1" thickBot="1" x14ac:dyDescent="0.35">
      <c r="A36" s="421" t="s">
        <v>72</v>
      </c>
      <c r="B36" s="422">
        <v>2</v>
      </c>
      <c r="C36" s="423" t="s">
        <v>101</v>
      </c>
      <c r="D36" s="424"/>
      <c r="E36" s="225"/>
      <c r="F36" s="225"/>
      <c r="G36" s="225"/>
      <c r="H36" s="198"/>
      <c r="I36" s="198"/>
      <c r="J36" s="198"/>
      <c r="K36" s="198"/>
      <c r="L36" s="198"/>
      <c r="M36" s="198"/>
      <c r="N36" s="198"/>
      <c r="O36" s="198"/>
      <c r="P36" s="225"/>
      <c r="Q36" s="225"/>
      <c r="R36" s="225"/>
      <c r="S36" s="225"/>
      <c r="T36" s="225"/>
      <c r="U36" s="225"/>
      <c r="V36" s="225"/>
      <c r="W36" s="356"/>
      <c r="X36" s="356"/>
      <c r="Y36" s="233"/>
      <c r="Z36" s="356"/>
      <c r="AA36" s="400"/>
      <c r="AB36" s="95"/>
      <c r="AC36" s="95"/>
      <c r="AD36" s="95"/>
      <c r="AE36" s="95"/>
      <c r="AF36" s="95"/>
      <c r="AG36" s="95"/>
    </row>
    <row r="37" spans="1:33" ht="30" customHeight="1" x14ac:dyDescent="0.3">
      <c r="A37" s="401" t="s">
        <v>74</v>
      </c>
      <c r="B37" s="402" t="s">
        <v>102</v>
      </c>
      <c r="C37" s="403" t="s">
        <v>103</v>
      </c>
      <c r="D37" s="404"/>
      <c r="E37" s="186">
        <f>SUM(E38:E40)</f>
        <v>0</v>
      </c>
      <c r="F37" s="187"/>
      <c r="G37" s="188">
        <f t="shared" ref="G37" si="81">SUM(G38:G40)</f>
        <v>0</v>
      </c>
      <c r="H37" s="199">
        <f t="shared" ref="H37" si="82">SUM(H38:H40)</f>
        <v>0</v>
      </c>
      <c r="I37" s="200"/>
      <c r="J37" s="201">
        <f t="shared" ref="J37:K37" si="83">SUM(J38:J40)</f>
        <v>0</v>
      </c>
      <c r="K37" s="199">
        <f t="shared" si="83"/>
        <v>0</v>
      </c>
      <c r="L37" s="200"/>
      <c r="M37" s="201">
        <f t="shared" ref="M37:N37" si="84">SUM(M38:M40)</f>
        <v>0</v>
      </c>
      <c r="N37" s="199">
        <f t="shared" si="84"/>
        <v>0</v>
      </c>
      <c r="O37" s="200"/>
      <c r="P37" s="188">
        <f t="shared" ref="P37:Q37" si="85">SUM(P38:P40)</f>
        <v>0</v>
      </c>
      <c r="Q37" s="186">
        <f t="shared" si="85"/>
        <v>0</v>
      </c>
      <c r="R37" s="187"/>
      <c r="S37" s="188">
        <f t="shared" ref="S37:T37" si="86">SUM(S38:S40)</f>
        <v>0</v>
      </c>
      <c r="T37" s="186">
        <f t="shared" si="86"/>
        <v>0</v>
      </c>
      <c r="U37" s="187"/>
      <c r="V37" s="188">
        <f t="shared" ref="V37:X37" si="87">SUM(V38:V40)</f>
        <v>0</v>
      </c>
      <c r="W37" s="188">
        <f t="shared" si="87"/>
        <v>0</v>
      </c>
      <c r="X37" s="360">
        <f t="shared" si="87"/>
        <v>0</v>
      </c>
      <c r="Y37" s="164">
        <f t="shared" ref="Y37:Y49" si="88">W37-X37</f>
        <v>0</v>
      </c>
      <c r="Z37" s="375" t="e">
        <f t="shared" ref="Z37:Z49" si="89">Y37/W37</f>
        <v>#DIV/0!</v>
      </c>
      <c r="AA37" s="405"/>
      <c r="AB37" s="109"/>
      <c r="AC37" s="106"/>
      <c r="AD37" s="106"/>
      <c r="AE37" s="106"/>
      <c r="AF37" s="106"/>
      <c r="AG37" s="106"/>
    </row>
    <row r="38" spans="1:33" ht="30" customHeight="1" x14ac:dyDescent="0.3">
      <c r="A38" s="151" t="s">
        <v>77</v>
      </c>
      <c r="B38" s="152" t="s">
        <v>104</v>
      </c>
      <c r="C38" s="153" t="s">
        <v>105</v>
      </c>
      <c r="D38" s="154" t="s">
        <v>106</v>
      </c>
      <c r="E38" s="155"/>
      <c r="F38" s="156"/>
      <c r="G38" s="157">
        <f t="shared" ref="G38:G40" si="90">E38*F38</f>
        <v>0</v>
      </c>
      <c r="H38" s="196"/>
      <c r="I38" s="202"/>
      <c r="J38" s="203">
        <f t="shared" ref="J38:J40" si="91">H38*I38</f>
        <v>0</v>
      </c>
      <c r="K38" s="196"/>
      <c r="L38" s="202"/>
      <c r="M38" s="203">
        <f t="shared" ref="M38:M40" si="92">K38*L38</f>
        <v>0</v>
      </c>
      <c r="N38" s="196"/>
      <c r="O38" s="202"/>
      <c r="P38" s="157">
        <f t="shared" ref="P38:P40" si="93">N38*O38</f>
        <v>0</v>
      </c>
      <c r="Q38" s="155"/>
      <c r="R38" s="156"/>
      <c r="S38" s="157">
        <f t="shared" ref="S38:S40" si="94">Q38*R38</f>
        <v>0</v>
      </c>
      <c r="T38" s="155"/>
      <c r="U38" s="156"/>
      <c r="V38" s="157">
        <f t="shared" ref="V38:V40" si="95">T38*U38</f>
        <v>0</v>
      </c>
      <c r="W38" s="275">
        <f t="shared" ref="W38:W40" si="96">G38+M38+S38</f>
        <v>0</v>
      </c>
      <c r="X38" s="262">
        <f t="shared" ref="X38:X40" si="97">J38+P38+V38</f>
        <v>0</v>
      </c>
      <c r="Y38" s="262">
        <f t="shared" si="88"/>
        <v>0</v>
      </c>
      <c r="Z38" s="263" t="e">
        <f t="shared" si="89"/>
        <v>#DIV/0!</v>
      </c>
      <c r="AA38" s="272"/>
      <c r="AB38" s="108"/>
      <c r="AC38" s="108"/>
      <c r="AD38" s="108"/>
      <c r="AE38" s="108"/>
      <c r="AF38" s="108"/>
      <c r="AG38" s="108"/>
    </row>
    <row r="39" spans="1:33" ht="30" customHeight="1" x14ac:dyDescent="0.3">
      <c r="A39" s="151" t="s">
        <v>77</v>
      </c>
      <c r="B39" s="152" t="s">
        <v>107</v>
      </c>
      <c r="C39" s="153" t="s">
        <v>105</v>
      </c>
      <c r="D39" s="154" t="s">
        <v>106</v>
      </c>
      <c r="E39" s="155"/>
      <c r="F39" s="156"/>
      <c r="G39" s="157">
        <f t="shared" si="90"/>
        <v>0</v>
      </c>
      <c r="H39" s="196"/>
      <c r="I39" s="202"/>
      <c r="J39" s="203">
        <f t="shared" si="91"/>
        <v>0</v>
      </c>
      <c r="K39" s="196"/>
      <c r="L39" s="202"/>
      <c r="M39" s="203">
        <f t="shared" si="92"/>
        <v>0</v>
      </c>
      <c r="N39" s="196"/>
      <c r="O39" s="202"/>
      <c r="P39" s="157">
        <f t="shared" si="93"/>
        <v>0</v>
      </c>
      <c r="Q39" s="155"/>
      <c r="R39" s="156"/>
      <c r="S39" s="157">
        <f t="shared" si="94"/>
        <v>0</v>
      </c>
      <c r="T39" s="155"/>
      <c r="U39" s="156"/>
      <c r="V39" s="157">
        <f t="shared" si="95"/>
        <v>0</v>
      </c>
      <c r="W39" s="275">
        <f t="shared" si="96"/>
        <v>0</v>
      </c>
      <c r="X39" s="262">
        <f t="shared" si="97"/>
        <v>0</v>
      </c>
      <c r="Y39" s="262">
        <f t="shared" si="88"/>
        <v>0</v>
      </c>
      <c r="Z39" s="263" t="e">
        <f t="shared" si="89"/>
        <v>#DIV/0!</v>
      </c>
      <c r="AA39" s="272"/>
      <c r="AB39" s="108"/>
      <c r="AC39" s="108"/>
      <c r="AD39" s="108"/>
      <c r="AE39" s="108"/>
      <c r="AF39" s="108"/>
      <c r="AG39" s="108"/>
    </row>
    <row r="40" spans="1:33" ht="30" customHeight="1" thickBot="1" x14ac:dyDescent="0.35">
      <c r="A40" s="409" t="s">
        <v>77</v>
      </c>
      <c r="B40" s="177" t="s">
        <v>108</v>
      </c>
      <c r="C40" s="153" t="s">
        <v>105</v>
      </c>
      <c r="D40" s="244" t="s">
        <v>106</v>
      </c>
      <c r="E40" s="166"/>
      <c r="F40" s="167"/>
      <c r="G40" s="168">
        <f t="shared" si="90"/>
        <v>0</v>
      </c>
      <c r="H40" s="204"/>
      <c r="I40" s="205"/>
      <c r="J40" s="206">
        <f t="shared" si="91"/>
        <v>0</v>
      </c>
      <c r="K40" s="204"/>
      <c r="L40" s="205"/>
      <c r="M40" s="206">
        <f t="shared" si="92"/>
        <v>0</v>
      </c>
      <c r="N40" s="204"/>
      <c r="O40" s="205"/>
      <c r="P40" s="168">
        <f t="shared" si="93"/>
        <v>0</v>
      </c>
      <c r="Q40" s="166"/>
      <c r="R40" s="167"/>
      <c r="S40" s="168">
        <f t="shared" si="94"/>
        <v>0</v>
      </c>
      <c r="T40" s="166"/>
      <c r="U40" s="167"/>
      <c r="V40" s="168">
        <f t="shared" si="95"/>
        <v>0</v>
      </c>
      <c r="W40" s="276">
        <f t="shared" si="96"/>
        <v>0</v>
      </c>
      <c r="X40" s="262">
        <f t="shared" si="97"/>
        <v>0</v>
      </c>
      <c r="Y40" s="262">
        <f t="shared" si="88"/>
        <v>0</v>
      </c>
      <c r="Z40" s="263" t="e">
        <f t="shared" si="89"/>
        <v>#DIV/0!</v>
      </c>
      <c r="AA40" s="268"/>
      <c r="AB40" s="108"/>
      <c r="AC40" s="108"/>
      <c r="AD40" s="108"/>
      <c r="AE40" s="108"/>
      <c r="AF40" s="108"/>
      <c r="AG40" s="108"/>
    </row>
    <row r="41" spans="1:33" ht="30" customHeight="1" x14ac:dyDescent="0.3">
      <c r="A41" s="401" t="s">
        <v>74</v>
      </c>
      <c r="B41" s="402" t="s">
        <v>109</v>
      </c>
      <c r="C41" s="407" t="s">
        <v>110</v>
      </c>
      <c r="D41" s="408"/>
      <c r="E41" s="163">
        <f>SUM(E42:E44)</f>
        <v>0</v>
      </c>
      <c r="F41" s="164"/>
      <c r="G41" s="165">
        <f t="shared" ref="G41" si="98">SUM(G42:G44)</f>
        <v>0</v>
      </c>
      <c r="H41" s="207">
        <f t="shared" ref="H41" si="99">SUM(H42:H44)</f>
        <v>0</v>
      </c>
      <c r="I41" s="208"/>
      <c r="J41" s="209">
        <f t="shared" ref="J41:K41" si="100">SUM(J42:J44)</f>
        <v>0</v>
      </c>
      <c r="K41" s="207">
        <f t="shared" si="100"/>
        <v>0</v>
      </c>
      <c r="L41" s="208"/>
      <c r="M41" s="209">
        <f t="shared" ref="M41:N41" si="101">SUM(M42:M44)</f>
        <v>0</v>
      </c>
      <c r="N41" s="207">
        <f t="shared" si="101"/>
        <v>0</v>
      </c>
      <c r="O41" s="208"/>
      <c r="P41" s="165">
        <f t="shared" ref="P41:Q41" si="102">SUM(P42:P44)</f>
        <v>0</v>
      </c>
      <c r="Q41" s="163">
        <f t="shared" si="102"/>
        <v>0</v>
      </c>
      <c r="R41" s="164"/>
      <c r="S41" s="165">
        <f t="shared" ref="S41:T41" si="103">SUM(S42:S44)</f>
        <v>0</v>
      </c>
      <c r="T41" s="163">
        <f t="shared" si="103"/>
        <v>0</v>
      </c>
      <c r="U41" s="164"/>
      <c r="V41" s="165">
        <f t="shared" ref="V41:X41" si="104">SUM(V42:V44)</f>
        <v>0</v>
      </c>
      <c r="W41" s="165">
        <f t="shared" si="104"/>
        <v>0</v>
      </c>
      <c r="X41" s="165">
        <f t="shared" si="104"/>
        <v>0</v>
      </c>
      <c r="Y41" s="164">
        <f t="shared" si="88"/>
        <v>0</v>
      </c>
      <c r="Z41" s="164" t="e">
        <f t="shared" si="89"/>
        <v>#DIV/0!</v>
      </c>
      <c r="AA41" s="270"/>
      <c r="AB41" s="106"/>
      <c r="AC41" s="106"/>
      <c r="AD41" s="106"/>
      <c r="AE41" s="106"/>
      <c r="AF41" s="106"/>
      <c r="AG41" s="106"/>
    </row>
    <row r="42" spans="1:33" ht="30" customHeight="1" x14ac:dyDescent="0.3">
      <c r="A42" s="151" t="s">
        <v>77</v>
      </c>
      <c r="B42" s="152" t="s">
        <v>111</v>
      </c>
      <c r="C42" s="153" t="s">
        <v>112</v>
      </c>
      <c r="D42" s="154" t="s">
        <v>113</v>
      </c>
      <c r="E42" s="155"/>
      <c r="F42" s="156"/>
      <c r="G42" s="157">
        <f t="shared" ref="G42:G44" si="105">E42*F42</f>
        <v>0</v>
      </c>
      <c r="H42" s="196"/>
      <c r="I42" s="202"/>
      <c r="J42" s="203">
        <f t="shared" ref="J42:J44" si="106">H42*I42</f>
        <v>0</v>
      </c>
      <c r="K42" s="196"/>
      <c r="L42" s="202"/>
      <c r="M42" s="203">
        <f t="shared" ref="M42:M44" si="107">K42*L42</f>
        <v>0</v>
      </c>
      <c r="N42" s="196"/>
      <c r="O42" s="202"/>
      <c r="P42" s="157">
        <f t="shared" ref="P42:P44" si="108">N42*O42</f>
        <v>0</v>
      </c>
      <c r="Q42" s="155"/>
      <c r="R42" s="156"/>
      <c r="S42" s="157">
        <f t="shared" ref="S42:S44" si="109">Q42*R42</f>
        <v>0</v>
      </c>
      <c r="T42" s="155"/>
      <c r="U42" s="156"/>
      <c r="V42" s="157">
        <f t="shared" ref="V42:V44" si="110">T42*U42</f>
        <v>0</v>
      </c>
      <c r="W42" s="275">
        <f t="shared" ref="W42:W44" si="111">G42+M42+S42</f>
        <v>0</v>
      </c>
      <c r="X42" s="262">
        <f t="shared" ref="X42:X44" si="112">J42+P42+V42</f>
        <v>0</v>
      </c>
      <c r="Y42" s="262">
        <f t="shared" si="88"/>
        <v>0</v>
      </c>
      <c r="Z42" s="263" t="e">
        <f t="shared" si="89"/>
        <v>#DIV/0!</v>
      </c>
      <c r="AA42" s="272"/>
      <c r="AB42" s="108"/>
      <c r="AC42" s="108"/>
      <c r="AD42" s="108"/>
      <c r="AE42" s="108"/>
      <c r="AF42" s="108"/>
      <c r="AG42" s="108"/>
    </row>
    <row r="43" spans="1:33" ht="30" customHeight="1" x14ac:dyDescent="0.3">
      <c r="A43" s="151" t="s">
        <v>77</v>
      </c>
      <c r="B43" s="152" t="s">
        <v>114</v>
      </c>
      <c r="C43" s="153" t="s">
        <v>112</v>
      </c>
      <c r="D43" s="154" t="s">
        <v>113</v>
      </c>
      <c r="E43" s="155"/>
      <c r="F43" s="156"/>
      <c r="G43" s="157">
        <f t="shared" si="105"/>
        <v>0</v>
      </c>
      <c r="H43" s="196"/>
      <c r="I43" s="202"/>
      <c r="J43" s="203">
        <f t="shared" si="106"/>
        <v>0</v>
      </c>
      <c r="K43" s="196"/>
      <c r="L43" s="202"/>
      <c r="M43" s="203">
        <f t="shared" si="107"/>
        <v>0</v>
      </c>
      <c r="N43" s="196"/>
      <c r="O43" s="202"/>
      <c r="P43" s="157">
        <f t="shared" si="108"/>
        <v>0</v>
      </c>
      <c r="Q43" s="155"/>
      <c r="R43" s="156"/>
      <c r="S43" s="157">
        <f t="shared" si="109"/>
        <v>0</v>
      </c>
      <c r="T43" s="155"/>
      <c r="U43" s="156"/>
      <c r="V43" s="157">
        <f t="shared" si="110"/>
        <v>0</v>
      </c>
      <c r="W43" s="275">
        <f t="shared" si="111"/>
        <v>0</v>
      </c>
      <c r="X43" s="262">
        <f t="shared" si="112"/>
        <v>0</v>
      </c>
      <c r="Y43" s="262">
        <f t="shared" si="88"/>
        <v>0</v>
      </c>
      <c r="Z43" s="263" t="e">
        <f t="shared" si="89"/>
        <v>#DIV/0!</v>
      </c>
      <c r="AA43" s="272"/>
      <c r="AB43" s="108"/>
      <c r="AC43" s="108"/>
      <c r="AD43" s="108"/>
      <c r="AE43" s="108"/>
      <c r="AF43" s="108"/>
      <c r="AG43" s="108"/>
    </row>
    <row r="44" spans="1:33" ht="30" customHeight="1" thickBot="1" x14ac:dyDescent="0.35">
      <c r="A44" s="409" t="s">
        <v>77</v>
      </c>
      <c r="B44" s="177" t="s">
        <v>115</v>
      </c>
      <c r="C44" s="279" t="s">
        <v>112</v>
      </c>
      <c r="D44" s="244" t="s">
        <v>113</v>
      </c>
      <c r="E44" s="166"/>
      <c r="F44" s="167"/>
      <c r="G44" s="168">
        <f t="shared" si="105"/>
        <v>0</v>
      </c>
      <c r="H44" s="204"/>
      <c r="I44" s="205"/>
      <c r="J44" s="206">
        <f t="shared" si="106"/>
        <v>0</v>
      </c>
      <c r="K44" s="204"/>
      <c r="L44" s="205"/>
      <c r="M44" s="206">
        <f t="shared" si="107"/>
        <v>0</v>
      </c>
      <c r="N44" s="204"/>
      <c r="O44" s="205"/>
      <c r="P44" s="168">
        <f t="shared" si="108"/>
        <v>0</v>
      </c>
      <c r="Q44" s="166"/>
      <c r="R44" s="167"/>
      <c r="S44" s="168">
        <f t="shared" si="109"/>
        <v>0</v>
      </c>
      <c r="T44" s="166"/>
      <c r="U44" s="167"/>
      <c r="V44" s="168">
        <f t="shared" si="110"/>
        <v>0</v>
      </c>
      <c r="W44" s="276">
        <f t="shared" si="111"/>
        <v>0</v>
      </c>
      <c r="X44" s="262">
        <f t="shared" si="112"/>
        <v>0</v>
      </c>
      <c r="Y44" s="262">
        <f t="shared" si="88"/>
        <v>0</v>
      </c>
      <c r="Z44" s="263" t="e">
        <f t="shared" si="89"/>
        <v>#DIV/0!</v>
      </c>
      <c r="AA44" s="268"/>
      <c r="AB44" s="108"/>
      <c r="AC44" s="108"/>
      <c r="AD44" s="108"/>
      <c r="AE44" s="108"/>
      <c r="AF44" s="108"/>
      <c r="AG44" s="108"/>
    </row>
    <row r="45" spans="1:33" ht="30" customHeight="1" x14ac:dyDescent="0.3">
      <c r="A45" s="401" t="s">
        <v>74</v>
      </c>
      <c r="B45" s="402" t="s">
        <v>116</v>
      </c>
      <c r="C45" s="407" t="s">
        <v>117</v>
      </c>
      <c r="D45" s="408"/>
      <c r="E45" s="163">
        <f>SUM(E46:E48)</f>
        <v>0</v>
      </c>
      <c r="F45" s="164"/>
      <c r="G45" s="165">
        <f t="shared" ref="G45" si="113">SUM(G46:G48)</f>
        <v>0</v>
      </c>
      <c r="H45" s="207">
        <f t="shared" ref="H45" si="114">SUM(H46:H48)</f>
        <v>0</v>
      </c>
      <c r="I45" s="208"/>
      <c r="J45" s="209">
        <f t="shared" ref="J45:K45" si="115">SUM(J46:J48)</f>
        <v>0</v>
      </c>
      <c r="K45" s="207">
        <f t="shared" si="115"/>
        <v>0</v>
      </c>
      <c r="L45" s="208"/>
      <c r="M45" s="209">
        <f t="shared" ref="M45:N45" si="116">SUM(M46:M48)</f>
        <v>0</v>
      </c>
      <c r="N45" s="207">
        <f t="shared" si="116"/>
        <v>0</v>
      </c>
      <c r="O45" s="208"/>
      <c r="P45" s="165">
        <f t="shared" ref="P45:Q45" si="117">SUM(P46:P48)</f>
        <v>0</v>
      </c>
      <c r="Q45" s="163">
        <f t="shared" si="117"/>
        <v>0</v>
      </c>
      <c r="R45" s="164"/>
      <c r="S45" s="165">
        <f t="shared" ref="S45:T45" si="118">SUM(S46:S48)</f>
        <v>0</v>
      </c>
      <c r="T45" s="163">
        <f t="shared" si="118"/>
        <v>0</v>
      </c>
      <c r="U45" s="164"/>
      <c r="V45" s="165">
        <f t="shared" ref="V45:X45" si="119">SUM(V46:V48)</f>
        <v>0</v>
      </c>
      <c r="W45" s="165">
        <f t="shared" si="119"/>
        <v>0</v>
      </c>
      <c r="X45" s="165">
        <f t="shared" si="119"/>
        <v>0</v>
      </c>
      <c r="Y45" s="164">
        <f t="shared" si="88"/>
        <v>0</v>
      </c>
      <c r="Z45" s="164" t="e">
        <f t="shared" si="89"/>
        <v>#DIV/0!</v>
      </c>
      <c r="AA45" s="270"/>
      <c r="AB45" s="106"/>
      <c r="AC45" s="106"/>
      <c r="AD45" s="106"/>
      <c r="AE45" s="106"/>
      <c r="AF45" s="106"/>
      <c r="AG45" s="106"/>
    </row>
    <row r="46" spans="1:33" ht="30" customHeight="1" x14ac:dyDescent="0.3">
      <c r="A46" s="151" t="s">
        <v>77</v>
      </c>
      <c r="B46" s="152" t="s">
        <v>118</v>
      </c>
      <c r="C46" s="153" t="s">
        <v>119</v>
      </c>
      <c r="D46" s="154" t="s">
        <v>113</v>
      </c>
      <c r="E46" s="155"/>
      <c r="F46" s="156"/>
      <c r="G46" s="157">
        <f t="shared" ref="G46:G48" si="120">E46*F46</f>
        <v>0</v>
      </c>
      <c r="H46" s="196"/>
      <c r="I46" s="202"/>
      <c r="J46" s="203">
        <f t="shared" ref="J46:J48" si="121">H46*I46</f>
        <v>0</v>
      </c>
      <c r="K46" s="196"/>
      <c r="L46" s="202"/>
      <c r="M46" s="203">
        <f t="shared" ref="M46:M48" si="122">K46*L46</f>
        <v>0</v>
      </c>
      <c r="N46" s="196"/>
      <c r="O46" s="202"/>
      <c r="P46" s="157">
        <f t="shared" ref="P46:P48" si="123">N46*O46</f>
        <v>0</v>
      </c>
      <c r="Q46" s="155"/>
      <c r="R46" s="156"/>
      <c r="S46" s="157">
        <f t="shared" ref="S46:S48" si="124">Q46*R46</f>
        <v>0</v>
      </c>
      <c r="T46" s="155"/>
      <c r="U46" s="156"/>
      <c r="V46" s="157">
        <f t="shared" ref="V46:V48" si="125">T46*U46</f>
        <v>0</v>
      </c>
      <c r="W46" s="275">
        <f t="shared" ref="W46:W48" si="126">G46+M46+S46</f>
        <v>0</v>
      </c>
      <c r="X46" s="262">
        <f t="shared" ref="X46:X48" si="127">J46+P46+V46</f>
        <v>0</v>
      </c>
      <c r="Y46" s="262">
        <f t="shared" si="88"/>
        <v>0</v>
      </c>
      <c r="Z46" s="263" t="e">
        <f t="shared" si="89"/>
        <v>#DIV/0!</v>
      </c>
      <c r="AA46" s="272"/>
      <c r="AB46" s="107"/>
      <c r="AC46" s="108"/>
      <c r="AD46" s="108"/>
      <c r="AE46" s="108"/>
      <c r="AF46" s="108"/>
      <c r="AG46" s="108"/>
    </row>
    <row r="47" spans="1:33" ht="30" customHeight="1" x14ac:dyDescent="0.3">
      <c r="A47" s="151" t="s">
        <v>77</v>
      </c>
      <c r="B47" s="152" t="s">
        <v>120</v>
      </c>
      <c r="C47" s="153" t="s">
        <v>121</v>
      </c>
      <c r="D47" s="154" t="s">
        <v>113</v>
      </c>
      <c r="E47" s="155"/>
      <c r="F47" s="156"/>
      <c r="G47" s="157">
        <f t="shared" si="120"/>
        <v>0</v>
      </c>
      <c r="H47" s="196"/>
      <c r="I47" s="202"/>
      <c r="J47" s="203">
        <f t="shared" si="121"/>
        <v>0</v>
      </c>
      <c r="K47" s="196"/>
      <c r="L47" s="202"/>
      <c r="M47" s="203">
        <f t="shared" si="122"/>
        <v>0</v>
      </c>
      <c r="N47" s="196"/>
      <c r="O47" s="202"/>
      <c r="P47" s="157">
        <f t="shared" si="123"/>
        <v>0</v>
      </c>
      <c r="Q47" s="155"/>
      <c r="R47" s="156"/>
      <c r="S47" s="157">
        <f t="shared" si="124"/>
        <v>0</v>
      </c>
      <c r="T47" s="155"/>
      <c r="U47" s="156"/>
      <c r="V47" s="157">
        <f t="shared" si="125"/>
        <v>0</v>
      </c>
      <c r="W47" s="275">
        <f t="shared" si="126"/>
        <v>0</v>
      </c>
      <c r="X47" s="262">
        <f t="shared" si="127"/>
        <v>0</v>
      </c>
      <c r="Y47" s="262">
        <f t="shared" si="88"/>
        <v>0</v>
      </c>
      <c r="Z47" s="263" t="e">
        <f t="shared" si="89"/>
        <v>#DIV/0!</v>
      </c>
      <c r="AA47" s="272"/>
      <c r="AB47" s="108"/>
      <c r="AC47" s="108"/>
      <c r="AD47" s="108"/>
      <c r="AE47" s="108"/>
      <c r="AF47" s="108"/>
      <c r="AG47" s="108"/>
    </row>
    <row r="48" spans="1:33" ht="30" customHeight="1" thickBot="1" x14ac:dyDescent="0.35">
      <c r="A48" s="158" t="s">
        <v>77</v>
      </c>
      <c r="B48" s="159" t="s">
        <v>122</v>
      </c>
      <c r="C48" s="192" t="s">
        <v>119</v>
      </c>
      <c r="D48" s="406" t="s">
        <v>113</v>
      </c>
      <c r="E48" s="166"/>
      <c r="F48" s="167"/>
      <c r="G48" s="168">
        <f t="shared" si="120"/>
        <v>0</v>
      </c>
      <c r="H48" s="204"/>
      <c r="I48" s="205"/>
      <c r="J48" s="206">
        <f t="shared" si="121"/>
        <v>0</v>
      </c>
      <c r="K48" s="204"/>
      <c r="L48" s="205"/>
      <c r="M48" s="206">
        <f t="shared" si="122"/>
        <v>0</v>
      </c>
      <c r="N48" s="204"/>
      <c r="O48" s="205"/>
      <c r="P48" s="168">
        <f t="shared" si="123"/>
        <v>0</v>
      </c>
      <c r="Q48" s="166"/>
      <c r="R48" s="167"/>
      <c r="S48" s="168">
        <f t="shared" si="124"/>
        <v>0</v>
      </c>
      <c r="T48" s="166"/>
      <c r="U48" s="167"/>
      <c r="V48" s="168">
        <f t="shared" si="125"/>
        <v>0</v>
      </c>
      <c r="W48" s="276">
        <f t="shared" si="126"/>
        <v>0</v>
      </c>
      <c r="X48" s="262">
        <f t="shared" si="127"/>
        <v>0</v>
      </c>
      <c r="Y48" s="262">
        <f t="shared" si="88"/>
        <v>0</v>
      </c>
      <c r="Z48" s="263" t="e">
        <f t="shared" si="89"/>
        <v>#DIV/0!</v>
      </c>
      <c r="AA48" s="268"/>
      <c r="AB48" s="108"/>
      <c r="AC48" s="108"/>
      <c r="AD48" s="108"/>
      <c r="AE48" s="108"/>
      <c r="AF48" s="108"/>
      <c r="AG48" s="108"/>
    </row>
    <row r="49" spans="1:33" ht="30" customHeight="1" thickBot="1" x14ac:dyDescent="0.35">
      <c r="A49" s="414" t="s">
        <v>371</v>
      </c>
      <c r="B49" s="415"/>
      <c r="C49" s="416"/>
      <c r="D49" s="417"/>
      <c r="E49" s="221">
        <f>E45+E41+E37</f>
        <v>0</v>
      </c>
      <c r="F49" s="222"/>
      <c r="G49" s="223">
        <f t="shared" ref="G49" si="128">G45+G41+G37</f>
        <v>0</v>
      </c>
      <c r="H49" s="197">
        <f t="shared" ref="H49" si="129">H45+H41+H37</f>
        <v>0</v>
      </c>
      <c r="I49" s="210"/>
      <c r="J49" s="195">
        <f t="shared" ref="J49:K49" si="130">J45+J41+J37</f>
        <v>0</v>
      </c>
      <c r="K49" s="211">
        <f t="shared" si="130"/>
        <v>0</v>
      </c>
      <c r="L49" s="210"/>
      <c r="M49" s="195">
        <f t="shared" ref="M49:N49" si="131">M45+M41+M37</f>
        <v>0</v>
      </c>
      <c r="N49" s="211">
        <f t="shared" si="131"/>
        <v>0</v>
      </c>
      <c r="O49" s="210"/>
      <c r="P49" s="223">
        <f t="shared" ref="P49:Q49" si="132">P45+P41+P37</f>
        <v>0</v>
      </c>
      <c r="Q49" s="224">
        <f t="shared" si="132"/>
        <v>0</v>
      </c>
      <c r="R49" s="222"/>
      <c r="S49" s="223">
        <f t="shared" ref="S49:T49" si="133">S45+S41+S37</f>
        <v>0</v>
      </c>
      <c r="T49" s="224">
        <f t="shared" si="133"/>
        <v>0</v>
      </c>
      <c r="U49" s="222"/>
      <c r="V49" s="223">
        <f t="shared" ref="V49:X49" si="134">V45+V41+V37</f>
        <v>0</v>
      </c>
      <c r="W49" s="361">
        <f t="shared" si="134"/>
        <v>0</v>
      </c>
      <c r="X49" s="361">
        <f t="shared" si="134"/>
        <v>0</v>
      </c>
      <c r="Y49" s="361">
        <f t="shared" si="88"/>
        <v>0</v>
      </c>
      <c r="Z49" s="361" t="e">
        <f t="shared" si="89"/>
        <v>#DIV/0!</v>
      </c>
      <c r="AA49" s="420"/>
      <c r="AB49" s="95"/>
      <c r="AC49" s="95"/>
      <c r="AD49" s="95"/>
      <c r="AE49" s="95"/>
      <c r="AF49" s="95"/>
      <c r="AG49" s="95"/>
    </row>
    <row r="50" spans="1:33" ht="30" customHeight="1" thickBot="1" x14ac:dyDescent="0.35">
      <c r="A50" s="421" t="s">
        <v>72</v>
      </c>
      <c r="B50" s="422">
        <v>3</v>
      </c>
      <c r="C50" s="423" t="s">
        <v>123</v>
      </c>
      <c r="D50" s="424"/>
      <c r="E50" s="225"/>
      <c r="F50" s="225"/>
      <c r="G50" s="225"/>
      <c r="H50" s="198"/>
      <c r="I50" s="198"/>
      <c r="J50" s="198"/>
      <c r="K50" s="198"/>
      <c r="L50" s="198"/>
      <c r="M50" s="198"/>
      <c r="N50" s="198"/>
      <c r="O50" s="198"/>
      <c r="P50" s="225"/>
      <c r="Q50" s="225"/>
      <c r="R50" s="225"/>
      <c r="S50" s="225"/>
      <c r="T50" s="225"/>
      <c r="U50" s="225"/>
      <c r="V50" s="225"/>
      <c r="W50" s="356"/>
      <c r="X50" s="356"/>
      <c r="Y50" s="356"/>
      <c r="Z50" s="356"/>
      <c r="AA50" s="400"/>
      <c r="AB50" s="95"/>
      <c r="AC50" s="95"/>
      <c r="AD50" s="95"/>
      <c r="AE50" s="95"/>
      <c r="AF50" s="95"/>
      <c r="AG50" s="95"/>
    </row>
    <row r="51" spans="1:33" ht="45" customHeight="1" x14ac:dyDescent="0.3">
      <c r="A51" s="401" t="s">
        <v>74</v>
      </c>
      <c r="B51" s="402" t="s">
        <v>124</v>
      </c>
      <c r="C51" s="403" t="s">
        <v>372</v>
      </c>
      <c r="D51" s="404"/>
      <c r="E51" s="186">
        <f>SUM(E52:E54)</f>
        <v>0</v>
      </c>
      <c r="F51" s="187"/>
      <c r="G51" s="188">
        <f t="shared" ref="G51" si="135">SUM(G52:G54)</f>
        <v>0</v>
      </c>
      <c r="H51" s="199">
        <f t="shared" ref="H51" si="136">SUM(H52:H54)</f>
        <v>0</v>
      </c>
      <c r="I51" s="200"/>
      <c r="J51" s="201">
        <f t="shared" ref="J51:K51" si="137">SUM(J52:J54)</f>
        <v>0</v>
      </c>
      <c r="K51" s="199">
        <f t="shared" si="137"/>
        <v>0</v>
      </c>
      <c r="L51" s="200"/>
      <c r="M51" s="201">
        <f t="shared" ref="M51:N51" si="138">SUM(M52:M54)</f>
        <v>0</v>
      </c>
      <c r="N51" s="199">
        <f t="shared" si="138"/>
        <v>0</v>
      </c>
      <c r="O51" s="200"/>
      <c r="P51" s="188">
        <f t="shared" ref="P51:Q51" si="139">SUM(P52:P54)</f>
        <v>0</v>
      </c>
      <c r="Q51" s="186">
        <f t="shared" si="139"/>
        <v>0</v>
      </c>
      <c r="R51" s="187"/>
      <c r="S51" s="188">
        <f t="shared" ref="S51:T51" si="140">SUM(S52:S54)</f>
        <v>0</v>
      </c>
      <c r="T51" s="186">
        <f t="shared" si="140"/>
        <v>0</v>
      </c>
      <c r="U51" s="187"/>
      <c r="V51" s="188">
        <f t="shared" ref="V51:X51" si="141">SUM(V52:V54)</f>
        <v>0</v>
      </c>
      <c r="W51" s="188">
        <f t="shared" si="141"/>
        <v>0</v>
      </c>
      <c r="X51" s="188">
        <f t="shared" si="141"/>
        <v>0</v>
      </c>
      <c r="Y51" s="357">
        <f t="shared" ref="Y51:Y58" si="142">W51-X51</f>
        <v>0</v>
      </c>
      <c r="Z51" s="374" t="e">
        <f t="shared" ref="Z51:Z58" si="143">Y51/W51</f>
        <v>#DIV/0!</v>
      </c>
      <c r="AA51" s="405"/>
      <c r="AB51" s="106"/>
      <c r="AC51" s="106"/>
      <c r="AD51" s="106"/>
      <c r="AE51" s="106"/>
      <c r="AF51" s="106"/>
      <c r="AG51" s="106"/>
    </row>
    <row r="52" spans="1:33" ht="30" customHeight="1" x14ac:dyDescent="0.3">
      <c r="A52" s="151" t="s">
        <v>77</v>
      </c>
      <c r="B52" s="152" t="s">
        <v>125</v>
      </c>
      <c r="C52" s="153" t="s">
        <v>126</v>
      </c>
      <c r="D52" s="154" t="s">
        <v>106</v>
      </c>
      <c r="E52" s="155"/>
      <c r="F52" s="156"/>
      <c r="G52" s="157">
        <f t="shared" ref="G52:G54" si="144">E52*F52</f>
        <v>0</v>
      </c>
      <c r="H52" s="196"/>
      <c r="I52" s="202"/>
      <c r="J52" s="203">
        <f t="shared" ref="J52:J54" si="145">H52*I52</f>
        <v>0</v>
      </c>
      <c r="K52" s="196"/>
      <c r="L52" s="202"/>
      <c r="M52" s="203">
        <f t="shared" ref="M52:M54" si="146">K52*L52</f>
        <v>0</v>
      </c>
      <c r="N52" s="196"/>
      <c r="O52" s="202"/>
      <c r="P52" s="157">
        <f t="shared" ref="P52:P54" si="147">N52*O52</f>
        <v>0</v>
      </c>
      <c r="Q52" s="155"/>
      <c r="R52" s="156"/>
      <c r="S52" s="157">
        <f t="shared" ref="S52:S54" si="148">Q52*R52</f>
        <v>0</v>
      </c>
      <c r="T52" s="155"/>
      <c r="U52" s="156"/>
      <c r="V52" s="157">
        <f t="shared" ref="V52:V54" si="149">T52*U52</f>
        <v>0</v>
      </c>
      <c r="W52" s="275">
        <f t="shared" ref="W52:W54" si="150">G52+M52+S52</f>
        <v>0</v>
      </c>
      <c r="X52" s="262">
        <f t="shared" ref="X52:X54" si="151">J52+P52+V52</f>
        <v>0</v>
      </c>
      <c r="Y52" s="262">
        <f t="shared" si="142"/>
        <v>0</v>
      </c>
      <c r="Z52" s="263" t="e">
        <f t="shared" si="143"/>
        <v>#DIV/0!</v>
      </c>
      <c r="AA52" s="272"/>
      <c r="AB52" s="108"/>
      <c r="AC52" s="108"/>
      <c r="AD52" s="108"/>
      <c r="AE52" s="108"/>
      <c r="AF52" s="108"/>
      <c r="AG52" s="108"/>
    </row>
    <row r="53" spans="1:33" ht="30" customHeight="1" x14ac:dyDescent="0.3">
      <c r="A53" s="151" t="s">
        <v>77</v>
      </c>
      <c r="B53" s="152" t="s">
        <v>127</v>
      </c>
      <c r="C53" s="153" t="s">
        <v>128</v>
      </c>
      <c r="D53" s="154" t="s">
        <v>106</v>
      </c>
      <c r="E53" s="155"/>
      <c r="F53" s="156"/>
      <c r="G53" s="157">
        <f t="shared" si="144"/>
        <v>0</v>
      </c>
      <c r="H53" s="196"/>
      <c r="I53" s="202"/>
      <c r="J53" s="203">
        <f t="shared" si="145"/>
        <v>0</v>
      </c>
      <c r="K53" s="196"/>
      <c r="L53" s="202"/>
      <c r="M53" s="203">
        <f t="shared" si="146"/>
        <v>0</v>
      </c>
      <c r="N53" s="196"/>
      <c r="O53" s="202"/>
      <c r="P53" s="157">
        <f t="shared" si="147"/>
        <v>0</v>
      </c>
      <c r="Q53" s="155"/>
      <c r="R53" s="156"/>
      <c r="S53" s="157">
        <f t="shared" si="148"/>
        <v>0</v>
      </c>
      <c r="T53" s="155"/>
      <c r="U53" s="156"/>
      <c r="V53" s="157">
        <f t="shared" si="149"/>
        <v>0</v>
      </c>
      <c r="W53" s="275">
        <f t="shared" si="150"/>
        <v>0</v>
      </c>
      <c r="X53" s="262">
        <f t="shared" si="151"/>
        <v>0</v>
      </c>
      <c r="Y53" s="262">
        <f t="shared" si="142"/>
        <v>0</v>
      </c>
      <c r="Z53" s="263" t="e">
        <f t="shared" si="143"/>
        <v>#DIV/0!</v>
      </c>
      <c r="AA53" s="272"/>
      <c r="AB53" s="108"/>
      <c r="AC53" s="108"/>
      <c r="AD53" s="108"/>
      <c r="AE53" s="108"/>
      <c r="AF53" s="108"/>
      <c r="AG53" s="108"/>
    </row>
    <row r="54" spans="1:33" ht="30" customHeight="1" thickBot="1" x14ac:dyDescent="0.35">
      <c r="A54" s="158" t="s">
        <v>77</v>
      </c>
      <c r="B54" s="159" t="s">
        <v>129</v>
      </c>
      <c r="C54" s="192" t="s">
        <v>130</v>
      </c>
      <c r="D54" s="406" t="s">
        <v>106</v>
      </c>
      <c r="E54" s="161"/>
      <c r="F54" s="162"/>
      <c r="G54" s="160">
        <f t="shared" si="144"/>
        <v>0</v>
      </c>
      <c r="H54" s="212"/>
      <c r="I54" s="213"/>
      <c r="J54" s="214">
        <f t="shared" si="145"/>
        <v>0</v>
      </c>
      <c r="K54" s="212"/>
      <c r="L54" s="213"/>
      <c r="M54" s="214">
        <f t="shared" si="146"/>
        <v>0</v>
      </c>
      <c r="N54" s="212"/>
      <c r="O54" s="213"/>
      <c r="P54" s="160">
        <f t="shared" si="147"/>
        <v>0</v>
      </c>
      <c r="Q54" s="161"/>
      <c r="R54" s="162"/>
      <c r="S54" s="160">
        <f t="shared" si="148"/>
        <v>0</v>
      </c>
      <c r="T54" s="161"/>
      <c r="U54" s="162"/>
      <c r="V54" s="160">
        <f t="shared" si="149"/>
        <v>0</v>
      </c>
      <c r="W54" s="276">
        <f t="shared" si="150"/>
        <v>0</v>
      </c>
      <c r="X54" s="262">
        <f t="shared" si="151"/>
        <v>0</v>
      </c>
      <c r="Y54" s="262">
        <f t="shared" si="142"/>
        <v>0</v>
      </c>
      <c r="Z54" s="263" t="e">
        <f t="shared" si="143"/>
        <v>#DIV/0!</v>
      </c>
      <c r="AA54" s="277"/>
      <c r="AB54" s="108"/>
      <c r="AC54" s="108"/>
      <c r="AD54" s="108"/>
      <c r="AE54" s="108"/>
      <c r="AF54" s="108"/>
      <c r="AG54" s="108"/>
    </row>
    <row r="55" spans="1:33" ht="47.25" customHeight="1" x14ac:dyDescent="0.3">
      <c r="A55" s="401" t="s">
        <v>74</v>
      </c>
      <c r="B55" s="402" t="s">
        <v>131</v>
      </c>
      <c r="C55" s="407" t="s">
        <v>373</v>
      </c>
      <c r="D55" s="408"/>
      <c r="E55" s="425"/>
      <c r="F55" s="426"/>
      <c r="G55" s="427"/>
      <c r="H55" s="207"/>
      <c r="I55" s="208"/>
      <c r="J55" s="209"/>
      <c r="K55" s="207">
        <f>SUM(K56:K57)</f>
        <v>0</v>
      </c>
      <c r="L55" s="208"/>
      <c r="M55" s="209">
        <f t="shared" ref="M55:N55" si="152">SUM(M56:M57)</f>
        <v>0</v>
      </c>
      <c r="N55" s="207">
        <f t="shared" si="152"/>
        <v>0</v>
      </c>
      <c r="O55" s="208"/>
      <c r="P55" s="165">
        <f t="shared" ref="P55:Q55" si="153">SUM(P56:P57)</f>
        <v>0</v>
      </c>
      <c r="Q55" s="163">
        <f t="shared" si="153"/>
        <v>0</v>
      </c>
      <c r="R55" s="164"/>
      <c r="S55" s="165">
        <f t="shared" ref="S55:T55" si="154">SUM(S56:S57)</f>
        <v>0</v>
      </c>
      <c r="T55" s="163">
        <f t="shared" si="154"/>
        <v>0</v>
      </c>
      <c r="U55" s="164"/>
      <c r="V55" s="165">
        <f t="shared" ref="V55:X55" si="155">SUM(V56:V57)</f>
        <v>0</v>
      </c>
      <c r="W55" s="165">
        <f t="shared" si="155"/>
        <v>0</v>
      </c>
      <c r="X55" s="165">
        <f t="shared" si="155"/>
        <v>0</v>
      </c>
      <c r="Y55" s="165">
        <f t="shared" si="142"/>
        <v>0</v>
      </c>
      <c r="Z55" s="165" t="e">
        <f t="shared" si="143"/>
        <v>#DIV/0!</v>
      </c>
      <c r="AA55" s="270"/>
      <c r="AB55" s="106"/>
      <c r="AC55" s="106"/>
      <c r="AD55" s="106"/>
      <c r="AE55" s="106"/>
      <c r="AF55" s="106"/>
      <c r="AG55" s="106"/>
    </row>
    <row r="56" spans="1:33" ht="30" customHeight="1" x14ac:dyDescent="0.3">
      <c r="A56" s="151" t="s">
        <v>77</v>
      </c>
      <c r="B56" s="152" t="s">
        <v>132</v>
      </c>
      <c r="C56" s="153" t="s">
        <v>374</v>
      </c>
      <c r="D56" s="154" t="s">
        <v>133</v>
      </c>
      <c r="E56" s="573" t="s">
        <v>134</v>
      </c>
      <c r="F56" s="574"/>
      <c r="G56" s="575"/>
      <c r="H56" s="579" t="s">
        <v>134</v>
      </c>
      <c r="I56" s="580"/>
      <c r="J56" s="581"/>
      <c r="K56" s="196"/>
      <c r="L56" s="202"/>
      <c r="M56" s="203">
        <f t="shared" ref="M56:M57" si="156">K56*L56</f>
        <v>0</v>
      </c>
      <c r="N56" s="196"/>
      <c r="O56" s="202"/>
      <c r="P56" s="157">
        <f t="shared" ref="P56:P57" si="157">N56*O56</f>
        <v>0</v>
      </c>
      <c r="Q56" s="155"/>
      <c r="R56" s="156"/>
      <c r="S56" s="157">
        <f t="shared" ref="S56:S57" si="158">Q56*R56</f>
        <v>0</v>
      </c>
      <c r="T56" s="155"/>
      <c r="U56" s="156"/>
      <c r="V56" s="157">
        <f t="shared" ref="V56:V57" si="159">T56*U56</f>
        <v>0</v>
      </c>
      <c r="W56" s="276">
        <f t="shared" ref="W56:W57" si="160">G56+M56+S56</f>
        <v>0</v>
      </c>
      <c r="X56" s="262">
        <f t="shared" ref="X56:X57" si="161">J56+P56+V56</f>
        <v>0</v>
      </c>
      <c r="Y56" s="262">
        <f t="shared" si="142"/>
        <v>0</v>
      </c>
      <c r="Z56" s="263" t="e">
        <f t="shared" si="143"/>
        <v>#DIV/0!</v>
      </c>
      <c r="AA56" s="272"/>
      <c r="AB56" s="108"/>
      <c r="AC56" s="108"/>
      <c r="AD56" s="108"/>
      <c r="AE56" s="108"/>
      <c r="AF56" s="108"/>
      <c r="AG56" s="108"/>
    </row>
    <row r="57" spans="1:33" ht="30" customHeight="1" thickBot="1" x14ac:dyDescent="0.35">
      <c r="A57" s="158" t="s">
        <v>77</v>
      </c>
      <c r="B57" s="159" t="s">
        <v>135</v>
      </c>
      <c r="C57" s="192" t="s">
        <v>375</v>
      </c>
      <c r="D57" s="406" t="s">
        <v>133</v>
      </c>
      <c r="E57" s="576"/>
      <c r="F57" s="577"/>
      <c r="G57" s="578"/>
      <c r="H57" s="582"/>
      <c r="I57" s="583"/>
      <c r="J57" s="584"/>
      <c r="K57" s="204"/>
      <c r="L57" s="205"/>
      <c r="M57" s="206">
        <f t="shared" si="156"/>
        <v>0</v>
      </c>
      <c r="N57" s="204"/>
      <c r="O57" s="205"/>
      <c r="P57" s="168">
        <f t="shared" si="157"/>
        <v>0</v>
      </c>
      <c r="Q57" s="166"/>
      <c r="R57" s="167"/>
      <c r="S57" s="168">
        <f t="shared" si="158"/>
        <v>0</v>
      </c>
      <c r="T57" s="166"/>
      <c r="U57" s="167"/>
      <c r="V57" s="168">
        <f t="shared" si="159"/>
        <v>0</v>
      </c>
      <c r="W57" s="276">
        <f t="shared" si="160"/>
        <v>0</v>
      </c>
      <c r="X57" s="262">
        <f t="shared" si="161"/>
        <v>0</v>
      </c>
      <c r="Y57" s="359">
        <f t="shared" si="142"/>
        <v>0</v>
      </c>
      <c r="Z57" s="263" t="e">
        <f t="shared" si="143"/>
        <v>#DIV/0!</v>
      </c>
      <c r="AA57" s="268"/>
      <c r="AB57" s="108"/>
      <c r="AC57" s="108"/>
      <c r="AD57" s="108"/>
      <c r="AE57" s="108"/>
      <c r="AF57" s="108"/>
      <c r="AG57" s="108"/>
    </row>
    <row r="58" spans="1:33" ht="30" customHeight="1" thickBot="1" x14ac:dyDescent="0.35">
      <c r="A58" s="414" t="s">
        <v>376</v>
      </c>
      <c r="B58" s="415"/>
      <c r="C58" s="416"/>
      <c r="D58" s="417"/>
      <c r="E58" s="428">
        <f>E51</f>
        <v>0</v>
      </c>
      <c r="F58" s="429"/>
      <c r="G58" s="430">
        <f>G51</f>
        <v>0</v>
      </c>
      <c r="H58" s="197">
        <f t="shared" ref="H58" si="162">H51</f>
        <v>0</v>
      </c>
      <c r="I58" s="210"/>
      <c r="J58" s="195">
        <f>J51</f>
        <v>0</v>
      </c>
      <c r="K58" s="211">
        <f>K55+K51</f>
        <v>0</v>
      </c>
      <c r="L58" s="210"/>
      <c r="M58" s="195">
        <f t="shared" ref="M58:N58" si="163">M55+M51</f>
        <v>0</v>
      </c>
      <c r="N58" s="211">
        <f t="shared" si="163"/>
        <v>0</v>
      </c>
      <c r="O58" s="210"/>
      <c r="P58" s="223">
        <f t="shared" ref="P58:Q58" si="164">P55+P51</f>
        <v>0</v>
      </c>
      <c r="Q58" s="224">
        <f t="shared" si="164"/>
        <v>0</v>
      </c>
      <c r="R58" s="222"/>
      <c r="S58" s="223">
        <f t="shared" ref="S58:T58" si="165">S55+S51</f>
        <v>0</v>
      </c>
      <c r="T58" s="224">
        <f t="shared" si="165"/>
        <v>0</v>
      </c>
      <c r="U58" s="222"/>
      <c r="V58" s="223">
        <f t="shared" ref="V58:X58" si="166">V55+V51</f>
        <v>0</v>
      </c>
      <c r="W58" s="361">
        <f t="shared" si="166"/>
        <v>0</v>
      </c>
      <c r="X58" s="361">
        <f t="shared" si="166"/>
        <v>0</v>
      </c>
      <c r="Y58" s="361">
        <f t="shared" si="142"/>
        <v>0</v>
      </c>
      <c r="Z58" s="361" t="e">
        <f t="shared" si="143"/>
        <v>#DIV/0!</v>
      </c>
      <c r="AA58" s="420"/>
      <c r="AB58" s="108"/>
      <c r="AC58" s="108"/>
      <c r="AD58" s="108"/>
      <c r="AE58" s="95"/>
      <c r="AF58" s="95"/>
      <c r="AG58" s="95"/>
    </row>
    <row r="59" spans="1:33" ht="30" customHeight="1" thickBot="1" x14ac:dyDescent="0.35">
      <c r="A59" s="421" t="s">
        <v>72</v>
      </c>
      <c r="B59" s="422">
        <v>4</v>
      </c>
      <c r="C59" s="423" t="s">
        <v>136</v>
      </c>
      <c r="D59" s="424"/>
      <c r="E59" s="225"/>
      <c r="F59" s="225"/>
      <c r="G59" s="225"/>
      <c r="H59" s="198"/>
      <c r="I59" s="198"/>
      <c r="J59" s="198"/>
      <c r="K59" s="198"/>
      <c r="L59" s="198"/>
      <c r="M59" s="198"/>
      <c r="N59" s="198"/>
      <c r="O59" s="198"/>
      <c r="P59" s="225"/>
      <c r="Q59" s="225"/>
      <c r="R59" s="225"/>
      <c r="S59" s="225"/>
      <c r="T59" s="225"/>
      <c r="U59" s="225"/>
      <c r="V59" s="225"/>
      <c r="W59" s="356"/>
      <c r="X59" s="356"/>
      <c r="Y59" s="233"/>
      <c r="Z59" s="356"/>
      <c r="AA59" s="400"/>
      <c r="AB59" s="95"/>
      <c r="AC59" s="95"/>
      <c r="AD59" s="95"/>
      <c r="AE59" s="95"/>
      <c r="AF59" s="95"/>
      <c r="AG59" s="95"/>
    </row>
    <row r="60" spans="1:33" ht="30" customHeight="1" x14ac:dyDescent="0.3">
      <c r="A60" s="401" t="s">
        <v>74</v>
      </c>
      <c r="B60" s="402" t="s">
        <v>137</v>
      </c>
      <c r="C60" s="403" t="s">
        <v>138</v>
      </c>
      <c r="D60" s="404"/>
      <c r="E60" s="186">
        <f>SUM(E61:E63)</f>
        <v>2</v>
      </c>
      <c r="F60" s="187"/>
      <c r="G60" s="188">
        <f t="shared" ref="G60" si="167">SUM(G61:G63)</f>
        <v>16000</v>
      </c>
      <c r="H60" s="199">
        <f t="shared" ref="H60" si="168">SUM(H61:H63)</f>
        <v>0</v>
      </c>
      <c r="I60" s="200"/>
      <c r="J60" s="201">
        <f t="shared" ref="J60:K60" si="169">SUM(J61:J63)</f>
        <v>0</v>
      </c>
      <c r="K60" s="199">
        <f t="shared" si="169"/>
        <v>0</v>
      </c>
      <c r="L60" s="200"/>
      <c r="M60" s="201">
        <f t="shared" ref="M60:N60" si="170">SUM(M61:M63)</f>
        <v>0</v>
      </c>
      <c r="N60" s="199">
        <f t="shared" si="170"/>
        <v>0</v>
      </c>
      <c r="O60" s="200"/>
      <c r="P60" s="188">
        <f t="shared" ref="P60:Q60" si="171">SUM(P61:P63)</f>
        <v>0</v>
      </c>
      <c r="Q60" s="186">
        <f t="shared" si="171"/>
        <v>0</v>
      </c>
      <c r="R60" s="187"/>
      <c r="S60" s="188">
        <f t="shared" ref="S60:T60" si="172">SUM(S61:S63)</f>
        <v>0</v>
      </c>
      <c r="T60" s="186">
        <f t="shared" si="172"/>
        <v>0</v>
      </c>
      <c r="U60" s="187"/>
      <c r="V60" s="188">
        <f t="shared" ref="V60:X60" si="173">SUM(V61:V63)</f>
        <v>0</v>
      </c>
      <c r="W60" s="188">
        <f t="shared" si="173"/>
        <v>16000</v>
      </c>
      <c r="X60" s="188">
        <f t="shared" si="173"/>
        <v>0</v>
      </c>
      <c r="Y60" s="362">
        <f t="shared" ref="Y60:Y80" si="174">W60-X60</f>
        <v>16000</v>
      </c>
      <c r="Z60" s="374">
        <f t="shared" ref="Z60:Z80" si="175">Y60/W60</f>
        <v>1</v>
      </c>
      <c r="AA60" s="405"/>
      <c r="AB60" s="106"/>
      <c r="AC60" s="106"/>
      <c r="AD60" s="106"/>
      <c r="AE60" s="106"/>
      <c r="AF60" s="106"/>
      <c r="AG60" s="106"/>
    </row>
    <row r="61" spans="1:33" ht="30" customHeight="1" x14ac:dyDescent="0.3">
      <c r="A61" s="151" t="s">
        <v>77</v>
      </c>
      <c r="B61" s="152" t="s">
        <v>139</v>
      </c>
      <c r="C61" s="153" t="s">
        <v>140</v>
      </c>
      <c r="D61" s="431" t="s">
        <v>141</v>
      </c>
      <c r="E61" s="432"/>
      <c r="F61" s="433"/>
      <c r="G61" s="434">
        <f t="shared" ref="G61:G63" si="176">E61*F61</f>
        <v>0</v>
      </c>
      <c r="H61" s="215">
        <v>0</v>
      </c>
      <c r="I61" s="216">
        <v>0</v>
      </c>
      <c r="J61" s="217">
        <f t="shared" ref="J61:J63" si="177">H61*I61</f>
        <v>0</v>
      </c>
      <c r="K61" s="196"/>
      <c r="L61" s="216"/>
      <c r="M61" s="203">
        <f t="shared" ref="M61:M63" si="178">K61*L61</f>
        <v>0</v>
      </c>
      <c r="N61" s="196"/>
      <c r="O61" s="216"/>
      <c r="P61" s="157">
        <f t="shared" ref="P61:P63" si="179">N61*O61</f>
        <v>0</v>
      </c>
      <c r="Q61" s="155"/>
      <c r="R61" s="433"/>
      <c r="S61" s="157">
        <f t="shared" ref="S61:S63" si="180">Q61*R61</f>
        <v>0</v>
      </c>
      <c r="T61" s="155"/>
      <c r="U61" s="433"/>
      <c r="V61" s="157">
        <f t="shared" ref="V61:V63" si="181">T61*U61</f>
        <v>0</v>
      </c>
      <c r="W61" s="275">
        <f t="shared" ref="W61:W63" si="182">G61+M61+S61</f>
        <v>0</v>
      </c>
      <c r="X61" s="262">
        <f t="shared" ref="X61:X63" si="183">J61+P61+V61</f>
        <v>0</v>
      </c>
      <c r="Y61" s="262">
        <f t="shared" si="174"/>
        <v>0</v>
      </c>
      <c r="Z61" s="263" t="e">
        <f t="shared" si="175"/>
        <v>#DIV/0!</v>
      </c>
      <c r="AA61" s="272"/>
      <c r="AB61" s="108"/>
      <c r="AC61" s="108"/>
      <c r="AD61" s="108"/>
      <c r="AE61" s="108"/>
      <c r="AF61" s="108"/>
      <c r="AG61" s="108"/>
    </row>
    <row r="62" spans="1:33" ht="49.2" customHeight="1" x14ac:dyDescent="0.3">
      <c r="A62" s="151" t="s">
        <v>77</v>
      </c>
      <c r="B62" s="152" t="s">
        <v>142</v>
      </c>
      <c r="C62" s="153" t="s">
        <v>140</v>
      </c>
      <c r="D62" s="431" t="s">
        <v>141</v>
      </c>
      <c r="E62" s="432"/>
      <c r="F62" s="433"/>
      <c r="G62" s="434">
        <f t="shared" si="176"/>
        <v>0</v>
      </c>
      <c r="H62" s="212">
        <v>0</v>
      </c>
      <c r="I62" s="213">
        <v>0</v>
      </c>
      <c r="J62" s="217">
        <f t="shared" si="177"/>
        <v>0</v>
      </c>
      <c r="K62" s="196"/>
      <c r="L62" s="216"/>
      <c r="M62" s="203">
        <f t="shared" si="178"/>
        <v>0</v>
      </c>
      <c r="N62" s="196"/>
      <c r="O62" s="216"/>
      <c r="P62" s="157">
        <f t="shared" si="179"/>
        <v>0</v>
      </c>
      <c r="Q62" s="155"/>
      <c r="R62" s="433"/>
      <c r="S62" s="157">
        <f t="shared" si="180"/>
        <v>0</v>
      </c>
      <c r="T62" s="155"/>
      <c r="U62" s="433"/>
      <c r="V62" s="157">
        <f t="shared" si="181"/>
        <v>0</v>
      </c>
      <c r="W62" s="275">
        <f t="shared" si="182"/>
        <v>0</v>
      </c>
      <c r="X62" s="262">
        <f t="shared" si="183"/>
        <v>0</v>
      </c>
      <c r="Y62" s="262">
        <f t="shared" si="174"/>
        <v>0</v>
      </c>
      <c r="Z62" s="263" t="e">
        <f t="shared" si="175"/>
        <v>#DIV/0!</v>
      </c>
      <c r="AA62" s="382"/>
      <c r="AB62" s="108"/>
      <c r="AC62" s="108"/>
      <c r="AD62" s="108"/>
      <c r="AE62" s="108"/>
      <c r="AF62" s="108"/>
      <c r="AG62" s="108"/>
    </row>
    <row r="63" spans="1:33" ht="53.4" thickBot="1" x14ac:dyDescent="0.35">
      <c r="A63" s="409" t="s">
        <v>77</v>
      </c>
      <c r="B63" s="159" t="s">
        <v>143</v>
      </c>
      <c r="C63" s="192" t="s">
        <v>335</v>
      </c>
      <c r="D63" s="431" t="s">
        <v>239</v>
      </c>
      <c r="E63" s="435">
        <v>2</v>
      </c>
      <c r="F63" s="436">
        <v>8000</v>
      </c>
      <c r="G63" s="437">
        <f t="shared" si="176"/>
        <v>16000</v>
      </c>
      <c r="H63" s="212">
        <v>0</v>
      </c>
      <c r="I63" s="213">
        <v>0</v>
      </c>
      <c r="J63" s="219">
        <f t="shared" si="177"/>
        <v>0</v>
      </c>
      <c r="K63" s="212"/>
      <c r="L63" s="218"/>
      <c r="M63" s="214">
        <f t="shared" si="178"/>
        <v>0</v>
      </c>
      <c r="N63" s="212"/>
      <c r="O63" s="218"/>
      <c r="P63" s="160">
        <f t="shared" si="179"/>
        <v>0</v>
      </c>
      <c r="Q63" s="161"/>
      <c r="R63" s="436"/>
      <c r="S63" s="160">
        <f t="shared" si="180"/>
        <v>0</v>
      </c>
      <c r="T63" s="161"/>
      <c r="U63" s="436"/>
      <c r="V63" s="160">
        <f t="shared" si="181"/>
        <v>0</v>
      </c>
      <c r="W63" s="276">
        <f t="shared" si="182"/>
        <v>16000</v>
      </c>
      <c r="X63" s="262">
        <f t="shared" si="183"/>
        <v>0</v>
      </c>
      <c r="Y63" s="262">
        <f t="shared" si="174"/>
        <v>16000</v>
      </c>
      <c r="Z63" s="263">
        <f t="shared" si="175"/>
        <v>1</v>
      </c>
      <c r="AA63" s="272" t="s">
        <v>508</v>
      </c>
      <c r="AB63" s="108"/>
      <c r="AC63" s="108"/>
      <c r="AD63" s="108"/>
      <c r="AE63" s="108"/>
      <c r="AF63" s="108"/>
      <c r="AG63" s="108"/>
    </row>
    <row r="64" spans="1:33" ht="30" customHeight="1" x14ac:dyDescent="0.3">
      <c r="A64" s="401" t="s">
        <v>74</v>
      </c>
      <c r="B64" s="402" t="s">
        <v>144</v>
      </c>
      <c r="C64" s="407" t="s">
        <v>145</v>
      </c>
      <c r="D64" s="408"/>
      <c r="E64" s="163">
        <f>SUM(E65:E67)</f>
        <v>0</v>
      </c>
      <c r="F64" s="164"/>
      <c r="G64" s="165">
        <f t="shared" ref="G64" si="184">SUM(G65:G67)</f>
        <v>0</v>
      </c>
      <c r="H64" s="207">
        <f t="shared" ref="H64" si="185">SUM(H65:H67)</f>
        <v>0</v>
      </c>
      <c r="I64" s="208"/>
      <c r="J64" s="209">
        <f t="shared" ref="J64:K64" si="186">SUM(J65:J67)</f>
        <v>0</v>
      </c>
      <c r="K64" s="207">
        <f t="shared" si="186"/>
        <v>0</v>
      </c>
      <c r="L64" s="208"/>
      <c r="M64" s="209">
        <f t="shared" ref="M64:N64" si="187">SUM(M65:M67)</f>
        <v>0</v>
      </c>
      <c r="N64" s="207">
        <f t="shared" si="187"/>
        <v>0</v>
      </c>
      <c r="O64" s="208"/>
      <c r="P64" s="165">
        <f t="shared" ref="P64:Q64" si="188">SUM(P65:P67)</f>
        <v>0</v>
      </c>
      <c r="Q64" s="163">
        <f t="shared" si="188"/>
        <v>0</v>
      </c>
      <c r="R64" s="164"/>
      <c r="S64" s="165">
        <f t="shared" ref="S64:T64" si="189">SUM(S65:S67)</f>
        <v>0</v>
      </c>
      <c r="T64" s="163">
        <f t="shared" si="189"/>
        <v>0</v>
      </c>
      <c r="U64" s="164"/>
      <c r="V64" s="165">
        <f t="shared" ref="V64:X64" si="190">SUM(V65:V67)</f>
        <v>0</v>
      </c>
      <c r="W64" s="165">
        <f t="shared" si="190"/>
        <v>0</v>
      </c>
      <c r="X64" s="165">
        <f t="shared" si="190"/>
        <v>0</v>
      </c>
      <c r="Y64" s="165">
        <f t="shared" si="174"/>
        <v>0</v>
      </c>
      <c r="Z64" s="165" t="e">
        <f t="shared" si="175"/>
        <v>#DIV/0!</v>
      </c>
      <c r="AA64" s="270"/>
      <c r="AB64" s="106"/>
      <c r="AC64" s="106"/>
      <c r="AD64" s="106"/>
      <c r="AE64" s="106"/>
      <c r="AF64" s="106"/>
      <c r="AG64" s="106"/>
    </row>
    <row r="65" spans="1:33" ht="26.4" x14ac:dyDescent="0.3">
      <c r="A65" s="151" t="s">
        <v>77</v>
      </c>
      <c r="B65" s="152" t="s">
        <v>146</v>
      </c>
      <c r="C65" s="438" t="s">
        <v>337</v>
      </c>
      <c r="D65" s="154" t="s">
        <v>338</v>
      </c>
      <c r="E65" s="155"/>
      <c r="F65" s="156"/>
      <c r="G65" s="157">
        <f t="shared" ref="G65:G67" si="191">E65*F65</f>
        <v>0</v>
      </c>
      <c r="H65" s="196">
        <v>0</v>
      </c>
      <c r="I65" s="202">
        <v>0</v>
      </c>
      <c r="J65" s="203">
        <f t="shared" ref="J65:J67" si="192">H65*I65</f>
        <v>0</v>
      </c>
      <c r="K65" s="196"/>
      <c r="L65" s="202"/>
      <c r="M65" s="203">
        <f t="shared" ref="M65:M67" si="193">K65*L65</f>
        <v>0</v>
      </c>
      <c r="N65" s="196"/>
      <c r="O65" s="202"/>
      <c r="P65" s="157">
        <f t="shared" ref="P65:P67" si="194">N65*O65</f>
        <v>0</v>
      </c>
      <c r="Q65" s="155"/>
      <c r="R65" s="156"/>
      <c r="S65" s="157">
        <f t="shared" ref="S65:S67" si="195">Q65*R65</f>
        <v>0</v>
      </c>
      <c r="T65" s="155"/>
      <c r="U65" s="156"/>
      <c r="V65" s="157">
        <f t="shared" ref="V65:V67" si="196">T65*U65</f>
        <v>0</v>
      </c>
      <c r="W65" s="275">
        <f t="shared" ref="W65:W67" si="197">G65+M65+S65</f>
        <v>0</v>
      </c>
      <c r="X65" s="262">
        <f t="shared" ref="X65:X67" si="198">J65+P65+V65</f>
        <v>0</v>
      </c>
      <c r="Y65" s="262">
        <f t="shared" si="174"/>
        <v>0</v>
      </c>
      <c r="Z65" s="263" t="e">
        <f t="shared" si="175"/>
        <v>#DIV/0!</v>
      </c>
      <c r="AA65" s="272"/>
      <c r="AB65" s="108"/>
      <c r="AC65" s="108"/>
      <c r="AD65" s="108"/>
      <c r="AE65" s="108"/>
      <c r="AF65" s="108"/>
      <c r="AG65" s="108"/>
    </row>
    <row r="66" spans="1:33" ht="26.4" x14ac:dyDescent="0.3">
      <c r="A66" s="151" t="s">
        <v>77</v>
      </c>
      <c r="B66" s="152" t="s">
        <v>315</v>
      </c>
      <c r="C66" s="438" t="s">
        <v>126</v>
      </c>
      <c r="D66" s="154" t="s">
        <v>338</v>
      </c>
      <c r="E66" s="155"/>
      <c r="F66" s="156"/>
      <c r="G66" s="157">
        <f t="shared" si="191"/>
        <v>0</v>
      </c>
      <c r="H66" s="196">
        <v>0</v>
      </c>
      <c r="I66" s="202">
        <v>0</v>
      </c>
      <c r="J66" s="203">
        <f t="shared" si="192"/>
        <v>0</v>
      </c>
      <c r="K66" s="196"/>
      <c r="L66" s="202"/>
      <c r="M66" s="203">
        <f t="shared" si="193"/>
        <v>0</v>
      </c>
      <c r="N66" s="196"/>
      <c r="O66" s="202"/>
      <c r="P66" s="157">
        <f t="shared" si="194"/>
        <v>0</v>
      </c>
      <c r="Q66" s="155"/>
      <c r="R66" s="156"/>
      <c r="S66" s="157">
        <f t="shared" si="195"/>
        <v>0</v>
      </c>
      <c r="T66" s="155"/>
      <c r="U66" s="156"/>
      <c r="V66" s="157">
        <f t="shared" si="196"/>
        <v>0</v>
      </c>
      <c r="W66" s="275">
        <f t="shared" si="197"/>
        <v>0</v>
      </c>
      <c r="X66" s="262">
        <f t="shared" si="198"/>
        <v>0</v>
      </c>
      <c r="Y66" s="262">
        <f t="shared" si="174"/>
        <v>0</v>
      </c>
      <c r="Z66" s="263" t="e">
        <f t="shared" si="175"/>
        <v>#DIV/0!</v>
      </c>
      <c r="AA66" s="272"/>
      <c r="AB66" s="108"/>
      <c r="AC66" s="108"/>
      <c r="AD66" s="108"/>
      <c r="AE66" s="108"/>
      <c r="AF66" s="108"/>
      <c r="AG66" s="108"/>
    </row>
    <row r="67" spans="1:33" ht="27" thickBot="1" x14ac:dyDescent="0.35">
      <c r="A67" s="158" t="s">
        <v>77</v>
      </c>
      <c r="B67" s="177" t="s">
        <v>147</v>
      </c>
      <c r="C67" s="439" t="s">
        <v>128</v>
      </c>
      <c r="D67" s="154" t="s">
        <v>338</v>
      </c>
      <c r="E67" s="161"/>
      <c r="F67" s="162"/>
      <c r="G67" s="160">
        <f t="shared" si="191"/>
        <v>0</v>
      </c>
      <c r="H67" s="212">
        <v>0</v>
      </c>
      <c r="I67" s="213">
        <v>0</v>
      </c>
      <c r="J67" s="214">
        <f t="shared" si="192"/>
        <v>0</v>
      </c>
      <c r="K67" s="212"/>
      <c r="L67" s="213"/>
      <c r="M67" s="214">
        <f t="shared" si="193"/>
        <v>0</v>
      </c>
      <c r="N67" s="212"/>
      <c r="O67" s="213"/>
      <c r="P67" s="160">
        <f t="shared" si="194"/>
        <v>0</v>
      </c>
      <c r="Q67" s="161"/>
      <c r="R67" s="162"/>
      <c r="S67" s="160">
        <f t="shared" si="195"/>
        <v>0</v>
      </c>
      <c r="T67" s="161"/>
      <c r="U67" s="162"/>
      <c r="V67" s="160">
        <f t="shared" si="196"/>
        <v>0</v>
      </c>
      <c r="W67" s="276">
        <f t="shared" si="197"/>
        <v>0</v>
      </c>
      <c r="X67" s="262">
        <f t="shared" si="198"/>
        <v>0</v>
      </c>
      <c r="Y67" s="262">
        <f t="shared" si="174"/>
        <v>0</v>
      </c>
      <c r="Z67" s="263" t="e">
        <f t="shared" si="175"/>
        <v>#DIV/0!</v>
      </c>
      <c r="AA67" s="272"/>
      <c r="AB67" s="108"/>
      <c r="AC67" s="108"/>
      <c r="AD67" s="108"/>
      <c r="AE67" s="108"/>
      <c r="AF67" s="108"/>
      <c r="AG67" s="108"/>
    </row>
    <row r="68" spans="1:33" ht="30" customHeight="1" x14ac:dyDescent="0.3">
      <c r="A68" s="401" t="s">
        <v>74</v>
      </c>
      <c r="B68" s="402" t="s">
        <v>148</v>
      </c>
      <c r="C68" s="407" t="s">
        <v>149</v>
      </c>
      <c r="D68" s="408"/>
      <c r="E68" s="163">
        <f>SUM(E69:E71)</f>
        <v>0</v>
      </c>
      <c r="F68" s="164"/>
      <c r="G68" s="165">
        <f t="shared" ref="G68" si="199">SUM(G69:G71)</f>
        <v>0</v>
      </c>
      <c r="H68" s="207">
        <f t="shared" ref="H68" si="200">SUM(H69:H71)</f>
        <v>0</v>
      </c>
      <c r="I68" s="208"/>
      <c r="J68" s="209">
        <f t="shared" ref="J68:K68" si="201">SUM(J69:J71)</f>
        <v>0</v>
      </c>
      <c r="K68" s="207">
        <f t="shared" si="201"/>
        <v>0</v>
      </c>
      <c r="L68" s="208"/>
      <c r="M68" s="209">
        <f t="shared" ref="M68:N68" si="202">SUM(M69:M71)</f>
        <v>0</v>
      </c>
      <c r="N68" s="207">
        <f t="shared" si="202"/>
        <v>0</v>
      </c>
      <c r="O68" s="208"/>
      <c r="P68" s="165">
        <f t="shared" ref="P68:Q68" si="203">SUM(P69:P71)</f>
        <v>0</v>
      </c>
      <c r="Q68" s="163">
        <f t="shared" si="203"/>
        <v>0</v>
      </c>
      <c r="R68" s="164"/>
      <c r="S68" s="165">
        <f t="shared" ref="S68:T68" si="204">SUM(S69:S71)</f>
        <v>0</v>
      </c>
      <c r="T68" s="163">
        <f t="shared" si="204"/>
        <v>0</v>
      </c>
      <c r="U68" s="164"/>
      <c r="V68" s="165">
        <f t="shared" ref="V68:X68" si="205">SUM(V69:V71)</f>
        <v>0</v>
      </c>
      <c r="W68" s="165">
        <f t="shared" si="205"/>
        <v>0</v>
      </c>
      <c r="X68" s="165">
        <f t="shared" si="205"/>
        <v>0</v>
      </c>
      <c r="Y68" s="165">
        <f t="shared" si="174"/>
        <v>0</v>
      </c>
      <c r="Z68" s="165" t="e">
        <f t="shared" si="175"/>
        <v>#DIV/0!</v>
      </c>
      <c r="AA68" s="270"/>
      <c r="AB68" s="106"/>
      <c r="AC68" s="106"/>
      <c r="AD68" s="106"/>
      <c r="AE68" s="106"/>
      <c r="AF68" s="106"/>
      <c r="AG68" s="106"/>
    </row>
    <row r="69" spans="1:33" ht="30" customHeight="1" x14ac:dyDescent="0.3">
      <c r="A69" s="151" t="s">
        <v>77</v>
      </c>
      <c r="B69" s="152" t="s">
        <v>150</v>
      </c>
      <c r="C69" s="438" t="s">
        <v>151</v>
      </c>
      <c r="D69" s="154" t="s">
        <v>152</v>
      </c>
      <c r="E69" s="155"/>
      <c r="F69" s="156"/>
      <c r="G69" s="157">
        <f t="shared" ref="G69:G71" si="206">E69*F69</f>
        <v>0</v>
      </c>
      <c r="H69" s="196"/>
      <c r="I69" s="202"/>
      <c r="J69" s="203">
        <f t="shared" ref="J69:J71" si="207">H69*I69</f>
        <v>0</v>
      </c>
      <c r="K69" s="196"/>
      <c r="L69" s="202"/>
      <c r="M69" s="203">
        <f t="shared" ref="M69:M71" si="208">K69*L69</f>
        <v>0</v>
      </c>
      <c r="N69" s="196"/>
      <c r="O69" s="202"/>
      <c r="P69" s="157">
        <f t="shared" ref="P69:P71" si="209">N69*O69</f>
        <v>0</v>
      </c>
      <c r="Q69" s="155"/>
      <c r="R69" s="156"/>
      <c r="S69" s="157">
        <f t="shared" ref="S69:S71" si="210">Q69*R69</f>
        <v>0</v>
      </c>
      <c r="T69" s="155"/>
      <c r="U69" s="156"/>
      <c r="V69" s="157">
        <f t="shared" ref="V69:V71" si="211">T69*U69</f>
        <v>0</v>
      </c>
      <c r="W69" s="275">
        <f t="shared" ref="W69:W71" si="212">G69+M69+S69</f>
        <v>0</v>
      </c>
      <c r="X69" s="262">
        <f t="shared" ref="X69:X71" si="213">J69+P69+V69</f>
        <v>0</v>
      </c>
      <c r="Y69" s="262">
        <f t="shared" si="174"/>
        <v>0</v>
      </c>
      <c r="Z69" s="263" t="e">
        <f t="shared" si="175"/>
        <v>#DIV/0!</v>
      </c>
      <c r="AA69" s="272"/>
      <c r="AB69" s="108"/>
      <c r="AC69" s="108"/>
      <c r="AD69" s="108"/>
      <c r="AE69" s="108"/>
      <c r="AF69" s="108"/>
      <c r="AG69" s="108"/>
    </row>
    <row r="70" spans="1:33" ht="30" customHeight="1" x14ac:dyDescent="0.3">
      <c r="A70" s="151" t="s">
        <v>77</v>
      </c>
      <c r="B70" s="152" t="s">
        <v>153</v>
      </c>
      <c r="C70" s="438" t="s">
        <v>154</v>
      </c>
      <c r="D70" s="154" t="s">
        <v>152</v>
      </c>
      <c r="E70" s="155"/>
      <c r="F70" s="156"/>
      <c r="G70" s="157">
        <f t="shared" si="206"/>
        <v>0</v>
      </c>
      <c r="H70" s="196"/>
      <c r="I70" s="202"/>
      <c r="J70" s="203">
        <f t="shared" si="207"/>
        <v>0</v>
      </c>
      <c r="K70" s="196"/>
      <c r="L70" s="202"/>
      <c r="M70" s="203">
        <f t="shared" si="208"/>
        <v>0</v>
      </c>
      <c r="N70" s="196"/>
      <c r="O70" s="202"/>
      <c r="P70" s="157">
        <f t="shared" si="209"/>
        <v>0</v>
      </c>
      <c r="Q70" s="155"/>
      <c r="R70" s="156"/>
      <c r="S70" s="157">
        <f t="shared" si="210"/>
        <v>0</v>
      </c>
      <c r="T70" s="155"/>
      <c r="U70" s="156"/>
      <c r="V70" s="157">
        <f t="shared" si="211"/>
        <v>0</v>
      </c>
      <c r="W70" s="275">
        <f t="shared" si="212"/>
        <v>0</v>
      </c>
      <c r="X70" s="262">
        <f t="shared" si="213"/>
        <v>0</v>
      </c>
      <c r="Y70" s="262">
        <f t="shared" si="174"/>
        <v>0</v>
      </c>
      <c r="Z70" s="263" t="e">
        <f t="shared" si="175"/>
        <v>#DIV/0!</v>
      </c>
      <c r="AA70" s="272"/>
      <c r="AB70" s="108"/>
      <c r="AC70" s="108"/>
      <c r="AD70" s="108"/>
      <c r="AE70" s="108"/>
      <c r="AF70" s="108"/>
      <c r="AG70" s="108"/>
    </row>
    <row r="71" spans="1:33" ht="30" customHeight="1" thickBot="1" x14ac:dyDescent="0.35">
      <c r="A71" s="158" t="s">
        <v>77</v>
      </c>
      <c r="B71" s="177" t="s">
        <v>155</v>
      </c>
      <c r="C71" s="439" t="s">
        <v>156</v>
      </c>
      <c r="D71" s="406" t="s">
        <v>152</v>
      </c>
      <c r="E71" s="161"/>
      <c r="F71" s="162"/>
      <c r="G71" s="160">
        <f t="shared" si="206"/>
        <v>0</v>
      </c>
      <c r="H71" s="212"/>
      <c r="I71" s="213"/>
      <c r="J71" s="214">
        <f t="shared" si="207"/>
        <v>0</v>
      </c>
      <c r="K71" s="212"/>
      <c r="L71" s="213"/>
      <c r="M71" s="214">
        <f t="shared" si="208"/>
        <v>0</v>
      </c>
      <c r="N71" s="212"/>
      <c r="O71" s="213"/>
      <c r="P71" s="160">
        <f t="shared" si="209"/>
        <v>0</v>
      </c>
      <c r="Q71" s="161"/>
      <c r="R71" s="162"/>
      <c r="S71" s="160">
        <f t="shared" si="210"/>
        <v>0</v>
      </c>
      <c r="T71" s="161"/>
      <c r="U71" s="162"/>
      <c r="V71" s="160">
        <f t="shared" si="211"/>
        <v>0</v>
      </c>
      <c r="W71" s="276">
        <f t="shared" si="212"/>
        <v>0</v>
      </c>
      <c r="X71" s="262">
        <f t="shared" si="213"/>
        <v>0</v>
      </c>
      <c r="Y71" s="262">
        <f t="shared" si="174"/>
        <v>0</v>
      </c>
      <c r="Z71" s="263" t="e">
        <f t="shared" si="175"/>
        <v>#DIV/0!</v>
      </c>
      <c r="AA71" s="277"/>
      <c r="AB71" s="108"/>
      <c r="AC71" s="108"/>
      <c r="AD71" s="108"/>
      <c r="AE71" s="108"/>
      <c r="AF71" s="108"/>
      <c r="AG71" s="108"/>
    </row>
    <row r="72" spans="1:33" ht="30" customHeight="1" x14ac:dyDescent="0.3">
      <c r="A72" s="401" t="s">
        <v>74</v>
      </c>
      <c r="B72" s="402" t="s">
        <v>157</v>
      </c>
      <c r="C72" s="407" t="s">
        <v>158</v>
      </c>
      <c r="D72" s="408"/>
      <c r="E72" s="163">
        <f>SUM(E73:E75)</f>
        <v>0</v>
      </c>
      <c r="F72" s="164"/>
      <c r="G72" s="165">
        <f t="shared" ref="G72" si="214">SUM(G73:G75)</f>
        <v>0</v>
      </c>
      <c r="H72" s="207">
        <f t="shared" ref="H72" si="215">SUM(H73:H75)</f>
        <v>0</v>
      </c>
      <c r="I72" s="208"/>
      <c r="J72" s="209">
        <f t="shared" ref="J72:K72" si="216">SUM(J73:J75)</f>
        <v>0</v>
      </c>
      <c r="K72" s="207">
        <f t="shared" si="216"/>
        <v>0</v>
      </c>
      <c r="L72" s="208"/>
      <c r="M72" s="209">
        <f t="shared" ref="M72:N72" si="217">SUM(M73:M75)</f>
        <v>0</v>
      </c>
      <c r="N72" s="207">
        <f t="shared" si="217"/>
        <v>0</v>
      </c>
      <c r="O72" s="208"/>
      <c r="P72" s="165">
        <f t="shared" ref="P72:Q72" si="218">SUM(P73:P75)</f>
        <v>0</v>
      </c>
      <c r="Q72" s="163">
        <f t="shared" si="218"/>
        <v>0</v>
      </c>
      <c r="R72" s="164"/>
      <c r="S72" s="165">
        <f t="shared" ref="S72:T72" si="219">SUM(S73:S75)</f>
        <v>0</v>
      </c>
      <c r="T72" s="163">
        <f t="shared" si="219"/>
        <v>0</v>
      </c>
      <c r="U72" s="164"/>
      <c r="V72" s="165">
        <f t="shared" ref="V72:X72" si="220">SUM(V73:V75)</f>
        <v>0</v>
      </c>
      <c r="W72" s="165">
        <f t="shared" si="220"/>
        <v>0</v>
      </c>
      <c r="X72" s="165">
        <f t="shared" si="220"/>
        <v>0</v>
      </c>
      <c r="Y72" s="165">
        <f t="shared" si="174"/>
        <v>0</v>
      </c>
      <c r="Z72" s="165" t="e">
        <f t="shared" si="175"/>
        <v>#DIV/0!</v>
      </c>
      <c r="AA72" s="270"/>
      <c r="AB72" s="106"/>
      <c r="AC72" s="106"/>
      <c r="AD72" s="106"/>
      <c r="AE72" s="106"/>
      <c r="AF72" s="106"/>
      <c r="AG72" s="106"/>
    </row>
    <row r="73" spans="1:33" ht="30" customHeight="1" x14ac:dyDescent="0.3">
      <c r="A73" s="151" t="s">
        <v>77</v>
      </c>
      <c r="B73" s="152" t="s">
        <v>159</v>
      </c>
      <c r="C73" s="153" t="s">
        <v>160</v>
      </c>
      <c r="D73" s="154" t="s">
        <v>106</v>
      </c>
      <c r="E73" s="155"/>
      <c r="F73" s="156"/>
      <c r="G73" s="157">
        <f t="shared" ref="G73:G75" si="221">E73*F73</f>
        <v>0</v>
      </c>
      <c r="H73" s="196"/>
      <c r="I73" s="202"/>
      <c r="J73" s="203">
        <f t="shared" ref="J73:J75" si="222">H73*I73</f>
        <v>0</v>
      </c>
      <c r="K73" s="196"/>
      <c r="L73" s="202"/>
      <c r="M73" s="203">
        <f t="shared" ref="M73:M75" si="223">K73*L73</f>
        <v>0</v>
      </c>
      <c r="N73" s="196"/>
      <c r="O73" s="202"/>
      <c r="P73" s="157">
        <f t="shared" ref="P73:P75" si="224">N73*O73</f>
        <v>0</v>
      </c>
      <c r="Q73" s="155"/>
      <c r="R73" s="156"/>
      <c r="S73" s="157">
        <f t="shared" ref="S73:S75" si="225">Q73*R73</f>
        <v>0</v>
      </c>
      <c r="T73" s="155"/>
      <c r="U73" s="156"/>
      <c r="V73" s="157">
        <f t="shared" ref="V73:V75" si="226">T73*U73</f>
        <v>0</v>
      </c>
      <c r="W73" s="275">
        <f t="shared" ref="W73:W75" si="227">G73+M73+S73</f>
        <v>0</v>
      </c>
      <c r="X73" s="262">
        <f t="shared" ref="X73:X75" si="228">J73+P73+V73</f>
        <v>0</v>
      </c>
      <c r="Y73" s="262">
        <f t="shared" si="174"/>
        <v>0</v>
      </c>
      <c r="Z73" s="263" t="e">
        <f t="shared" si="175"/>
        <v>#DIV/0!</v>
      </c>
      <c r="AA73" s="272"/>
      <c r="AB73" s="108"/>
      <c r="AC73" s="108"/>
      <c r="AD73" s="108"/>
      <c r="AE73" s="108"/>
      <c r="AF73" s="108"/>
      <c r="AG73" s="108"/>
    </row>
    <row r="74" spans="1:33" ht="30" customHeight="1" x14ac:dyDescent="0.3">
      <c r="A74" s="151" t="s">
        <v>77</v>
      </c>
      <c r="B74" s="152" t="s">
        <v>161</v>
      </c>
      <c r="C74" s="153" t="s">
        <v>160</v>
      </c>
      <c r="D74" s="154" t="s">
        <v>106</v>
      </c>
      <c r="E74" s="155"/>
      <c r="F74" s="156"/>
      <c r="G74" s="157">
        <f t="shared" si="221"/>
        <v>0</v>
      </c>
      <c r="H74" s="196"/>
      <c r="I74" s="202"/>
      <c r="J74" s="203">
        <f t="shared" si="222"/>
        <v>0</v>
      </c>
      <c r="K74" s="196"/>
      <c r="L74" s="202"/>
      <c r="M74" s="203">
        <f t="shared" si="223"/>
        <v>0</v>
      </c>
      <c r="N74" s="196"/>
      <c r="O74" s="202"/>
      <c r="P74" s="157">
        <f t="shared" si="224"/>
        <v>0</v>
      </c>
      <c r="Q74" s="155"/>
      <c r="R74" s="156"/>
      <c r="S74" s="157">
        <f t="shared" si="225"/>
        <v>0</v>
      </c>
      <c r="T74" s="155"/>
      <c r="U74" s="156"/>
      <c r="V74" s="157">
        <f t="shared" si="226"/>
        <v>0</v>
      </c>
      <c r="W74" s="275">
        <f t="shared" si="227"/>
        <v>0</v>
      </c>
      <c r="X74" s="262">
        <f t="shared" si="228"/>
        <v>0</v>
      </c>
      <c r="Y74" s="262">
        <f t="shared" si="174"/>
        <v>0</v>
      </c>
      <c r="Z74" s="263" t="e">
        <f t="shared" si="175"/>
        <v>#DIV/0!</v>
      </c>
      <c r="AA74" s="272"/>
      <c r="AB74" s="108"/>
      <c r="AC74" s="108"/>
      <c r="AD74" s="108"/>
      <c r="AE74" s="108"/>
      <c r="AF74" s="108"/>
      <c r="AG74" s="108"/>
    </row>
    <row r="75" spans="1:33" ht="30" customHeight="1" thickBot="1" x14ac:dyDescent="0.35">
      <c r="A75" s="158" t="s">
        <v>77</v>
      </c>
      <c r="B75" s="159" t="s">
        <v>377</v>
      </c>
      <c r="C75" s="192" t="s">
        <v>160</v>
      </c>
      <c r="D75" s="406" t="s">
        <v>106</v>
      </c>
      <c r="E75" s="161"/>
      <c r="F75" s="162"/>
      <c r="G75" s="160">
        <f t="shared" si="221"/>
        <v>0</v>
      </c>
      <c r="H75" s="212"/>
      <c r="I75" s="213"/>
      <c r="J75" s="214">
        <f t="shared" si="222"/>
        <v>0</v>
      </c>
      <c r="K75" s="212"/>
      <c r="L75" s="213"/>
      <c r="M75" s="214">
        <f t="shared" si="223"/>
        <v>0</v>
      </c>
      <c r="N75" s="212"/>
      <c r="O75" s="213"/>
      <c r="P75" s="160">
        <f t="shared" si="224"/>
        <v>0</v>
      </c>
      <c r="Q75" s="161"/>
      <c r="R75" s="162"/>
      <c r="S75" s="160">
        <f t="shared" si="225"/>
        <v>0</v>
      </c>
      <c r="T75" s="161"/>
      <c r="U75" s="162"/>
      <c r="V75" s="160">
        <f t="shared" si="226"/>
        <v>0</v>
      </c>
      <c r="W75" s="276">
        <f t="shared" si="227"/>
        <v>0</v>
      </c>
      <c r="X75" s="262">
        <f t="shared" si="228"/>
        <v>0</v>
      </c>
      <c r="Y75" s="262">
        <f t="shared" si="174"/>
        <v>0</v>
      </c>
      <c r="Z75" s="263" t="e">
        <f t="shared" si="175"/>
        <v>#DIV/0!</v>
      </c>
      <c r="AA75" s="277"/>
      <c r="AB75" s="108"/>
      <c r="AC75" s="108"/>
      <c r="AD75" s="108"/>
      <c r="AE75" s="108"/>
      <c r="AF75" s="108"/>
      <c r="AG75" s="108"/>
    </row>
    <row r="76" spans="1:33" ht="30" customHeight="1" x14ac:dyDescent="0.3">
      <c r="A76" s="401" t="s">
        <v>74</v>
      </c>
      <c r="B76" s="402" t="s">
        <v>162</v>
      </c>
      <c r="C76" s="407" t="s">
        <v>163</v>
      </c>
      <c r="D76" s="408"/>
      <c r="E76" s="163">
        <f>SUM(E77:E79)</f>
        <v>0</v>
      </c>
      <c r="F76" s="164"/>
      <c r="G76" s="165">
        <f t="shared" ref="G76" si="229">SUM(G77:G79)</f>
        <v>0</v>
      </c>
      <c r="H76" s="207">
        <f t="shared" ref="H76" si="230">SUM(H77:H79)</f>
        <v>0</v>
      </c>
      <c r="I76" s="208"/>
      <c r="J76" s="209">
        <f t="shared" ref="J76:K76" si="231">SUM(J77:J79)</f>
        <v>0</v>
      </c>
      <c r="K76" s="207">
        <f t="shared" si="231"/>
        <v>0</v>
      </c>
      <c r="L76" s="208"/>
      <c r="M76" s="209">
        <f t="shared" ref="M76:N76" si="232">SUM(M77:M79)</f>
        <v>0</v>
      </c>
      <c r="N76" s="207">
        <f t="shared" si="232"/>
        <v>0</v>
      </c>
      <c r="O76" s="208"/>
      <c r="P76" s="165">
        <f t="shared" ref="P76:Q76" si="233">SUM(P77:P79)</f>
        <v>0</v>
      </c>
      <c r="Q76" s="163">
        <f t="shared" si="233"/>
        <v>0</v>
      </c>
      <c r="R76" s="164"/>
      <c r="S76" s="165">
        <f t="shared" ref="S76:T76" si="234">SUM(S77:S79)</f>
        <v>0</v>
      </c>
      <c r="T76" s="163">
        <f t="shared" si="234"/>
        <v>0</v>
      </c>
      <c r="U76" s="164"/>
      <c r="V76" s="165">
        <f t="shared" ref="V76:X76" si="235">SUM(V77:V79)</f>
        <v>0</v>
      </c>
      <c r="W76" s="165">
        <f t="shared" si="235"/>
        <v>0</v>
      </c>
      <c r="X76" s="165">
        <f t="shared" si="235"/>
        <v>0</v>
      </c>
      <c r="Y76" s="165">
        <f t="shared" si="174"/>
        <v>0</v>
      </c>
      <c r="Z76" s="165" t="e">
        <f t="shared" si="175"/>
        <v>#DIV/0!</v>
      </c>
      <c r="AA76" s="270"/>
      <c r="AB76" s="106"/>
      <c r="AC76" s="106"/>
      <c r="AD76" s="106"/>
      <c r="AE76" s="106"/>
      <c r="AF76" s="106"/>
      <c r="AG76" s="106"/>
    </row>
    <row r="77" spans="1:33" ht="30" customHeight="1" x14ac:dyDescent="0.3">
      <c r="A77" s="151" t="s">
        <v>77</v>
      </c>
      <c r="B77" s="152" t="s">
        <v>164</v>
      </c>
      <c r="C77" s="153" t="s">
        <v>160</v>
      </c>
      <c r="D77" s="154" t="s">
        <v>106</v>
      </c>
      <c r="E77" s="155"/>
      <c r="F77" s="156"/>
      <c r="G77" s="157">
        <f t="shared" ref="G77:G79" si="236">E77*F77</f>
        <v>0</v>
      </c>
      <c r="H77" s="196"/>
      <c r="I77" s="202"/>
      <c r="J77" s="203">
        <f t="shared" ref="J77:J79" si="237">H77*I77</f>
        <v>0</v>
      </c>
      <c r="K77" s="196"/>
      <c r="L77" s="202"/>
      <c r="M77" s="203">
        <f t="shared" ref="M77:M79" si="238">K77*L77</f>
        <v>0</v>
      </c>
      <c r="N77" s="196"/>
      <c r="O77" s="202"/>
      <c r="P77" s="157">
        <f t="shared" ref="P77:P79" si="239">N77*O77</f>
        <v>0</v>
      </c>
      <c r="Q77" s="155"/>
      <c r="R77" s="156"/>
      <c r="S77" s="157">
        <f t="shared" ref="S77:S79" si="240">Q77*R77</f>
        <v>0</v>
      </c>
      <c r="T77" s="155"/>
      <c r="U77" s="156"/>
      <c r="V77" s="157">
        <f t="shared" ref="V77:V79" si="241">T77*U77</f>
        <v>0</v>
      </c>
      <c r="W77" s="275">
        <f t="shared" ref="W77:W79" si="242">G77+M77+S77</f>
        <v>0</v>
      </c>
      <c r="X77" s="262">
        <f t="shared" ref="X77:X79" si="243">J77+P77+V77</f>
        <v>0</v>
      </c>
      <c r="Y77" s="262">
        <f t="shared" si="174"/>
        <v>0</v>
      </c>
      <c r="Z77" s="263" t="e">
        <f t="shared" si="175"/>
        <v>#DIV/0!</v>
      </c>
      <c r="AA77" s="272"/>
      <c r="AB77" s="108"/>
      <c r="AC77" s="108"/>
      <c r="AD77" s="108"/>
      <c r="AE77" s="108"/>
      <c r="AF77" s="108"/>
      <c r="AG77" s="108"/>
    </row>
    <row r="78" spans="1:33" ht="30" customHeight="1" x14ac:dyDescent="0.3">
      <c r="A78" s="151" t="s">
        <v>77</v>
      </c>
      <c r="B78" s="152" t="s">
        <v>165</v>
      </c>
      <c r="C78" s="153" t="s">
        <v>160</v>
      </c>
      <c r="D78" s="154" t="s">
        <v>106</v>
      </c>
      <c r="E78" s="155"/>
      <c r="F78" s="156"/>
      <c r="G78" s="157">
        <f t="shared" si="236"/>
        <v>0</v>
      </c>
      <c r="H78" s="196"/>
      <c r="I78" s="202"/>
      <c r="J78" s="203">
        <f t="shared" si="237"/>
        <v>0</v>
      </c>
      <c r="K78" s="196"/>
      <c r="L78" s="202"/>
      <c r="M78" s="203">
        <f t="shared" si="238"/>
        <v>0</v>
      </c>
      <c r="N78" s="196"/>
      <c r="O78" s="202"/>
      <c r="P78" s="157">
        <f t="shared" si="239"/>
        <v>0</v>
      </c>
      <c r="Q78" s="155"/>
      <c r="R78" s="156"/>
      <c r="S78" s="157">
        <f t="shared" si="240"/>
        <v>0</v>
      </c>
      <c r="T78" s="155"/>
      <c r="U78" s="156"/>
      <c r="V78" s="157">
        <f t="shared" si="241"/>
        <v>0</v>
      </c>
      <c r="W78" s="275">
        <f t="shared" si="242"/>
        <v>0</v>
      </c>
      <c r="X78" s="262">
        <f t="shared" si="243"/>
        <v>0</v>
      </c>
      <c r="Y78" s="262">
        <f t="shared" si="174"/>
        <v>0</v>
      </c>
      <c r="Z78" s="263" t="e">
        <f t="shared" si="175"/>
        <v>#DIV/0!</v>
      </c>
      <c r="AA78" s="272"/>
      <c r="AB78" s="108"/>
      <c r="AC78" s="108"/>
      <c r="AD78" s="108"/>
      <c r="AE78" s="108"/>
      <c r="AF78" s="108"/>
      <c r="AG78" s="108"/>
    </row>
    <row r="79" spans="1:33" ht="30" customHeight="1" thickBot="1" x14ac:dyDescent="0.35">
      <c r="A79" s="158" t="s">
        <v>77</v>
      </c>
      <c r="B79" s="177" t="s">
        <v>166</v>
      </c>
      <c r="C79" s="192" t="s">
        <v>160</v>
      </c>
      <c r="D79" s="406" t="s">
        <v>106</v>
      </c>
      <c r="E79" s="161"/>
      <c r="F79" s="162"/>
      <c r="G79" s="160">
        <f t="shared" si="236"/>
        <v>0</v>
      </c>
      <c r="H79" s="212"/>
      <c r="I79" s="213"/>
      <c r="J79" s="214">
        <f t="shared" si="237"/>
        <v>0</v>
      </c>
      <c r="K79" s="212"/>
      <c r="L79" s="213"/>
      <c r="M79" s="214">
        <f t="shared" si="238"/>
        <v>0</v>
      </c>
      <c r="N79" s="212"/>
      <c r="O79" s="213"/>
      <c r="P79" s="160">
        <f t="shared" si="239"/>
        <v>0</v>
      </c>
      <c r="Q79" s="161"/>
      <c r="R79" s="162"/>
      <c r="S79" s="160">
        <f t="shared" si="240"/>
        <v>0</v>
      </c>
      <c r="T79" s="161"/>
      <c r="U79" s="162"/>
      <c r="V79" s="160">
        <f t="shared" si="241"/>
        <v>0</v>
      </c>
      <c r="W79" s="276">
        <f t="shared" si="242"/>
        <v>0</v>
      </c>
      <c r="X79" s="262">
        <f t="shared" si="243"/>
        <v>0</v>
      </c>
      <c r="Y79" s="359">
        <f t="shared" si="174"/>
        <v>0</v>
      </c>
      <c r="Z79" s="263" t="e">
        <f t="shared" si="175"/>
        <v>#DIV/0!</v>
      </c>
      <c r="AA79" s="277"/>
      <c r="AB79" s="108"/>
      <c r="AC79" s="108"/>
      <c r="AD79" s="108"/>
      <c r="AE79" s="108"/>
      <c r="AF79" s="108"/>
      <c r="AG79" s="108"/>
    </row>
    <row r="80" spans="1:33" ht="30" customHeight="1" thickBot="1" x14ac:dyDescent="0.35">
      <c r="A80" s="414" t="s">
        <v>378</v>
      </c>
      <c r="B80" s="415"/>
      <c r="C80" s="416"/>
      <c r="D80" s="417"/>
      <c r="E80" s="221">
        <f>E76+E72+E68+E64+E60</f>
        <v>2</v>
      </c>
      <c r="F80" s="222"/>
      <c r="G80" s="223">
        <f t="shared" ref="G80" si="244">G76+G72+G68+G64+G60</f>
        <v>16000</v>
      </c>
      <c r="H80" s="197">
        <f t="shared" ref="H80" si="245">H76+H72+H68+H64+H60</f>
        <v>0</v>
      </c>
      <c r="I80" s="210"/>
      <c r="J80" s="195">
        <f t="shared" ref="J80:K80" si="246">J76+J72+J68+J64+J60</f>
        <v>0</v>
      </c>
      <c r="K80" s="211">
        <f t="shared" si="246"/>
        <v>0</v>
      </c>
      <c r="L80" s="210"/>
      <c r="M80" s="195">
        <f t="shared" ref="M80:N80" si="247">M76+M72+M68+M64+M60</f>
        <v>0</v>
      </c>
      <c r="N80" s="211">
        <f t="shared" si="247"/>
        <v>0</v>
      </c>
      <c r="O80" s="210"/>
      <c r="P80" s="223">
        <f t="shared" ref="P80:Q80" si="248">P76+P72+P68+P64+P60</f>
        <v>0</v>
      </c>
      <c r="Q80" s="224">
        <f t="shared" si="248"/>
        <v>0</v>
      </c>
      <c r="R80" s="222"/>
      <c r="S80" s="223">
        <f t="shared" ref="S80:T80" si="249">S76+S72+S68+S64+S60</f>
        <v>0</v>
      </c>
      <c r="T80" s="224">
        <f t="shared" si="249"/>
        <v>0</v>
      </c>
      <c r="U80" s="222"/>
      <c r="V80" s="223">
        <f t="shared" ref="V80:X80" si="250">V76+V72+V68+V64+V60</f>
        <v>0</v>
      </c>
      <c r="W80" s="361">
        <f t="shared" si="250"/>
        <v>16000</v>
      </c>
      <c r="X80" s="237">
        <f t="shared" si="250"/>
        <v>0</v>
      </c>
      <c r="Y80" s="363">
        <f t="shared" si="174"/>
        <v>16000</v>
      </c>
      <c r="Z80" s="363">
        <f t="shared" si="175"/>
        <v>1</v>
      </c>
      <c r="AA80" s="420"/>
      <c r="AB80" s="95"/>
      <c r="AC80" s="95"/>
      <c r="AD80" s="95"/>
      <c r="AE80" s="95"/>
      <c r="AF80" s="95"/>
      <c r="AG80" s="95"/>
    </row>
    <row r="81" spans="1:33" ht="30" customHeight="1" thickBot="1" x14ac:dyDescent="0.35">
      <c r="A81" s="440" t="s">
        <v>72</v>
      </c>
      <c r="B81" s="441">
        <v>5</v>
      </c>
      <c r="C81" s="398" t="s">
        <v>379</v>
      </c>
      <c r="D81" s="399"/>
      <c r="E81" s="225"/>
      <c r="F81" s="225"/>
      <c r="G81" s="225"/>
      <c r="H81" s="198"/>
      <c r="I81" s="198"/>
      <c r="J81" s="198"/>
      <c r="K81" s="198"/>
      <c r="L81" s="198"/>
      <c r="M81" s="198"/>
      <c r="N81" s="198"/>
      <c r="O81" s="198"/>
      <c r="P81" s="225"/>
      <c r="Q81" s="225"/>
      <c r="R81" s="225"/>
      <c r="S81" s="225"/>
      <c r="T81" s="225"/>
      <c r="U81" s="225"/>
      <c r="V81" s="225"/>
      <c r="W81" s="356"/>
      <c r="X81" s="356"/>
      <c r="Y81" s="239"/>
      <c r="Z81" s="356"/>
      <c r="AA81" s="400"/>
      <c r="AB81" s="95"/>
      <c r="AC81" s="95"/>
      <c r="AD81" s="95"/>
      <c r="AE81" s="95"/>
      <c r="AF81" s="95"/>
      <c r="AG81" s="95"/>
    </row>
    <row r="82" spans="1:33" ht="30" customHeight="1" x14ac:dyDescent="0.3">
      <c r="A82" s="401" t="s">
        <v>74</v>
      </c>
      <c r="B82" s="402" t="s">
        <v>167</v>
      </c>
      <c r="C82" s="407" t="s">
        <v>168</v>
      </c>
      <c r="D82" s="408"/>
      <c r="E82" s="163">
        <f>SUM(E83:E85)</f>
        <v>0</v>
      </c>
      <c r="F82" s="164"/>
      <c r="G82" s="165">
        <f t="shared" ref="G82" si="251">SUM(G83:G85)</f>
        <v>0</v>
      </c>
      <c r="H82" s="207">
        <f t="shared" ref="H82" si="252">SUM(H83:H85)</f>
        <v>0</v>
      </c>
      <c r="I82" s="208"/>
      <c r="J82" s="209">
        <f t="shared" ref="J82:K82" si="253">SUM(J83:J85)</f>
        <v>0</v>
      </c>
      <c r="K82" s="207">
        <f t="shared" si="253"/>
        <v>0</v>
      </c>
      <c r="L82" s="208"/>
      <c r="M82" s="209">
        <f t="shared" ref="M82:N82" si="254">SUM(M83:M85)</f>
        <v>0</v>
      </c>
      <c r="N82" s="207">
        <f t="shared" si="254"/>
        <v>0</v>
      </c>
      <c r="O82" s="208"/>
      <c r="P82" s="165">
        <f t="shared" ref="P82:Q82" si="255">SUM(P83:P85)</f>
        <v>0</v>
      </c>
      <c r="Q82" s="163">
        <f t="shared" si="255"/>
        <v>0</v>
      </c>
      <c r="R82" s="164"/>
      <c r="S82" s="165">
        <f t="shared" ref="S82:T82" si="256">SUM(S83:S85)</f>
        <v>0</v>
      </c>
      <c r="T82" s="163">
        <f t="shared" si="256"/>
        <v>0</v>
      </c>
      <c r="U82" s="164"/>
      <c r="V82" s="165">
        <f t="shared" ref="V82:X82" si="257">SUM(V83:V85)</f>
        <v>0</v>
      </c>
      <c r="W82" s="169">
        <f t="shared" si="257"/>
        <v>0</v>
      </c>
      <c r="X82" s="169">
        <f t="shared" si="257"/>
        <v>0</v>
      </c>
      <c r="Y82" s="169">
        <f t="shared" ref="Y82:Y94" si="258">W82-X82</f>
        <v>0</v>
      </c>
      <c r="Z82" s="374" t="e">
        <f t="shared" ref="Z82:Z94" si="259">Y82/W82</f>
        <v>#DIV/0!</v>
      </c>
      <c r="AA82" s="270"/>
      <c r="AB82" s="108"/>
      <c r="AC82" s="108"/>
      <c r="AD82" s="108"/>
      <c r="AE82" s="108"/>
      <c r="AF82" s="108"/>
      <c r="AG82" s="108"/>
    </row>
    <row r="83" spans="1:33" ht="30" customHeight="1" x14ac:dyDescent="0.3">
      <c r="A83" s="151" t="s">
        <v>77</v>
      </c>
      <c r="B83" s="152" t="s">
        <v>169</v>
      </c>
      <c r="C83" s="236" t="s">
        <v>170</v>
      </c>
      <c r="D83" s="154" t="s">
        <v>171</v>
      </c>
      <c r="E83" s="155"/>
      <c r="F83" s="156"/>
      <c r="G83" s="157">
        <f t="shared" ref="G83:G85" si="260">E83*F83</f>
        <v>0</v>
      </c>
      <c r="H83" s="196"/>
      <c r="I83" s="202"/>
      <c r="J83" s="203">
        <f t="shared" ref="J83:J85" si="261">H83*I83</f>
        <v>0</v>
      </c>
      <c r="K83" s="196"/>
      <c r="L83" s="202"/>
      <c r="M83" s="203">
        <f t="shared" ref="M83:M85" si="262">K83*L83</f>
        <v>0</v>
      </c>
      <c r="N83" s="196"/>
      <c r="O83" s="202"/>
      <c r="P83" s="157">
        <f t="shared" ref="P83:P85" si="263">N83*O83</f>
        <v>0</v>
      </c>
      <c r="Q83" s="155"/>
      <c r="R83" s="156"/>
      <c r="S83" s="157">
        <f t="shared" ref="S83:S85" si="264">Q83*R83</f>
        <v>0</v>
      </c>
      <c r="T83" s="155"/>
      <c r="U83" s="156"/>
      <c r="V83" s="157">
        <f t="shared" ref="V83:V85" si="265">T83*U83</f>
        <v>0</v>
      </c>
      <c r="W83" s="275">
        <f t="shared" ref="W83:W85" si="266">G83+M83+S83</f>
        <v>0</v>
      </c>
      <c r="X83" s="262">
        <f t="shared" ref="X83:X85" si="267">J83+P83+V83</f>
        <v>0</v>
      </c>
      <c r="Y83" s="262">
        <f t="shared" si="258"/>
        <v>0</v>
      </c>
      <c r="Z83" s="263" t="e">
        <f t="shared" si="259"/>
        <v>#DIV/0!</v>
      </c>
      <c r="AA83" s="272"/>
      <c r="AB83" s="108"/>
      <c r="AC83" s="108"/>
      <c r="AD83" s="108"/>
      <c r="AE83" s="108"/>
      <c r="AF83" s="108"/>
      <c r="AG83" s="108"/>
    </row>
    <row r="84" spans="1:33" ht="30" customHeight="1" x14ac:dyDescent="0.3">
      <c r="A84" s="151" t="s">
        <v>77</v>
      </c>
      <c r="B84" s="152" t="s">
        <v>172</v>
      </c>
      <c r="C84" s="236" t="s">
        <v>170</v>
      </c>
      <c r="D84" s="154" t="s">
        <v>171</v>
      </c>
      <c r="E84" s="155"/>
      <c r="F84" s="156"/>
      <c r="G84" s="157">
        <f t="shared" si="260"/>
        <v>0</v>
      </c>
      <c r="H84" s="196"/>
      <c r="I84" s="202"/>
      <c r="J84" s="203">
        <f t="shared" si="261"/>
        <v>0</v>
      </c>
      <c r="K84" s="196"/>
      <c r="L84" s="202"/>
      <c r="M84" s="203">
        <f t="shared" si="262"/>
        <v>0</v>
      </c>
      <c r="N84" s="196"/>
      <c r="O84" s="202"/>
      <c r="P84" s="157">
        <f t="shared" si="263"/>
        <v>0</v>
      </c>
      <c r="Q84" s="155"/>
      <c r="R84" s="156"/>
      <c r="S84" s="157">
        <f t="shared" si="264"/>
        <v>0</v>
      </c>
      <c r="T84" s="155"/>
      <c r="U84" s="156"/>
      <c r="V84" s="157">
        <f t="shared" si="265"/>
        <v>0</v>
      </c>
      <c r="W84" s="275">
        <f t="shared" si="266"/>
        <v>0</v>
      </c>
      <c r="X84" s="262">
        <f t="shared" si="267"/>
        <v>0</v>
      </c>
      <c r="Y84" s="262">
        <f t="shared" si="258"/>
        <v>0</v>
      </c>
      <c r="Z84" s="263" t="e">
        <f t="shared" si="259"/>
        <v>#DIV/0!</v>
      </c>
      <c r="AA84" s="272"/>
      <c r="AB84" s="108"/>
      <c r="AC84" s="108"/>
      <c r="AD84" s="108"/>
      <c r="AE84" s="108"/>
      <c r="AF84" s="108"/>
      <c r="AG84" s="108"/>
    </row>
    <row r="85" spans="1:33" ht="30" customHeight="1" thickBot="1" x14ac:dyDescent="0.35">
      <c r="A85" s="158" t="s">
        <v>77</v>
      </c>
      <c r="B85" s="159" t="s">
        <v>173</v>
      </c>
      <c r="C85" s="236" t="s">
        <v>170</v>
      </c>
      <c r="D85" s="406" t="s">
        <v>171</v>
      </c>
      <c r="E85" s="161"/>
      <c r="F85" s="162"/>
      <c r="G85" s="160">
        <f t="shared" si="260"/>
        <v>0</v>
      </c>
      <c r="H85" s="212"/>
      <c r="I85" s="213"/>
      <c r="J85" s="214">
        <f t="shared" si="261"/>
        <v>0</v>
      </c>
      <c r="K85" s="212"/>
      <c r="L85" s="213"/>
      <c r="M85" s="214">
        <f t="shared" si="262"/>
        <v>0</v>
      </c>
      <c r="N85" s="212"/>
      <c r="O85" s="213"/>
      <c r="P85" s="160">
        <f t="shared" si="263"/>
        <v>0</v>
      </c>
      <c r="Q85" s="161"/>
      <c r="R85" s="162"/>
      <c r="S85" s="160">
        <f t="shared" si="264"/>
        <v>0</v>
      </c>
      <c r="T85" s="161"/>
      <c r="U85" s="162"/>
      <c r="V85" s="160">
        <f t="shared" si="265"/>
        <v>0</v>
      </c>
      <c r="W85" s="276">
        <f t="shared" si="266"/>
        <v>0</v>
      </c>
      <c r="X85" s="262">
        <f t="shared" si="267"/>
        <v>0</v>
      </c>
      <c r="Y85" s="262">
        <f t="shared" si="258"/>
        <v>0</v>
      </c>
      <c r="Z85" s="263" t="e">
        <f t="shared" si="259"/>
        <v>#DIV/0!</v>
      </c>
      <c r="AA85" s="277"/>
      <c r="AB85" s="108"/>
      <c r="AC85" s="108"/>
      <c r="AD85" s="108"/>
      <c r="AE85" s="108"/>
      <c r="AF85" s="108"/>
      <c r="AG85" s="108"/>
    </row>
    <row r="86" spans="1:33" ht="30" customHeight="1" thickBot="1" x14ac:dyDescent="0.35">
      <c r="A86" s="401" t="s">
        <v>74</v>
      </c>
      <c r="B86" s="402" t="s">
        <v>174</v>
      </c>
      <c r="C86" s="407" t="s">
        <v>175</v>
      </c>
      <c r="D86" s="442"/>
      <c r="E86" s="169">
        <f>SUM(E87:E89)</f>
        <v>0</v>
      </c>
      <c r="F86" s="164"/>
      <c r="G86" s="165">
        <f t="shared" ref="G86" si="268">SUM(G87:G89)</f>
        <v>0</v>
      </c>
      <c r="H86" s="220">
        <f t="shared" ref="H86" si="269">SUM(H87:H89)</f>
        <v>0</v>
      </c>
      <c r="I86" s="208"/>
      <c r="J86" s="209">
        <f t="shared" ref="J86:K86" si="270">SUM(J87:J89)</f>
        <v>0</v>
      </c>
      <c r="K86" s="220">
        <f t="shared" si="270"/>
        <v>0</v>
      </c>
      <c r="L86" s="208"/>
      <c r="M86" s="209">
        <f t="shared" ref="M86:N86" si="271">SUM(M87:M89)</f>
        <v>0</v>
      </c>
      <c r="N86" s="220">
        <f t="shared" si="271"/>
        <v>0</v>
      </c>
      <c r="O86" s="208"/>
      <c r="P86" s="165">
        <f t="shared" ref="P86:Q86" si="272">SUM(P87:P89)</f>
        <v>0</v>
      </c>
      <c r="Q86" s="169">
        <f t="shared" si="272"/>
        <v>0</v>
      </c>
      <c r="R86" s="164"/>
      <c r="S86" s="165">
        <f t="shared" ref="S86:T86" si="273">SUM(S87:S89)</f>
        <v>0</v>
      </c>
      <c r="T86" s="169">
        <f t="shared" si="273"/>
        <v>0</v>
      </c>
      <c r="U86" s="164"/>
      <c r="V86" s="165">
        <f t="shared" ref="V86:X86" si="274">SUM(V87:V89)</f>
        <v>0</v>
      </c>
      <c r="W86" s="169">
        <f t="shared" si="274"/>
        <v>0</v>
      </c>
      <c r="X86" s="169">
        <f t="shared" si="274"/>
        <v>0</v>
      </c>
      <c r="Y86" s="169">
        <f t="shared" si="258"/>
        <v>0</v>
      </c>
      <c r="Z86" s="169" t="e">
        <f t="shared" si="259"/>
        <v>#DIV/0!</v>
      </c>
      <c r="AA86" s="270"/>
      <c r="AB86" s="108"/>
      <c r="AC86" s="108"/>
      <c r="AD86" s="108"/>
      <c r="AE86" s="108"/>
      <c r="AF86" s="108"/>
      <c r="AG86" s="108"/>
    </row>
    <row r="87" spans="1:33" ht="30" customHeight="1" x14ac:dyDescent="0.3">
      <c r="A87" s="151" t="s">
        <v>77</v>
      </c>
      <c r="B87" s="152" t="s">
        <v>176</v>
      </c>
      <c r="C87" s="236" t="s">
        <v>177</v>
      </c>
      <c r="D87" s="412" t="s">
        <v>106</v>
      </c>
      <c r="E87" s="155"/>
      <c r="F87" s="156"/>
      <c r="G87" s="157">
        <f t="shared" ref="G87:G89" si="275">E87*F87</f>
        <v>0</v>
      </c>
      <c r="H87" s="196"/>
      <c r="I87" s="202"/>
      <c r="J87" s="203">
        <f t="shared" ref="J87:J89" si="276">H87*I87</f>
        <v>0</v>
      </c>
      <c r="K87" s="196"/>
      <c r="L87" s="202"/>
      <c r="M87" s="203">
        <f t="shared" ref="M87:M89" si="277">K87*L87</f>
        <v>0</v>
      </c>
      <c r="N87" s="196"/>
      <c r="O87" s="202"/>
      <c r="P87" s="157">
        <f t="shared" ref="P87:P89" si="278">N87*O87</f>
        <v>0</v>
      </c>
      <c r="Q87" s="155"/>
      <c r="R87" s="156"/>
      <c r="S87" s="157">
        <f t="shared" ref="S87:S89" si="279">Q87*R87</f>
        <v>0</v>
      </c>
      <c r="T87" s="155"/>
      <c r="U87" s="156"/>
      <c r="V87" s="157">
        <f t="shared" ref="V87:V89" si="280">T87*U87</f>
        <v>0</v>
      </c>
      <c r="W87" s="275">
        <f t="shared" ref="W87:W89" si="281">G87+M87+S87</f>
        <v>0</v>
      </c>
      <c r="X87" s="262">
        <f t="shared" ref="X87:X89" si="282">J87+P87+V87</f>
        <v>0</v>
      </c>
      <c r="Y87" s="262">
        <f t="shared" si="258"/>
        <v>0</v>
      </c>
      <c r="Z87" s="263" t="e">
        <f t="shared" si="259"/>
        <v>#DIV/0!</v>
      </c>
      <c r="AA87" s="272"/>
      <c r="AB87" s="108"/>
      <c r="AC87" s="108"/>
      <c r="AD87" s="108"/>
      <c r="AE87" s="108"/>
      <c r="AF87" s="108"/>
      <c r="AG87" s="108"/>
    </row>
    <row r="88" spans="1:33" ht="30" customHeight="1" x14ac:dyDescent="0.3">
      <c r="A88" s="151" t="s">
        <v>77</v>
      </c>
      <c r="B88" s="152" t="s">
        <v>178</v>
      </c>
      <c r="C88" s="153" t="s">
        <v>177</v>
      </c>
      <c r="D88" s="154" t="s">
        <v>106</v>
      </c>
      <c r="E88" s="155"/>
      <c r="F88" s="156"/>
      <c r="G88" s="157">
        <f t="shared" si="275"/>
        <v>0</v>
      </c>
      <c r="H88" s="196"/>
      <c r="I88" s="202"/>
      <c r="J88" s="203">
        <f t="shared" si="276"/>
        <v>0</v>
      </c>
      <c r="K88" s="196"/>
      <c r="L88" s="202"/>
      <c r="M88" s="203">
        <f t="shared" si="277"/>
        <v>0</v>
      </c>
      <c r="N88" s="196"/>
      <c r="O88" s="202"/>
      <c r="P88" s="157">
        <f t="shared" si="278"/>
        <v>0</v>
      </c>
      <c r="Q88" s="155"/>
      <c r="R88" s="156"/>
      <c r="S88" s="157">
        <f t="shared" si="279"/>
        <v>0</v>
      </c>
      <c r="T88" s="155"/>
      <c r="U88" s="156"/>
      <c r="V88" s="157">
        <f t="shared" si="280"/>
        <v>0</v>
      </c>
      <c r="W88" s="275">
        <f t="shared" si="281"/>
        <v>0</v>
      </c>
      <c r="X88" s="262">
        <f t="shared" si="282"/>
        <v>0</v>
      </c>
      <c r="Y88" s="262">
        <f t="shared" si="258"/>
        <v>0</v>
      </c>
      <c r="Z88" s="263" t="e">
        <f t="shared" si="259"/>
        <v>#DIV/0!</v>
      </c>
      <c r="AA88" s="272"/>
      <c r="AB88" s="108"/>
      <c r="AC88" s="108"/>
      <c r="AD88" s="108"/>
      <c r="AE88" s="108"/>
      <c r="AF88" s="108"/>
      <c r="AG88" s="108"/>
    </row>
    <row r="89" spans="1:33" ht="30" customHeight="1" thickBot="1" x14ac:dyDescent="0.35">
      <c r="A89" s="158" t="s">
        <v>77</v>
      </c>
      <c r="B89" s="159" t="s">
        <v>179</v>
      </c>
      <c r="C89" s="192" t="s">
        <v>177</v>
      </c>
      <c r="D89" s="406" t="s">
        <v>106</v>
      </c>
      <c r="E89" s="161"/>
      <c r="F89" s="162"/>
      <c r="G89" s="160">
        <f t="shared" si="275"/>
        <v>0</v>
      </c>
      <c r="H89" s="212"/>
      <c r="I89" s="213"/>
      <c r="J89" s="214">
        <f t="shared" si="276"/>
        <v>0</v>
      </c>
      <c r="K89" s="212"/>
      <c r="L89" s="213"/>
      <c r="M89" s="214">
        <f t="shared" si="277"/>
        <v>0</v>
      </c>
      <c r="N89" s="212"/>
      <c r="O89" s="213"/>
      <c r="P89" s="160">
        <f t="shared" si="278"/>
        <v>0</v>
      </c>
      <c r="Q89" s="161"/>
      <c r="R89" s="162"/>
      <c r="S89" s="160">
        <f t="shared" si="279"/>
        <v>0</v>
      </c>
      <c r="T89" s="161"/>
      <c r="U89" s="162"/>
      <c r="V89" s="160">
        <f t="shared" si="280"/>
        <v>0</v>
      </c>
      <c r="W89" s="276">
        <f t="shared" si="281"/>
        <v>0</v>
      </c>
      <c r="X89" s="262">
        <f t="shared" si="282"/>
        <v>0</v>
      </c>
      <c r="Y89" s="262">
        <f t="shared" si="258"/>
        <v>0</v>
      </c>
      <c r="Z89" s="263" t="e">
        <f t="shared" si="259"/>
        <v>#DIV/0!</v>
      </c>
      <c r="AA89" s="277"/>
      <c r="AB89" s="108"/>
      <c r="AC89" s="108"/>
      <c r="AD89" s="108"/>
      <c r="AE89" s="108"/>
      <c r="AF89" s="108"/>
      <c r="AG89" s="108"/>
    </row>
    <row r="90" spans="1:33" ht="30" customHeight="1" x14ac:dyDescent="0.3">
      <c r="A90" s="401" t="s">
        <v>74</v>
      </c>
      <c r="B90" s="402" t="s">
        <v>180</v>
      </c>
      <c r="C90" s="443" t="s">
        <v>181</v>
      </c>
      <c r="D90" s="444"/>
      <c r="E90" s="169">
        <f>SUM(E91:E93)</f>
        <v>0</v>
      </c>
      <c r="F90" s="164"/>
      <c r="G90" s="165">
        <f t="shared" ref="G90" si="283">SUM(G91:G93)</f>
        <v>0</v>
      </c>
      <c r="H90" s="220">
        <f t="shared" ref="H90" si="284">SUM(H91:H93)</f>
        <v>0</v>
      </c>
      <c r="I90" s="208"/>
      <c r="J90" s="209">
        <f t="shared" ref="J90:K90" si="285">SUM(J91:J93)</f>
        <v>0</v>
      </c>
      <c r="K90" s="220">
        <f t="shared" si="285"/>
        <v>0</v>
      </c>
      <c r="L90" s="208"/>
      <c r="M90" s="209">
        <f t="shared" ref="M90:N90" si="286">SUM(M91:M93)</f>
        <v>0</v>
      </c>
      <c r="N90" s="220">
        <f t="shared" si="286"/>
        <v>0</v>
      </c>
      <c r="O90" s="208"/>
      <c r="P90" s="165">
        <f t="shared" ref="P90:Q90" si="287">SUM(P91:P93)</f>
        <v>0</v>
      </c>
      <c r="Q90" s="169">
        <f t="shared" si="287"/>
        <v>0</v>
      </c>
      <c r="R90" s="164"/>
      <c r="S90" s="165">
        <f t="shared" ref="S90:T90" si="288">SUM(S91:S93)</f>
        <v>0</v>
      </c>
      <c r="T90" s="169">
        <f t="shared" si="288"/>
        <v>0</v>
      </c>
      <c r="U90" s="164"/>
      <c r="V90" s="165">
        <f t="shared" ref="V90:X90" si="289">SUM(V91:V93)</f>
        <v>0</v>
      </c>
      <c r="W90" s="169">
        <f t="shared" si="289"/>
        <v>0</v>
      </c>
      <c r="X90" s="169">
        <f t="shared" si="289"/>
        <v>0</v>
      </c>
      <c r="Y90" s="169">
        <f t="shared" si="258"/>
        <v>0</v>
      </c>
      <c r="Z90" s="169" t="e">
        <f t="shared" si="259"/>
        <v>#DIV/0!</v>
      </c>
      <c r="AA90" s="270"/>
      <c r="AB90" s="108"/>
      <c r="AC90" s="108"/>
      <c r="AD90" s="108"/>
      <c r="AE90" s="108"/>
      <c r="AF90" s="108"/>
      <c r="AG90" s="108"/>
    </row>
    <row r="91" spans="1:33" ht="30" customHeight="1" x14ac:dyDescent="0.3">
      <c r="A91" s="151" t="s">
        <v>77</v>
      </c>
      <c r="B91" s="152" t="s">
        <v>182</v>
      </c>
      <c r="C91" s="445" t="s">
        <v>112</v>
      </c>
      <c r="D91" s="446" t="s">
        <v>113</v>
      </c>
      <c r="E91" s="155"/>
      <c r="F91" s="156"/>
      <c r="G91" s="157">
        <f t="shared" ref="G91:G93" si="290">E91*F91</f>
        <v>0</v>
      </c>
      <c r="H91" s="196"/>
      <c r="I91" s="202"/>
      <c r="J91" s="203">
        <f t="shared" ref="J91:J93" si="291">H91*I91</f>
        <v>0</v>
      </c>
      <c r="K91" s="196"/>
      <c r="L91" s="202"/>
      <c r="M91" s="203">
        <f t="shared" ref="M91:M93" si="292">K91*L91</f>
        <v>0</v>
      </c>
      <c r="N91" s="196"/>
      <c r="O91" s="202"/>
      <c r="P91" s="157">
        <f t="shared" ref="P91:P93" si="293">N91*O91</f>
        <v>0</v>
      </c>
      <c r="Q91" s="155"/>
      <c r="R91" s="156"/>
      <c r="S91" s="157">
        <f t="shared" ref="S91:S93" si="294">Q91*R91</f>
        <v>0</v>
      </c>
      <c r="T91" s="155"/>
      <c r="U91" s="156"/>
      <c r="V91" s="157">
        <f t="shared" ref="V91:V93" si="295">T91*U91</f>
        <v>0</v>
      </c>
      <c r="W91" s="275">
        <f t="shared" ref="W91:W93" si="296">G91+M91+S91</f>
        <v>0</v>
      </c>
      <c r="X91" s="262">
        <f t="shared" ref="X91:X93" si="297">J91+P91+V91</f>
        <v>0</v>
      </c>
      <c r="Y91" s="262">
        <f t="shared" si="258"/>
        <v>0</v>
      </c>
      <c r="Z91" s="263" t="e">
        <f t="shared" si="259"/>
        <v>#DIV/0!</v>
      </c>
      <c r="AA91" s="272"/>
      <c r="AB91" s="107"/>
      <c r="AC91" s="108"/>
      <c r="AD91" s="108"/>
      <c r="AE91" s="108"/>
      <c r="AF91" s="108"/>
      <c r="AG91" s="108"/>
    </row>
    <row r="92" spans="1:33" ht="30" customHeight="1" x14ac:dyDescent="0.3">
      <c r="A92" s="151" t="s">
        <v>77</v>
      </c>
      <c r="B92" s="152" t="s">
        <v>183</v>
      </c>
      <c r="C92" s="445" t="s">
        <v>112</v>
      </c>
      <c r="D92" s="446" t="s">
        <v>113</v>
      </c>
      <c r="E92" s="155"/>
      <c r="F92" s="156"/>
      <c r="G92" s="157">
        <f t="shared" si="290"/>
        <v>0</v>
      </c>
      <c r="H92" s="196"/>
      <c r="I92" s="202"/>
      <c r="J92" s="203">
        <f t="shared" si="291"/>
        <v>0</v>
      </c>
      <c r="K92" s="196"/>
      <c r="L92" s="202"/>
      <c r="M92" s="203">
        <f t="shared" si="292"/>
        <v>0</v>
      </c>
      <c r="N92" s="196"/>
      <c r="O92" s="202"/>
      <c r="P92" s="157">
        <f t="shared" si="293"/>
        <v>0</v>
      </c>
      <c r="Q92" s="155"/>
      <c r="R92" s="156"/>
      <c r="S92" s="157">
        <f t="shared" si="294"/>
        <v>0</v>
      </c>
      <c r="T92" s="155"/>
      <c r="U92" s="156"/>
      <c r="V92" s="157">
        <f t="shared" si="295"/>
        <v>0</v>
      </c>
      <c r="W92" s="275">
        <f t="shared" si="296"/>
        <v>0</v>
      </c>
      <c r="X92" s="262">
        <f t="shared" si="297"/>
        <v>0</v>
      </c>
      <c r="Y92" s="262">
        <f t="shared" si="258"/>
        <v>0</v>
      </c>
      <c r="Z92" s="263" t="e">
        <f t="shared" si="259"/>
        <v>#DIV/0!</v>
      </c>
      <c r="AA92" s="272"/>
      <c r="AB92" s="108"/>
      <c r="AC92" s="108"/>
      <c r="AD92" s="108"/>
      <c r="AE92" s="108"/>
      <c r="AF92" s="108"/>
      <c r="AG92" s="108"/>
    </row>
    <row r="93" spans="1:33" ht="30" customHeight="1" thickBot="1" x14ac:dyDescent="0.35">
      <c r="A93" s="158" t="s">
        <v>77</v>
      </c>
      <c r="B93" s="159" t="s">
        <v>184</v>
      </c>
      <c r="C93" s="447" t="s">
        <v>112</v>
      </c>
      <c r="D93" s="446" t="s">
        <v>113</v>
      </c>
      <c r="E93" s="166"/>
      <c r="F93" s="167"/>
      <c r="G93" s="168">
        <f t="shared" si="290"/>
        <v>0</v>
      </c>
      <c r="H93" s="204"/>
      <c r="I93" s="205"/>
      <c r="J93" s="206">
        <f t="shared" si="291"/>
        <v>0</v>
      </c>
      <c r="K93" s="204"/>
      <c r="L93" s="205"/>
      <c r="M93" s="206">
        <f t="shared" si="292"/>
        <v>0</v>
      </c>
      <c r="N93" s="204"/>
      <c r="O93" s="205"/>
      <c r="P93" s="168">
        <f t="shared" si="293"/>
        <v>0</v>
      </c>
      <c r="Q93" s="166"/>
      <c r="R93" s="167"/>
      <c r="S93" s="168">
        <f t="shared" si="294"/>
        <v>0</v>
      </c>
      <c r="T93" s="166"/>
      <c r="U93" s="167"/>
      <c r="V93" s="168">
        <f t="shared" si="295"/>
        <v>0</v>
      </c>
      <c r="W93" s="276">
        <f t="shared" si="296"/>
        <v>0</v>
      </c>
      <c r="X93" s="262">
        <f t="shared" si="297"/>
        <v>0</v>
      </c>
      <c r="Y93" s="262">
        <f t="shared" si="258"/>
        <v>0</v>
      </c>
      <c r="Z93" s="263" t="e">
        <f t="shared" si="259"/>
        <v>#DIV/0!</v>
      </c>
      <c r="AA93" s="268"/>
      <c r="AB93" s="108"/>
      <c r="AC93" s="108"/>
      <c r="AD93" s="108"/>
      <c r="AE93" s="108"/>
      <c r="AF93" s="108"/>
      <c r="AG93" s="108"/>
    </row>
    <row r="94" spans="1:33" ht="30" customHeight="1" thickBot="1" x14ac:dyDescent="0.35">
      <c r="A94" s="585" t="s">
        <v>380</v>
      </c>
      <c r="B94" s="559"/>
      <c r="C94" s="559"/>
      <c r="D94" s="560"/>
      <c r="E94" s="222"/>
      <c r="F94" s="222"/>
      <c r="G94" s="223">
        <f>G82+G86+G90</f>
        <v>0</v>
      </c>
      <c r="H94" s="210"/>
      <c r="I94" s="210"/>
      <c r="J94" s="195">
        <f>J82+J86+J90</f>
        <v>0</v>
      </c>
      <c r="K94" s="210"/>
      <c r="L94" s="210"/>
      <c r="M94" s="195">
        <f>M82+M86+M90</f>
        <v>0</v>
      </c>
      <c r="N94" s="210"/>
      <c r="O94" s="210"/>
      <c r="P94" s="223">
        <f>P82+P86+P90</f>
        <v>0</v>
      </c>
      <c r="Q94" s="222"/>
      <c r="R94" s="222"/>
      <c r="S94" s="223">
        <f>S82+S86+S90</f>
        <v>0</v>
      </c>
      <c r="T94" s="222"/>
      <c r="U94" s="222"/>
      <c r="V94" s="223">
        <f t="shared" ref="V94:X94" si="298">V82+V86+V90</f>
        <v>0</v>
      </c>
      <c r="W94" s="361">
        <f t="shared" si="298"/>
        <v>0</v>
      </c>
      <c r="X94" s="361">
        <f t="shared" si="298"/>
        <v>0</v>
      </c>
      <c r="Y94" s="361">
        <f t="shared" si="258"/>
        <v>0</v>
      </c>
      <c r="Z94" s="361" t="e">
        <f t="shared" si="259"/>
        <v>#DIV/0!</v>
      </c>
      <c r="AA94" s="420"/>
      <c r="AB94" s="83"/>
      <c r="AC94" s="95"/>
      <c r="AD94" s="95"/>
      <c r="AE94" s="95"/>
      <c r="AF94" s="95"/>
      <c r="AG94" s="95"/>
    </row>
    <row r="95" spans="1:33" ht="30" customHeight="1" thickBot="1" x14ac:dyDescent="0.35">
      <c r="A95" s="421" t="s">
        <v>72</v>
      </c>
      <c r="B95" s="422">
        <v>6</v>
      </c>
      <c r="C95" s="423" t="s">
        <v>185</v>
      </c>
      <c r="D95" s="424"/>
      <c r="E95" s="225"/>
      <c r="F95" s="225"/>
      <c r="G95" s="225"/>
      <c r="H95" s="198"/>
      <c r="I95" s="198"/>
      <c r="J95" s="198"/>
      <c r="K95" s="198"/>
      <c r="L95" s="198"/>
      <c r="M95" s="198"/>
      <c r="N95" s="198"/>
      <c r="O95" s="198"/>
      <c r="P95" s="225"/>
      <c r="Q95" s="225"/>
      <c r="R95" s="225"/>
      <c r="S95" s="225"/>
      <c r="T95" s="225"/>
      <c r="U95" s="225"/>
      <c r="V95" s="225"/>
      <c r="W95" s="356"/>
      <c r="X95" s="356"/>
      <c r="Y95" s="239"/>
      <c r="Z95" s="356"/>
      <c r="AA95" s="400"/>
      <c r="AB95" s="95"/>
      <c r="AC95" s="95"/>
      <c r="AD95" s="95"/>
      <c r="AE95" s="95"/>
      <c r="AF95" s="95"/>
      <c r="AG95" s="95"/>
    </row>
    <row r="96" spans="1:33" ht="30" customHeight="1" x14ac:dyDescent="0.3">
      <c r="A96" s="401" t="s">
        <v>74</v>
      </c>
      <c r="B96" s="402" t="s">
        <v>186</v>
      </c>
      <c r="C96" s="448" t="s">
        <v>187</v>
      </c>
      <c r="D96" s="404"/>
      <c r="E96" s="186">
        <f>SUM(E97:E99)</f>
        <v>0</v>
      </c>
      <c r="F96" s="187"/>
      <c r="G96" s="188">
        <f t="shared" ref="G96" si="299">SUM(G97:G99)</f>
        <v>0</v>
      </c>
      <c r="H96" s="199">
        <f t="shared" ref="H96" si="300">SUM(H97:H99)</f>
        <v>0</v>
      </c>
      <c r="I96" s="200"/>
      <c r="J96" s="201">
        <f t="shared" ref="J96:K96" si="301">SUM(J97:J99)</f>
        <v>0</v>
      </c>
      <c r="K96" s="199">
        <f t="shared" si="301"/>
        <v>0</v>
      </c>
      <c r="L96" s="200"/>
      <c r="M96" s="201">
        <f t="shared" ref="M96:N96" si="302">SUM(M97:M99)</f>
        <v>0</v>
      </c>
      <c r="N96" s="199">
        <f t="shared" si="302"/>
        <v>0</v>
      </c>
      <c r="O96" s="200"/>
      <c r="P96" s="188">
        <f t="shared" ref="P96:Q96" si="303">SUM(P97:P99)</f>
        <v>0</v>
      </c>
      <c r="Q96" s="186">
        <f t="shared" si="303"/>
        <v>0</v>
      </c>
      <c r="R96" s="187"/>
      <c r="S96" s="188">
        <f t="shared" ref="S96:T96" si="304">SUM(S97:S99)</f>
        <v>0</v>
      </c>
      <c r="T96" s="186">
        <f t="shared" si="304"/>
        <v>0</v>
      </c>
      <c r="U96" s="187"/>
      <c r="V96" s="188">
        <f t="shared" ref="V96:X96" si="305">SUM(V97:V99)</f>
        <v>0</v>
      </c>
      <c r="W96" s="188">
        <f t="shared" si="305"/>
        <v>0</v>
      </c>
      <c r="X96" s="188">
        <f t="shared" si="305"/>
        <v>0</v>
      </c>
      <c r="Y96" s="188">
        <f t="shared" ref="Y96:Y108" si="306">W96-X96</f>
        <v>0</v>
      </c>
      <c r="Z96" s="374" t="e">
        <f t="shared" ref="Z96:Z108" si="307">Y96/W96</f>
        <v>#DIV/0!</v>
      </c>
      <c r="AA96" s="405"/>
      <c r="AB96" s="106"/>
      <c r="AC96" s="106"/>
      <c r="AD96" s="106"/>
      <c r="AE96" s="106"/>
      <c r="AF96" s="106"/>
      <c r="AG96" s="106"/>
    </row>
    <row r="97" spans="1:33" ht="39.75" customHeight="1" x14ac:dyDescent="0.3">
      <c r="A97" s="151" t="s">
        <v>77</v>
      </c>
      <c r="B97" s="152" t="s">
        <v>188</v>
      </c>
      <c r="C97" s="153" t="s">
        <v>189</v>
      </c>
      <c r="D97" s="154" t="s">
        <v>106</v>
      </c>
      <c r="E97" s="155"/>
      <c r="F97" s="156"/>
      <c r="G97" s="157">
        <f t="shared" ref="G97:G99" si="308">E97*F97</f>
        <v>0</v>
      </c>
      <c r="H97" s="196"/>
      <c r="I97" s="202"/>
      <c r="J97" s="203">
        <f t="shared" ref="J97:J99" si="309">H97*I97</f>
        <v>0</v>
      </c>
      <c r="K97" s="196"/>
      <c r="L97" s="202"/>
      <c r="M97" s="203">
        <f t="shared" ref="M97:M99" si="310">K97*L97</f>
        <v>0</v>
      </c>
      <c r="N97" s="196"/>
      <c r="O97" s="202"/>
      <c r="P97" s="157">
        <f t="shared" ref="P97:P99" si="311">N97*O97</f>
        <v>0</v>
      </c>
      <c r="Q97" s="155"/>
      <c r="R97" s="156"/>
      <c r="S97" s="157">
        <f t="shared" ref="S97:S99" si="312">Q97*R97</f>
        <v>0</v>
      </c>
      <c r="T97" s="155"/>
      <c r="U97" s="156"/>
      <c r="V97" s="157">
        <f t="shared" ref="V97:V99" si="313">T97*U97</f>
        <v>0</v>
      </c>
      <c r="W97" s="275">
        <f t="shared" ref="W97:W99" si="314">G97+M97+S97</f>
        <v>0</v>
      </c>
      <c r="X97" s="262">
        <f t="shared" ref="X97:X99" si="315">J97+P97+V97</f>
        <v>0</v>
      </c>
      <c r="Y97" s="262">
        <f t="shared" si="306"/>
        <v>0</v>
      </c>
      <c r="Z97" s="263" t="e">
        <f t="shared" si="307"/>
        <v>#DIV/0!</v>
      </c>
      <c r="AA97" s="272"/>
      <c r="AB97" s="108"/>
      <c r="AC97" s="108"/>
      <c r="AD97" s="108"/>
      <c r="AE97" s="108"/>
      <c r="AF97" s="108"/>
      <c r="AG97" s="108"/>
    </row>
    <row r="98" spans="1:33" ht="30" customHeight="1" x14ac:dyDescent="0.3">
      <c r="A98" s="151" t="s">
        <v>77</v>
      </c>
      <c r="B98" s="152" t="s">
        <v>190</v>
      </c>
      <c r="C98" s="153" t="s">
        <v>189</v>
      </c>
      <c r="D98" s="154" t="s">
        <v>106</v>
      </c>
      <c r="E98" s="155"/>
      <c r="F98" s="156"/>
      <c r="G98" s="157">
        <f t="shared" si="308"/>
        <v>0</v>
      </c>
      <c r="H98" s="196"/>
      <c r="I98" s="202"/>
      <c r="J98" s="203">
        <f t="shared" si="309"/>
        <v>0</v>
      </c>
      <c r="K98" s="196"/>
      <c r="L98" s="202"/>
      <c r="M98" s="203">
        <f t="shared" si="310"/>
        <v>0</v>
      </c>
      <c r="N98" s="196"/>
      <c r="O98" s="202"/>
      <c r="P98" s="157">
        <f t="shared" si="311"/>
        <v>0</v>
      </c>
      <c r="Q98" s="155"/>
      <c r="R98" s="156"/>
      <c r="S98" s="157">
        <f t="shared" si="312"/>
        <v>0</v>
      </c>
      <c r="T98" s="155"/>
      <c r="U98" s="156"/>
      <c r="V98" s="157">
        <f t="shared" si="313"/>
        <v>0</v>
      </c>
      <c r="W98" s="275">
        <f t="shared" si="314"/>
        <v>0</v>
      </c>
      <c r="X98" s="262">
        <f t="shared" si="315"/>
        <v>0</v>
      </c>
      <c r="Y98" s="262">
        <f t="shared" si="306"/>
        <v>0</v>
      </c>
      <c r="Z98" s="263" t="e">
        <f t="shared" si="307"/>
        <v>#DIV/0!</v>
      </c>
      <c r="AA98" s="272"/>
      <c r="AB98" s="108"/>
      <c r="AC98" s="108"/>
      <c r="AD98" s="108"/>
      <c r="AE98" s="108"/>
      <c r="AF98" s="108"/>
      <c r="AG98" s="108"/>
    </row>
    <row r="99" spans="1:33" ht="30" customHeight="1" thickBot="1" x14ac:dyDescent="0.35">
      <c r="A99" s="158" t="s">
        <v>77</v>
      </c>
      <c r="B99" s="159" t="s">
        <v>191</v>
      </c>
      <c r="C99" s="192" t="s">
        <v>189</v>
      </c>
      <c r="D99" s="406" t="s">
        <v>106</v>
      </c>
      <c r="E99" s="161"/>
      <c r="F99" s="162"/>
      <c r="G99" s="160">
        <f t="shared" si="308"/>
        <v>0</v>
      </c>
      <c r="H99" s="161"/>
      <c r="I99" s="162"/>
      <c r="J99" s="160">
        <f t="shared" si="309"/>
        <v>0</v>
      </c>
      <c r="K99" s="161"/>
      <c r="L99" s="162"/>
      <c r="M99" s="160">
        <f t="shared" si="310"/>
        <v>0</v>
      </c>
      <c r="N99" s="161"/>
      <c r="O99" s="162"/>
      <c r="P99" s="160">
        <f t="shared" si="311"/>
        <v>0</v>
      </c>
      <c r="Q99" s="161"/>
      <c r="R99" s="162"/>
      <c r="S99" s="160">
        <f t="shared" si="312"/>
        <v>0</v>
      </c>
      <c r="T99" s="161"/>
      <c r="U99" s="162"/>
      <c r="V99" s="160">
        <f t="shared" si="313"/>
        <v>0</v>
      </c>
      <c r="W99" s="276">
        <f t="shared" si="314"/>
        <v>0</v>
      </c>
      <c r="X99" s="262">
        <f t="shared" si="315"/>
        <v>0</v>
      </c>
      <c r="Y99" s="262">
        <f t="shared" si="306"/>
        <v>0</v>
      </c>
      <c r="Z99" s="263" t="e">
        <f t="shared" si="307"/>
        <v>#DIV/0!</v>
      </c>
      <c r="AA99" s="277"/>
      <c r="AB99" s="108"/>
      <c r="AC99" s="108"/>
      <c r="AD99" s="108"/>
      <c r="AE99" s="108"/>
      <c r="AF99" s="108"/>
      <c r="AG99" s="108"/>
    </row>
    <row r="100" spans="1:33" ht="30" customHeight="1" x14ac:dyDescent="0.3">
      <c r="A100" s="401" t="s">
        <v>72</v>
      </c>
      <c r="B100" s="402" t="s">
        <v>192</v>
      </c>
      <c r="C100" s="449" t="s">
        <v>193</v>
      </c>
      <c r="D100" s="408"/>
      <c r="E100" s="163">
        <f>SUM(E101:E103)</f>
        <v>0</v>
      </c>
      <c r="F100" s="164"/>
      <c r="G100" s="165">
        <f t="shared" ref="G100" si="316">SUM(G101:G103)</f>
        <v>0</v>
      </c>
      <c r="H100" s="163">
        <f t="shared" ref="H100" si="317">SUM(H101:H103)</f>
        <v>0</v>
      </c>
      <c r="I100" s="164"/>
      <c r="J100" s="165">
        <f t="shared" ref="J100:K100" si="318">SUM(J101:J103)</f>
        <v>0</v>
      </c>
      <c r="K100" s="163">
        <f t="shared" si="318"/>
        <v>0</v>
      </c>
      <c r="L100" s="164"/>
      <c r="M100" s="165">
        <f t="shared" ref="M100:N100" si="319">SUM(M101:M103)</f>
        <v>0</v>
      </c>
      <c r="N100" s="163">
        <f t="shared" si="319"/>
        <v>0</v>
      </c>
      <c r="O100" s="164"/>
      <c r="P100" s="165">
        <f t="shared" ref="P100:Q100" si="320">SUM(P101:P103)</f>
        <v>0</v>
      </c>
      <c r="Q100" s="163">
        <f t="shared" si="320"/>
        <v>0</v>
      </c>
      <c r="R100" s="164"/>
      <c r="S100" s="165">
        <f t="shared" ref="S100:T100" si="321">SUM(S101:S103)</f>
        <v>0</v>
      </c>
      <c r="T100" s="163">
        <f t="shared" si="321"/>
        <v>0</v>
      </c>
      <c r="U100" s="164"/>
      <c r="V100" s="165">
        <f t="shared" ref="V100:X100" si="322">SUM(V101:V103)</f>
        <v>0</v>
      </c>
      <c r="W100" s="165">
        <f t="shared" si="322"/>
        <v>0</v>
      </c>
      <c r="X100" s="165">
        <f t="shared" si="322"/>
        <v>0</v>
      </c>
      <c r="Y100" s="165">
        <f t="shared" si="306"/>
        <v>0</v>
      </c>
      <c r="Z100" s="165" t="e">
        <f t="shared" si="307"/>
        <v>#DIV/0!</v>
      </c>
      <c r="AA100" s="270"/>
      <c r="AB100" s="106"/>
      <c r="AC100" s="106"/>
      <c r="AD100" s="106"/>
      <c r="AE100" s="106"/>
      <c r="AF100" s="106"/>
      <c r="AG100" s="106"/>
    </row>
    <row r="101" spans="1:33" ht="61.8" customHeight="1" x14ac:dyDescent="0.3">
      <c r="A101" s="151" t="s">
        <v>77</v>
      </c>
      <c r="B101" s="152" t="s">
        <v>194</v>
      </c>
      <c r="C101" s="153" t="s">
        <v>189</v>
      </c>
      <c r="D101" s="154" t="s">
        <v>106</v>
      </c>
      <c r="E101" s="155"/>
      <c r="F101" s="156"/>
      <c r="G101" s="157">
        <f t="shared" ref="G101:G103" si="323">E101*F101</f>
        <v>0</v>
      </c>
      <c r="H101" s="155">
        <v>0</v>
      </c>
      <c r="I101" s="156">
        <v>0</v>
      </c>
      <c r="J101" s="157">
        <f t="shared" ref="J101:J103" si="324">H101*I101</f>
        <v>0</v>
      </c>
      <c r="K101" s="155"/>
      <c r="L101" s="156"/>
      <c r="M101" s="157">
        <f t="shared" ref="M101:M103" si="325">K101*L101</f>
        <v>0</v>
      </c>
      <c r="N101" s="155"/>
      <c r="O101" s="156"/>
      <c r="P101" s="157">
        <f t="shared" ref="P101:P103" si="326">N101*O101</f>
        <v>0</v>
      </c>
      <c r="Q101" s="155"/>
      <c r="R101" s="156"/>
      <c r="S101" s="157">
        <f t="shared" ref="S101:S103" si="327">Q101*R101</f>
        <v>0</v>
      </c>
      <c r="T101" s="155"/>
      <c r="U101" s="156"/>
      <c r="V101" s="157">
        <f t="shared" ref="V101:V103" si="328">T101*U101</f>
        <v>0</v>
      </c>
      <c r="W101" s="275">
        <f t="shared" ref="W101:W103" si="329">G101+M101+S101</f>
        <v>0</v>
      </c>
      <c r="X101" s="262">
        <f t="shared" ref="X101:X103" si="330">J101+P101+V101</f>
        <v>0</v>
      </c>
      <c r="Y101" s="262">
        <f t="shared" si="306"/>
        <v>0</v>
      </c>
      <c r="Z101" s="263" t="e">
        <f t="shared" si="307"/>
        <v>#DIV/0!</v>
      </c>
      <c r="AA101" s="272"/>
      <c r="AB101" s="108"/>
      <c r="AC101" s="108"/>
      <c r="AD101" s="108"/>
      <c r="AE101" s="108"/>
      <c r="AF101" s="108"/>
      <c r="AG101" s="108"/>
    </row>
    <row r="102" spans="1:33" ht="30" customHeight="1" x14ac:dyDescent="0.3">
      <c r="A102" s="151" t="s">
        <v>77</v>
      </c>
      <c r="B102" s="152" t="s">
        <v>195</v>
      </c>
      <c r="C102" s="153" t="s">
        <v>189</v>
      </c>
      <c r="D102" s="154" t="s">
        <v>106</v>
      </c>
      <c r="E102" s="155"/>
      <c r="F102" s="156"/>
      <c r="G102" s="157">
        <f t="shared" si="323"/>
        <v>0</v>
      </c>
      <c r="H102" s="155"/>
      <c r="I102" s="156"/>
      <c r="J102" s="157">
        <f t="shared" si="324"/>
        <v>0</v>
      </c>
      <c r="K102" s="155"/>
      <c r="L102" s="156"/>
      <c r="M102" s="157">
        <f t="shared" si="325"/>
        <v>0</v>
      </c>
      <c r="N102" s="155"/>
      <c r="O102" s="156"/>
      <c r="P102" s="157">
        <f t="shared" si="326"/>
        <v>0</v>
      </c>
      <c r="Q102" s="155"/>
      <c r="R102" s="156"/>
      <c r="S102" s="157">
        <f t="shared" si="327"/>
        <v>0</v>
      </c>
      <c r="T102" s="155"/>
      <c r="U102" s="156"/>
      <c r="V102" s="157">
        <f t="shared" si="328"/>
        <v>0</v>
      </c>
      <c r="W102" s="275">
        <f t="shared" si="329"/>
        <v>0</v>
      </c>
      <c r="X102" s="262">
        <f t="shared" si="330"/>
        <v>0</v>
      </c>
      <c r="Y102" s="262">
        <f t="shared" si="306"/>
        <v>0</v>
      </c>
      <c r="Z102" s="263" t="e">
        <f t="shared" si="307"/>
        <v>#DIV/0!</v>
      </c>
      <c r="AA102" s="272"/>
      <c r="AB102" s="108"/>
      <c r="AC102" s="108"/>
      <c r="AD102" s="108"/>
      <c r="AE102" s="108"/>
      <c r="AF102" s="108"/>
      <c r="AG102" s="108"/>
    </row>
    <row r="103" spans="1:33" ht="30" customHeight="1" thickBot="1" x14ac:dyDescent="0.35">
      <c r="A103" s="158" t="s">
        <v>77</v>
      </c>
      <c r="B103" s="159" t="s">
        <v>196</v>
      </c>
      <c r="C103" s="192" t="s">
        <v>189</v>
      </c>
      <c r="D103" s="406" t="s">
        <v>106</v>
      </c>
      <c r="E103" s="161"/>
      <c r="F103" s="162"/>
      <c r="G103" s="160">
        <f t="shared" si="323"/>
        <v>0</v>
      </c>
      <c r="H103" s="161"/>
      <c r="I103" s="162"/>
      <c r="J103" s="160">
        <f t="shared" si="324"/>
        <v>0</v>
      </c>
      <c r="K103" s="161"/>
      <c r="L103" s="162"/>
      <c r="M103" s="160">
        <f t="shared" si="325"/>
        <v>0</v>
      </c>
      <c r="N103" s="161"/>
      <c r="O103" s="162"/>
      <c r="P103" s="160">
        <f t="shared" si="326"/>
        <v>0</v>
      </c>
      <c r="Q103" s="161"/>
      <c r="R103" s="162"/>
      <c r="S103" s="160">
        <f t="shared" si="327"/>
        <v>0</v>
      </c>
      <c r="T103" s="161"/>
      <c r="U103" s="162"/>
      <c r="V103" s="160">
        <f t="shared" si="328"/>
        <v>0</v>
      </c>
      <c r="W103" s="276">
        <f t="shared" si="329"/>
        <v>0</v>
      </c>
      <c r="X103" s="262">
        <f t="shared" si="330"/>
        <v>0</v>
      </c>
      <c r="Y103" s="262">
        <f t="shared" si="306"/>
        <v>0</v>
      </c>
      <c r="Z103" s="263" t="e">
        <f t="shared" si="307"/>
        <v>#DIV/0!</v>
      </c>
      <c r="AA103" s="277"/>
      <c r="AB103" s="108"/>
      <c r="AC103" s="108"/>
      <c r="AD103" s="108"/>
      <c r="AE103" s="108"/>
      <c r="AF103" s="108"/>
      <c r="AG103" s="108"/>
    </row>
    <row r="104" spans="1:33" ht="30" customHeight="1" x14ac:dyDescent="0.3">
      <c r="A104" s="401" t="s">
        <v>72</v>
      </c>
      <c r="B104" s="402" t="s">
        <v>197</v>
      </c>
      <c r="C104" s="449" t="s">
        <v>198</v>
      </c>
      <c r="D104" s="408"/>
      <c r="E104" s="163">
        <f>SUM(E105:E107)</f>
        <v>4</v>
      </c>
      <c r="F104" s="164"/>
      <c r="G104" s="165">
        <f t="shared" ref="G104" si="331">SUM(G105:G107)</f>
        <v>6000</v>
      </c>
      <c r="H104" s="163">
        <f t="shared" ref="H104" si="332">SUM(H105:H107)</f>
        <v>4</v>
      </c>
      <c r="I104" s="164"/>
      <c r="J104" s="165">
        <f t="shared" ref="J104:K104" si="333">SUM(J105:J107)</f>
        <v>5760</v>
      </c>
      <c r="K104" s="163">
        <f t="shared" si="333"/>
        <v>0</v>
      </c>
      <c r="L104" s="164"/>
      <c r="M104" s="165">
        <f t="shared" ref="M104:N104" si="334">SUM(M105:M107)</f>
        <v>0</v>
      </c>
      <c r="N104" s="163">
        <f t="shared" si="334"/>
        <v>0</v>
      </c>
      <c r="O104" s="164"/>
      <c r="P104" s="165">
        <f t="shared" ref="P104:Q104" si="335">SUM(P105:P107)</f>
        <v>0</v>
      </c>
      <c r="Q104" s="163">
        <f t="shared" si="335"/>
        <v>0</v>
      </c>
      <c r="R104" s="164"/>
      <c r="S104" s="165">
        <f t="shared" ref="S104:T104" si="336">SUM(S105:S107)</f>
        <v>0</v>
      </c>
      <c r="T104" s="163">
        <f t="shared" si="336"/>
        <v>0</v>
      </c>
      <c r="U104" s="164"/>
      <c r="V104" s="165">
        <f t="shared" ref="V104:X104" si="337">SUM(V105:V107)</f>
        <v>0</v>
      </c>
      <c r="W104" s="165">
        <f t="shared" si="337"/>
        <v>6000</v>
      </c>
      <c r="X104" s="165">
        <f t="shared" si="337"/>
        <v>5760</v>
      </c>
      <c r="Y104" s="165">
        <f t="shared" si="306"/>
        <v>240</v>
      </c>
      <c r="Z104" s="165">
        <f t="shared" si="307"/>
        <v>0.04</v>
      </c>
      <c r="AA104" s="270"/>
      <c r="AB104" s="106"/>
      <c r="AC104" s="106"/>
      <c r="AD104" s="106"/>
      <c r="AE104" s="106"/>
      <c r="AF104" s="106"/>
      <c r="AG104" s="106"/>
    </row>
    <row r="105" spans="1:33" ht="52.8" x14ac:dyDescent="0.3">
      <c r="A105" s="151" t="s">
        <v>77</v>
      </c>
      <c r="B105" s="152" t="s">
        <v>199</v>
      </c>
      <c r="C105" s="153" t="s">
        <v>336</v>
      </c>
      <c r="D105" s="154" t="s">
        <v>106</v>
      </c>
      <c r="E105" s="155">
        <v>4</v>
      </c>
      <c r="F105" s="156">
        <v>1500</v>
      </c>
      <c r="G105" s="157">
        <f t="shared" ref="G105:G107" si="338">E105*F105</f>
        <v>6000</v>
      </c>
      <c r="H105" s="155">
        <v>4</v>
      </c>
      <c r="I105" s="156">
        <v>1440</v>
      </c>
      <c r="J105" s="157">
        <f>H105*I105</f>
        <v>5760</v>
      </c>
      <c r="K105" s="155"/>
      <c r="L105" s="156"/>
      <c r="M105" s="157">
        <f t="shared" ref="M105:M107" si="339">K105*L105</f>
        <v>0</v>
      </c>
      <c r="N105" s="155"/>
      <c r="O105" s="156"/>
      <c r="P105" s="157">
        <f t="shared" ref="P105:P107" si="340">N105*O105</f>
        <v>0</v>
      </c>
      <c r="Q105" s="155"/>
      <c r="R105" s="156"/>
      <c r="S105" s="157">
        <f t="shared" ref="S105:S107" si="341">Q105*R105</f>
        <v>0</v>
      </c>
      <c r="T105" s="155"/>
      <c r="U105" s="156"/>
      <c r="V105" s="157">
        <f t="shared" ref="V105:V107" si="342">T105*U105</f>
        <v>0</v>
      </c>
      <c r="W105" s="275">
        <f t="shared" ref="W105:W107" si="343">G105+M105+S105</f>
        <v>6000</v>
      </c>
      <c r="X105" s="262">
        <f t="shared" ref="X105:X107" si="344">J105+P105+V105</f>
        <v>5760</v>
      </c>
      <c r="Y105" s="262">
        <f t="shared" si="306"/>
        <v>240</v>
      </c>
      <c r="Z105" s="263">
        <f t="shared" si="307"/>
        <v>0.04</v>
      </c>
      <c r="AA105" s="272" t="s">
        <v>509</v>
      </c>
      <c r="AB105" s="108"/>
      <c r="AC105" s="108"/>
      <c r="AD105" s="108"/>
      <c r="AE105" s="108"/>
      <c r="AF105" s="108"/>
      <c r="AG105" s="108"/>
    </row>
    <row r="106" spans="1:33" ht="30" customHeight="1" x14ac:dyDescent="0.3">
      <c r="A106" s="151" t="s">
        <v>77</v>
      </c>
      <c r="B106" s="152" t="s">
        <v>200</v>
      </c>
      <c r="C106" s="153" t="s">
        <v>189</v>
      </c>
      <c r="D106" s="154" t="s">
        <v>106</v>
      </c>
      <c r="E106" s="155"/>
      <c r="F106" s="156"/>
      <c r="G106" s="157">
        <f t="shared" si="338"/>
        <v>0</v>
      </c>
      <c r="H106" s="155"/>
      <c r="I106" s="156"/>
      <c r="J106" s="157">
        <f t="shared" ref="J106:J107" si="345">H106*I106</f>
        <v>0</v>
      </c>
      <c r="K106" s="155"/>
      <c r="L106" s="156"/>
      <c r="M106" s="157">
        <f t="shared" si="339"/>
        <v>0</v>
      </c>
      <c r="N106" s="155"/>
      <c r="O106" s="156"/>
      <c r="P106" s="157">
        <f t="shared" si="340"/>
        <v>0</v>
      </c>
      <c r="Q106" s="155"/>
      <c r="R106" s="156"/>
      <c r="S106" s="157">
        <f t="shared" si="341"/>
        <v>0</v>
      </c>
      <c r="T106" s="155"/>
      <c r="U106" s="156"/>
      <c r="V106" s="157">
        <f t="shared" si="342"/>
        <v>0</v>
      </c>
      <c r="W106" s="275">
        <f t="shared" si="343"/>
        <v>0</v>
      </c>
      <c r="X106" s="262">
        <f t="shared" si="344"/>
        <v>0</v>
      </c>
      <c r="Y106" s="262">
        <f t="shared" si="306"/>
        <v>0</v>
      </c>
      <c r="Z106" s="263" t="e">
        <f t="shared" si="307"/>
        <v>#DIV/0!</v>
      </c>
      <c r="AA106" s="272"/>
      <c r="AB106" s="108"/>
      <c r="AC106" s="108"/>
      <c r="AD106" s="108"/>
      <c r="AE106" s="108"/>
      <c r="AF106" s="108"/>
      <c r="AG106" s="108"/>
    </row>
    <row r="107" spans="1:33" ht="30" customHeight="1" thickBot="1" x14ac:dyDescent="0.35">
      <c r="A107" s="158" t="s">
        <v>77</v>
      </c>
      <c r="B107" s="159" t="s">
        <v>201</v>
      </c>
      <c r="C107" s="192" t="s">
        <v>189</v>
      </c>
      <c r="D107" s="406" t="s">
        <v>106</v>
      </c>
      <c r="E107" s="166"/>
      <c r="F107" s="167"/>
      <c r="G107" s="168">
        <f t="shared" si="338"/>
        <v>0</v>
      </c>
      <c r="H107" s="166"/>
      <c r="I107" s="167"/>
      <c r="J107" s="168">
        <f t="shared" si="345"/>
        <v>0</v>
      </c>
      <c r="K107" s="166"/>
      <c r="L107" s="167"/>
      <c r="M107" s="168">
        <f t="shared" si="339"/>
        <v>0</v>
      </c>
      <c r="N107" s="166"/>
      <c r="O107" s="167"/>
      <c r="P107" s="168">
        <f t="shared" si="340"/>
        <v>0</v>
      </c>
      <c r="Q107" s="166"/>
      <c r="R107" s="167"/>
      <c r="S107" s="168">
        <f t="shared" si="341"/>
        <v>0</v>
      </c>
      <c r="T107" s="166"/>
      <c r="U107" s="167"/>
      <c r="V107" s="168">
        <f t="shared" si="342"/>
        <v>0</v>
      </c>
      <c r="W107" s="276">
        <f t="shared" si="343"/>
        <v>0</v>
      </c>
      <c r="X107" s="359">
        <f t="shared" si="344"/>
        <v>0</v>
      </c>
      <c r="Y107" s="359">
        <f t="shared" si="306"/>
        <v>0</v>
      </c>
      <c r="Z107" s="376" t="e">
        <f t="shared" si="307"/>
        <v>#DIV/0!</v>
      </c>
      <c r="AA107" s="277"/>
      <c r="AB107" s="108"/>
      <c r="AC107" s="108"/>
      <c r="AD107" s="108"/>
      <c r="AE107" s="108"/>
      <c r="AF107" s="108"/>
      <c r="AG107" s="108"/>
    </row>
    <row r="108" spans="1:33" ht="30" customHeight="1" thickBot="1" x14ac:dyDescent="0.35">
      <c r="A108" s="414" t="s">
        <v>381</v>
      </c>
      <c r="B108" s="415"/>
      <c r="C108" s="416"/>
      <c r="D108" s="417"/>
      <c r="E108" s="221">
        <f>E104+E100+E96</f>
        <v>4</v>
      </c>
      <c r="F108" s="222"/>
      <c r="G108" s="223">
        <f t="shared" ref="G108" si="346">G104+G100+G96</f>
        <v>6000</v>
      </c>
      <c r="H108" s="221">
        <f t="shared" ref="H108" si="347">H104+H100+H96</f>
        <v>4</v>
      </c>
      <c r="I108" s="222"/>
      <c r="J108" s="223">
        <f t="shared" ref="J108:K108" si="348">J104+J100+J96</f>
        <v>5760</v>
      </c>
      <c r="K108" s="224">
        <f t="shared" si="348"/>
        <v>0</v>
      </c>
      <c r="L108" s="222"/>
      <c r="M108" s="223">
        <f t="shared" ref="M108:N108" si="349">M104+M100+M96</f>
        <v>0</v>
      </c>
      <c r="N108" s="224">
        <f t="shared" si="349"/>
        <v>0</v>
      </c>
      <c r="O108" s="222"/>
      <c r="P108" s="223">
        <f t="shared" ref="P108:Q108" si="350">P104+P100+P96</f>
        <v>0</v>
      </c>
      <c r="Q108" s="224">
        <f t="shared" si="350"/>
        <v>0</v>
      </c>
      <c r="R108" s="222"/>
      <c r="S108" s="223">
        <f t="shared" ref="S108:T108" si="351">S104+S100+S96</f>
        <v>0</v>
      </c>
      <c r="T108" s="224">
        <f t="shared" si="351"/>
        <v>0</v>
      </c>
      <c r="U108" s="222"/>
      <c r="V108" s="226">
        <f t="shared" ref="V108:X108" si="352">V104+V100+V96</f>
        <v>0</v>
      </c>
      <c r="W108" s="227">
        <f t="shared" si="352"/>
        <v>6000</v>
      </c>
      <c r="X108" s="228">
        <f t="shared" si="352"/>
        <v>5760</v>
      </c>
      <c r="Y108" s="228">
        <f t="shared" si="306"/>
        <v>240</v>
      </c>
      <c r="Z108" s="228">
        <f t="shared" si="307"/>
        <v>0.04</v>
      </c>
      <c r="AA108" s="229"/>
      <c r="AB108" s="95"/>
      <c r="AC108" s="95"/>
      <c r="AD108" s="95"/>
      <c r="AE108" s="95"/>
      <c r="AF108" s="95"/>
      <c r="AG108" s="95"/>
    </row>
    <row r="109" spans="1:33" ht="30" customHeight="1" thickBot="1" x14ac:dyDescent="0.35">
      <c r="A109" s="421" t="s">
        <v>72</v>
      </c>
      <c r="B109" s="441">
        <v>7</v>
      </c>
      <c r="C109" s="423" t="s">
        <v>202</v>
      </c>
      <c r="D109" s="424"/>
      <c r="E109" s="225"/>
      <c r="F109" s="225"/>
      <c r="G109" s="225"/>
      <c r="H109" s="225"/>
      <c r="I109" s="225"/>
      <c r="J109" s="225"/>
      <c r="K109" s="225"/>
      <c r="L109" s="225"/>
      <c r="M109" s="225"/>
      <c r="N109" s="225"/>
      <c r="O109" s="225"/>
      <c r="P109" s="225"/>
      <c r="Q109" s="225"/>
      <c r="R109" s="225"/>
      <c r="S109" s="225"/>
      <c r="T109" s="225"/>
      <c r="U109" s="225"/>
      <c r="V109" s="225"/>
      <c r="W109" s="232"/>
      <c r="X109" s="232"/>
      <c r="Y109" s="233"/>
      <c r="Z109" s="232"/>
      <c r="AA109" s="234"/>
      <c r="AB109" s="95"/>
      <c r="AC109" s="95"/>
      <c r="AD109" s="95"/>
      <c r="AE109" s="95"/>
      <c r="AF109" s="95"/>
      <c r="AG109" s="95"/>
    </row>
    <row r="110" spans="1:33" ht="30" customHeight="1" x14ac:dyDescent="0.3">
      <c r="A110" s="151" t="s">
        <v>77</v>
      </c>
      <c r="B110" s="152" t="s">
        <v>203</v>
      </c>
      <c r="C110" s="153" t="s">
        <v>339</v>
      </c>
      <c r="D110" s="154" t="s">
        <v>106</v>
      </c>
      <c r="E110" s="155">
        <v>10</v>
      </c>
      <c r="F110" s="156">
        <v>300</v>
      </c>
      <c r="G110" s="157">
        <f t="shared" ref="G110:G120" si="353">E110*F110</f>
        <v>3000</v>
      </c>
      <c r="H110" s="155">
        <v>10</v>
      </c>
      <c r="I110" s="156">
        <v>300</v>
      </c>
      <c r="J110" s="157">
        <f t="shared" ref="J110:J120" si="354">H110*I110</f>
        <v>3000</v>
      </c>
      <c r="K110" s="155"/>
      <c r="L110" s="156"/>
      <c r="M110" s="157">
        <f t="shared" ref="M110:M120" si="355">K110*L110</f>
        <v>0</v>
      </c>
      <c r="N110" s="155"/>
      <c r="O110" s="156"/>
      <c r="P110" s="157">
        <f t="shared" ref="P110:P120" si="356">N110*O110</f>
        <v>0</v>
      </c>
      <c r="Q110" s="155"/>
      <c r="R110" s="156"/>
      <c r="S110" s="157">
        <f t="shared" ref="S110:S120" si="357">Q110*R110</f>
        <v>0</v>
      </c>
      <c r="T110" s="155"/>
      <c r="U110" s="156"/>
      <c r="V110" s="174">
        <f t="shared" ref="V110:V120" si="358">T110*U110</f>
        <v>0</v>
      </c>
      <c r="W110" s="364">
        <f t="shared" ref="W110:W120" si="359">G110+M110+S110</f>
        <v>3000</v>
      </c>
      <c r="X110" s="250">
        <f t="shared" ref="X110:X120" si="360">J110+P110+V110</f>
        <v>3000</v>
      </c>
      <c r="Y110" s="250">
        <f t="shared" ref="Y110:Y121" si="361">W110-X110</f>
        <v>0</v>
      </c>
      <c r="Z110" s="251">
        <f t="shared" ref="Z110:Z121" si="362">Y110/W110</f>
        <v>0</v>
      </c>
      <c r="AA110" s="450"/>
      <c r="AB110" s="108"/>
      <c r="AC110" s="108"/>
      <c r="AD110" s="108"/>
      <c r="AE110" s="108"/>
      <c r="AF110" s="108"/>
      <c r="AG110" s="108"/>
    </row>
    <row r="111" spans="1:33" ht="30" customHeight="1" x14ac:dyDescent="0.3">
      <c r="A111" s="151" t="s">
        <v>77</v>
      </c>
      <c r="B111" s="152" t="s">
        <v>204</v>
      </c>
      <c r="C111" s="451" t="s">
        <v>340</v>
      </c>
      <c r="D111" s="154" t="s">
        <v>106</v>
      </c>
      <c r="E111" s="155">
        <v>1</v>
      </c>
      <c r="F111" s="156">
        <v>750</v>
      </c>
      <c r="G111" s="157">
        <f t="shared" si="353"/>
        <v>750</v>
      </c>
      <c r="H111" s="155">
        <v>0</v>
      </c>
      <c r="I111" s="156">
        <v>0</v>
      </c>
      <c r="J111" s="157">
        <f t="shared" si="354"/>
        <v>0</v>
      </c>
      <c r="K111" s="155"/>
      <c r="L111" s="156"/>
      <c r="M111" s="157">
        <f t="shared" si="355"/>
        <v>0</v>
      </c>
      <c r="N111" s="155"/>
      <c r="O111" s="156"/>
      <c r="P111" s="157">
        <f t="shared" si="356"/>
        <v>0</v>
      </c>
      <c r="Q111" s="155"/>
      <c r="R111" s="156"/>
      <c r="S111" s="157">
        <f t="shared" si="357"/>
        <v>0</v>
      </c>
      <c r="T111" s="155"/>
      <c r="U111" s="156"/>
      <c r="V111" s="174">
        <f t="shared" si="358"/>
        <v>0</v>
      </c>
      <c r="W111" s="271">
        <f t="shared" si="359"/>
        <v>750</v>
      </c>
      <c r="X111" s="262">
        <f t="shared" si="360"/>
        <v>0</v>
      </c>
      <c r="Y111" s="262">
        <f t="shared" si="361"/>
        <v>750</v>
      </c>
      <c r="Z111" s="263">
        <f t="shared" si="362"/>
        <v>1</v>
      </c>
      <c r="AA111" s="272"/>
      <c r="AB111" s="108"/>
      <c r="AC111" s="108"/>
      <c r="AD111" s="108"/>
      <c r="AE111" s="108"/>
      <c r="AF111" s="108"/>
      <c r="AG111" s="108"/>
    </row>
    <row r="112" spans="1:33" ht="30" customHeight="1" x14ac:dyDescent="0.3">
      <c r="A112" s="151" t="s">
        <v>77</v>
      </c>
      <c r="B112" s="152" t="s">
        <v>205</v>
      </c>
      <c r="C112" s="153" t="s">
        <v>341</v>
      </c>
      <c r="D112" s="154" t="s">
        <v>106</v>
      </c>
      <c r="E112" s="155">
        <v>4</v>
      </c>
      <c r="F112" s="156">
        <v>400</v>
      </c>
      <c r="G112" s="157">
        <f t="shared" si="353"/>
        <v>1600</v>
      </c>
      <c r="H112" s="155">
        <v>4</v>
      </c>
      <c r="I112" s="156">
        <v>400</v>
      </c>
      <c r="J112" s="157">
        <f t="shared" si="354"/>
        <v>1600</v>
      </c>
      <c r="K112" s="155"/>
      <c r="L112" s="156"/>
      <c r="M112" s="157">
        <f t="shared" si="355"/>
        <v>0</v>
      </c>
      <c r="N112" s="155"/>
      <c r="O112" s="156"/>
      <c r="P112" s="157">
        <f t="shared" si="356"/>
        <v>0</v>
      </c>
      <c r="Q112" s="155"/>
      <c r="R112" s="156"/>
      <c r="S112" s="157">
        <f t="shared" si="357"/>
        <v>0</v>
      </c>
      <c r="T112" s="155"/>
      <c r="U112" s="156"/>
      <c r="V112" s="174">
        <f t="shared" si="358"/>
        <v>0</v>
      </c>
      <c r="W112" s="271">
        <f t="shared" si="359"/>
        <v>1600</v>
      </c>
      <c r="X112" s="262">
        <f t="shared" si="360"/>
        <v>1600</v>
      </c>
      <c r="Y112" s="262">
        <f t="shared" si="361"/>
        <v>0</v>
      </c>
      <c r="Z112" s="263">
        <f t="shared" si="362"/>
        <v>0</v>
      </c>
      <c r="AA112" s="272"/>
      <c r="AB112" s="108"/>
      <c r="AC112" s="108"/>
      <c r="AD112" s="108"/>
      <c r="AE112" s="108"/>
      <c r="AF112" s="108"/>
      <c r="AG112" s="108"/>
    </row>
    <row r="113" spans="1:33" ht="52.8" x14ac:dyDescent="0.3">
      <c r="A113" s="151" t="s">
        <v>77</v>
      </c>
      <c r="B113" s="152" t="s">
        <v>206</v>
      </c>
      <c r="C113" s="153" t="s">
        <v>342</v>
      </c>
      <c r="D113" s="154" t="s">
        <v>106</v>
      </c>
      <c r="E113" s="155">
        <v>500</v>
      </c>
      <c r="F113" s="156">
        <v>22.63</v>
      </c>
      <c r="G113" s="157">
        <f t="shared" si="353"/>
        <v>11315</v>
      </c>
      <c r="H113" s="155">
        <v>300</v>
      </c>
      <c r="I113" s="156">
        <v>32.383330000000001</v>
      </c>
      <c r="J113" s="157">
        <f t="shared" si="354"/>
        <v>9714.9989999999998</v>
      </c>
      <c r="K113" s="155"/>
      <c r="L113" s="156"/>
      <c r="M113" s="157">
        <f t="shared" si="355"/>
        <v>0</v>
      </c>
      <c r="N113" s="155"/>
      <c r="O113" s="156"/>
      <c r="P113" s="157">
        <f t="shared" si="356"/>
        <v>0</v>
      </c>
      <c r="Q113" s="155"/>
      <c r="R113" s="156"/>
      <c r="S113" s="157">
        <f t="shared" si="357"/>
        <v>0</v>
      </c>
      <c r="T113" s="155"/>
      <c r="U113" s="156"/>
      <c r="V113" s="174">
        <f t="shared" si="358"/>
        <v>0</v>
      </c>
      <c r="W113" s="271">
        <f t="shared" si="359"/>
        <v>11315</v>
      </c>
      <c r="X113" s="262">
        <f t="shared" si="360"/>
        <v>9714.9989999999998</v>
      </c>
      <c r="Y113" s="262">
        <f t="shared" si="361"/>
        <v>1600.0010000000002</v>
      </c>
      <c r="Z113" s="263">
        <f t="shared" si="362"/>
        <v>0.14140530269553692</v>
      </c>
      <c r="AA113" s="272"/>
      <c r="AB113" s="108"/>
      <c r="AC113" s="108"/>
      <c r="AD113" s="108"/>
      <c r="AE113" s="108"/>
      <c r="AF113" s="108"/>
      <c r="AG113" s="108"/>
    </row>
    <row r="114" spans="1:33" ht="30" customHeight="1" x14ac:dyDescent="0.3">
      <c r="A114" s="151" t="s">
        <v>77</v>
      </c>
      <c r="B114" s="152" t="s">
        <v>207</v>
      </c>
      <c r="C114" s="153" t="s">
        <v>208</v>
      </c>
      <c r="D114" s="154" t="s">
        <v>106</v>
      </c>
      <c r="E114" s="155"/>
      <c r="F114" s="156"/>
      <c r="G114" s="157">
        <f t="shared" si="353"/>
        <v>0</v>
      </c>
      <c r="H114" s="196"/>
      <c r="I114" s="202"/>
      <c r="J114" s="203">
        <f t="shared" si="354"/>
        <v>0</v>
      </c>
      <c r="K114" s="196"/>
      <c r="L114" s="202"/>
      <c r="M114" s="203">
        <f t="shared" si="355"/>
        <v>0</v>
      </c>
      <c r="N114" s="196"/>
      <c r="O114" s="156"/>
      <c r="P114" s="157">
        <f t="shared" si="356"/>
        <v>0</v>
      </c>
      <c r="Q114" s="155"/>
      <c r="R114" s="156"/>
      <c r="S114" s="157">
        <f t="shared" si="357"/>
        <v>0</v>
      </c>
      <c r="T114" s="155"/>
      <c r="U114" s="156"/>
      <c r="V114" s="174">
        <f t="shared" si="358"/>
        <v>0</v>
      </c>
      <c r="W114" s="271">
        <f t="shared" si="359"/>
        <v>0</v>
      </c>
      <c r="X114" s="262">
        <f t="shared" si="360"/>
        <v>0</v>
      </c>
      <c r="Y114" s="262">
        <f t="shared" si="361"/>
        <v>0</v>
      </c>
      <c r="Z114" s="263" t="e">
        <f t="shared" si="362"/>
        <v>#DIV/0!</v>
      </c>
      <c r="AA114" s="272"/>
      <c r="AB114" s="108"/>
      <c r="AC114" s="108"/>
      <c r="AD114" s="108"/>
      <c r="AE114" s="108"/>
      <c r="AF114" s="108"/>
      <c r="AG114" s="108"/>
    </row>
    <row r="115" spans="1:33" ht="30" customHeight="1" x14ac:dyDescent="0.3">
      <c r="A115" s="151" t="s">
        <v>77</v>
      </c>
      <c r="B115" s="152" t="s">
        <v>209</v>
      </c>
      <c r="C115" s="153" t="s">
        <v>210</v>
      </c>
      <c r="D115" s="154" t="s">
        <v>106</v>
      </c>
      <c r="E115" s="155"/>
      <c r="F115" s="156"/>
      <c r="G115" s="157">
        <f t="shared" si="353"/>
        <v>0</v>
      </c>
      <c r="H115" s="196"/>
      <c r="I115" s="202"/>
      <c r="J115" s="203">
        <f t="shared" si="354"/>
        <v>0</v>
      </c>
      <c r="K115" s="196"/>
      <c r="L115" s="202"/>
      <c r="M115" s="203">
        <f t="shared" si="355"/>
        <v>0</v>
      </c>
      <c r="N115" s="196"/>
      <c r="O115" s="156"/>
      <c r="P115" s="157">
        <f t="shared" si="356"/>
        <v>0</v>
      </c>
      <c r="Q115" s="155"/>
      <c r="R115" s="156"/>
      <c r="S115" s="157">
        <f t="shared" si="357"/>
        <v>0</v>
      </c>
      <c r="T115" s="155"/>
      <c r="U115" s="156"/>
      <c r="V115" s="174">
        <f t="shared" si="358"/>
        <v>0</v>
      </c>
      <c r="W115" s="271">
        <f t="shared" si="359"/>
        <v>0</v>
      </c>
      <c r="X115" s="262">
        <f t="shared" si="360"/>
        <v>0</v>
      </c>
      <c r="Y115" s="262">
        <f t="shared" si="361"/>
        <v>0</v>
      </c>
      <c r="Z115" s="263" t="e">
        <f t="shared" si="362"/>
        <v>#DIV/0!</v>
      </c>
      <c r="AA115" s="272"/>
      <c r="AB115" s="108"/>
      <c r="AC115" s="108"/>
      <c r="AD115" s="108"/>
      <c r="AE115" s="108"/>
      <c r="AF115" s="108"/>
      <c r="AG115" s="108"/>
    </row>
    <row r="116" spans="1:33" ht="30" customHeight="1" x14ac:dyDescent="0.3">
      <c r="A116" s="151" t="s">
        <v>77</v>
      </c>
      <c r="B116" s="152" t="s">
        <v>211</v>
      </c>
      <c r="C116" s="153" t="s">
        <v>212</v>
      </c>
      <c r="D116" s="154" t="s">
        <v>106</v>
      </c>
      <c r="E116" s="155"/>
      <c r="F116" s="156"/>
      <c r="G116" s="157">
        <f t="shared" si="353"/>
        <v>0</v>
      </c>
      <c r="H116" s="196"/>
      <c r="I116" s="202"/>
      <c r="J116" s="203">
        <f t="shared" si="354"/>
        <v>0</v>
      </c>
      <c r="K116" s="196"/>
      <c r="L116" s="202"/>
      <c r="M116" s="203">
        <f t="shared" si="355"/>
        <v>0</v>
      </c>
      <c r="N116" s="196"/>
      <c r="O116" s="156"/>
      <c r="P116" s="157">
        <f t="shared" si="356"/>
        <v>0</v>
      </c>
      <c r="Q116" s="155"/>
      <c r="R116" s="156"/>
      <c r="S116" s="157">
        <f t="shared" si="357"/>
        <v>0</v>
      </c>
      <c r="T116" s="155"/>
      <c r="U116" s="156"/>
      <c r="V116" s="174">
        <f t="shared" si="358"/>
        <v>0</v>
      </c>
      <c r="W116" s="271">
        <f t="shared" si="359"/>
        <v>0</v>
      </c>
      <c r="X116" s="262">
        <f t="shared" si="360"/>
        <v>0</v>
      </c>
      <c r="Y116" s="262">
        <f t="shared" si="361"/>
        <v>0</v>
      </c>
      <c r="Z116" s="263" t="e">
        <f t="shared" si="362"/>
        <v>#DIV/0!</v>
      </c>
      <c r="AA116" s="272"/>
      <c r="AB116" s="108"/>
      <c r="AC116" s="108"/>
      <c r="AD116" s="108"/>
      <c r="AE116" s="108"/>
      <c r="AF116" s="108"/>
      <c r="AG116" s="108"/>
    </row>
    <row r="117" spans="1:33" ht="30" customHeight="1" x14ac:dyDescent="0.3">
      <c r="A117" s="151" t="s">
        <v>77</v>
      </c>
      <c r="B117" s="152" t="s">
        <v>213</v>
      </c>
      <c r="C117" s="153" t="s">
        <v>214</v>
      </c>
      <c r="D117" s="154" t="s">
        <v>106</v>
      </c>
      <c r="E117" s="155"/>
      <c r="F117" s="156"/>
      <c r="G117" s="157">
        <f t="shared" si="353"/>
        <v>0</v>
      </c>
      <c r="H117" s="196"/>
      <c r="I117" s="202"/>
      <c r="J117" s="203">
        <f t="shared" si="354"/>
        <v>0</v>
      </c>
      <c r="K117" s="196"/>
      <c r="L117" s="202"/>
      <c r="M117" s="203">
        <f t="shared" si="355"/>
        <v>0</v>
      </c>
      <c r="N117" s="196"/>
      <c r="O117" s="156"/>
      <c r="P117" s="157">
        <f t="shared" si="356"/>
        <v>0</v>
      </c>
      <c r="Q117" s="155"/>
      <c r="R117" s="156"/>
      <c r="S117" s="157">
        <f t="shared" si="357"/>
        <v>0</v>
      </c>
      <c r="T117" s="155"/>
      <c r="U117" s="156"/>
      <c r="V117" s="174">
        <f t="shared" si="358"/>
        <v>0</v>
      </c>
      <c r="W117" s="271">
        <f t="shared" si="359"/>
        <v>0</v>
      </c>
      <c r="X117" s="262">
        <f t="shared" si="360"/>
        <v>0</v>
      </c>
      <c r="Y117" s="262">
        <f t="shared" si="361"/>
        <v>0</v>
      </c>
      <c r="Z117" s="263" t="e">
        <f t="shared" si="362"/>
        <v>#DIV/0!</v>
      </c>
      <c r="AA117" s="272"/>
      <c r="AB117" s="108"/>
      <c r="AC117" s="108"/>
      <c r="AD117" s="108"/>
      <c r="AE117" s="108"/>
      <c r="AF117" s="108"/>
      <c r="AG117" s="108"/>
    </row>
    <row r="118" spans="1:33" ht="30" customHeight="1" x14ac:dyDescent="0.3">
      <c r="A118" s="158" t="s">
        <v>77</v>
      </c>
      <c r="B118" s="152" t="s">
        <v>215</v>
      </c>
      <c r="C118" s="192" t="s">
        <v>216</v>
      </c>
      <c r="D118" s="154" t="s">
        <v>106</v>
      </c>
      <c r="E118" s="161"/>
      <c r="F118" s="162"/>
      <c r="G118" s="157">
        <f t="shared" si="353"/>
        <v>0</v>
      </c>
      <c r="H118" s="212"/>
      <c r="I118" s="213"/>
      <c r="J118" s="203">
        <f t="shared" si="354"/>
        <v>0</v>
      </c>
      <c r="K118" s="196"/>
      <c r="L118" s="202"/>
      <c r="M118" s="203">
        <f t="shared" si="355"/>
        <v>0</v>
      </c>
      <c r="N118" s="196"/>
      <c r="O118" s="156"/>
      <c r="P118" s="157">
        <f t="shared" si="356"/>
        <v>0</v>
      </c>
      <c r="Q118" s="155"/>
      <c r="R118" s="156"/>
      <c r="S118" s="157">
        <f t="shared" si="357"/>
        <v>0</v>
      </c>
      <c r="T118" s="155"/>
      <c r="U118" s="156"/>
      <c r="V118" s="174">
        <f t="shared" si="358"/>
        <v>0</v>
      </c>
      <c r="W118" s="271">
        <f t="shared" si="359"/>
        <v>0</v>
      </c>
      <c r="X118" s="262">
        <f t="shared" si="360"/>
        <v>0</v>
      </c>
      <c r="Y118" s="262">
        <f t="shared" si="361"/>
        <v>0</v>
      </c>
      <c r="Z118" s="263" t="e">
        <f t="shared" si="362"/>
        <v>#DIV/0!</v>
      </c>
      <c r="AA118" s="277"/>
      <c r="AB118" s="108"/>
      <c r="AC118" s="108"/>
      <c r="AD118" s="108"/>
      <c r="AE118" s="108"/>
      <c r="AF118" s="108"/>
      <c r="AG118" s="108"/>
    </row>
    <row r="119" spans="1:33" ht="30" customHeight="1" x14ac:dyDescent="0.3">
      <c r="A119" s="158" t="s">
        <v>77</v>
      </c>
      <c r="B119" s="152" t="s">
        <v>217</v>
      </c>
      <c r="C119" s="192" t="s">
        <v>218</v>
      </c>
      <c r="D119" s="406" t="s">
        <v>106</v>
      </c>
      <c r="E119" s="155"/>
      <c r="F119" s="156"/>
      <c r="G119" s="157">
        <f t="shared" si="353"/>
        <v>0</v>
      </c>
      <c r="H119" s="196"/>
      <c r="I119" s="202"/>
      <c r="J119" s="203">
        <f t="shared" si="354"/>
        <v>0</v>
      </c>
      <c r="K119" s="196"/>
      <c r="L119" s="202"/>
      <c r="M119" s="203">
        <f t="shared" si="355"/>
        <v>0</v>
      </c>
      <c r="N119" s="196"/>
      <c r="O119" s="156"/>
      <c r="P119" s="157">
        <f t="shared" si="356"/>
        <v>0</v>
      </c>
      <c r="Q119" s="155"/>
      <c r="R119" s="156"/>
      <c r="S119" s="157">
        <f t="shared" si="357"/>
        <v>0</v>
      </c>
      <c r="T119" s="155"/>
      <c r="U119" s="156"/>
      <c r="V119" s="174">
        <f t="shared" si="358"/>
        <v>0</v>
      </c>
      <c r="W119" s="271">
        <f t="shared" si="359"/>
        <v>0</v>
      </c>
      <c r="X119" s="262">
        <f t="shared" si="360"/>
        <v>0</v>
      </c>
      <c r="Y119" s="262">
        <f t="shared" si="361"/>
        <v>0</v>
      </c>
      <c r="Z119" s="263" t="e">
        <f t="shared" si="362"/>
        <v>#DIV/0!</v>
      </c>
      <c r="AA119" s="272"/>
      <c r="AB119" s="108"/>
      <c r="AC119" s="108"/>
      <c r="AD119" s="108"/>
      <c r="AE119" s="108"/>
      <c r="AF119" s="108"/>
      <c r="AG119" s="108"/>
    </row>
    <row r="120" spans="1:33" ht="30" customHeight="1" thickBot="1" x14ac:dyDescent="0.35">
      <c r="A120" s="158" t="s">
        <v>77</v>
      </c>
      <c r="B120" s="152" t="s">
        <v>219</v>
      </c>
      <c r="C120" s="452" t="s">
        <v>382</v>
      </c>
      <c r="D120" s="406"/>
      <c r="E120" s="161"/>
      <c r="F120" s="162">
        <v>0.22</v>
      </c>
      <c r="G120" s="160">
        <f t="shared" si="353"/>
        <v>0</v>
      </c>
      <c r="H120" s="212"/>
      <c r="I120" s="213">
        <v>0.22</v>
      </c>
      <c r="J120" s="214">
        <f t="shared" si="354"/>
        <v>0</v>
      </c>
      <c r="K120" s="212"/>
      <c r="L120" s="213">
        <v>0.22</v>
      </c>
      <c r="M120" s="214">
        <f t="shared" si="355"/>
        <v>0</v>
      </c>
      <c r="N120" s="212"/>
      <c r="O120" s="162">
        <v>0.22</v>
      </c>
      <c r="P120" s="160">
        <f t="shared" si="356"/>
        <v>0</v>
      </c>
      <c r="Q120" s="161"/>
      <c r="R120" s="162">
        <v>0.22</v>
      </c>
      <c r="S120" s="160">
        <f t="shared" si="357"/>
        <v>0</v>
      </c>
      <c r="T120" s="161"/>
      <c r="U120" s="162">
        <v>0.22</v>
      </c>
      <c r="V120" s="178">
        <f t="shared" si="358"/>
        <v>0</v>
      </c>
      <c r="W120" s="267">
        <f t="shared" si="359"/>
        <v>0</v>
      </c>
      <c r="X120" s="255">
        <f t="shared" si="360"/>
        <v>0</v>
      </c>
      <c r="Y120" s="255">
        <f t="shared" si="361"/>
        <v>0</v>
      </c>
      <c r="Z120" s="256" t="e">
        <f t="shared" si="362"/>
        <v>#DIV/0!</v>
      </c>
      <c r="AA120" s="268"/>
      <c r="AB120" s="95"/>
      <c r="AC120" s="95"/>
      <c r="AD120" s="95"/>
      <c r="AE120" s="95"/>
      <c r="AF120" s="95"/>
      <c r="AG120" s="95"/>
    </row>
    <row r="121" spans="1:33" s="231" customFormat="1" ht="30" customHeight="1" thickBot="1" x14ac:dyDescent="0.35">
      <c r="A121" s="414" t="s">
        <v>383</v>
      </c>
      <c r="B121" s="415"/>
      <c r="C121" s="416"/>
      <c r="D121" s="417"/>
      <c r="E121" s="221">
        <f>SUM(E110:E119)</f>
        <v>515</v>
      </c>
      <c r="F121" s="222"/>
      <c r="G121" s="223">
        <f>SUM(G110:G120)</f>
        <v>16665</v>
      </c>
      <c r="H121" s="197">
        <f>SUM(H110:H119)</f>
        <v>314</v>
      </c>
      <c r="I121" s="210"/>
      <c r="J121" s="195">
        <f>SUM(J110:J120)</f>
        <v>14314.999</v>
      </c>
      <c r="K121" s="211">
        <f>SUM(K110:K119)</f>
        <v>0</v>
      </c>
      <c r="L121" s="210"/>
      <c r="M121" s="195">
        <f>SUM(M110:M120)</f>
        <v>0</v>
      </c>
      <c r="N121" s="211">
        <f>SUM(N110:N119)</f>
        <v>0</v>
      </c>
      <c r="O121" s="222"/>
      <c r="P121" s="223">
        <f>SUM(P110:P120)</f>
        <v>0</v>
      </c>
      <c r="Q121" s="224">
        <f>SUM(Q110:Q119)</f>
        <v>0</v>
      </c>
      <c r="R121" s="222"/>
      <c r="S121" s="223">
        <f>SUM(S110:S120)</f>
        <v>0</v>
      </c>
      <c r="T121" s="224">
        <f>SUM(T110:T119)</f>
        <v>0</v>
      </c>
      <c r="U121" s="222"/>
      <c r="V121" s="226">
        <f t="shared" ref="V121:X121" si="363">SUM(V110:V120)</f>
        <v>0</v>
      </c>
      <c r="W121" s="227">
        <f t="shared" si="363"/>
        <v>16665</v>
      </c>
      <c r="X121" s="228">
        <f t="shared" si="363"/>
        <v>14314.999</v>
      </c>
      <c r="Y121" s="228">
        <f t="shared" si="361"/>
        <v>2350.0010000000002</v>
      </c>
      <c r="Z121" s="228">
        <f t="shared" si="362"/>
        <v>0.14101416141614162</v>
      </c>
      <c r="AA121" s="229"/>
      <c r="AB121" s="230"/>
      <c r="AC121" s="230"/>
      <c r="AD121" s="230"/>
      <c r="AE121" s="230"/>
      <c r="AF121" s="230"/>
      <c r="AG121" s="230"/>
    </row>
    <row r="122" spans="1:33" s="231" customFormat="1" ht="30" customHeight="1" thickBot="1" x14ac:dyDescent="0.35">
      <c r="A122" s="421" t="s">
        <v>72</v>
      </c>
      <c r="B122" s="441">
        <v>8</v>
      </c>
      <c r="C122" s="423" t="s">
        <v>220</v>
      </c>
      <c r="D122" s="424"/>
      <c r="E122" s="225"/>
      <c r="F122" s="225"/>
      <c r="G122" s="225"/>
      <c r="H122" s="198"/>
      <c r="I122" s="198"/>
      <c r="J122" s="198"/>
      <c r="K122" s="198"/>
      <c r="L122" s="198"/>
      <c r="M122" s="198"/>
      <c r="N122" s="198"/>
      <c r="O122" s="225"/>
      <c r="P122" s="225"/>
      <c r="Q122" s="225"/>
      <c r="R122" s="225"/>
      <c r="S122" s="225"/>
      <c r="T122" s="225"/>
      <c r="U122" s="225"/>
      <c r="V122" s="225"/>
      <c r="W122" s="232"/>
      <c r="X122" s="232"/>
      <c r="Y122" s="233"/>
      <c r="Z122" s="232"/>
      <c r="AA122" s="234"/>
      <c r="AB122" s="235"/>
      <c r="AC122" s="235"/>
      <c r="AD122" s="235"/>
      <c r="AE122" s="235"/>
      <c r="AF122" s="235"/>
      <c r="AG122" s="235"/>
    </row>
    <row r="123" spans="1:33" ht="30" customHeight="1" x14ac:dyDescent="0.3">
      <c r="A123" s="453" t="s">
        <v>77</v>
      </c>
      <c r="B123" s="454" t="s">
        <v>221</v>
      </c>
      <c r="C123" s="236" t="s">
        <v>222</v>
      </c>
      <c r="D123" s="154" t="s">
        <v>223</v>
      </c>
      <c r="E123" s="155">
        <v>10</v>
      </c>
      <c r="F123" s="156">
        <v>100</v>
      </c>
      <c r="G123" s="157">
        <f t="shared" ref="G123:G128" si="364">E123*F123</f>
        <v>1000</v>
      </c>
      <c r="H123" s="155">
        <v>14</v>
      </c>
      <c r="I123" s="156">
        <v>71.4285</v>
      </c>
      <c r="J123" s="157">
        <f t="shared" ref="J123:J128" si="365">H123*I123</f>
        <v>999.99900000000002</v>
      </c>
      <c r="K123" s="155"/>
      <c r="L123" s="156"/>
      <c r="M123" s="157">
        <f t="shared" ref="M123:M128" si="366">K123*L123</f>
        <v>0</v>
      </c>
      <c r="N123" s="155"/>
      <c r="O123" s="156"/>
      <c r="P123" s="157">
        <f t="shared" ref="P123:P128" si="367">N123*O123</f>
        <v>0</v>
      </c>
      <c r="Q123" s="155"/>
      <c r="R123" s="156"/>
      <c r="S123" s="157">
        <f t="shared" ref="S123:S128" si="368">Q123*R123</f>
        <v>0</v>
      </c>
      <c r="T123" s="155"/>
      <c r="U123" s="156"/>
      <c r="V123" s="174">
        <f t="shared" ref="V123:V128" si="369">T123*U123</f>
        <v>0</v>
      </c>
      <c r="W123" s="364">
        <f t="shared" ref="W123:W128" si="370">G123+M123+S123</f>
        <v>1000</v>
      </c>
      <c r="X123" s="250">
        <f t="shared" ref="X123:X128" si="371">J123+P123+V123</f>
        <v>999.99900000000002</v>
      </c>
      <c r="Y123" s="250">
        <f t="shared" ref="Y123:Y129" si="372">W123-X123</f>
        <v>9.9999999997635314E-4</v>
      </c>
      <c r="Z123" s="251">
        <f t="shared" ref="Z123:Z129" si="373">Y123/W123</f>
        <v>9.9999999997635312E-7</v>
      </c>
      <c r="AA123" s="450"/>
      <c r="AB123" s="108"/>
      <c r="AC123" s="108"/>
      <c r="AD123" s="108"/>
      <c r="AE123" s="108"/>
      <c r="AF123" s="108"/>
      <c r="AG123" s="108"/>
    </row>
    <row r="124" spans="1:33" ht="30" customHeight="1" x14ac:dyDescent="0.3">
      <c r="A124" s="453" t="s">
        <v>77</v>
      </c>
      <c r="B124" s="454" t="s">
        <v>224</v>
      </c>
      <c r="C124" s="236" t="s">
        <v>343</v>
      </c>
      <c r="D124" s="154" t="s">
        <v>223</v>
      </c>
      <c r="E124" s="155">
        <v>10</v>
      </c>
      <c r="F124" s="156">
        <v>60</v>
      </c>
      <c r="G124" s="157">
        <f t="shared" si="364"/>
        <v>600</v>
      </c>
      <c r="H124" s="155">
        <v>14</v>
      </c>
      <c r="I124" s="156">
        <v>42.856999999999999</v>
      </c>
      <c r="J124" s="157">
        <f t="shared" si="365"/>
        <v>599.99800000000005</v>
      </c>
      <c r="K124" s="155"/>
      <c r="L124" s="156"/>
      <c r="M124" s="157">
        <f t="shared" si="366"/>
        <v>0</v>
      </c>
      <c r="N124" s="155"/>
      <c r="O124" s="156"/>
      <c r="P124" s="157">
        <f t="shared" si="367"/>
        <v>0</v>
      </c>
      <c r="Q124" s="155"/>
      <c r="R124" s="156"/>
      <c r="S124" s="157">
        <f t="shared" si="368"/>
        <v>0</v>
      </c>
      <c r="T124" s="155"/>
      <c r="U124" s="156"/>
      <c r="V124" s="174">
        <f t="shared" si="369"/>
        <v>0</v>
      </c>
      <c r="W124" s="271">
        <f t="shared" si="370"/>
        <v>600</v>
      </c>
      <c r="X124" s="262">
        <f t="shared" si="371"/>
        <v>599.99800000000005</v>
      </c>
      <c r="Y124" s="262">
        <f t="shared" si="372"/>
        <v>1.9999999999527063E-3</v>
      </c>
      <c r="Z124" s="263">
        <f t="shared" si="373"/>
        <v>3.3333333332545106E-6</v>
      </c>
      <c r="AA124" s="272"/>
      <c r="AB124" s="108"/>
      <c r="AC124" s="108"/>
      <c r="AD124" s="108"/>
      <c r="AE124" s="108"/>
      <c r="AF124" s="108"/>
      <c r="AG124" s="108"/>
    </row>
    <row r="125" spans="1:33" ht="14.4" x14ac:dyDescent="0.3">
      <c r="A125" s="453" t="s">
        <v>77</v>
      </c>
      <c r="B125" s="454" t="s">
        <v>225</v>
      </c>
      <c r="C125" s="236" t="s">
        <v>344</v>
      </c>
      <c r="D125" s="154" t="s">
        <v>226</v>
      </c>
      <c r="E125" s="155"/>
      <c r="F125" s="156"/>
      <c r="G125" s="157">
        <f t="shared" si="364"/>
        <v>0</v>
      </c>
      <c r="H125" s="155"/>
      <c r="I125" s="156"/>
      <c r="J125" s="157">
        <f t="shared" si="365"/>
        <v>0</v>
      </c>
      <c r="K125" s="155"/>
      <c r="L125" s="156"/>
      <c r="M125" s="157">
        <f t="shared" si="366"/>
        <v>0</v>
      </c>
      <c r="N125" s="155"/>
      <c r="O125" s="156"/>
      <c r="P125" s="157">
        <f t="shared" si="367"/>
        <v>0</v>
      </c>
      <c r="Q125" s="155"/>
      <c r="R125" s="156"/>
      <c r="S125" s="157">
        <f t="shared" si="368"/>
        <v>0</v>
      </c>
      <c r="T125" s="155"/>
      <c r="U125" s="156"/>
      <c r="V125" s="174">
        <f t="shared" si="369"/>
        <v>0</v>
      </c>
      <c r="W125" s="365">
        <f t="shared" si="370"/>
        <v>0</v>
      </c>
      <c r="X125" s="262">
        <f t="shared" si="371"/>
        <v>0</v>
      </c>
      <c r="Y125" s="262">
        <f t="shared" si="372"/>
        <v>0</v>
      </c>
      <c r="Z125" s="263" t="e">
        <f t="shared" si="373"/>
        <v>#DIV/0!</v>
      </c>
      <c r="AA125" s="272"/>
      <c r="AB125" s="108"/>
      <c r="AC125" s="108"/>
      <c r="AD125" s="108"/>
      <c r="AE125" s="108"/>
      <c r="AF125" s="108"/>
      <c r="AG125" s="108"/>
    </row>
    <row r="126" spans="1:33" ht="30" customHeight="1" x14ac:dyDescent="0.3">
      <c r="A126" s="453" t="s">
        <v>77</v>
      </c>
      <c r="B126" s="454" t="s">
        <v>227</v>
      </c>
      <c r="C126" s="236" t="s">
        <v>228</v>
      </c>
      <c r="D126" s="154" t="s">
        <v>226</v>
      </c>
      <c r="E126" s="155"/>
      <c r="F126" s="156"/>
      <c r="G126" s="157">
        <f t="shared" si="364"/>
        <v>0</v>
      </c>
      <c r="H126" s="155"/>
      <c r="I126" s="156"/>
      <c r="J126" s="157">
        <f t="shared" si="365"/>
        <v>0</v>
      </c>
      <c r="K126" s="155"/>
      <c r="L126" s="156"/>
      <c r="M126" s="157">
        <f t="shared" si="366"/>
        <v>0</v>
      </c>
      <c r="N126" s="155"/>
      <c r="O126" s="156"/>
      <c r="P126" s="157">
        <f t="shared" si="367"/>
        <v>0</v>
      </c>
      <c r="Q126" s="155"/>
      <c r="R126" s="156"/>
      <c r="S126" s="157">
        <f t="shared" si="368"/>
        <v>0</v>
      </c>
      <c r="T126" s="155"/>
      <c r="U126" s="156"/>
      <c r="V126" s="174">
        <f t="shared" si="369"/>
        <v>0</v>
      </c>
      <c r="W126" s="365">
        <f t="shared" si="370"/>
        <v>0</v>
      </c>
      <c r="X126" s="262">
        <f t="shared" si="371"/>
        <v>0</v>
      </c>
      <c r="Y126" s="262">
        <f t="shared" si="372"/>
        <v>0</v>
      </c>
      <c r="Z126" s="263" t="e">
        <f t="shared" si="373"/>
        <v>#DIV/0!</v>
      </c>
      <c r="AA126" s="272"/>
      <c r="AB126" s="108"/>
      <c r="AC126" s="108"/>
      <c r="AD126" s="108"/>
      <c r="AE126" s="108"/>
      <c r="AF126" s="108"/>
      <c r="AG126" s="108"/>
    </row>
    <row r="127" spans="1:33" ht="30" customHeight="1" x14ac:dyDescent="0.3">
      <c r="A127" s="453" t="s">
        <v>77</v>
      </c>
      <c r="B127" s="454" t="s">
        <v>229</v>
      </c>
      <c r="C127" s="236" t="s">
        <v>230</v>
      </c>
      <c r="D127" s="154" t="s">
        <v>226</v>
      </c>
      <c r="E127" s="155"/>
      <c r="F127" s="156"/>
      <c r="G127" s="157">
        <f t="shared" si="364"/>
        <v>0</v>
      </c>
      <c r="H127" s="155"/>
      <c r="I127" s="156"/>
      <c r="J127" s="157">
        <f t="shared" si="365"/>
        <v>0</v>
      </c>
      <c r="K127" s="155"/>
      <c r="L127" s="156"/>
      <c r="M127" s="157">
        <f t="shared" si="366"/>
        <v>0</v>
      </c>
      <c r="N127" s="155"/>
      <c r="O127" s="156"/>
      <c r="P127" s="157">
        <f t="shared" si="367"/>
        <v>0</v>
      </c>
      <c r="Q127" s="155"/>
      <c r="R127" s="156"/>
      <c r="S127" s="157">
        <f t="shared" si="368"/>
        <v>0</v>
      </c>
      <c r="T127" s="155"/>
      <c r="U127" s="156"/>
      <c r="V127" s="174">
        <f t="shared" si="369"/>
        <v>0</v>
      </c>
      <c r="W127" s="271">
        <f t="shared" si="370"/>
        <v>0</v>
      </c>
      <c r="X127" s="262">
        <f t="shared" si="371"/>
        <v>0</v>
      </c>
      <c r="Y127" s="262">
        <f t="shared" si="372"/>
        <v>0</v>
      </c>
      <c r="Z127" s="263" t="e">
        <f t="shared" si="373"/>
        <v>#DIV/0!</v>
      </c>
      <c r="AA127" s="272"/>
      <c r="AB127" s="108"/>
      <c r="AC127" s="108"/>
      <c r="AD127" s="108"/>
      <c r="AE127" s="108"/>
      <c r="AF127" s="108"/>
      <c r="AG127" s="108"/>
    </row>
    <row r="128" spans="1:33" ht="30" customHeight="1" thickBot="1" x14ac:dyDescent="0.35">
      <c r="A128" s="455" t="s">
        <v>77</v>
      </c>
      <c r="B128" s="456" t="s">
        <v>231</v>
      </c>
      <c r="C128" s="457" t="s">
        <v>384</v>
      </c>
      <c r="D128" s="406"/>
      <c r="E128" s="161"/>
      <c r="F128" s="162">
        <v>0.22</v>
      </c>
      <c r="G128" s="160">
        <f t="shared" si="364"/>
        <v>0</v>
      </c>
      <c r="H128" s="161"/>
      <c r="I128" s="162">
        <v>0.22</v>
      </c>
      <c r="J128" s="160">
        <f t="shared" si="365"/>
        <v>0</v>
      </c>
      <c r="K128" s="161"/>
      <c r="L128" s="162">
        <v>0.22</v>
      </c>
      <c r="M128" s="160">
        <f t="shared" si="366"/>
        <v>0</v>
      </c>
      <c r="N128" s="161"/>
      <c r="O128" s="162">
        <v>0.22</v>
      </c>
      <c r="P128" s="160">
        <f t="shared" si="367"/>
        <v>0</v>
      </c>
      <c r="Q128" s="161"/>
      <c r="R128" s="162">
        <v>0.22</v>
      </c>
      <c r="S128" s="160">
        <f t="shared" si="368"/>
        <v>0</v>
      </c>
      <c r="T128" s="161"/>
      <c r="U128" s="162">
        <v>0.22</v>
      </c>
      <c r="V128" s="178">
        <f t="shared" si="369"/>
        <v>0</v>
      </c>
      <c r="W128" s="267">
        <f t="shared" si="370"/>
        <v>0</v>
      </c>
      <c r="X128" s="255">
        <f t="shared" si="371"/>
        <v>0</v>
      </c>
      <c r="Y128" s="255">
        <f t="shared" si="372"/>
        <v>0</v>
      </c>
      <c r="Z128" s="256" t="e">
        <f t="shared" si="373"/>
        <v>#DIV/0!</v>
      </c>
      <c r="AA128" s="268"/>
      <c r="AB128" s="95"/>
      <c r="AC128" s="95"/>
      <c r="AD128" s="95"/>
      <c r="AE128" s="95"/>
      <c r="AF128" s="95"/>
      <c r="AG128" s="95"/>
    </row>
    <row r="129" spans="1:33" s="231" customFormat="1" ht="30" customHeight="1" thickBot="1" x14ac:dyDescent="0.35">
      <c r="A129" s="414" t="s">
        <v>385</v>
      </c>
      <c r="B129" s="415"/>
      <c r="C129" s="416"/>
      <c r="D129" s="417"/>
      <c r="E129" s="221">
        <f>SUM(E123:E127)</f>
        <v>20</v>
      </c>
      <c r="F129" s="222"/>
      <c r="G129" s="221">
        <f>SUM(G123:G128)</f>
        <v>1600</v>
      </c>
      <c r="H129" s="197">
        <f>SUM(H123:H127)</f>
        <v>28</v>
      </c>
      <c r="I129" s="210"/>
      <c r="J129" s="197">
        <f>SUM(J123:J128)</f>
        <v>1599.9970000000001</v>
      </c>
      <c r="K129" s="197">
        <f>SUM(K123:K127)</f>
        <v>0</v>
      </c>
      <c r="L129" s="210"/>
      <c r="M129" s="197">
        <f>SUM(M123:M128)</f>
        <v>0</v>
      </c>
      <c r="N129" s="197">
        <f>SUM(N123:N127)</f>
        <v>0</v>
      </c>
      <c r="O129" s="222"/>
      <c r="P129" s="221">
        <f>SUM(P123:P128)</f>
        <v>0</v>
      </c>
      <c r="Q129" s="221">
        <f>SUM(Q123:Q127)</f>
        <v>0</v>
      </c>
      <c r="R129" s="222"/>
      <c r="S129" s="221">
        <f>SUM(S123:S128)</f>
        <v>0</v>
      </c>
      <c r="T129" s="221">
        <f>SUM(T123:T127)</f>
        <v>0</v>
      </c>
      <c r="U129" s="222"/>
      <c r="V129" s="237">
        <f t="shared" ref="V129:X129" si="374">SUM(V123:V128)</f>
        <v>0</v>
      </c>
      <c r="W129" s="227">
        <f t="shared" si="374"/>
        <v>1600</v>
      </c>
      <c r="X129" s="228">
        <f t="shared" si="374"/>
        <v>1599.9970000000001</v>
      </c>
      <c r="Y129" s="228">
        <f t="shared" si="372"/>
        <v>2.9999999999290594E-3</v>
      </c>
      <c r="Z129" s="228">
        <f t="shared" si="373"/>
        <v>1.8749999999556621E-6</v>
      </c>
      <c r="AA129" s="229"/>
      <c r="AB129" s="230"/>
      <c r="AC129" s="230"/>
      <c r="AD129" s="230"/>
      <c r="AE129" s="230"/>
      <c r="AF129" s="230"/>
      <c r="AG129" s="230"/>
    </row>
    <row r="130" spans="1:33" s="231" customFormat="1" ht="30" customHeight="1" thickBot="1" x14ac:dyDescent="0.35">
      <c r="A130" s="421" t="s">
        <v>72</v>
      </c>
      <c r="B130" s="422">
        <v>9</v>
      </c>
      <c r="C130" s="423" t="s">
        <v>232</v>
      </c>
      <c r="D130" s="424"/>
      <c r="E130" s="225"/>
      <c r="F130" s="225"/>
      <c r="G130" s="225"/>
      <c r="H130" s="198"/>
      <c r="I130" s="198"/>
      <c r="J130" s="198"/>
      <c r="K130" s="198"/>
      <c r="L130" s="198"/>
      <c r="M130" s="198"/>
      <c r="N130" s="198"/>
      <c r="O130" s="225"/>
      <c r="P130" s="225"/>
      <c r="Q130" s="225"/>
      <c r="R130" s="225"/>
      <c r="S130" s="225"/>
      <c r="T130" s="225"/>
      <c r="U130" s="225"/>
      <c r="V130" s="225"/>
      <c r="W130" s="238"/>
      <c r="X130" s="238"/>
      <c r="Y130" s="239"/>
      <c r="Z130" s="238"/>
      <c r="AA130" s="240"/>
      <c r="AB130" s="230"/>
      <c r="AC130" s="230"/>
      <c r="AD130" s="230"/>
      <c r="AE130" s="230"/>
      <c r="AF130" s="230"/>
      <c r="AG130" s="230"/>
    </row>
    <row r="131" spans="1:33" ht="30" customHeight="1" x14ac:dyDescent="0.3">
      <c r="A131" s="458" t="s">
        <v>77</v>
      </c>
      <c r="B131" s="459">
        <v>43839</v>
      </c>
      <c r="C131" s="460" t="s">
        <v>345</v>
      </c>
      <c r="D131" s="461" t="s">
        <v>239</v>
      </c>
      <c r="E131" s="462">
        <v>5</v>
      </c>
      <c r="F131" s="241">
        <v>3900</v>
      </c>
      <c r="G131" s="242">
        <f t="shared" ref="G131:G136" si="375">E131*F131</f>
        <v>19500</v>
      </c>
      <c r="H131" s="462">
        <v>5</v>
      </c>
      <c r="I131" s="241">
        <v>2579</v>
      </c>
      <c r="J131" s="242">
        <f t="shared" ref="J131:J136" si="376">H131*I131</f>
        <v>12895</v>
      </c>
      <c r="K131" s="243"/>
      <c r="L131" s="241"/>
      <c r="M131" s="242">
        <f t="shared" ref="M131:M136" si="377">K131*L131</f>
        <v>0</v>
      </c>
      <c r="N131" s="243"/>
      <c r="O131" s="241"/>
      <c r="P131" s="242">
        <f t="shared" ref="P131:P136" si="378">N131*O131</f>
        <v>0</v>
      </c>
      <c r="Q131" s="243"/>
      <c r="R131" s="241"/>
      <c r="S131" s="242">
        <f t="shared" ref="S131:S136" si="379">Q131*R131</f>
        <v>0</v>
      </c>
      <c r="T131" s="243"/>
      <c r="U131" s="241"/>
      <c r="V131" s="242">
        <f t="shared" ref="V131:V136" si="380">T131*U131</f>
        <v>0</v>
      </c>
      <c r="W131" s="250">
        <f t="shared" ref="W131:W136" si="381">G131+M131+S131</f>
        <v>19500</v>
      </c>
      <c r="X131" s="262">
        <f t="shared" ref="X131:X136" si="382">J131+P131+V131</f>
        <v>12895</v>
      </c>
      <c r="Y131" s="262">
        <f t="shared" ref="Y131:Y137" si="383">W131-X131</f>
        <v>6605</v>
      </c>
      <c r="Z131" s="263">
        <f t="shared" ref="Z131:Z137" si="384">Y131/W131</f>
        <v>0.33871794871794869</v>
      </c>
      <c r="AA131" s="450"/>
      <c r="AB131" s="107"/>
      <c r="AC131" s="108"/>
      <c r="AD131" s="108"/>
      <c r="AE131" s="108"/>
      <c r="AF131" s="108"/>
      <c r="AG131" s="108"/>
    </row>
    <row r="132" spans="1:33" ht="30" customHeight="1" x14ac:dyDescent="0.3">
      <c r="A132" s="151" t="s">
        <v>77</v>
      </c>
      <c r="B132" s="463">
        <v>43870</v>
      </c>
      <c r="C132" s="153" t="s">
        <v>346</v>
      </c>
      <c r="D132" s="464" t="s">
        <v>239</v>
      </c>
      <c r="E132" s="175">
        <v>5</v>
      </c>
      <c r="F132" s="156">
        <v>3900</v>
      </c>
      <c r="G132" s="157">
        <f t="shared" si="375"/>
        <v>19500</v>
      </c>
      <c r="H132" s="175">
        <v>5</v>
      </c>
      <c r="I132" s="156">
        <v>2579</v>
      </c>
      <c r="J132" s="157">
        <f t="shared" si="376"/>
        <v>12895</v>
      </c>
      <c r="K132" s="155"/>
      <c r="L132" s="156"/>
      <c r="M132" s="157">
        <f t="shared" si="377"/>
        <v>0</v>
      </c>
      <c r="N132" s="155"/>
      <c r="O132" s="156"/>
      <c r="P132" s="157">
        <f t="shared" si="378"/>
        <v>0</v>
      </c>
      <c r="Q132" s="155"/>
      <c r="R132" s="156"/>
      <c r="S132" s="157">
        <f t="shared" si="379"/>
        <v>0</v>
      </c>
      <c r="T132" s="155"/>
      <c r="U132" s="156"/>
      <c r="V132" s="157">
        <f t="shared" si="380"/>
        <v>0</v>
      </c>
      <c r="W132" s="275">
        <f t="shared" si="381"/>
        <v>19500</v>
      </c>
      <c r="X132" s="262">
        <f t="shared" si="382"/>
        <v>12895</v>
      </c>
      <c r="Y132" s="262">
        <f t="shared" si="383"/>
        <v>6605</v>
      </c>
      <c r="Z132" s="263">
        <f t="shared" si="384"/>
        <v>0.33871794871794869</v>
      </c>
      <c r="AA132" s="272"/>
      <c r="AB132" s="108"/>
      <c r="AC132" s="108"/>
      <c r="AD132" s="108"/>
      <c r="AE132" s="108"/>
      <c r="AF132" s="108"/>
      <c r="AG132" s="108"/>
    </row>
    <row r="133" spans="1:33" ht="30" customHeight="1" x14ac:dyDescent="0.3">
      <c r="A133" s="151" t="s">
        <v>77</v>
      </c>
      <c r="B133" s="463">
        <v>43899</v>
      </c>
      <c r="C133" s="153" t="s">
        <v>347</v>
      </c>
      <c r="D133" s="464" t="s">
        <v>79</v>
      </c>
      <c r="E133" s="175">
        <v>2</v>
      </c>
      <c r="F133" s="156">
        <v>172000</v>
      </c>
      <c r="G133" s="157">
        <f t="shared" si="375"/>
        <v>344000</v>
      </c>
      <c r="H133" s="175">
        <v>2</v>
      </c>
      <c r="I133" s="156">
        <v>172000</v>
      </c>
      <c r="J133" s="157">
        <f t="shared" si="376"/>
        <v>344000</v>
      </c>
      <c r="K133" s="155"/>
      <c r="L133" s="156"/>
      <c r="M133" s="157">
        <f t="shared" si="377"/>
        <v>0</v>
      </c>
      <c r="N133" s="155"/>
      <c r="O133" s="156"/>
      <c r="P133" s="157">
        <f t="shared" si="378"/>
        <v>0</v>
      </c>
      <c r="Q133" s="155"/>
      <c r="R133" s="156"/>
      <c r="S133" s="157">
        <f t="shared" si="379"/>
        <v>0</v>
      </c>
      <c r="T133" s="155"/>
      <c r="U133" s="156"/>
      <c r="V133" s="157">
        <f t="shared" si="380"/>
        <v>0</v>
      </c>
      <c r="W133" s="275">
        <f t="shared" si="381"/>
        <v>344000</v>
      </c>
      <c r="X133" s="262">
        <f t="shared" si="382"/>
        <v>344000</v>
      </c>
      <c r="Y133" s="262">
        <f t="shared" si="383"/>
        <v>0</v>
      </c>
      <c r="Z133" s="263">
        <f t="shared" si="384"/>
        <v>0</v>
      </c>
      <c r="AA133" s="272"/>
      <c r="AB133" s="108"/>
      <c r="AC133" s="108"/>
      <c r="AD133" s="108"/>
      <c r="AE133" s="108"/>
      <c r="AF133" s="108"/>
      <c r="AG133" s="108"/>
    </row>
    <row r="134" spans="1:33" ht="30" customHeight="1" x14ac:dyDescent="0.3">
      <c r="A134" s="151" t="s">
        <v>77</v>
      </c>
      <c r="B134" s="463">
        <v>43930</v>
      </c>
      <c r="C134" s="153" t="s">
        <v>233</v>
      </c>
      <c r="D134" s="464" t="s">
        <v>79</v>
      </c>
      <c r="E134" s="175">
        <v>2</v>
      </c>
      <c r="F134" s="156">
        <v>8000</v>
      </c>
      <c r="G134" s="157">
        <f t="shared" si="375"/>
        <v>16000</v>
      </c>
      <c r="H134" s="175">
        <v>2</v>
      </c>
      <c r="I134" s="190">
        <v>8000</v>
      </c>
      <c r="J134" s="157">
        <f t="shared" si="376"/>
        <v>16000</v>
      </c>
      <c r="K134" s="155"/>
      <c r="L134" s="156"/>
      <c r="M134" s="157">
        <f t="shared" si="377"/>
        <v>0</v>
      </c>
      <c r="N134" s="155"/>
      <c r="O134" s="156"/>
      <c r="P134" s="157">
        <f t="shared" si="378"/>
        <v>0</v>
      </c>
      <c r="Q134" s="155"/>
      <c r="R134" s="156"/>
      <c r="S134" s="157">
        <f t="shared" si="379"/>
        <v>0</v>
      </c>
      <c r="T134" s="155"/>
      <c r="U134" s="156"/>
      <c r="V134" s="157">
        <f t="shared" si="380"/>
        <v>0</v>
      </c>
      <c r="W134" s="275">
        <f t="shared" si="381"/>
        <v>16000</v>
      </c>
      <c r="X134" s="262">
        <f t="shared" si="382"/>
        <v>16000</v>
      </c>
      <c r="Y134" s="262">
        <f t="shared" si="383"/>
        <v>0</v>
      </c>
      <c r="Z134" s="263">
        <f t="shared" si="384"/>
        <v>0</v>
      </c>
      <c r="AA134" s="272"/>
      <c r="AB134" s="108"/>
      <c r="AC134" s="108"/>
      <c r="AD134" s="108"/>
      <c r="AE134" s="108"/>
      <c r="AF134" s="108"/>
      <c r="AG134" s="108"/>
    </row>
    <row r="135" spans="1:33" ht="30" customHeight="1" x14ac:dyDescent="0.3">
      <c r="A135" s="158" t="s">
        <v>77</v>
      </c>
      <c r="B135" s="463">
        <v>43960</v>
      </c>
      <c r="C135" s="192" t="s">
        <v>234</v>
      </c>
      <c r="D135" s="465"/>
      <c r="E135" s="176"/>
      <c r="F135" s="162"/>
      <c r="G135" s="160">
        <f t="shared" si="375"/>
        <v>0</v>
      </c>
      <c r="H135" s="176"/>
      <c r="I135" s="162"/>
      <c r="J135" s="160">
        <f t="shared" si="376"/>
        <v>0</v>
      </c>
      <c r="K135" s="161"/>
      <c r="L135" s="162"/>
      <c r="M135" s="160">
        <f t="shared" si="377"/>
        <v>0</v>
      </c>
      <c r="N135" s="161"/>
      <c r="O135" s="162"/>
      <c r="P135" s="160">
        <f t="shared" si="378"/>
        <v>0</v>
      </c>
      <c r="Q135" s="161"/>
      <c r="R135" s="162"/>
      <c r="S135" s="160">
        <f t="shared" si="379"/>
        <v>0</v>
      </c>
      <c r="T135" s="161"/>
      <c r="U135" s="162"/>
      <c r="V135" s="160">
        <f t="shared" si="380"/>
        <v>0</v>
      </c>
      <c r="W135" s="276">
        <f t="shared" si="381"/>
        <v>0</v>
      </c>
      <c r="X135" s="262">
        <f t="shared" si="382"/>
        <v>0</v>
      </c>
      <c r="Y135" s="262">
        <f t="shared" si="383"/>
        <v>0</v>
      </c>
      <c r="Z135" s="263" t="e">
        <f t="shared" si="384"/>
        <v>#DIV/0!</v>
      </c>
      <c r="AA135" s="277"/>
      <c r="AB135" s="108"/>
      <c r="AC135" s="108"/>
      <c r="AD135" s="108"/>
      <c r="AE135" s="108"/>
      <c r="AF135" s="108"/>
      <c r="AG135" s="108"/>
    </row>
    <row r="136" spans="1:33" ht="30" customHeight="1" thickBot="1" x14ac:dyDescent="0.35">
      <c r="A136" s="158" t="s">
        <v>77</v>
      </c>
      <c r="B136" s="463">
        <v>43991</v>
      </c>
      <c r="C136" s="452" t="s">
        <v>386</v>
      </c>
      <c r="D136" s="244"/>
      <c r="E136" s="161"/>
      <c r="F136" s="162">
        <v>0.22</v>
      </c>
      <c r="G136" s="160">
        <f t="shared" si="375"/>
        <v>0</v>
      </c>
      <c r="H136" s="161"/>
      <c r="I136" s="162">
        <v>0.22</v>
      </c>
      <c r="J136" s="160">
        <f t="shared" si="376"/>
        <v>0</v>
      </c>
      <c r="K136" s="161"/>
      <c r="L136" s="162">
        <v>0.22</v>
      </c>
      <c r="M136" s="160">
        <f t="shared" si="377"/>
        <v>0</v>
      </c>
      <c r="N136" s="161"/>
      <c r="O136" s="162">
        <v>0.22</v>
      </c>
      <c r="P136" s="160">
        <f t="shared" si="378"/>
        <v>0</v>
      </c>
      <c r="Q136" s="161"/>
      <c r="R136" s="162">
        <v>0.22</v>
      </c>
      <c r="S136" s="160">
        <f t="shared" si="379"/>
        <v>0</v>
      </c>
      <c r="T136" s="161"/>
      <c r="U136" s="162">
        <v>0.22</v>
      </c>
      <c r="V136" s="160">
        <f t="shared" si="380"/>
        <v>0</v>
      </c>
      <c r="W136" s="276">
        <f t="shared" si="381"/>
        <v>0</v>
      </c>
      <c r="X136" s="359">
        <f t="shared" si="382"/>
        <v>0</v>
      </c>
      <c r="Y136" s="359">
        <f t="shared" si="383"/>
        <v>0</v>
      </c>
      <c r="Z136" s="376" t="e">
        <f t="shared" si="384"/>
        <v>#DIV/0!</v>
      </c>
      <c r="AA136" s="277"/>
      <c r="AB136" s="95"/>
      <c r="AC136" s="95"/>
      <c r="AD136" s="95"/>
      <c r="AE136" s="95"/>
      <c r="AF136" s="95"/>
      <c r="AG136" s="95"/>
    </row>
    <row r="137" spans="1:33" s="231" customFormat="1" ht="30" customHeight="1" thickBot="1" x14ac:dyDescent="0.35">
      <c r="A137" s="414" t="s">
        <v>387</v>
      </c>
      <c r="B137" s="415"/>
      <c r="C137" s="416"/>
      <c r="D137" s="417"/>
      <c r="E137" s="221">
        <f>SUM(E131:E135)</f>
        <v>14</v>
      </c>
      <c r="F137" s="222"/>
      <c r="G137" s="223">
        <f>SUM(G131:G136)</f>
        <v>399000</v>
      </c>
      <c r="H137" s="197">
        <f>SUM(H131:H135)</f>
        <v>14</v>
      </c>
      <c r="I137" s="210"/>
      <c r="J137" s="195">
        <f>SUM(J131:J136)</f>
        <v>385790</v>
      </c>
      <c r="K137" s="211">
        <f>SUM(K131:K135)</f>
        <v>0</v>
      </c>
      <c r="L137" s="210"/>
      <c r="M137" s="195">
        <f>SUM(M131:M136)</f>
        <v>0</v>
      </c>
      <c r="N137" s="211">
        <f>SUM(N131:N135)</f>
        <v>0</v>
      </c>
      <c r="O137" s="222"/>
      <c r="P137" s="223">
        <f>SUM(P131:P136)</f>
        <v>0</v>
      </c>
      <c r="Q137" s="224">
        <f>SUM(Q131:Q135)</f>
        <v>0</v>
      </c>
      <c r="R137" s="222"/>
      <c r="S137" s="223">
        <f>SUM(S131:S136)</f>
        <v>0</v>
      </c>
      <c r="T137" s="224">
        <f>SUM(T131:T135)</f>
        <v>0</v>
      </c>
      <c r="U137" s="222"/>
      <c r="V137" s="226">
        <f t="shared" ref="V137:X137" si="385">SUM(V131:V136)</f>
        <v>0</v>
      </c>
      <c r="W137" s="227">
        <f t="shared" si="385"/>
        <v>399000</v>
      </c>
      <c r="X137" s="228">
        <f t="shared" si="385"/>
        <v>385790</v>
      </c>
      <c r="Y137" s="228">
        <f t="shared" si="383"/>
        <v>13210</v>
      </c>
      <c r="Z137" s="228">
        <f t="shared" si="384"/>
        <v>3.3107769423558898E-2</v>
      </c>
      <c r="AA137" s="229"/>
      <c r="AB137" s="230"/>
      <c r="AC137" s="230"/>
      <c r="AD137" s="230"/>
      <c r="AE137" s="230"/>
      <c r="AF137" s="230"/>
      <c r="AG137" s="230"/>
    </row>
    <row r="138" spans="1:33" s="231" customFormat="1" ht="30" customHeight="1" thickBot="1" x14ac:dyDescent="0.35">
      <c r="A138" s="421" t="s">
        <v>72</v>
      </c>
      <c r="B138" s="441">
        <v>10</v>
      </c>
      <c r="C138" s="423" t="s">
        <v>388</v>
      </c>
      <c r="D138" s="424"/>
      <c r="E138" s="225"/>
      <c r="F138" s="225"/>
      <c r="G138" s="225"/>
      <c r="H138" s="198"/>
      <c r="I138" s="198"/>
      <c r="J138" s="198"/>
      <c r="K138" s="198"/>
      <c r="L138" s="198"/>
      <c r="M138" s="198"/>
      <c r="N138" s="198"/>
      <c r="O138" s="225"/>
      <c r="P138" s="225"/>
      <c r="Q138" s="225"/>
      <c r="R138" s="225"/>
      <c r="S138" s="225"/>
      <c r="T138" s="225"/>
      <c r="U138" s="225"/>
      <c r="V138" s="225"/>
      <c r="W138" s="232"/>
      <c r="X138" s="232"/>
      <c r="Y138" s="233"/>
      <c r="Z138" s="232"/>
      <c r="AA138" s="234"/>
      <c r="AB138" s="230"/>
      <c r="AC138" s="230"/>
      <c r="AD138" s="230"/>
      <c r="AE138" s="230"/>
      <c r="AF138" s="230"/>
      <c r="AG138" s="230"/>
    </row>
    <row r="139" spans="1:33" ht="66" x14ac:dyDescent="0.3">
      <c r="A139" s="151" t="s">
        <v>77</v>
      </c>
      <c r="B139" s="463">
        <v>43840</v>
      </c>
      <c r="C139" s="466" t="s">
        <v>348</v>
      </c>
      <c r="D139" s="467" t="s">
        <v>133</v>
      </c>
      <c r="E139" s="468">
        <v>1</v>
      </c>
      <c r="F139" s="190">
        <v>47000</v>
      </c>
      <c r="G139" s="191">
        <f t="shared" ref="G139:G143" si="386">E139*F139</f>
        <v>47000</v>
      </c>
      <c r="H139" s="156">
        <v>1</v>
      </c>
      <c r="I139" s="156">
        <v>113200</v>
      </c>
      <c r="J139" s="156">
        <f t="shared" ref="J139:J143" si="387">H139*I139</f>
        <v>113200</v>
      </c>
      <c r="K139" s="189"/>
      <c r="L139" s="190"/>
      <c r="M139" s="191">
        <f t="shared" ref="M139:M143" si="388">K139*L139</f>
        <v>0</v>
      </c>
      <c r="N139" s="189"/>
      <c r="O139" s="190"/>
      <c r="P139" s="191">
        <f t="shared" ref="P139:P143" si="389">N139*O139</f>
        <v>0</v>
      </c>
      <c r="Q139" s="189"/>
      <c r="R139" s="190"/>
      <c r="S139" s="191">
        <f t="shared" ref="S139:S143" si="390">Q139*R139</f>
        <v>0</v>
      </c>
      <c r="T139" s="189"/>
      <c r="U139" s="190"/>
      <c r="V139" s="248">
        <f t="shared" ref="V139:V143" si="391">T139*U139</f>
        <v>0</v>
      </c>
      <c r="W139" s="249">
        <f t="shared" ref="W139:W143" si="392">G139+M139+S139</f>
        <v>47000</v>
      </c>
      <c r="X139" s="250">
        <f t="shared" ref="X139:X143" si="393">J139+P139+V139</f>
        <v>113200</v>
      </c>
      <c r="Y139" s="250">
        <f t="shared" ref="Y139:Y144" si="394">W139-X139</f>
        <v>-66200</v>
      </c>
      <c r="Z139" s="251">
        <f t="shared" ref="Z139:Z144" si="395">Y139/W139</f>
        <v>-1.4085106382978723</v>
      </c>
      <c r="AA139" s="252"/>
      <c r="AB139" s="108"/>
      <c r="AC139" s="108"/>
      <c r="AD139" s="108"/>
      <c r="AE139" s="108"/>
      <c r="AF139" s="108"/>
      <c r="AG139" s="108"/>
    </row>
    <row r="140" spans="1:33" ht="26.4" x14ac:dyDescent="0.3">
      <c r="A140" s="151" t="s">
        <v>77</v>
      </c>
      <c r="B140" s="463">
        <v>43871</v>
      </c>
      <c r="C140" s="466" t="s">
        <v>349</v>
      </c>
      <c r="D140" s="464" t="s">
        <v>79</v>
      </c>
      <c r="E140" s="175">
        <v>3</v>
      </c>
      <c r="F140" s="156">
        <v>8000</v>
      </c>
      <c r="G140" s="157">
        <f t="shared" si="386"/>
        <v>24000</v>
      </c>
      <c r="H140" s="175">
        <v>3</v>
      </c>
      <c r="I140" s="156">
        <v>8000</v>
      </c>
      <c r="J140" s="157">
        <f t="shared" si="387"/>
        <v>24000</v>
      </c>
      <c r="K140" s="155"/>
      <c r="L140" s="156"/>
      <c r="M140" s="157">
        <f t="shared" si="388"/>
        <v>0</v>
      </c>
      <c r="N140" s="155"/>
      <c r="O140" s="156"/>
      <c r="P140" s="157">
        <f t="shared" si="389"/>
        <v>0</v>
      </c>
      <c r="Q140" s="155"/>
      <c r="R140" s="156"/>
      <c r="S140" s="157">
        <f t="shared" si="390"/>
        <v>0</v>
      </c>
      <c r="T140" s="155"/>
      <c r="U140" s="156"/>
      <c r="V140" s="174">
        <f t="shared" si="391"/>
        <v>0</v>
      </c>
      <c r="W140" s="271">
        <f t="shared" si="392"/>
        <v>24000</v>
      </c>
      <c r="X140" s="262">
        <f t="shared" si="393"/>
        <v>24000</v>
      </c>
      <c r="Y140" s="262">
        <f t="shared" si="394"/>
        <v>0</v>
      </c>
      <c r="Z140" s="263">
        <f t="shared" si="395"/>
        <v>0</v>
      </c>
      <c r="AA140" s="272"/>
      <c r="AB140" s="108"/>
      <c r="AC140" s="108"/>
      <c r="AD140" s="108"/>
      <c r="AE140" s="108"/>
      <c r="AF140" s="108"/>
      <c r="AG140" s="108"/>
    </row>
    <row r="141" spans="1:33" ht="30" customHeight="1" x14ac:dyDescent="0.3">
      <c r="A141" s="151" t="s">
        <v>77</v>
      </c>
      <c r="B141" s="463">
        <v>43900</v>
      </c>
      <c r="C141" s="192" t="s">
        <v>350</v>
      </c>
      <c r="D141" s="469" t="s">
        <v>133</v>
      </c>
      <c r="E141" s="176">
        <v>1</v>
      </c>
      <c r="F141" s="162">
        <v>3600</v>
      </c>
      <c r="G141" s="157">
        <f t="shared" si="386"/>
        <v>3600</v>
      </c>
      <c r="H141" s="175">
        <v>1</v>
      </c>
      <c r="I141" s="156">
        <v>3600</v>
      </c>
      <c r="J141" s="157">
        <f t="shared" si="387"/>
        <v>3600</v>
      </c>
      <c r="K141" s="155"/>
      <c r="L141" s="156"/>
      <c r="M141" s="157">
        <f t="shared" si="388"/>
        <v>0</v>
      </c>
      <c r="N141" s="155"/>
      <c r="O141" s="156"/>
      <c r="P141" s="157">
        <f t="shared" si="389"/>
        <v>0</v>
      </c>
      <c r="Q141" s="155"/>
      <c r="R141" s="156"/>
      <c r="S141" s="157">
        <f t="shared" si="390"/>
        <v>0</v>
      </c>
      <c r="T141" s="155"/>
      <c r="U141" s="156"/>
      <c r="V141" s="174">
        <f t="shared" si="391"/>
        <v>0</v>
      </c>
      <c r="W141" s="271">
        <f t="shared" si="392"/>
        <v>3600</v>
      </c>
      <c r="X141" s="262">
        <f t="shared" si="393"/>
        <v>3600</v>
      </c>
      <c r="Y141" s="262">
        <f t="shared" si="394"/>
        <v>0</v>
      </c>
      <c r="Z141" s="263">
        <f t="shared" si="395"/>
        <v>0</v>
      </c>
      <c r="AA141" s="272"/>
      <c r="AB141" s="108"/>
      <c r="AC141" s="108"/>
      <c r="AD141" s="108"/>
      <c r="AE141" s="108"/>
      <c r="AF141" s="108"/>
      <c r="AG141" s="108"/>
    </row>
    <row r="142" spans="1:33" ht="30" customHeight="1" x14ac:dyDescent="0.3">
      <c r="A142" s="158" t="s">
        <v>77</v>
      </c>
      <c r="B142" s="470">
        <v>43931</v>
      </c>
      <c r="C142" s="192" t="s">
        <v>351</v>
      </c>
      <c r="D142" s="469" t="s">
        <v>133</v>
      </c>
      <c r="E142" s="176">
        <v>1</v>
      </c>
      <c r="F142" s="162">
        <v>1200</v>
      </c>
      <c r="G142" s="157">
        <f t="shared" si="386"/>
        <v>1200</v>
      </c>
      <c r="H142" s="176">
        <v>1</v>
      </c>
      <c r="I142" s="162">
        <v>1200</v>
      </c>
      <c r="J142" s="157">
        <f t="shared" si="387"/>
        <v>1200</v>
      </c>
      <c r="K142" s="161"/>
      <c r="L142" s="162"/>
      <c r="M142" s="160">
        <f t="shared" si="388"/>
        <v>0</v>
      </c>
      <c r="N142" s="161"/>
      <c r="O142" s="162"/>
      <c r="P142" s="160">
        <f t="shared" si="389"/>
        <v>0</v>
      </c>
      <c r="Q142" s="161"/>
      <c r="R142" s="162"/>
      <c r="S142" s="160">
        <f t="shared" si="390"/>
        <v>0</v>
      </c>
      <c r="T142" s="161"/>
      <c r="U142" s="162"/>
      <c r="V142" s="178">
        <f t="shared" si="391"/>
        <v>0</v>
      </c>
      <c r="W142" s="265">
        <f t="shared" si="392"/>
        <v>1200</v>
      </c>
      <c r="X142" s="262">
        <f t="shared" si="393"/>
        <v>1200</v>
      </c>
      <c r="Y142" s="262">
        <f t="shared" si="394"/>
        <v>0</v>
      </c>
      <c r="Z142" s="263">
        <f t="shared" si="395"/>
        <v>0</v>
      </c>
      <c r="AA142" s="447"/>
      <c r="AB142" s="108"/>
      <c r="AC142" s="108"/>
      <c r="AD142" s="108"/>
      <c r="AE142" s="108"/>
      <c r="AF142" s="108"/>
      <c r="AG142" s="108"/>
    </row>
    <row r="143" spans="1:33" ht="30" customHeight="1" thickBot="1" x14ac:dyDescent="0.35">
      <c r="A143" s="158" t="s">
        <v>77</v>
      </c>
      <c r="B143" s="471">
        <v>43961</v>
      </c>
      <c r="C143" s="452" t="s">
        <v>389</v>
      </c>
      <c r="D143" s="472"/>
      <c r="E143" s="161"/>
      <c r="F143" s="162">
        <v>0.22</v>
      </c>
      <c r="G143" s="160">
        <f t="shared" si="386"/>
        <v>0</v>
      </c>
      <c r="H143" s="161"/>
      <c r="I143" s="162">
        <v>0.22</v>
      </c>
      <c r="J143" s="160">
        <f t="shared" si="387"/>
        <v>0</v>
      </c>
      <c r="K143" s="161"/>
      <c r="L143" s="162">
        <v>0.22</v>
      </c>
      <c r="M143" s="160">
        <f t="shared" si="388"/>
        <v>0</v>
      </c>
      <c r="N143" s="161"/>
      <c r="O143" s="162">
        <v>0.22</v>
      </c>
      <c r="P143" s="160">
        <f t="shared" si="389"/>
        <v>0</v>
      </c>
      <c r="Q143" s="161"/>
      <c r="R143" s="162">
        <v>0.22</v>
      </c>
      <c r="S143" s="160">
        <f t="shared" si="390"/>
        <v>0</v>
      </c>
      <c r="T143" s="161"/>
      <c r="U143" s="162">
        <v>0.22</v>
      </c>
      <c r="V143" s="178">
        <f t="shared" si="391"/>
        <v>0</v>
      </c>
      <c r="W143" s="267">
        <f t="shared" si="392"/>
        <v>0</v>
      </c>
      <c r="X143" s="255">
        <f t="shared" si="393"/>
        <v>0</v>
      </c>
      <c r="Y143" s="255">
        <f t="shared" si="394"/>
        <v>0</v>
      </c>
      <c r="Z143" s="256" t="e">
        <f t="shared" si="395"/>
        <v>#DIV/0!</v>
      </c>
      <c r="AA143" s="257"/>
      <c r="AB143" s="95"/>
      <c r="AC143" s="95"/>
      <c r="AD143" s="95"/>
      <c r="AE143" s="95"/>
      <c r="AF143" s="95"/>
      <c r="AG143" s="95"/>
    </row>
    <row r="144" spans="1:33" s="231" customFormat="1" ht="30" customHeight="1" thickBot="1" x14ac:dyDescent="0.35">
      <c r="A144" s="414" t="s">
        <v>390</v>
      </c>
      <c r="B144" s="415"/>
      <c r="C144" s="416"/>
      <c r="D144" s="417"/>
      <c r="E144" s="221">
        <f>SUM(E139:E142)</f>
        <v>6</v>
      </c>
      <c r="F144" s="222"/>
      <c r="G144" s="223">
        <f>SUM(G139:G143)</f>
        <v>75800</v>
      </c>
      <c r="H144" s="197">
        <f>SUM(H139:H142)</f>
        <v>6</v>
      </c>
      <c r="I144" s="210"/>
      <c r="J144" s="195">
        <f>SUM(J139:J143)</f>
        <v>142000</v>
      </c>
      <c r="K144" s="211">
        <f>SUM(K139:K142)</f>
        <v>0</v>
      </c>
      <c r="L144" s="210"/>
      <c r="M144" s="195">
        <f>SUM(M139:M143)</f>
        <v>0</v>
      </c>
      <c r="N144" s="211">
        <f>SUM(N139:N142)</f>
        <v>0</v>
      </c>
      <c r="O144" s="222"/>
      <c r="P144" s="223">
        <f>SUM(P139:P143)</f>
        <v>0</v>
      </c>
      <c r="Q144" s="224">
        <f>SUM(Q139:Q142)</f>
        <v>0</v>
      </c>
      <c r="R144" s="222"/>
      <c r="S144" s="223">
        <f>SUM(S139:S143)</f>
        <v>0</v>
      </c>
      <c r="T144" s="224">
        <f>SUM(T139:T142)</f>
        <v>0</v>
      </c>
      <c r="U144" s="222"/>
      <c r="V144" s="226">
        <f t="shared" ref="V144:X144" si="396">SUM(V139:V143)</f>
        <v>0</v>
      </c>
      <c r="W144" s="227">
        <f t="shared" si="396"/>
        <v>75800</v>
      </c>
      <c r="X144" s="228">
        <f t="shared" si="396"/>
        <v>142000</v>
      </c>
      <c r="Y144" s="228">
        <f t="shared" si="394"/>
        <v>-66200</v>
      </c>
      <c r="Z144" s="228">
        <f t="shared" si="395"/>
        <v>-0.87335092348284959</v>
      </c>
      <c r="AA144" s="229"/>
      <c r="AB144" s="230"/>
      <c r="AC144" s="230"/>
      <c r="AD144" s="230"/>
      <c r="AE144" s="230"/>
      <c r="AF144" s="230"/>
      <c r="AG144" s="230"/>
    </row>
    <row r="145" spans="1:33" s="231" customFormat="1" ht="30" customHeight="1" thickBot="1" x14ac:dyDescent="0.35">
      <c r="A145" s="421" t="s">
        <v>72</v>
      </c>
      <c r="B145" s="441">
        <v>11</v>
      </c>
      <c r="C145" s="423" t="s">
        <v>235</v>
      </c>
      <c r="D145" s="424"/>
      <c r="E145" s="225"/>
      <c r="F145" s="225"/>
      <c r="G145" s="225"/>
      <c r="H145" s="198"/>
      <c r="I145" s="198"/>
      <c r="J145" s="198"/>
      <c r="K145" s="198"/>
      <c r="L145" s="198"/>
      <c r="M145" s="198"/>
      <c r="N145" s="198"/>
      <c r="O145" s="225"/>
      <c r="P145" s="225"/>
      <c r="Q145" s="225"/>
      <c r="R145" s="225"/>
      <c r="S145" s="225"/>
      <c r="T145" s="225"/>
      <c r="U145" s="225"/>
      <c r="V145" s="225"/>
      <c r="W145" s="232"/>
      <c r="X145" s="232"/>
      <c r="Y145" s="233"/>
      <c r="Z145" s="232"/>
      <c r="AA145" s="234"/>
      <c r="AB145" s="230"/>
      <c r="AC145" s="230"/>
      <c r="AD145" s="230"/>
      <c r="AE145" s="230"/>
      <c r="AF145" s="230"/>
      <c r="AG145" s="230"/>
    </row>
    <row r="146" spans="1:33" s="231" customFormat="1" ht="30" customHeight="1" x14ac:dyDescent="0.3">
      <c r="A146" s="473" t="s">
        <v>77</v>
      </c>
      <c r="B146" s="463">
        <v>43841</v>
      </c>
      <c r="C146" s="466" t="s">
        <v>236</v>
      </c>
      <c r="D146" s="412" t="s">
        <v>106</v>
      </c>
      <c r="E146" s="189"/>
      <c r="F146" s="190"/>
      <c r="G146" s="191">
        <f t="shared" ref="G146:G147" si="397">E146*F146</f>
        <v>0</v>
      </c>
      <c r="H146" s="245"/>
      <c r="I146" s="246"/>
      <c r="J146" s="247">
        <f t="shared" ref="J146:J147" si="398">H146*I146</f>
        <v>0</v>
      </c>
      <c r="K146" s="245"/>
      <c r="L146" s="246"/>
      <c r="M146" s="247">
        <f t="shared" ref="M146:M147" si="399">K146*L146</f>
        <v>0</v>
      </c>
      <c r="N146" s="245"/>
      <c r="O146" s="190"/>
      <c r="P146" s="191">
        <f t="shared" ref="P146:P147" si="400">N146*O146</f>
        <v>0</v>
      </c>
      <c r="Q146" s="189"/>
      <c r="R146" s="190"/>
      <c r="S146" s="191">
        <f t="shared" ref="S146:S147" si="401">Q146*R146</f>
        <v>0</v>
      </c>
      <c r="T146" s="189"/>
      <c r="U146" s="190"/>
      <c r="V146" s="248">
        <f t="shared" ref="V146:V147" si="402">T146*U146</f>
        <v>0</v>
      </c>
      <c r="W146" s="249">
        <f t="shared" ref="W146:W147" si="403">G146+M146+S146</f>
        <v>0</v>
      </c>
      <c r="X146" s="250">
        <f t="shared" ref="X146:X147" si="404">J146+P146+V146</f>
        <v>0</v>
      </c>
      <c r="Y146" s="250">
        <f t="shared" ref="Y146:Y148" si="405">W146-X146</f>
        <v>0</v>
      </c>
      <c r="Z146" s="251" t="e">
        <f t="shared" ref="Z146:Z148" si="406">Y146/W146</f>
        <v>#DIV/0!</v>
      </c>
      <c r="AA146" s="252"/>
      <c r="AB146" s="253"/>
      <c r="AC146" s="253"/>
      <c r="AD146" s="253"/>
      <c r="AE146" s="253"/>
      <c r="AF146" s="253"/>
      <c r="AG146" s="253"/>
    </row>
    <row r="147" spans="1:33" s="231" customFormat="1" ht="30" customHeight="1" thickBot="1" x14ac:dyDescent="0.35">
      <c r="A147" s="474" t="s">
        <v>77</v>
      </c>
      <c r="B147" s="463">
        <v>43872</v>
      </c>
      <c r="C147" s="192" t="s">
        <v>236</v>
      </c>
      <c r="D147" s="406" t="s">
        <v>106</v>
      </c>
      <c r="E147" s="161"/>
      <c r="F147" s="162"/>
      <c r="G147" s="157">
        <f t="shared" si="397"/>
        <v>0</v>
      </c>
      <c r="H147" s="212"/>
      <c r="I147" s="213"/>
      <c r="J147" s="203">
        <f t="shared" si="398"/>
        <v>0</v>
      </c>
      <c r="K147" s="212"/>
      <c r="L147" s="213"/>
      <c r="M147" s="214">
        <f t="shared" si="399"/>
        <v>0</v>
      </c>
      <c r="N147" s="212"/>
      <c r="O147" s="162"/>
      <c r="P147" s="160">
        <f t="shared" si="400"/>
        <v>0</v>
      </c>
      <c r="Q147" s="161"/>
      <c r="R147" s="162"/>
      <c r="S147" s="160">
        <f t="shared" si="401"/>
        <v>0</v>
      </c>
      <c r="T147" s="161"/>
      <c r="U147" s="162"/>
      <c r="V147" s="178">
        <f t="shared" si="402"/>
        <v>0</v>
      </c>
      <c r="W147" s="254">
        <f t="shared" si="403"/>
        <v>0</v>
      </c>
      <c r="X147" s="255">
        <f t="shared" si="404"/>
        <v>0</v>
      </c>
      <c r="Y147" s="255">
        <f t="shared" si="405"/>
        <v>0</v>
      </c>
      <c r="Z147" s="256" t="e">
        <f t="shared" si="406"/>
        <v>#DIV/0!</v>
      </c>
      <c r="AA147" s="257"/>
      <c r="AB147" s="253"/>
      <c r="AC147" s="253"/>
      <c r="AD147" s="253"/>
      <c r="AE147" s="253"/>
      <c r="AF147" s="253"/>
      <c r="AG147" s="253"/>
    </row>
    <row r="148" spans="1:33" s="231" customFormat="1" ht="30" customHeight="1" thickBot="1" x14ac:dyDescent="0.35">
      <c r="A148" s="586" t="s">
        <v>391</v>
      </c>
      <c r="B148" s="587"/>
      <c r="C148" s="587"/>
      <c r="D148" s="588"/>
      <c r="E148" s="221">
        <f>SUM(E146:E147)</f>
        <v>0</v>
      </c>
      <c r="F148" s="222"/>
      <c r="G148" s="223">
        <f t="shared" ref="G148" si="407">SUM(G146:G147)</f>
        <v>0</v>
      </c>
      <c r="H148" s="197">
        <f t="shared" ref="H148" si="408">SUM(H146:H147)</f>
        <v>0</v>
      </c>
      <c r="I148" s="210"/>
      <c r="J148" s="195">
        <f t="shared" ref="J148:K148" si="409">SUM(J146:J147)</f>
        <v>0</v>
      </c>
      <c r="K148" s="211">
        <f t="shared" si="409"/>
        <v>0</v>
      </c>
      <c r="L148" s="210"/>
      <c r="M148" s="195">
        <f t="shared" ref="M148:N148" si="410">SUM(M146:M147)</f>
        <v>0</v>
      </c>
      <c r="N148" s="211">
        <f t="shared" si="410"/>
        <v>0</v>
      </c>
      <c r="O148" s="222"/>
      <c r="P148" s="223">
        <f t="shared" ref="P148:Q148" si="411">SUM(P146:P147)</f>
        <v>0</v>
      </c>
      <c r="Q148" s="224">
        <f t="shared" si="411"/>
        <v>0</v>
      </c>
      <c r="R148" s="222"/>
      <c r="S148" s="223">
        <f t="shared" ref="S148:T148" si="412">SUM(S146:S147)</f>
        <v>0</v>
      </c>
      <c r="T148" s="224">
        <f t="shared" si="412"/>
        <v>0</v>
      </c>
      <c r="U148" s="222"/>
      <c r="V148" s="226">
        <f t="shared" ref="V148:X148" si="413">SUM(V146:V147)</f>
        <v>0</v>
      </c>
      <c r="W148" s="227">
        <f t="shared" si="413"/>
        <v>0</v>
      </c>
      <c r="X148" s="228">
        <f t="shared" si="413"/>
        <v>0</v>
      </c>
      <c r="Y148" s="228">
        <f t="shared" si="405"/>
        <v>0</v>
      </c>
      <c r="Z148" s="228" t="e">
        <f t="shared" si="406"/>
        <v>#DIV/0!</v>
      </c>
      <c r="AA148" s="229"/>
      <c r="AB148" s="230"/>
      <c r="AC148" s="230"/>
      <c r="AD148" s="230"/>
      <c r="AE148" s="230"/>
      <c r="AF148" s="230"/>
      <c r="AG148" s="230"/>
    </row>
    <row r="149" spans="1:33" s="231" customFormat="1" ht="30" customHeight="1" thickBot="1" x14ac:dyDescent="0.35">
      <c r="A149" s="440" t="s">
        <v>72</v>
      </c>
      <c r="B149" s="441">
        <v>12</v>
      </c>
      <c r="C149" s="398" t="s">
        <v>237</v>
      </c>
      <c r="D149" s="475"/>
      <c r="E149" s="225"/>
      <c r="F149" s="225"/>
      <c r="G149" s="225"/>
      <c r="H149" s="198"/>
      <c r="I149" s="198"/>
      <c r="J149" s="198"/>
      <c r="K149" s="198"/>
      <c r="L149" s="198"/>
      <c r="M149" s="198"/>
      <c r="N149" s="198"/>
      <c r="O149" s="225"/>
      <c r="P149" s="225"/>
      <c r="Q149" s="225"/>
      <c r="R149" s="225"/>
      <c r="S149" s="225"/>
      <c r="T149" s="225"/>
      <c r="U149" s="225"/>
      <c r="V149" s="225"/>
      <c r="W149" s="232"/>
      <c r="X149" s="232"/>
      <c r="Y149" s="233"/>
      <c r="Z149" s="232"/>
      <c r="AA149" s="234"/>
      <c r="AB149" s="230"/>
      <c r="AC149" s="230"/>
      <c r="AD149" s="230"/>
      <c r="AE149" s="230"/>
      <c r="AF149" s="230"/>
      <c r="AG149" s="230"/>
    </row>
    <row r="150" spans="1:33" s="231" customFormat="1" ht="30" customHeight="1" x14ac:dyDescent="0.3">
      <c r="A150" s="410" t="s">
        <v>77</v>
      </c>
      <c r="B150" s="476">
        <v>43842</v>
      </c>
      <c r="C150" s="477" t="s">
        <v>238</v>
      </c>
      <c r="D150" s="461" t="s">
        <v>239</v>
      </c>
      <c r="E150" s="468"/>
      <c r="F150" s="190"/>
      <c r="G150" s="191">
        <f t="shared" ref="G150:G153" si="414">E150*F150</f>
        <v>0</v>
      </c>
      <c r="H150" s="258"/>
      <c r="I150" s="246"/>
      <c r="J150" s="247">
        <f t="shared" ref="J150:J153" si="415">H150*I150</f>
        <v>0</v>
      </c>
      <c r="K150" s="245"/>
      <c r="L150" s="246"/>
      <c r="M150" s="247">
        <f t="shared" ref="M150:M153" si="416">K150*L150</f>
        <v>0</v>
      </c>
      <c r="N150" s="245"/>
      <c r="O150" s="190"/>
      <c r="P150" s="191">
        <f t="shared" ref="P150:P153" si="417">N150*O150</f>
        <v>0</v>
      </c>
      <c r="Q150" s="189"/>
      <c r="R150" s="190"/>
      <c r="S150" s="191">
        <f t="shared" ref="S150:S153" si="418">Q150*R150</f>
        <v>0</v>
      </c>
      <c r="T150" s="189"/>
      <c r="U150" s="190"/>
      <c r="V150" s="248">
        <f t="shared" ref="V150:V153" si="419">T150*U150</f>
        <v>0</v>
      </c>
      <c r="W150" s="249">
        <f t="shared" ref="W150:W153" si="420">G150+M150+S150</f>
        <v>0</v>
      </c>
      <c r="X150" s="250">
        <f t="shared" ref="X150:X153" si="421">J150+P150+V150</f>
        <v>0</v>
      </c>
      <c r="Y150" s="250">
        <f t="shared" ref="Y150:Y154" si="422">W150-X150</f>
        <v>0</v>
      </c>
      <c r="Z150" s="251" t="e">
        <f t="shared" ref="Z150:Z154" si="423">Y150/W150</f>
        <v>#DIV/0!</v>
      </c>
      <c r="AA150" s="259"/>
      <c r="AB150" s="253"/>
      <c r="AC150" s="253"/>
      <c r="AD150" s="253"/>
      <c r="AE150" s="253"/>
      <c r="AF150" s="253"/>
      <c r="AG150" s="253"/>
    </row>
    <row r="151" spans="1:33" s="231" customFormat="1" ht="30" customHeight="1" x14ac:dyDescent="0.3">
      <c r="A151" s="151" t="s">
        <v>77</v>
      </c>
      <c r="B151" s="463">
        <v>43873</v>
      </c>
      <c r="C151" s="153" t="s">
        <v>392</v>
      </c>
      <c r="D151" s="464" t="s">
        <v>223</v>
      </c>
      <c r="E151" s="175"/>
      <c r="F151" s="156"/>
      <c r="G151" s="157">
        <f t="shared" si="414"/>
        <v>0</v>
      </c>
      <c r="H151" s="260"/>
      <c r="I151" s="202"/>
      <c r="J151" s="203">
        <f t="shared" si="415"/>
        <v>0</v>
      </c>
      <c r="K151" s="196"/>
      <c r="L151" s="202"/>
      <c r="M151" s="203">
        <f t="shared" si="416"/>
        <v>0</v>
      </c>
      <c r="N151" s="196"/>
      <c r="O151" s="156"/>
      <c r="P151" s="157">
        <f t="shared" si="417"/>
        <v>0</v>
      </c>
      <c r="Q151" s="155"/>
      <c r="R151" s="156"/>
      <c r="S151" s="157">
        <f t="shared" si="418"/>
        <v>0</v>
      </c>
      <c r="T151" s="155"/>
      <c r="U151" s="156"/>
      <c r="V151" s="174">
        <f t="shared" si="419"/>
        <v>0</v>
      </c>
      <c r="W151" s="261">
        <f t="shared" si="420"/>
        <v>0</v>
      </c>
      <c r="X151" s="262">
        <f t="shared" si="421"/>
        <v>0</v>
      </c>
      <c r="Y151" s="262">
        <f t="shared" si="422"/>
        <v>0</v>
      </c>
      <c r="Z151" s="263" t="e">
        <f t="shared" si="423"/>
        <v>#DIV/0!</v>
      </c>
      <c r="AA151" s="143"/>
      <c r="AB151" s="253"/>
      <c r="AC151" s="253"/>
      <c r="AD151" s="253"/>
      <c r="AE151" s="253"/>
      <c r="AF151" s="253"/>
      <c r="AG151" s="253"/>
    </row>
    <row r="152" spans="1:33" s="231" customFormat="1" ht="30" customHeight="1" x14ac:dyDescent="0.3">
      <c r="A152" s="158" t="s">
        <v>77</v>
      </c>
      <c r="B152" s="470">
        <v>43902</v>
      </c>
      <c r="C152" s="192" t="s">
        <v>240</v>
      </c>
      <c r="D152" s="465" t="s">
        <v>223</v>
      </c>
      <c r="E152" s="176"/>
      <c r="F152" s="162"/>
      <c r="G152" s="160">
        <f t="shared" si="414"/>
        <v>0</v>
      </c>
      <c r="H152" s="264"/>
      <c r="I152" s="213"/>
      <c r="J152" s="214">
        <f t="shared" si="415"/>
        <v>0</v>
      </c>
      <c r="K152" s="212"/>
      <c r="L152" s="213"/>
      <c r="M152" s="214">
        <f t="shared" si="416"/>
        <v>0</v>
      </c>
      <c r="N152" s="212"/>
      <c r="O152" s="162"/>
      <c r="P152" s="160">
        <f t="shared" si="417"/>
        <v>0</v>
      </c>
      <c r="Q152" s="161"/>
      <c r="R152" s="162"/>
      <c r="S152" s="160">
        <f t="shared" si="418"/>
        <v>0</v>
      </c>
      <c r="T152" s="161"/>
      <c r="U152" s="162"/>
      <c r="V152" s="178">
        <f t="shared" si="419"/>
        <v>0</v>
      </c>
      <c r="W152" s="265">
        <f t="shared" si="420"/>
        <v>0</v>
      </c>
      <c r="X152" s="262">
        <f t="shared" si="421"/>
        <v>0</v>
      </c>
      <c r="Y152" s="262">
        <f t="shared" si="422"/>
        <v>0</v>
      </c>
      <c r="Z152" s="263" t="e">
        <f t="shared" si="423"/>
        <v>#DIV/0!</v>
      </c>
      <c r="AA152" s="266"/>
      <c r="AB152" s="253"/>
      <c r="AC152" s="253"/>
      <c r="AD152" s="253"/>
      <c r="AE152" s="253"/>
      <c r="AF152" s="253"/>
      <c r="AG152" s="253"/>
    </row>
    <row r="153" spans="1:33" s="231" customFormat="1" ht="30" customHeight="1" thickBot="1" x14ac:dyDescent="0.35">
      <c r="A153" s="158" t="s">
        <v>77</v>
      </c>
      <c r="B153" s="470">
        <v>43933</v>
      </c>
      <c r="C153" s="452" t="s">
        <v>393</v>
      </c>
      <c r="D153" s="472"/>
      <c r="E153" s="176"/>
      <c r="F153" s="162">
        <v>0.22</v>
      </c>
      <c r="G153" s="160">
        <f t="shared" si="414"/>
        <v>0</v>
      </c>
      <c r="H153" s="264"/>
      <c r="I153" s="213">
        <v>0.22</v>
      </c>
      <c r="J153" s="214">
        <f t="shared" si="415"/>
        <v>0</v>
      </c>
      <c r="K153" s="212"/>
      <c r="L153" s="213">
        <v>0.22</v>
      </c>
      <c r="M153" s="214">
        <f t="shared" si="416"/>
        <v>0</v>
      </c>
      <c r="N153" s="212"/>
      <c r="O153" s="162">
        <v>0.22</v>
      </c>
      <c r="P153" s="160">
        <f t="shared" si="417"/>
        <v>0</v>
      </c>
      <c r="Q153" s="161"/>
      <c r="R153" s="162">
        <v>0.22</v>
      </c>
      <c r="S153" s="160">
        <f t="shared" si="418"/>
        <v>0</v>
      </c>
      <c r="T153" s="161"/>
      <c r="U153" s="162">
        <v>0.22</v>
      </c>
      <c r="V153" s="178">
        <f t="shared" si="419"/>
        <v>0</v>
      </c>
      <c r="W153" s="267">
        <f t="shared" si="420"/>
        <v>0</v>
      </c>
      <c r="X153" s="255">
        <f t="shared" si="421"/>
        <v>0</v>
      </c>
      <c r="Y153" s="255">
        <f t="shared" si="422"/>
        <v>0</v>
      </c>
      <c r="Z153" s="256" t="e">
        <f t="shared" si="423"/>
        <v>#DIV/0!</v>
      </c>
      <c r="AA153" s="268"/>
      <c r="AB153" s="230"/>
      <c r="AC153" s="230"/>
      <c r="AD153" s="230"/>
      <c r="AE153" s="230"/>
      <c r="AF153" s="230"/>
      <c r="AG153" s="230"/>
    </row>
    <row r="154" spans="1:33" s="231" customFormat="1" ht="30" customHeight="1" thickBot="1" x14ac:dyDescent="0.35">
      <c r="A154" s="414" t="s">
        <v>394</v>
      </c>
      <c r="B154" s="415"/>
      <c r="C154" s="416"/>
      <c r="D154" s="478"/>
      <c r="E154" s="221">
        <f>SUM(E150:E152)</f>
        <v>0</v>
      </c>
      <c r="F154" s="222"/>
      <c r="G154" s="223">
        <f>SUM(G150:G153)</f>
        <v>0</v>
      </c>
      <c r="H154" s="197">
        <f>SUM(H150:H152)</f>
        <v>0</v>
      </c>
      <c r="I154" s="210"/>
      <c r="J154" s="195">
        <f>SUM(J150:J153)</f>
        <v>0</v>
      </c>
      <c r="K154" s="211">
        <f>SUM(K150:K152)</f>
        <v>0</v>
      </c>
      <c r="L154" s="210"/>
      <c r="M154" s="195">
        <f>SUM(M150:M153)</f>
        <v>0</v>
      </c>
      <c r="N154" s="211">
        <f>SUM(N150:N152)</f>
        <v>0</v>
      </c>
      <c r="O154" s="222"/>
      <c r="P154" s="223">
        <f>SUM(P150:P153)</f>
        <v>0</v>
      </c>
      <c r="Q154" s="224">
        <f>SUM(Q150:Q152)</f>
        <v>0</v>
      </c>
      <c r="R154" s="222"/>
      <c r="S154" s="223">
        <f>SUM(S150:S153)</f>
        <v>0</v>
      </c>
      <c r="T154" s="224">
        <f>SUM(T150:T152)</f>
        <v>0</v>
      </c>
      <c r="U154" s="222"/>
      <c r="V154" s="226">
        <f t="shared" ref="V154:X154" si="424">SUM(V150:V153)</f>
        <v>0</v>
      </c>
      <c r="W154" s="227">
        <f t="shared" si="424"/>
        <v>0</v>
      </c>
      <c r="X154" s="228">
        <f t="shared" si="424"/>
        <v>0</v>
      </c>
      <c r="Y154" s="228">
        <f t="shared" si="422"/>
        <v>0</v>
      </c>
      <c r="Z154" s="228" t="e">
        <f t="shared" si="423"/>
        <v>#DIV/0!</v>
      </c>
      <c r="AA154" s="229"/>
      <c r="AB154" s="230"/>
      <c r="AC154" s="230"/>
      <c r="AD154" s="230"/>
      <c r="AE154" s="230"/>
      <c r="AF154" s="230"/>
      <c r="AG154" s="230"/>
    </row>
    <row r="155" spans="1:33" s="231" customFormat="1" ht="30" customHeight="1" thickBot="1" x14ac:dyDescent="0.35">
      <c r="A155" s="440" t="s">
        <v>72</v>
      </c>
      <c r="B155" s="397">
        <v>13</v>
      </c>
      <c r="C155" s="398" t="s">
        <v>241</v>
      </c>
      <c r="D155" s="399"/>
      <c r="E155" s="225"/>
      <c r="F155" s="225"/>
      <c r="G155" s="225"/>
      <c r="H155" s="198"/>
      <c r="I155" s="198"/>
      <c r="J155" s="198"/>
      <c r="K155" s="198"/>
      <c r="L155" s="198"/>
      <c r="M155" s="198"/>
      <c r="N155" s="198"/>
      <c r="O155" s="225"/>
      <c r="P155" s="225"/>
      <c r="Q155" s="225"/>
      <c r="R155" s="225"/>
      <c r="S155" s="225"/>
      <c r="T155" s="225"/>
      <c r="U155" s="225"/>
      <c r="V155" s="225"/>
      <c r="W155" s="232"/>
      <c r="X155" s="232"/>
      <c r="Y155" s="233"/>
      <c r="Z155" s="232"/>
      <c r="AA155" s="234"/>
      <c r="AB155" s="230"/>
      <c r="AC155" s="230"/>
      <c r="AD155" s="230"/>
      <c r="AE155" s="230"/>
      <c r="AF155" s="230"/>
      <c r="AG155" s="230"/>
    </row>
    <row r="156" spans="1:33" s="231" customFormat="1" ht="30" customHeight="1" x14ac:dyDescent="0.3">
      <c r="A156" s="401" t="s">
        <v>74</v>
      </c>
      <c r="B156" s="402" t="s">
        <v>242</v>
      </c>
      <c r="C156" s="479" t="s">
        <v>243</v>
      </c>
      <c r="D156" s="408"/>
      <c r="E156" s="163">
        <f>E157+E158+E160</f>
        <v>2</v>
      </c>
      <c r="F156" s="164"/>
      <c r="G156" s="165">
        <f>G157+G158+G160</f>
        <v>34000</v>
      </c>
      <c r="H156" s="207">
        <f>SUM(H157:H159)</f>
        <v>2</v>
      </c>
      <c r="I156" s="208"/>
      <c r="J156" s="209">
        <f>SUM(J157:J160)</f>
        <v>8750</v>
      </c>
      <c r="K156" s="207">
        <f>SUM(K157:K159)</f>
        <v>1</v>
      </c>
      <c r="L156" s="208"/>
      <c r="M156" s="209">
        <f>SUM(M157:M160)</f>
        <v>35000</v>
      </c>
      <c r="N156" s="207">
        <f>SUM(N157:N159)</f>
        <v>1</v>
      </c>
      <c r="O156" s="164"/>
      <c r="P156" s="165">
        <f>SUM(P157:P160)</f>
        <v>35000</v>
      </c>
      <c r="Q156" s="163">
        <f>SUM(Q157:Q159)</f>
        <v>0</v>
      </c>
      <c r="R156" s="164"/>
      <c r="S156" s="165">
        <f>SUM(S157:S160)</f>
        <v>0</v>
      </c>
      <c r="T156" s="163">
        <f>SUM(T157:T159)</f>
        <v>0</v>
      </c>
      <c r="U156" s="164"/>
      <c r="V156" s="170">
        <f t="shared" ref="V156:X156" si="425">SUM(V157:V160)</f>
        <v>0</v>
      </c>
      <c r="W156" s="269">
        <f t="shared" si="425"/>
        <v>69000</v>
      </c>
      <c r="X156" s="165">
        <f t="shared" si="425"/>
        <v>43750</v>
      </c>
      <c r="Y156" s="165">
        <f t="shared" ref="Y156:Y181" si="426">W156-X156</f>
        <v>25250</v>
      </c>
      <c r="Z156" s="165">
        <f t="shared" ref="Z156:Z182" si="427">Y156/W156</f>
        <v>0.36594202898550726</v>
      </c>
      <c r="AA156" s="270"/>
      <c r="AB156" s="235"/>
      <c r="AC156" s="235"/>
      <c r="AD156" s="235"/>
      <c r="AE156" s="235"/>
      <c r="AF156" s="235"/>
      <c r="AG156" s="235"/>
    </row>
    <row r="157" spans="1:33" s="231" customFormat="1" ht="30" customHeight="1" x14ac:dyDescent="0.3">
      <c r="A157" s="151" t="s">
        <v>77</v>
      </c>
      <c r="B157" s="152" t="s">
        <v>244</v>
      </c>
      <c r="C157" s="480" t="s">
        <v>245</v>
      </c>
      <c r="D157" s="154" t="s">
        <v>133</v>
      </c>
      <c r="E157" s="155"/>
      <c r="F157" s="156"/>
      <c r="G157" s="157">
        <f t="shared" ref="G157:G158" si="428">E157*F157</f>
        <v>0</v>
      </c>
      <c r="H157" s="196"/>
      <c r="I157" s="202"/>
      <c r="J157" s="203">
        <f t="shared" ref="J157:J160" si="429">H157*I157</f>
        <v>0</v>
      </c>
      <c r="K157" s="196"/>
      <c r="L157" s="202"/>
      <c r="M157" s="203">
        <f t="shared" ref="M157:M160" si="430">K157*L157</f>
        <v>0</v>
      </c>
      <c r="N157" s="196"/>
      <c r="O157" s="156"/>
      <c r="P157" s="157">
        <f t="shared" ref="P157:P160" si="431">N157*O157</f>
        <v>0</v>
      </c>
      <c r="Q157" s="155"/>
      <c r="R157" s="156"/>
      <c r="S157" s="157">
        <f t="shared" ref="S157:S160" si="432">Q157*R157</f>
        <v>0</v>
      </c>
      <c r="T157" s="155"/>
      <c r="U157" s="156"/>
      <c r="V157" s="174">
        <f t="shared" ref="V157:V160" si="433">T157*U157</f>
        <v>0</v>
      </c>
      <c r="W157" s="271">
        <f t="shared" ref="W157:W160" si="434">G157+M157+S157</f>
        <v>0</v>
      </c>
      <c r="X157" s="262">
        <f t="shared" ref="X157:X160" si="435">J157+P157+V157</f>
        <v>0</v>
      </c>
      <c r="Y157" s="262">
        <f t="shared" si="426"/>
        <v>0</v>
      </c>
      <c r="Z157" s="263" t="e">
        <f t="shared" si="427"/>
        <v>#DIV/0!</v>
      </c>
      <c r="AA157" s="272"/>
      <c r="AB157" s="253"/>
      <c r="AC157" s="253"/>
      <c r="AD157" s="253"/>
      <c r="AE157" s="253"/>
      <c r="AF157" s="253"/>
      <c r="AG157" s="253"/>
    </row>
    <row r="158" spans="1:33" s="231" customFormat="1" ht="30" customHeight="1" x14ac:dyDescent="0.3">
      <c r="A158" s="151" t="s">
        <v>77</v>
      </c>
      <c r="B158" s="152" t="s">
        <v>246</v>
      </c>
      <c r="C158" s="481" t="s">
        <v>247</v>
      </c>
      <c r="D158" s="154" t="s">
        <v>79</v>
      </c>
      <c r="E158" s="155">
        <v>2</v>
      </c>
      <c r="F158" s="156">
        <v>17000</v>
      </c>
      <c r="G158" s="157">
        <f t="shared" si="428"/>
        <v>34000</v>
      </c>
      <c r="H158" s="196">
        <v>2</v>
      </c>
      <c r="I158" s="202">
        <v>4375</v>
      </c>
      <c r="J158" s="203">
        <f t="shared" si="429"/>
        <v>8750</v>
      </c>
      <c r="K158" s="196"/>
      <c r="L158" s="202"/>
      <c r="M158" s="203">
        <f t="shared" si="430"/>
        <v>0</v>
      </c>
      <c r="N158" s="196"/>
      <c r="O158" s="156"/>
      <c r="P158" s="157">
        <f t="shared" si="431"/>
        <v>0</v>
      </c>
      <c r="Q158" s="155"/>
      <c r="R158" s="156"/>
      <c r="S158" s="157">
        <f t="shared" si="432"/>
        <v>0</v>
      </c>
      <c r="T158" s="155"/>
      <c r="U158" s="156"/>
      <c r="V158" s="174">
        <f t="shared" si="433"/>
        <v>0</v>
      </c>
      <c r="W158" s="271">
        <f t="shared" si="434"/>
        <v>34000</v>
      </c>
      <c r="X158" s="262">
        <f t="shared" si="435"/>
        <v>8750</v>
      </c>
      <c r="Y158" s="262">
        <f t="shared" si="426"/>
        <v>25250</v>
      </c>
      <c r="Z158" s="263">
        <f t="shared" si="427"/>
        <v>0.74264705882352944</v>
      </c>
      <c r="AA158" s="272"/>
      <c r="AB158" s="253"/>
      <c r="AC158" s="253"/>
      <c r="AD158" s="253"/>
      <c r="AE158" s="253"/>
      <c r="AF158" s="253"/>
      <c r="AG158" s="253"/>
    </row>
    <row r="159" spans="1:33" s="231" customFormat="1" ht="30" customHeight="1" x14ac:dyDescent="0.3">
      <c r="A159" s="151" t="s">
        <v>77</v>
      </c>
      <c r="B159" s="159" t="s">
        <v>248</v>
      </c>
      <c r="C159" s="481" t="s">
        <v>249</v>
      </c>
      <c r="D159" s="154" t="s">
        <v>133</v>
      </c>
      <c r="E159" s="555" t="s">
        <v>134</v>
      </c>
      <c r="F159" s="556"/>
      <c r="G159" s="557"/>
      <c r="H159" s="196"/>
      <c r="I159" s="202"/>
      <c r="J159" s="203">
        <f t="shared" si="429"/>
        <v>0</v>
      </c>
      <c r="K159" s="196">
        <v>1</v>
      </c>
      <c r="L159" s="202">
        <v>35000</v>
      </c>
      <c r="M159" s="203">
        <f t="shared" si="430"/>
        <v>35000</v>
      </c>
      <c r="N159" s="196">
        <v>1</v>
      </c>
      <c r="O159" s="156">
        <v>35000</v>
      </c>
      <c r="P159" s="157">
        <f t="shared" si="431"/>
        <v>35000</v>
      </c>
      <c r="Q159" s="155"/>
      <c r="R159" s="156"/>
      <c r="S159" s="157">
        <f t="shared" si="432"/>
        <v>0</v>
      </c>
      <c r="T159" s="155"/>
      <c r="U159" s="156"/>
      <c r="V159" s="174">
        <f t="shared" si="433"/>
        <v>0</v>
      </c>
      <c r="W159" s="271">
        <f t="shared" si="434"/>
        <v>35000</v>
      </c>
      <c r="X159" s="262">
        <f t="shared" si="435"/>
        <v>35000</v>
      </c>
      <c r="Y159" s="262">
        <f t="shared" si="426"/>
        <v>0</v>
      </c>
      <c r="Z159" s="263">
        <f t="shared" si="427"/>
        <v>0</v>
      </c>
      <c r="AA159" s="272"/>
      <c r="AB159" s="253"/>
      <c r="AC159" s="253"/>
      <c r="AD159" s="253"/>
      <c r="AE159" s="253"/>
      <c r="AF159" s="253"/>
      <c r="AG159" s="253"/>
    </row>
    <row r="160" spans="1:33" s="231" customFormat="1" ht="30" customHeight="1" thickBot="1" x14ac:dyDescent="0.35">
      <c r="A160" s="409" t="s">
        <v>77</v>
      </c>
      <c r="B160" s="177" t="s">
        <v>250</v>
      </c>
      <c r="C160" s="481" t="s">
        <v>395</v>
      </c>
      <c r="D160" s="244"/>
      <c r="E160" s="166"/>
      <c r="F160" s="167">
        <v>0.22</v>
      </c>
      <c r="G160" s="168">
        <f>E160*F160</f>
        <v>0</v>
      </c>
      <c r="H160" s="204"/>
      <c r="I160" s="205">
        <v>0.22</v>
      </c>
      <c r="J160" s="206">
        <f t="shared" si="429"/>
        <v>0</v>
      </c>
      <c r="K160" s="204"/>
      <c r="L160" s="205">
        <v>0.22</v>
      </c>
      <c r="M160" s="206">
        <f t="shared" si="430"/>
        <v>0</v>
      </c>
      <c r="N160" s="204"/>
      <c r="O160" s="167">
        <v>0.22</v>
      </c>
      <c r="P160" s="168">
        <f t="shared" si="431"/>
        <v>0</v>
      </c>
      <c r="Q160" s="166"/>
      <c r="R160" s="167">
        <v>0.22</v>
      </c>
      <c r="S160" s="168">
        <f t="shared" si="432"/>
        <v>0</v>
      </c>
      <c r="T160" s="166"/>
      <c r="U160" s="167">
        <v>0.22</v>
      </c>
      <c r="V160" s="273">
        <f t="shared" si="433"/>
        <v>0</v>
      </c>
      <c r="W160" s="267">
        <f t="shared" si="434"/>
        <v>0</v>
      </c>
      <c r="X160" s="255">
        <f t="shared" si="435"/>
        <v>0</v>
      </c>
      <c r="Y160" s="255">
        <f t="shared" si="426"/>
        <v>0</v>
      </c>
      <c r="Z160" s="256" t="e">
        <f t="shared" si="427"/>
        <v>#DIV/0!</v>
      </c>
      <c r="AA160" s="268"/>
      <c r="AB160" s="253"/>
      <c r="AC160" s="253"/>
      <c r="AD160" s="253"/>
      <c r="AE160" s="253"/>
      <c r="AF160" s="253"/>
      <c r="AG160" s="253"/>
    </row>
    <row r="161" spans="1:33" s="231" customFormat="1" ht="30" customHeight="1" x14ac:dyDescent="0.3">
      <c r="A161" s="482" t="s">
        <v>74</v>
      </c>
      <c r="B161" s="483" t="s">
        <v>251</v>
      </c>
      <c r="C161" s="449" t="s">
        <v>252</v>
      </c>
      <c r="D161" s="404"/>
      <c r="E161" s="186">
        <f>SUM(E162:E164)</f>
        <v>3</v>
      </c>
      <c r="F161" s="187"/>
      <c r="G161" s="188">
        <f>SUM(G162:G165)</f>
        <v>59000</v>
      </c>
      <c r="H161" s="199">
        <f>SUM(H162:H164)</f>
        <v>2</v>
      </c>
      <c r="I161" s="200"/>
      <c r="J161" s="201">
        <f>SUM(J162:J165)</f>
        <v>54000</v>
      </c>
      <c r="K161" s="199">
        <f>SUM(K162:K164)</f>
        <v>0</v>
      </c>
      <c r="L161" s="200"/>
      <c r="M161" s="201">
        <f>SUM(M162:M165)</f>
        <v>0</v>
      </c>
      <c r="N161" s="199">
        <f>SUM(N162:N164)</f>
        <v>0</v>
      </c>
      <c r="O161" s="187"/>
      <c r="P161" s="188">
        <f>SUM(P162:P165)</f>
        <v>0</v>
      </c>
      <c r="Q161" s="186">
        <f>SUM(Q162:Q164)</f>
        <v>0</v>
      </c>
      <c r="R161" s="187"/>
      <c r="S161" s="188">
        <f>SUM(S162:S165)</f>
        <v>0</v>
      </c>
      <c r="T161" s="186">
        <f>SUM(T162:T164)</f>
        <v>0</v>
      </c>
      <c r="U161" s="187"/>
      <c r="V161" s="188">
        <f t="shared" ref="V161:X161" si="436">SUM(V162:V165)</f>
        <v>0</v>
      </c>
      <c r="W161" s="188">
        <f t="shared" si="436"/>
        <v>59000</v>
      </c>
      <c r="X161" s="188">
        <f t="shared" si="436"/>
        <v>54000</v>
      </c>
      <c r="Y161" s="188">
        <f t="shared" si="426"/>
        <v>5000</v>
      </c>
      <c r="Z161" s="188">
        <f t="shared" si="427"/>
        <v>8.4745762711864403E-2</v>
      </c>
      <c r="AA161" s="188"/>
      <c r="AB161" s="235"/>
      <c r="AC161" s="235"/>
      <c r="AD161" s="235"/>
      <c r="AE161" s="235"/>
      <c r="AF161" s="235"/>
      <c r="AG161" s="235"/>
    </row>
    <row r="162" spans="1:33" s="231" customFormat="1" ht="30" customHeight="1" x14ac:dyDescent="0.3">
      <c r="A162" s="151" t="s">
        <v>77</v>
      </c>
      <c r="B162" s="152" t="s">
        <v>253</v>
      </c>
      <c r="C162" s="153" t="s">
        <v>352</v>
      </c>
      <c r="D162" s="274" t="s">
        <v>133</v>
      </c>
      <c r="E162" s="155">
        <v>2</v>
      </c>
      <c r="F162" s="156">
        <v>27000</v>
      </c>
      <c r="G162" s="157">
        <f t="shared" ref="G162:G165" si="437">E162*F162</f>
        <v>54000</v>
      </c>
      <c r="H162" s="196">
        <v>2</v>
      </c>
      <c r="I162" s="202">
        <v>27000</v>
      </c>
      <c r="J162" s="203">
        <f t="shared" ref="J162:J165" si="438">H162*I162</f>
        <v>54000</v>
      </c>
      <c r="K162" s="196"/>
      <c r="L162" s="202"/>
      <c r="M162" s="203">
        <f t="shared" ref="M162:M165" si="439">K162*L162</f>
        <v>0</v>
      </c>
      <c r="N162" s="196"/>
      <c r="O162" s="156"/>
      <c r="P162" s="157">
        <f t="shared" ref="P162:P165" si="440">N162*O162</f>
        <v>0</v>
      </c>
      <c r="Q162" s="155"/>
      <c r="R162" s="156"/>
      <c r="S162" s="157">
        <f t="shared" ref="S162:S165" si="441">Q162*R162</f>
        <v>0</v>
      </c>
      <c r="T162" s="155"/>
      <c r="U162" s="156"/>
      <c r="V162" s="157">
        <f t="shared" ref="V162:V165" si="442">T162*U162</f>
        <v>0</v>
      </c>
      <c r="W162" s="275">
        <f t="shared" ref="W162:W165" si="443">G162+M162+S162</f>
        <v>54000</v>
      </c>
      <c r="X162" s="262">
        <f t="shared" ref="X162:X165" si="444">J162+P162+V162</f>
        <v>54000</v>
      </c>
      <c r="Y162" s="262">
        <f t="shared" si="426"/>
        <v>0</v>
      </c>
      <c r="Z162" s="263">
        <f t="shared" si="427"/>
        <v>0</v>
      </c>
      <c r="AA162" s="272"/>
      <c r="AB162" s="253"/>
      <c r="AC162" s="253"/>
      <c r="AD162" s="253"/>
      <c r="AE162" s="253"/>
      <c r="AF162" s="253"/>
      <c r="AG162" s="253"/>
    </row>
    <row r="163" spans="1:33" s="231" customFormat="1" ht="30" customHeight="1" x14ac:dyDescent="0.3">
      <c r="A163" s="151" t="s">
        <v>77</v>
      </c>
      <c r="B163" s="152" t="s">
        <v>254</v>
      </c>
      <c r="C163" s="153" t="s">
        <v>353</v>
      </c>
      <c r="D163" s="484" t="s">
        <v>133</v>
      </c>
      <c r="E163" s="161">
        <v>1</v>
      </c>
      <c r="F163" s="156">
        <v>5000</v>
      </c>
      <c r="G163" s="157">
        <f t="shared" si="437"/>
        <v>5000</v>
      </c>
      <c r="H163" s="196">
        <v>0</v>
      </c>
      <c r="I163" s="213">
        <v>0</v>
      </c>
      <c r="J163" s="203">
        <f t="shared" si="438"/>
        <v>0</v>
      </c>
      <c r="K163" s="196"/>
      <c r="L163" s="202"/>
      <c r="M163" s="203">
        <f t="shared" si="439"/>
        <v>0</v>
      </c>
      <c r="N163" s="196"/>
      <c r="O163" s="156"/>
      <c r="P163" s="157">
        <f t="shared" si="440"/>
        <v>0</v>
      </c>
      <c r="Q163" s="155"/>
      <c r="R163" s="156"/>
      <c r="S163" s="157">
        <f t="shared" si="441"/>
        <v>0</v>
      </c>
      <c r="T163" s="155"/>
      <c r="U163" s="156"/>
      <c r="V163" s="157">
        <f t="shared" si="442"/>
        <v>0</v>
      </c>
      <c r="W163" s="275">
        <f t="shared" si="443"/>
        <v>5000</v>
      </c>
      <c r="X163" s="262">
        <f t="shared" si="444"/>
        <v>0</v>
      </c>
      <c r="Y163" s="262">
        <f t="shared" si="426"/>
        <v>5000</v>
      </c>
      <c r="Z163" s="263">
        <f t="shared" si="427"/>
        <v>1</v>
      </c>
      <c r="AA163" s="272"/>
      <c r="AB163" s="253"/>
      <c r="AC163" s="253"/>
      <c r="AD163" s="253"/>
      <c r="AE163" s="253"/>
      <c r="AF163" s="253"/>
      <c r="AG163" s="253"/>
    </row>
    <row r="164" spans="1:33" s="231" customFormat="1" ht="30" customHeight="1" x14ac:dyDescent="0.3">
      <c r="A164" s="158" t="s">
        <v>77</v>
      </c>
      <c r="B164" s="159" t="s">
        <v>255</v>
      </c>
      <c r="C164" s="153" t="s">
        <v>316</v>
      </c>
      <c r="D164" s="406"/>
      <c r="E164" s="161"/>
      <c r="F164" s="162"/>
      <c r="G164" s="160">
        <f t="shared" si="437"/>
        <v>0</v>
      </c>
      <c r="H164" s="212"/>
      <c r="I164" s="213"/>
      <c r="J164" s="214">
        <f t="shared" si="438"/>
        <v>0</v>
      </c>
      <c r="K164" s="212"/>
      <c r="L164" s="213"/>
      <c r="M164" s="214">
        <f t="shared" si="439"/>
        <v>0</v>
      </c>
      <c r="N164" s="212"/>
      <c r="O164" s="162"/>
      <c r="P164" s="160">
        <f t="shared" si="440"/>
        <v>0</v>
      </c>
      <c r="Q164" s="161"/>
      <c r="R164" s="162"/>
      <c r="S164" s="160">
        <f t="shared" si="441"/>
        <v>0</v>
      </c>
      <c r="T164" s="161"/>
      <c r="U164" s="162"/>
      <c r="V164" s="160">
        <f t="shared" si="442"/>
        <v>0</v>
      </c>
      <c r="W164" s="276">
        <f t="shared" si="443"/>
        <v>0</v>
      </c>
      <c r="X164" s="262">
        <f t="shared" si="444"/>
        <v>0</v>
      </c>
      <c r="Y164" s="262">
        <f t="shared" si="426"/>
        <v>0</v>
      </c>
      <c r="Z164" s="263" t="e">
        <f t="shared" si="427"/>
        <v>#DIV/0!</v>
      </c>
      <c r="AA164" s="277"/>
      <c r="AB164" s="253"/>
      <c r="AC164" s="253"/>
      <c r="AD164" s="253"/>
      <c r="AE164" s="253"/>
      <c r="AF164" s="253"/>
      <c r="AG164" s="253"/>
    </row>
    <row r="165" spans="1:33" s="231" customFormat="1" ht="30" customHeight="1" thickBot="1" x14ac:dyDescent="0.35">
      <c r="A165" s="158" t="s">
        <v>77</v>
      </c>
      <c r="B165" s="159" t="s">
        <v>256</v>
      </c>
      <c r="C165" s="279" t="s">
        <v>396</v>
      </c>
      <c r="D165" s="244"/>
      <c r="E165" s="161"/>
      <c r="F165" s="162">
        <v>0.22</v>
      </c>
      <c r="G165" s="160">
        <f t="shared" si="437"/>
        <v>0</v>
      </c>
      <c r="H165" s="212"/>
      <c r="I165" s="213">
        <v>0.22</v>
      </c>
      <c r="J165" s="214">
        <f t="shared" si="438"/>
        <v>0</v>
      </c>
      <c r="K165" s="212"/>
      <c r="L165" s="213">
        <v>0.22</v>
      </c>
      <c r="M165" s="214">
        <f t="shared" si="439"/>
        <v>0</v>
      </c>
      <c r="N165" s="212"/>
      <c r="O165" s="162">
        <v>0.22</v>
      </c>
      <c r="P165" s="160">
        <f t="shared" si="440"/>
        <v>0</v>
      </c>
      <c r="Q165" s="161"/>
      <c r="R165" s="162">
        <v>0.22</v>
      </c>
      <c r="S165" s="160">
        <f t="shared" si="441"/>
        <v>0</v>
      </c>
      <c r="T165" s="161"/>
      <c r="U165" s="162">
        <v>0.22</v>
      </c>
      <c r="V165" s="160">
        <f t="shared" si="442"/>
        <v>0</v>
      </c>
      <c r="W165" s="276">
        <f t="shared" si="443"/>
        <v>0</v>
      </c>
      <c r="X165" s="262">
        <f t="shared" si="444"/>
        <v>0</v>
      </c>
      <c r="Y165" s="262">
        <f t="shared" si="426"/>
        <v>0</v>
      </c>
      <c r="Z165" s="263" t="e">
        <f t="shared" si="427"/>
        <v>#DIV/0!</v>
      </c>
      <c r="AA165" s="268"/>
      <c r="AB165" s="253"/>
      <c r="AC165" s="253"/>
      <c r="AD165" s="253"/>
      <c r="AE165" s="253"/>
      <c r="AF165" s="253"/>
      <c r="AG165" s="253"/>
    </row>
    <row r="166" spans="1:33" s="231" customFormat="1" ht="30" customHeight="1" x14ac:dyDescent="0.3">
      <c r="A166" s="401" t="s">
        <v>74</v>
      </c>
      <c r="B166" s="402" t="s">
        <v>257</v>
      </c>
      <c r="C166" s="449" t="s">
        <v>258</v>
      </c>
      <c r="D166" s="408"/>
      <c r="E166" s="163">
        <f>SUM(E167:E169)</f>
        <v>0</v>
      </c>
      <c r="F166" s="164"/>
      <c r="G166" s="165">
        <f t="shared" ref="G166" si="445">SUM(G167:G169)</f>
        <v>0</v>
      </c>
      <c r="H166" s="207">
        <f t="shared" ref="H166" si="446">SUM(H167:H169)</f>
        <v>0</v>
      </c>
      <c r="I166" s="208"/>
      <c r="J166" s="209">
        <f t="shared" ref="J166:K166" si="447">SUM(J167:J169)</f>
        <v>0</v>
      </c>
      <c r="K166" s="207">
        <f t="shared" si="447"/>
        <v>0</v>
      </c>
      <c r="L166" s="208"/>
      <c r="M166" s="209">
        <f t="shared" ref="M166:N166" si="448">SUM(M167:M169)</f>
        <v>0</v>
      </c>
      <c r="N166" s="207">
        <f t="shared" si="448"/>
        <v>0</v>
      </c>
      <c r="O166" s="164"/>
      <c r="P166" s="165">
        <f t="shared" ref="P166:Q166" si="449">SUM(P167:P169)</f>
        <v>0</v>
      </c>
      <c r="Q166" s="163">
        <f t="shared" si="449"/>
        <v>0</v>
      </c>
      <c r="R166" s="164"/>
      <c r="S166" s="165">
        <f t="shared" ref="S166:T166" si="450">SUM(S167:S169)</f>
        <v>0</v>
      </c>
      <c r="T166" s="163">
        <f t="shared" si="450"/>
        <v>0</v>
      </c>
      <c r="U166" s="164"/>
      <c r="V166" s="165">
        <f t="shared" ref="V166:X166" si="451">SUM(V167:V169)</f>
        <v>0</v>
      </c>
      <c r="W166" s="165">
        <f t="shared" si="451"/>
        <v>0</v>
      </c>
      <c r="X166" s="165">
        <f t="shared" si="451"/>
        <v>0</v>
      </c>
      <c r="Y166" s="165">
        <f t="shared" si="426"/>
        <v>0</v>
      </c>
      <c r="Z166" s="165" t="e">
        <f t="shared" si="427"/>
        <v>#DIV/0!</v>
      </c>
      <c r="AA166" s="278"/>
      <c r="AB166" s="235"/>
      <c r="AC166" s="235"/>
      <c r="AD166" s="235"/>
      <c r="AE166" s="235"/>
      <c r="AF166" s="235"/>
      <c r="AG166" s="235"/>
    </row>
    <row r="167" spans="1:33" s="231" customFormat="1" ht="30" customHeight="1" x14ac:dyDescent="0.3">
      <c r="A167" s="151" t="s">
        <v>77</v>
      </c>
      <c r="B167" s="152" t="s">
        <v>259</v>
      </c>
      <c r="C167" s="153" t="s">
        <v>260</v>
      </c>
      <c r="D167" s="154"/>
      <c r="E167" s="155"/>
      <c r="F167" s="156"/>
      <c r="G167" s="157">
        <f t="shared" ref="G167:G169" si="452">E167*F167</f>
        <v>0</v>
      </c>
      <c r="H167" s="196"/>
      <c r="I167" s="202"/>
      <c r="J167" s="203">
        <f t="shared" ref="J167:J169" si="453">H167*I167</f>
        <v>0</v>
      </c>
      <c r="K167" s="196"/>
      <c r="L167" s="202"/>
      <c r="M167" s="203">
        <f t="shared" ref="M167:M169" si="454">K167*L167</f>
        <v>0</v>
      </c>
      <c r="N167" s="196"/>
      <c r="O167" s="156"/>
      <c r="P167" s="157">
        <f t="shared" ref="P167:P169" si="455">N167*O167</f>
        <v>0</v>
      </c>
      <c r="Q167" s="155"/>
      <c r="R167" s="156"/>
      <c r="S167" s="157">
        <f t="shared" ref="S167:S169" si="456">Q167*R167</f>
        <v>0</v>
      </c>
      <c r="T167" s="155"/>
      <c r="U167" s="156"/>
      <c r="V167" s="157">
        <f t="shared" ref="V167:V169" si="457">T167*U167</f>
        <v>0</v>
      </c>
      <c r="W167" s="275">
        <f t="shared" ref="W167:W169" si="458">G167+M167+S167</f>
        <v>0</v>
      </c>
      <c r="X167" s="262">
        <f t="shared" ref="X167:X169" si="459">J167+P167+V167</f>
        <v>0</v>
      </c>
      <c r="Y167" s="262">
        <f t="shared" si="426"/>
        <v>0</v>
      </c>
      <c r="Z167" s="263" t="e">
        <f t="shared" si="427"/>
        <v>#DIV/0!</v>
      </c>
      <c r="AA167" s="143"/>
      <c r="AB167" s="253"/>
      <c r="AC167" s="253"/>
      <c r="AD167" s="253"/>
      <c r="AE167" s="253"/>
      <c r="AF167" s="253"/>
      <c r="AG167" s="253"/>
    </row>
    <row r="168" spans="1:33" s="231" customFormat="1" ht="30" customHeight="1" x14ac:dyDescent="0.3">
      <c r="A168" s="151" t="s">
        <v>77</v>
      </c>
      <c r="B168" s="152" t="s">
        <v>261</v>
      </c>
      <c r="C168" s="153" t="s">
        <v>260</v>
      </c>
      <c r="D168" s="154"/>
      <c r="E168" s="155"/>
      <c r="F168" s="156"/>
      <c r="G168" s="157">
        <f t="shared" si="452"/>
        <v>0</v>
      </c>
      <c r="H168" s="196"/>
      <c r="I168" s="202"/>
      <c r="J168" s="203">
        <f t="shared" si="453"/>
        <v>0</v>
      </c>
      <c r="K168" s="196"/>
      <c r="L168" s="202"/>
      <c r="M168" s="203">
        <f t="shared" si="454"/>
        <v>0</v>
      </c>
      <c r="N168" s="196"/>
      <c r="O168" s="156"/>
      <c r="P168" s="157">
        <f t="shared" si="455"/>
        <v>0</v>
      </c>
      <c r="Q168" s="155"/>
      <c r="R168" s="156"/>
      <c r="S168" s="157">
        <f t="shared" si="456"/>
        <v>0</v>
      </c>
      <c r="T168" s="155"/>
      <c r="U168" s="156"/>
      <c r="V168" s="157">
        <f t="shared" si="457"/>
        <v>0</v>
      </c>
      <c r="W168" s="275">
        <f t="shared" si="458"/>
        <v>0</v>
      </c>
      <c r="X168" s="262">
        <f t="shared" si="459"/>
        <v>0</v>
      </c>
      <c r="Y168" s="262">
        <f t="shared" si="426"/>
        <v>0</v>
      </c>
      <c r="Z168" s="263" t="e">
        <f t="shared" si="427"/>
        <v>#DIV/0!</v>
      </c>
      <c r="AA168" s="143"/>
      <c r="AB168" s="253"/>
      <c r="AC168" s="253"/>
      <c r="AD168" s="253"/>
      <c r="AE168" s="253"/>
      <c r="AF168" s="253"/>
      <c r="AG168" s="253"/>
    </row>
    <row r="169" spans="1:33" s="231" customFormat="1" ht="30" customHeight="1" thickBot="1" x14ac:dyDescent="0.35">
      <c r="A169" s="158" t="s">
        <v>77</v>
      </c>
      <c r="B169" s="159" t="s">
        <v>262</v>
      </c>
      <c r="C169" s="192" t="s">
        <v>260</v>
      </c>
      <c r="D169" s="406"/>
      <c r="E169" s="161"/>
      <c r="F169" s="162"/>
      <c r="G169" s="160">
        <f t="shared" si="452"/>
        <v>0</v>
      </c>
      <c r="H169" s="212"/>
      <c r="I169" s="213"/>
      <c r="J169" s="214">
        <f t="shared" si="453"/>
        <v>0</v>
      </c>
      <c r="K169" s="212"/>
      <c r="L169" s="213"/>
      <c r="M169" s="214">
        <f t="shared" si="454"/>
        <v>0</v>
      </c>
      <c r="N169" s="212"/>
      <c r="O169" s="162"/>
      <c r="P169" s="160">
        <f t="shared" si="455"/>
        <v>0</v>
      </c>
      <c r="Q169" s="161"/>
      <c r="R169" s="162"/>
      <c r="S169" s="160">
        <f t="shared" si="456"/>
        <v>0</v>
      </c>
      <c r="T169" s="161"/>
      <c r="U169" s="162"/>
      <c r="V169" s="160">
        <f t="shared" si="457"/>
        <v>0</v>
      </c>
      <c r="W169" s="276">
        <f t="shared" si="458"/>
        <v>0</v>
      </c>
      <c r="X169" s="262">
        <f t="shared" si="459"/>
        <v>0</v>
      </c>
      <c r="Y169" s="262">
        <f t="shared" si="426"/>
        <v>0</v>
      </c>
      <c r="Z169" s="263" t="e">
        <f t="shared" si="427"/>
        <v>#DIV/0!</v>
      </c>
      <c r="AA169" s="266"/>
      <c r="AB169" s="253"/>
      <c r="AC169" s="253"/>
      <c r="AD169" s="253"/>
      <c r="AE169" s="253"/>
      <c r="AF169" s="253"/>
      <c r="AG169" s="253"/>
    </row>
    <row r="170" spans="1:33" s="231" customFormat="1" ht="30" customHeight="1" x14ac:dyDescent="0.3">
      <c r="A170" s="401" t="s">
        <v>74</v>
      </c>
      <c r="B170" s="402" t="s">
        <v>263</v>
      </c>
      <c r="C170" s="449" t="s">
        <v>241</v>
      </c>
      <c r="D170" s="408"/>
      <c r="E170" s="163">
        <f>SUM(E171:E179)</f>
        <v>10</v>
      </c>
      <c r="F170" s="164"/>
      <c r="G170" s="165">
        <f>SUM(G171:G180)</f>
        <v>553150</v>
      </c>
      <c r="H170" s="207">
        <f>SUM(H172:H180)</f>
        <v>10</v>
      </c>
      <c r="I170" s="208"/>
      <c r="J170" s="209">
        <f>SUM(J172:J180)</f>
        <v>549000</v>
      </c>
      <c r="K170" s="207">
        <f>SUM(K172:K180)</f>
        <v>0</v>
      </c>
      <c r="L170" s="208"/>
      <c r="M170" s="209">
        <f>SUM(M172:M180)</f>
        <v>0</v>
      </c>
      <c r="N170" s="207">
        <f>SUM(N172:N180)</f>
        <v>0</v>
      </c>
      <c r="O170" s="164"/>
      <c r="P170" s="165">
        <f>SUM(P172:P180)</f>
        <v>0</v>
      </c>
      <c r="Q170" s="163">
        <f>SUM(Q172:Q180)</f>
        <v>0</v>
      </c>
      <c r="R170" s="164"/>
      <c r="S170" s="165">
        <f>SUM(S172:S180)</f>
        <v>0</v>
      </c>
      <c r="T170" s="163">
        <f>SUM(T172:T180)</f>
        <v>0</v>
      </c>
      <c r="U170" s="164"/>
      <c r="V170" s="165">
        <f>SUM(V172:V180)</f>
        <v>0</v>
      </c>
      <c r="W170" s="165">
        <f>SUM(W172:W180)</f>
        <v>553150</v>
      </c>
      <c r="X170" s="165">
        <f>SUM(X172:X180)</f>
        <v>549000</v>
      </c>
      <c r="Y170" s="165">
        <f t="shared" si="426"/>
        <v>4150</v>
      </c>
      <c r="Z170" s="165">
        <f t="shared" si="427"/>
        <v>7.5024857633553283E-3</v>
      </c>
      <c r="AA170" s="278"/>
      <c r="AB170" s="235"/>
      <c r="AC170" s="235"/>
      <c r="AD170" s="235"/>
      <c r="AE170" s="235"/>
      <c r="AF170" s="235"/>
      <c r="AG170" s="235"/>
    </row>
    <row r="171" spans="1:33" s="231" customFormat="1" ht="30" customHeight="1" x14ac:dyDescent="0.3">
      <c r="A171" s="151" t="s">
        <v>77</v>
      </c>
      <c r="B171" s="152" t="s">
        <v>264</v>
      </c>
      <c r="C171" s="153" t="s">
        <v>265</v>
      </c>
      <c r="D171" s="154"/>
      <c r="E171" s="155"/>
      <c r="F171" s="156"/>
      <c r="G171" s="157">
        <f t="shared" ref="G171:G173" si="460">E171*F171</f>
        <v>0</v>
      </c>
      <c r="H171" s="196"/>
      <c r="I171" s="202"/>
      <c r="J171" s="203">
        <f t="shared" ref="J171" si="461">H171*I171</f>
        <v>0</v>
      </c>
      <c r="K171" s="196"/>
      <c r="L171" s="202"/>
      <c r="M171" s="203">
        <f t="shared" ref="M171" si="462">K171*L171</f>
        <v>0</v>
      </c>
      <c r="N171" s="196"/>
      <c r="O171" s="156"/>
      <c r="P171" s="157">
        <f t="shared" ref="P171" si="463">N171*O171</f>
        <v>0</v>
      </c>
      <c r="Q171" s="155"/>
      <c r="R171" s="156"/>
      <c r="S171" s="157">
        <f t="shared" ref="S171" si="464">Q171*R171</f>
        <v>0</v>
      </c>
      <c r="T171" s="155"/>
      <c r="U171" s="156"/>
      <c r="V171" s="157">
        <f t="shared" ref="V171" si="465">T171*U171</f>
        <v>0</v>
      </c>
      <c r="W171" s="275">
        <f t="shared" ref="W171" si="466">G171+M171+S171</f>
        <v>0</v>
      </c>
      <c r="X171" s="262">
        <f t="shared" ref="X171" si="467">J171+P171+V171</f>
        <v>0</v>
      </c>
      <c r="Y171" s="262">
        <f t="shared" ref="Y171" si="468">W171-X171</f>
        <v>0</v>
      </c>
      <c r="Z171" s="263" t="e">
        <f t="shared" ref="Z171" si="469">Y171/W171</f>
        <v>#DIV/0!</v>
      </c>
      <c r="AA171" s="143"/>
      <c r="AB171" s="253"/>
      <c r="AC171" s="253"/>
      <c r="AD171" s="253"/>
      <c r="AE171" s="253"/>
      <c r="AF171" s="253"/>
      <c r="AG171" s="253"/>
    </row>
    <row r="172" spans="1:33" s="231" customFormat="1" ht="30" customHeight="1" x14ac:dyDescent="0.3">
      <c r="A172" s="151" t="s">
        <v>77</v>
      </c>
      <c r="B172" s="152" t="s">
        <v>354</v>
      </c>
      <c r="C172" s="153" t="s">
        <v>266</v>
      </c>
      <c r="D172" s="154"/>
      <c r="E172" s="155"/>
      <c r="F172" s="156"/>
      <c r="G172" s="157">
        <f t="shared" si="460"/>
        <v>0</v>
      </c>
      <c r="H172" s="196"/>
      <c r="I172" s="202"/>
      <c r="J172" s="203">
        <f t="shared" ref="J172:J180" si="470">H172*I172</f>
        <v>0</v>
      </c>
      <c r="K172" s="196"/>
      <c r="L172" s="202"/>
      <c r="M172" s="203">
        <f t="shared" ref="M172:M180" si="471">K172*L172</f>
        <v>0</v>
      </c>
      <c r="N172" s="196"/>
      <c r="O172" s="156"/>
      <c r="P172" s="157">
        <f t="shared" ref="P172:P180" si="472">N172*O172</f>
        <v>0</v>
      </c>
      <c r="Q172" s="155"/>
      <c r="R172" s="156"/>
      <c r="S172" s="157">
        <f t="shared" ref="S172:S180" si="473">Q172*R172</f>
        <v>0</v>
      </c>
      <c r="T172" s="155"/>
      <c r="U172" s="156"/>
      <c r="V172" s="157">
        <f t="shared" ref="V172:V180" si="474">T172*U172</f>
        <v>0</v>
      </c>
      <c r="W172" s="275">
        <f t="shared" ref="W172:W180" si="475">G172+M172+S172</f>
        <v>0</v>
      </c>
      <c r="X172" s="262">
        <f t="shared" ref="X172:X180" si="476">J172+P172+V172</f>
        <v>0</v>
      </c>
      <c r="Y172" s="262">
        <f t="shared" si="426"/>
        <v>0</v>
      </c>
      <c r="Z172" s="263" t="e">
        <f t="shared" si="427"/>
        <v>#DIV/0!</v>
      </c>
      <c r="AA172" s="143"/>
      <c r="AB172" s="253"/>
      <c r="AC172" s="253"/>
      <c r="AD172" s="253"/>
      <c r="AE172" s="253"/>
      <c r="AF172" s="253"/>
      <c r="AG172" s="253"/>
    </row>
    <row r="173" spans="1:33" s="231" customFormat="1" ht="30" customHeight="1" x14ac:dyDescent="0.3">
      <c r="A173" s="151" t="s">
        <v>77</v>
      </c>
      <c r="B173" s="152" t="s">
        <v>267</v>
      </c>
      <c r="C173" s="153" t="s">
        <v>268</v>
      </c>
      <c r="D173" s="154"/>
      <c r="E173" s="155"/>
      <c r="F173" s="156"/>
      <c r="G173" s="157">
        <f t="shared" si="460"/>
        <v>0</v>
      </c>
      <c r="H173" s="196">
        <v>0</v>
      </c>
      <c r="I173" s="202">
        <v>0</v>
      </c>
      <c r="J173" s="203">
        <f t="shared" ref="J173" si="477">H173*I173</f>
        <v>0</v>
      </c>
      <c r="K173" s="196"/>
      <c r="L173" s="202"/>
      <c r="M173" s="203">
        <f t="shared" ref="M173" si="478">K173*L173</f>
        <v>0</v>
      </c>
      <c r="N173" s="196"/>
      <c r="O173" s="156"/>
      <c r="P173" s="157">
        <f t="shared" ref="P173" si="479">N173*O173</f>
        <v>0</v>
      </c>
      <c r="Q173" s="155"/>
      <c r="R173" s="156"/>
      <c r="S173" s="157">
        <f t="shared" ref="S173" si="480">Q173*R173</f>
        <v>0</v>
      </c>
      <c r="T173" s="155"/>
      <c r="U173" s="156"/>
      <c r="V173" s="157">
        <f t="shared" ref="V173" si="481">T173*U173</f>
        <v>0</v>
      </c>
      <c r="W173" s="276">
        <f t="shared" ref="W173" si="482">G173+M173+S173</f>
        <v>0</v>
      </c>
      <c r="X173" s="262">
        <f t="shared" ref="X173" si="483">J173+P173+V173</f>
        <v>0</v>
      </c>
      <c r="Y173" s="262">
        <f t="shared" ref="Y173" si="484">W173-X173</f>
        <v>0</v>
      </c>
      <c r="Z173" s="263" t="e">
        <f t="shared" ref="Z173" si="485">Y173/W173</f>
        <v>#DIV/0!</v>
      </c>
      <c r="AA173" s="143"/>
      <c r="AB173" s="253"/>
      <c r="AC173" s="253"/>
      <c r="AD173" s="253"/>
      <c r="AE173" s="253"/>
      <c r="AF173" s="253"/>
      <c r="AG173" s="253"/>
    </row>
    <row r="174" spans="1:33" s="231" customFormat="1" ht="26.4" x14ac:dyDescent="0.3">
      <c r="A174" s="151" t="s">
        <v>77</v>
      </c>
      <c r="B174" s="152" t="s">
        <v>355</v>
      </c>
      <c r="C174" s="153" t="s">
        <v>356</v>
      </c>
      <c r="D174" s="154"/>
      <c r="E174" s="155"/>
      <c r="F174" s="156"/>
      <c r="G174" s="157">
        <v>0</v>
      </c>
      <c r="H174" s="196">
        <v>0</v>
      </c>
      <c r="I174" s="202">
        <v>0</v>
      </c>
      <c r="J174" s="203">
        <f t="shared" si="470"/>
        <v>0</v>
      </c>
      <c r="K174" s="196"/>
      <c r="L174" s="202"/>
      <c r="M174" s="203">
        <f t="shared" si="471"/>
        <v>0</v>
      </c>
      <c r="N174" s="196"/>
      <c r="O174" s="156"/>
      <c r="P174" s="157">
        <f t="shared" si="472"/>
        <v>0</v>
      </c>
      <c r="Q174" s="155"/>
      <c r="R174" s="156"/>
      <c r="S174" s="157">
        <f t="shared" si="473"/>
        <v>0</v>
      </c>
      <c r="T174" s="155"/>
      <c r="U174" s="156"/>
      <c r="V174" s="157">
        <f t="shared" si="474"/>
        <v>0</v>
      </c>
      <c r="W174" s="276">
        <f t="shared" si="475"/>
        <v>0</v>
      </c>
      <c r="X174" s="262">
        <f t="shared" si="476"/>
        <v>0</v>
      </c>
      <c r="Y174" s="262">
        <f t="shared" si="426"/>
        <v>0</v>
      </c>
      <c r="Z174" s="263" t="e">
        <f t="shared" si="427"/>
        <v>#DIV/0!</v>
      </c>
      <c r="AA174" s="143"/>
      <c r="AB174" s="253"/>
      <c r="AC174" s="253"/>
      <c r="AD174" s="253"/>
      <c r="AE174" s="253"/>
      <c r="AF174" s="253"/>
      <c r="AG174" s="253"/>
    </row>
    <row r="175" spans="1:33" s="231" customFormat="1" ht="14.4" x14ac:dyDescent="0.3">
      <c r="A175" s="151" t="s">
        <v>77</v>
      </c>
      <c r="B175" s="152" t="s">
        <v>269</v>
      </c>
      <c r="C175" s="153" t="s">
        <v>357</v>
      </c>
      <c r="D175" s="274" t="s">
        <v>133</v>
      </c>
      <c r="E175" s="155">
        <v>1</v>
      </c>
      <c r="F175" s="156">
        <v>53150</v>
      </c>
      <c r="G175" s="157">
        <f t="shared" ref="G175:G180" si="486">E175*F175</f>
        <v>53150</v>
      </c>
      <c r="H175" s="196">
        <v>1</v>
      </c>
      <c r="I175" s="202">
        <v>49000</v>
      </c>
      <c r="J175" s="203">
        <f t="shared" ref="J175" si="487">H175*I175</f>
        <v>49000</v>
      </c>
      <c r="K175" s="196"/>
      <c r="L175" s="202"/>
      <c r="M175" s="203">
        <f t="shared" ref="M175" si="488">K175*L175</f>
        <v>0</v>
      </c>
      <c r="N175" s="196"/>
      <c r="O175" s="156"/>
      <c r="P175" s="157">
        <f t="shared" ref="P175" si="489">N175*O175</f>
        <v>0</v>
      </c>
      <c r="Q175" s="155"/>
      <c r="R175" s="156"/>
      <c r="S175" s="157">
        <f t="shared" ref="S175" si="490">Q175*R175</f>
        <v>0</v>
      </c>
      <c r="T175" s="155"/>
      <c r="U175" s="156"/>
      <c r="V175" s="157">
        <f t="shared" ref="V175" si="491">T175*U175</f>
        <v>0</v>
      </c>
      <c r="W175" s="276">
        <f t="shared" ref="W175" si="492">G175+M175+S175</f>
        <v>53150</v>
      </c>
      <c r="X175" s="262">
        <f t="shared" ref="X175" si="493">J175+P175+V175</f>
        <v>49000</v>
      </c>
      <c r="Y175" s="262">
        <f t="shared" ref="Y175" si="494">W175-X175</f>
        <v>4150</v>
      </c>
      <c r="Z175" s="263">
        <f t="shared" ref="Z175" si="495">Y175/W175</f>
        <v>7.8080903104421451E-2</v>
      </c>
      <c r="AA175" s="143"/>
      <c r="AB175" s="253"/>
      <c r="AC175" s="253"/>
      <c r="AD175" s="253"/>
      <c r="AE175" s="253"/>
      <c r="AF175" s="253"/>
      <c r="AG175" s="253"/>
    </row>
    <row r="176" spans="1:33" s="231" customFormat="1" ht="39.6" x14ac:dyDescent="0.3">
      <c r="A176" s="151" t="s">
        <v>77</v>
      </c>
      <c r="B176" s="152" t="s">
        <v>270</v>
      </c>
      <c r="C176" s="192" t="s">
        <v>358</v>
      </c>
      <c r="D176" s="154" t="s">
        <v>239</v>
      </c>
      <c r="E176" s="161">
        <v>6</v>
      </c>
      <c r="F176" s="162">
        <v>6000</v>
      </c>
      <c r="G176" s="157">
        <f t="shared" si="486"/>
        <v>36000</v>
      </c>
      <c r="H176" s="196">
        <v>6</v>
      </c>
      <c r="I176" s="202">
        <v>6000</v>
      </c>
      <c r="J176" s="203">
        <f t="shared" si="470"/>
        <v>36000</v>
      </c>
      <c r="K176" s="196"/>
      <c r="L176" s="202"/>
      <c r="M176" s="203">
        <f t="shared" si="471"/>
        <v>0</v>
      </c>
      <c r="N176" s="196"/>
      <c r="O176" s="156"/>
      <c r="P176" s="157">
        <f t="shared" si="472"/>
        <v>0</v>
      </c>
      <c r="Q176" s="155"/>
      <c r="R176" s="156"/>
      <c r="S176" s="157">
        <f t="shared" si="473"/>
        <v>0</v>
      </c>
      <c r="T176" s="155"/>
      <c r="U176" s="156"/>
      <c r="V176" s="157">
        <f t="shared" si="474"/>
        <v>0</v>
      </c>
      <c r="W176" s="276">
        <f t="shared" si="475"/>
        <v>36000</v>
      </c>
      <c r="X176" s="262">
        <f t="shared" si="476"/>
        <v>36000</v>
      </c>
      <c r="Y176" s="262">
        <f t="shared" si="426"/>
        <v>0</v>
      </c>
      <c r="Z176" s="263">
        <f t="shared" si="427"/>
        <v>0</v>
      </c>
      <c r="AA176" s="143"/>
      <c r="AB176" s="253"/>
      <c r="AC176" s="253"/>
      <c r="AD176" s="253"/>
      <c r="AE176" s="253"/>
      <c r="AF176" s="253"/>
      <c r="AG176" s="253"/>
    </row>
    <row r="177" spans="1:33" s="231" customFormat="1" ht="26.4" x14ac:dyDescent="0.3">
      <c r="A177" s="158" t="s">
        <v>77</v>
      </c>
      <c r="B177" s="159" t="s">
        <v>271</v>
      </c>
      <c r="C177" s="192" t="s">
        <v>359</v>
      </c>
      <c r="D177" s="274" t="s">
        <v>133</v>
      </c>
      <c r="E177" s="161">
        <v>1</v>
      </c>
      <c r="F177" s="162">
        <v>390000</v>
      </c>
      <c r="G177" s="160">
        <f t="shared" si="486"/>
        <v>390000</v>
      </c>
      <c r="H177" s="196">
        <v>1</v>
      </c>
      <c r="I177" s="202">
        <v>390000</v>
      </c>
      <c r="J177" s="203">
        <f t="shared" ref="J177" si="496">H177*I177</f>
        <v>390000</v>
      </c>
      <c r="K177" s="196"/>
      <c r="L177" s="202"/>
      <c r="M177" s="203">
        <f t="shared" ref="M177" si="497">K177*L177</f>
        <v>0</v>
      </c>
      <c r="N177" s="196"/>
      <c r="O177" s="156"/>
      <c r="P177" s="157">
        <f t="shared" ref="P177" si="498">N177*O177</f>
        <v>0</v>
      </c>
      <c r="Q177" s="155"/>
      <c r="R177" s="156"/>
      <c r="S177" s="157">
        <f t="shared" ref="S177" si="499">Q177*R177</f>
        <v>0</v>
      </c>
      <c r="T177" s="155"/>
      <c r="U177" s="156"/>
      <c r="V177" s="157">
        <f t="shared" ref="V177" si="500">T177*U177</f>
        <v>0</v>
      </c>
      <c r="W177" s="276">
        <f t="shared" ref="W177" si="501">G177+M177+S177</f>
        <v>390000</v>
      </c>
      <c r="X177" s="262">
        <f t="shared" ref="X177" si="502">J177+P177+V177</f>
        <v>390000</v>
      </c>
      <c r="Y177" s="262">
        <f t="shared" ref="Y177" si="503">W177-X177</f>
        <v>0</v>
      </c>
      <c r="Z177" s="263">
        <f t="shared" ref="Z177" si="504">Y177/W177</f>
        <v>0</v>
      </c>
      <c r="AA177" s="143"/>
      <c r="AB177" s="253"/>
      <c r="AC177" s="253"/>
      <c r="AD177" s="253"/>
      <c r="AE177" s="253"/>
      <c r="AF177" s="253"/>
      <c r="AG177" s="253"/>
    </row>
    <row r="178" spans="1:33" s="231" customFormat="1" ht="26.4" x14ac:dyDescent="0.3">
      <c r="A178" s="151" t="s">
        <v>77</v>
      </c>
      <c r="B178" s="152" t="s">
        <v>272</v>
      </c>
      <c r="C178" s="192" t="s">
        <v>360</v>
      </c>
      <c r="D178" s="154" t="s">
        <v>79</v>
      </c>
      <c r="E178" s="161">
        <v>1</v>
      </c>
      <c r="F178" s="162">
        <v>29000</v>
      </c>
      <c r="G178" s="157">
        <f t="shared" si="486"/>
        <v>29000</v>
      </c>
      <c r="H178" s="196">
        <v>1</v>
      </c>
      <c r="I178" s="202">
        <v>29000</v>
      </c>
      <c r="J178" s="203">
        <f t="shared" si="470"/>
        <v>29000</v>
      </c>
      <c r="K178" s="196"/>
      <c r="L178" s="202"/>
      <c r="M178" s="203">
        <f t="shared" si="471"/>
        <v>0</v>
      </c>
      <c r="N178" s="196"/>
      <c r="O178" s="156"/>
      <c r="P178" s="157">
        <f t="shared" si="472"/>
        <v>0</v>
      </c>
      <c r="Q178" s="155"/>
      <c r="R178" s="156"/>
      <c r="S178" s="157">
        <f t="shared" si="473"/>
        <v>0</v>
      </c>
      <c r="T178" s="155"/>
      <c r="U178" s="156"/>
      <c r="V178" s="157">
        <f t="shared" si="474"/>
        <v>0</v>
      </c>
      <c r="W178" s="276">
        <f t="shared" si="475"/>
        <v>29000</v>
      </c>
      <c r="X178" s="262">
        <f t="shared" si="476"/>
        <v>29000</v>
      </c>
      <c r="Y178" s="262">
        <f t="shared" si="426"/>
        <v>0</v>
      </c>
      <c r="Z178" s="263">
        <f t="shared" si="427"/>
        <v>0</v>
      </c>
      <c r="AA178" s="143"/>
      <c r="AB178" s="253"/>
      <c r="AC178" s="253"/>
      <c r="AD178" s="253"/>
      <c r="AE178" s="253"/>
      <c r="AF178" s="253"/>
      <c r="AG178" s="253"/>
    </row>
    <row r="179" spans="1:33" s="231" customFormat="1" ht="14.4" x14ac:dyDescent="0.3">
      <c r="A179" s="151" t="s">
        <v>77</v>
      </c>
      <c r="B179" s="152" t="s">
        <v>296</v>
      </c>
      <c r="C179" s="192" t="s">
        <v>361</v>
      </c>
      <c r="D179" s="274" t="s">
        <v>133</v>
      </c>
      <c r="E179" s="161">
        <v>1</v>
      </c>
      <c r="F179" s="162">
        <v>45000</v>
      </c>
      <c r="G179" s="157">
        <f t="shared" si="486"/>
        <v>45000</v>
      </c>
      <c r="H179" s="196">
        <v>1</v>
      </c>
      <c r="I179" s="202">
        <v>45000</v>
      </c>
      <c r="J179" s="203">
        <f t="shared" ref="J179" si="505">H179*I179</f>
        <v>45000</v>
      </c>
      <c r="K179" s="196"/>
      <c r="L179" s="202"/>
      <c r="M179" s="203">
        <f t="shared" ref="M179" si="506">K179*L179</f>
        <v>0</v>
      </c>
      <c r="N179" s="196"/>
      <c r="O179" s="156"/>
      <c r="P179" s="157">
        <f t="shared" ref="P179" si="507">N179*O179</f>
        <v>0</v>
      </c>
      <c r="Q179" s="155"/>
      <c r="R179" s="156"/>
      <c r="S179" s="157">
        <f t="shared" ref="S179" si="508">Q179*R179</f>
        <v>0</v>
      </c>
      <c r="T179" s="155"/>
      <c r="U179" s="156"/>
      <c r="V179" s="157">
        <f t="shared" ref="V179" si="509">T179*U179</f>
        <v>0</v>
      </c>
      <c r="W179" s="276">
        <f t="shared" ref="W179" si="510">G179+M179+S179</f>
        <v>45000</v>
      </c>
      <c r="X179" s="262">
        <f t="shared" ref="X179" si="511">J179+P179+V179</f>
        <v>45000</v>
      </c>
      <c r="Y179" s="262">
        <f t="shared" ref="Y179" si="512">W179-X179</f>
        <v>0</v>
      </c>
      <c r="Z179" s="263">
        <f t="shared" ref="Z179" si="513">Y179/W179</f>
        <v>0</v>
      </c>
      <c r="AA179" s="143"/>
      <c r="AB179" s="253"/>
      <c r="AC179" s="253"/>
      <c r="AD179" s="253"/>
      <c r="AE179" s="253"/>
      <c r="AF179" s="253"/>
      <c r="AG179" s="253"/>
    </row>
    <row r="180" spans="1:33" s="231" customFormat="1" ht="27" thickBot="1" x14ac:dyDescent="0.35">
      <c r="A180" s="158" t="s">
        <v>77</v>
      </c>
      <c r="B180" s="177" t="s">
        <v>297</v>
      </c>
      <c r="C180" s="279" t="s">
        <v>362</v>
      </c>
      <c r="D180" s="244"/>
      <c r="E180" s="161"/>
      <c r="F180" s="162">
        <v>0.22</v>
      </c>
      <c r="G180" s="160">
        <f t="shared" si="486"/>
        <v>0</v>
      </c>
      <c r="H180" s="196">
        <v>0</v>
      </c>
      <c r="I180" s="202">
        <v>0</v>
      </c>
      <c r="J180" s="203">
        <f t="shared" si="470"/>
        <v>0</v>
      </c>
      <c r="K180" s="196"/>
      <c r="L180" s="202"/>
      <c r="M180" s="203">
        <f t="shared" si="471"/>
        <v>0</v>
      </c>
      <c r="N180" s="196"/>
      <c r="O180" s="156"/>
      <c r="P180" s="157">
        <f t="shared" si="472"/>
        <v>0</v>
      </c>
      <c r="Q180" s="155"/>
      <c r="R180" s="156"/>
      <c r="S180" s="157">
        <f t="shared" si="473"/>
        <v>0</v>
      </c>
      <c r="T180" s="155"/>
      <c r="U180" s="156"/>
      <c r="V180" s="157">
        <f t="shared" si="474"/>
        <v>0</v>
      </c>
      <c r="W180" s="276">
        <f t="shared" si="475"/>
        <v>0</v>
      </c>
      <c r="X180" s="262">
        <f t="shared" si="476"/>
        <v>0</v>
      </c>
      <c r="Y180" s="262">
        <f t="shared" si="426"/>
        <v>0</v>
      </c>
      <c r="Z180" s="263" t="e">
        <f t="shared" si="427"/>
        <v>#DIV/0!</v>
      </c>
      <c r="AA180" s="143"/>
      <c r="AB180" s="253"/>
      <c r="AC180" s="253"/>
      <c r="AD180" s="253"/>
      <c r="AE180" s="253"/>
      <c r="AF180" s="253"/>
      <c r="AG180" s="253"/>
    </row>
    <row r="181" spans="1:33" s="231" customFormat="1" ht="30" customHeight="1" thickBot="1" x14ac:dyDescent="0.35">
      <c r="A181" s="280" t="s">
        <v>273</v>
      </c>
      <c r="B181" s="281"/>
      <c r="C181" s="282"/>
      <c r="D181" s="283"/>
      <c r="E181" s="197">
        <f>E170+E166+E161+E156</f>
        <v>15</v>
      </c>
      <c r="F181" s="210"/>
      <c r="G181" s="284">
        <f>G170+G166+G161+G156</f>
        <v>646150</v>
      </c>
      <c r="H181" s="197">
        <f>H170+H166+H161+H156</f>
        <v>14</v>
      </c>
      <c r="I181" s="210"/>
      <c r="J181" s="284">
        <f>J170+J166+J161+J156</f>
        <v>611750</v>
      </c>
      <c r="K181" s="197">
        <f>K170+K166+K161+K156</f>
        <v>1</v>
      </c>
      <c r="L181" s="210"/>
      <c r="M181" s="284">
        <f>M170+M166+M161+M156</f>
        <v>35000</v>
      </c>
      <c r="N181" s="197">
        <f>N170+N166+N161+N156</f>
        <v>1</v>
      </c>
      <c r="O181" s="222"/>
      <c r="P181" s="285">
        <f>P170+P166+P161+P156</f>
        <v>35000</v>
      </c>
      <c r="Q181" s="221">
        <f>Q170+Q166+Q161+Q156</f>
        <v>0</v>
      </c>
      <c r="R181" s="222"/>
      <c r="S181" s="285">
        <f>S170+S166+S161+S156</f>
        <v>0</v>
      </c>
      <c r="T181" s="221">
        <f>T170+T166+T161+T156</f>
        <v>0</v>
      </c>
      <c r="U181" s="222"/>
      <c r="V181" s="285">
        <f>V170+V166+V161+V156</f>
        <v>0</v>
      </c>
      <c r="W181" s="228">
        <f>W170+W156+W166+W161</f>
        <v>681150</v>
      </c>
      <c r="X181" s="228">
        <f>X170+X156+X166+X161</f>
        <v>646750</v>
      </c>
      <c r="Y181" s="228">
        <f t="shared" si="426"/>
        <v>34400</v>
      </c>
      <c r="Z181" s="228">
        <f t="shared" si="427"/>
        <v>5.0502826102914192E-2</v>
      </c>
      <c r="AA181" s="229"/>
      <c r="AB181" s="230"/>
      <c r="AC181" s="230"/>
      <c r="AD181" s="230"/>
      <c r="AE181" s="230"/>
      <c r="AF181" s="230"/>
      <c r="AG181" s="230"/>
    </row>
    <row r="182" spans="1:33" ht="30" customHeight="1" thickBot="1" x14ac:dyDescent="0.35">
      <c r="A182" s="485" t="s">
        <v>274</v>
      </c>
      <c r="B182" s="486"/>
      <c r="C182" s="487"/>
      <c r="D182" s="488"/>
      <c r="E182" s="489"/>
      <c r="F182" s="490"/>
      <c r="G182" s="491">
        <f>G35+G49+G58+G80+G94+G108+G121+G129+G137+G144+G148+G154+G181</f>
        <v>1771215</v>
      </c>
      <c r="H182" s="489"/>
      <c r="I182" s="490"/>
      <c r="J182" s="491">
        <f>J35+J49+J58+J80+J94+J108+J121+J129+J137+J144+J148+J154+J181</f>
        <v>1771214.9959999998</v>
      </c>
      <c r="K182" s="489"/>
      <c r="L182" s="490"/>
      <c r="M182" s="491">
        <f>M35+M49+M58+M80+M94+M108+M121+M129+M137+M144+M148+M154+M181</f>
        <v>35000</v>
      </c>
      <c r="N182" s="489"/>
      <c r="O182" s="490"/>
      <c r="P182" s="491">
        <f>P35+P49+P58+P80+P94+P108+P121+P129+P137+P144+P148+P154+P181</f>
        <v>35000</v>
      </c>
      <c r="Q182" s="489"/>
      <c r="R182" s="490"/>
      <c r="S182" s="491">
        <f>S35+S49+S58+S80+S94+S108+S121+S129+S137+S144+S148+S154+S181</f>
        <v>0</v>
      </c>
      <c r="T182" s="489"/>
      <c r="U182" s="490"/>
      <c r="V182" s="491">
        <f>V35+V49+V58+V80+V94+V108+V121+V129+V137+V144+V148+V154+V181</f>
        <v>0</v>
      </c>
      <c r="W182" s="491">
        <f>W35+W49+W58+W80+W94+W108+W121+W129+W137+W144+W148+W154+W181</f>
        <v>1806215</v>
      </c>
      <c r="X182" s="491">
        <f>X35+X49+X58+X80+X94+X108+X121+X129+X137+X144+X148+X154+X181</f>
        <v>1806214.9959999998</v>
      </c>
      <c r="Y182" s="491">
        <f>Y35+Y49+Y58+Y80+Y94+Y108+Y121+Y129+Y137+Y144+Y148+Y154+Y181</f>
        <v>4.0000000008149073E-3</v>
      </c>
      <c r="Z182" s="377">
        <f t="shared" si="427"/>
        <v>2.2145757846186124E-9</v>
      </c>
      <c r="AA182" s="492"/>
      <c r="AB182" s="95"/>
      <c r="AC182" s="95"/>
      <c r="AD182" s="95"/>
      <c r="AE182" s="95"/>
      <c r="AF182" s="95"/>
      <c r="AG182" s="95"/>
    </row>
    <row r="183" spans="1:33" ht="30" customHeight="1" thickBot="1" x14ac:dyDescent="0.35">
      <c r="A183" s="589"/>
      <c r="B183" s="538"/>
      <c r="C183" s="538"/>
      <c r="D183" s="93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12"/>
      <c r="X183" s="112"/>
      <c r="Y183" s="112"/>
      <c r="Z183" s="378"/>
      <c r="AA183" s="103"/>
      <c r="AB183" s="95"/>
      <c r="AC183" s="95"/>
      <c r="AD183" s="95"/>
      <c r="AE183" s="95"/>
      <c r="AF183" s="95"/>
      <c r="AG183" s="95"/>
    </row>
    <row r="184" spans="1:33" ht="30" customHeight="1" thickBot="1" x14ac:dyDescent="0.35">
      <c r="A184" s="568" t="s">
        <v>275</v>
      </c>
      <c r="B184" s="569"/>
      <c r="C184" s="569"/>
      <c r="D184" s="113"/>
      <c r="E184" s="110"/>
      <c r="F184" s="111"/>
      <c r="G184" s="114">
        <f>[1]Фінансування!C27-'[1]Кошторис  витрат'!G178</f>
        <v>0</v>
      </c>
      <c r="H184" s="110"/>
      <c r="I184" s="111"/>
      <c r="J184" s="114">
        <f>[1]Фінансування!C28-'[1]Кошторис  витрат'!J178</f>
        <v>0</v>
      </c>
      <c r="K184" s="110"/>
      <c r="L184" s="111"/>
      <c r="M184" s="114">
        <f>[1]Фінансування!J27-'[1]Кошторис  витрат'!M178</f>
        <v>0</v>
      </c>
      <c r="N184" s="110"/>
      <c r="O184" s="111"/>
      <c r="P184" s="114">
        <f>[1]Фінансування!J28-'[1]Кошторис  витрат'!P178</f>
        <v>0</v>
      </c>
      <c r="Q184" s="110"/>
      <c r="R184" s="111"/>
      <c r="S184" s="114">
        <f>[1]Фінансування!L27-'[1]Кошторис  витрат'!S178</f>
        <v>0</v>
      </c>
      <c r="T184" s="110"/>
      <c r="U184" s="111"/>
      <c r="V184" s="114">
        <f>[1]Фінансування!L28-'[1]Кошторис  витрат'!V178</f>
        <v>0</v>
      </c>
      <c r="W184" s="115">
        <f>[1]Фінансування!N27-'[1]Кошторис  витрат'!W178</f>
        <v>0</v>
      </c>
      <c r="X184" s="115">
        <f>[1]Фінансування!N28-'[1]Кошторис  витрат'!X178</f>
        <v>0</v>
      </c>
      <c r="Y184" s="115"/>
      <c r="Z184" s="379"/>
      <c r="AA184" s="116"/>
      <c r="AB184" s="95"/>
      <c r="AC184" s="95"/>
      <c r="AD184" s="95"/>
      <c r="AE184" s="95"/>
      <c r="AF184" s="95"/>
      <c r="AG184" s="95"/>
    </row>
    <row r="185" spans="1:33" ht="30" customHeight="1" x14ac:dyDescent="0.3">
      <c r="A185" s="87"/>
      <c r="B185" s="117"/>
      <c r="C185" s="90"/>
      <c r="D185" s="11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9"/>
      <c r="X185" s="89"/>
      <c r="Y185" s="89"/>
      <c r="Z185" s="366"/>
      <c r="AA185" s="90"/>
      <c r="AB185" s="87"/>
      <c r="AC185" s="87"/>
      <c r="AD185" s="87"/>
      <c r="AE185" s="87"/>
      <c r="AF185" s="87"/>
      <c r="AG185" s="87"/>
    </row>
    <row r="186" spans="1:33" ht="30" customHeight="1" x14ac:dyDescent="0.3">
      <c r="A186" s="87"/>
      <c r="B186" s="117"/>
      <c r="C186" s="90"/>
      <c r="D186" s="11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9"/>
      <c r="X186" s="89"/>
      <c r="Y186" s="89"/>
      <c r="Z186" s="366"/>
      <c r="AA186" s="90"/>
      <c r="AB186" s="87"/>
      <c r="AC186" s="87"/>
      <c r="AD186" s="87"/>
      <c r="AE186" s="87"/>
      <c r="AF186" s="87"/>
      <c r="AG186" s="87"/>
    </row>
    <row r="187" spans="1:33" ht="30" customHeight="1" x14ac:dyDescent="0.3">
      <c r="A187" s="87"/>
      <c r="B187" s="117"/>
      <c r="C187" s="90"/>
      <c r="D187" s="11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9"/>
      <c r="X187" s="89"/>
      <c r="Y187" s="89"/>
      <c r="Z187" s="366"/>
      <c r="AA187" s="90"/>
      <c r="AB187" s="87"/>
      <c r="AC187" s="87"/>
      <c r="AD187" s="87"/>
      <c r="AE187" s="87"/>
      <c r="AF187" s="87"/>
      <c r="AG187" s="87"/>
    </row>
    <row r="188" spans="1:33" ht="30" customHeight="1" x14ac:dyDescent="0.3">
      <c r="A188" s="119"/>
      <c r="B188" s="120"/>
      <c r="C188" s="121"/>
      <c r="D188" s="118"/>
      <c r="E188" s="122"/>
      <c r="F188" s="122"/>
      <c r="G188" s="88"/>
      <c r="H188" s="123"/>
      <c r="I188" s="119"/>
      <c r="J188" s="122"/>
      <c r="K188" s="124"/>
      <c r="L188" s="90"/>
      <c r="M188" s="88"/>
      <c r="N188" s="124"/>
      <c r="O188" s="90"/>
      <c r="P188" s="88"/>
      <c r="Q188" s="88"/>
      <c r="R188" s="88"/>
      <c r="S188" s="88"/>
      <c r="T188" s="88"/>
      <c r="U188" s="88"/>
      <c r="V188" s="88"/>
      <c r="W188" s="89"/>
      <c r="X188" s="89"/>
      <c r="Y188" s="89"/>
      <c r="Z188" s="366"/>
      <c r="AA188" s="90"/>
      <c r="AB188" s="87"/>
      <c r="AC188" s="90"/>
      <c r="AD188" s="87"/>
      <c r="AE188" s="87"/>
      <c r="AF188" s="87"/>
      <c r="AG188" s="87"/>
    </row>
    <row r="189" spans="1:33" ht="30" customHeight="1" x14ac:dyDescent="0.3">
      <c r="A189" s="125"/>
      <c r="B189" s="126"/>
      <c r="C189" s="127" t="s">
        <v>276</v>
      </c>
      <c r="D189" s="128"/>
      <c r="E189" s="129" t="s">
        <v>277</v>
      </c>
      <c r="F189" s="129"/>
      <c r="G189" s="130"/>
      <c r="H189" s="131"/>
      <c r="I189" s="132" t="s">
        <v>278</v>
      </c>
      <c r="J189" s="130"/>
      <c r="K189" s="131"/>
      <c r="L189" s="132"/>
      <c r="M189" s="130"/>
      <c r="N189" s="131"/>
      <c r="O189" s="132"/>
      <c r="P189" s="130"/>
      <c r="Q189" s="130"/>
      <c r="R189" s="130"/>
      <c r="S189" s="130"/>
      <c r="T189" s="130"/>
      <c r="U189" s="130"/>
      <c r="V189" s="130"/>
      <c r="W189" s="133"/>
      <c r="X189" s="133"/>
      <c r="Y189" s="133"/>
      <c r="Z189" s="380"/>
      <c r="AA189" s="134"/>
      <c r="AB189" s="135"/>
      <c r="AC189" s="134"/>
      <c r="AD189" s="135"/>
      <c r="AE189" s="135"/>
      <c r="AF189" s="135"/>
      <c r="AG189" s="135"/>
    </row>
    <row r="190" spans="1:33" ht="30" customHeight="1" x14ac:dyDescent="0.3">
      <c r="A190" s="87"/>
      <c r="B190" s="117"/>
      <c r="C190" s="90"/>
      <c r="D190" s="11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9"/>
      <c r="X190" s="89"/>
      <c r="Y190" s="89"/>
      <c r="Z190" s="366"/>
      <c r="AA190" s="90"/>
      <c r="AB190" s="87"/>
      <c r="AC190" s="87"/>
      <c r="AD190" s="87"/>
      <c r="AE190" s="87"/>
      <c r="AF190" s="87"/>
      <c r="AG190" s="87"/>
    </row>
    <row r="191" spans="1:33" ht="30" customHeight="1" x14ac:dyDescent="0.3">
      <c r="A191" s="87"/>
      <c r="B191" s="117"/>
      <c r="C191" s="90"/>
      <c r="D191" s="11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9"/>
      <c r="X191" s="89"/>
      <c r="Y191" s="89"/>
      <c r="Z191" s="366"/>
      <c r="AA191" s="90"/>
      <c r="AB191" s="87"/>
      <c r="AC191" s="87"/>
      <c r="AD191" s="87"/>
      <c r="AE191" s="87"/>
      <c r="AF191" s="87"/>
      <c r="AG191" s="87"/>
    </row>
    <row r="192" spans="1:33" ht="30" customHeight="1" x14ac:dyDescent="0.3">
      <c r="A192" s="87"/>
      <c r="B192" s="117"/>
      <c r="C192" s="90"/>
      <c r="D192" s="11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9"/>
      <c r="X192" s="89"/>
      <c r="Y192" s="89"/>
      <c r="Z192" s="366"/>
      <c r="AA192" s="90"/>
      <c r="AB192" s="87"/>
      <c r="AC192" s="87"/>
      <c r="AD192" s="87"/>
      <c r="AE192" s="87"/>
      <c r="AF192" s="87"/>
      <c r="AG192" s="87"/>
    </row>
    <row r="193" spans="1:33" ht="30" customHeight="1" x14ac:dyDescent="0.3">
      <c r="A193" s="87"/>
      <c r="B193" s="117"/>
      <c r="C193" s="90"/>
      <c r="D193" s="11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136"/>
      <c r="X193" s="136"/>
      <c r="Y193" s="136"/>
      <c r="Z193" s="381"/>
      <c r="AA193" s="90"/>
      <c r="AB193" s="87"/>
      <c r="AC193" s="87"/>
      <c r="AD193" s="87"/>
      <c r="AE193" s="87"/>
      <c r="AF193" s="87"/>
      <c r="AG193" s="87"/>
    </row>
    <row r="194" spans="1:33" ht="30" customHeight="1" x14ac:dyDescent="0.3">
      <c r="A194" s="87"/>
      <c r="B194" s="117"/>
      <c r="C194" s="90"/>
      <c r="D194" s="11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136"/>
      <c r="X194" s="136"/>
      <c r="Y194" s="136"/>
      <c r="Z194" s="381"/>
      <c r="AA194" s="90"/>
      <c r="AB194" s="87"/>
      <c r="AC194" s="87"/>
      <c r="AD194" s="87"/>
      <c r="AE194" s="87"/>
      <c r="AF194" s="87"/>
      <c r="AG194" s="87"/>
    </row>
    <row r="195" spans="1:33" ht="15" customHeight="1" x14ac:dyDescent="0.3">
      <c r="A195" s="87"/>
      <c r="B195" s="117"/>
      <c r="C195" s="90"/>
      <c r="D195" s="11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136"/>
      <c r="X195" s="136"/>
      <c r="Y195" s="136"/>
      <c r="Z195" s="381"/>
      <c r="AA195" s="90"/>
      <c r="AB195" s="87"/>
      <c r="AC195" s="87"/>
      <c r="AD195" s="87"/>
      <c r="AE195" s="87"/>
      <c r="AF195" s="87"/>
      <c r="AG195" s="87"/>
    </row>
    <row r="196" spans="1:33" ht="30" customHeight="1" x14ac:dyDescent="0.3">
      <c r="A196" s="87"/>
      <c r="B196" s="117"/>
      <c r="C196" s="90"/>
      <c r="D196" s="11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136"/>
      <c r="X196" s="136"/>
      <c r="Y196" s="136"/>
      <c r="Z196" s="381"/>
      <c r="AA196" s="90"/>
      <c r="AB196" s="87"/>
      <c r="AC196" s="87"/>
      <c r="AD196" s="87"/>
      <c r="AE196" s="87"/>
      <c r="AF196" s="87"/>
      <c r="AG196" s="87"/>
    </row>
    <row r="197" spans="1:33" ht="15.75" customHeight="1" x14ac:dyDescent="0.3">
      <c r="A197" s="87"/>
      <c r="B197" s="117"/>
      <c r="C197" s="90"/>
      <c r="D197" s="11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136"/>
      <c r="X197" s="136"/>
      <c r="Y197" s="136"/>
      <c r="Z197" s="381"/>
      <c r="AA197" s="90"/>
      <c r="AB197" s="87"/>
      <c r="AC197" s="87"/>
      <c r="AD197" s="87"/>
      <c r="AE197" s="87"/>
      <c r="AF197" s="87"/>
      <c r="AG197" s="87"/>
    </row>
    <row r="198" spans="1:33" ht="15.75" customHeight="1" x14ac:dyDescent="0.3">
      <c r="A198" s="87"/>
      <c r="B198" s="117"/>
      <c r="C198" s="90"/>
      <c r="D198" s="11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136"/>
      <c r="X198" s="136"/>
      <c r="Y198" s="136"/>
      <c r="Z198" s="381"/>
      <c r="AA198" s="90"/>
      <c r="AB198" s="87"/>
      <c r="AC198" s="87"/>
      <c r="AD198" s="87"/>
      <c r="AE198" s="87"/>
      <c r="AF198" s="87"/>
      <c r="AG198" s="87"/>
    </row>
    <row r="199" spans="1:33" ht="15.75" customHeight="1" x14ac:dyDescent="0.3">
      <c r="A199" s="87"/>
      <c r="B199" s="117"/>
      <c r="C199" s="90"/>
      <c r="D199" s="11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136"/>
      <c r="X199" s="136"/>
      <c r="Y199" s="136"/>
      <c r="Z199" s="381"/>
      <c r="AA199" s="90"/>
      <c r="AB199" s="87"/>
      <c r="AC199" s="87"/>
      <c r="AD199" s="87"/>
      <c r="AE199" s="87"/>
      <c r="AF199" s="87"/>
      <c r="AG199" s="87"/>
    </row>
    <row r="200" spans="1:33" ht="15.75" customHeight="1" x14ac:dyDescent="0.3">
      <c r="A200" s="87"/>
      <c r="B200" s="117"/>
      <c r="C200" s="90"/>
      <c r="D200" s="11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136"/>
      <c r="X200" s="136"/>
      <c r="Y200" s="136"/>
      <c r="Z200" s="381"/>
      <c r="AA200" s="90"/>
      <c r="AB200" s="87"/>
      <c r="AC200" s="87"/>
      <c r="AD200" s="87"/>
      <c r="AE200" s="87"/>
      <c r="AF200" s="87"/>
      <c r="AG200" s="87"/>
    </row>
    <row r="201" spans="1:33" ht="15.75" customHeight="1" x14ac:dyDescent="0.3">
      <c r="A201" s="87"/>
      <c r="B201" s="117"/>
      <c r="C201" s="90"/>
      <c r="D201" s="11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136"/>
      <c r="X201" s="136"/>
      <c r="Y201" s="136"/>
      <c r="Z201" s="381"/>
      <c r="AA201" s="90"/>
      <c r="AB201" s="87"/>
      <c r="AC201" s="87"/>
      <c r="AD201" s="87"/>
      <c r="AE201" s="87"/>
      <c r="AF201" s="87"/>
      <c r="AG201" s="87"/>
    </row>
    <row r="202" spans="1:33" ht="15.75" customHeight="1" x14ac:dyDescent="0.3">
      <c r="A202" s="87"/>
      <c r="B202" s="117"/>
      <c r="C202" s="90"/>
      <c r="D202" s="11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136"/>
      <c r="X202" s="136"/>
      <c r="Y202" s="136"/>
      <c r="Z202" s="381"/>
      <c r="AA202" s="90"/>
      <c r="AB202" s="87"/>
      <c r="AC202" s="87"/>
      <c r="AD202" s="87"/>
      <c r="AE202" s="87"/>
      <c r="AF202" s="87"/>
      <c r="AG202" s="87"/>
    </row>
    <row r="203" spans="1:33" ht="15.75" customHeight="1" x14ac:dyDescent="0.3">
      <c r="A203" s="87"/>
      <c r="B203" s="117"/>
      <c r="C203" s="90"/>
      <c r="D203" s="11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136"/>
      <c r="X203" s="136"/>
      <c r="Y203" s="136"/>
      <c r="Z203" s="381"/>
      <c r="AA203" s="90"/>
      <c r="AB203" s="87"/>
      <c r="AC203" s="87"/>
      <c r="AD203" s="87"/>
      <c r="AE203" s="87"/>
      <c r="AF203" s="87"/>
      <c r="AG203" s="87"/>
    </row>
    <row r="204" spans="1:33" ht="15.75" customHeight="1" x14ac:dyDescent="0.3">
      <c r="A204" s="87"/>
      <c r="B204" s="117"/>
      <c r="C204" s="90"/>
      <c r="D204" s="11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136"/>
      <c r="X204" s="136"/>
      <c r="Y204" s="136"/>
      <c r="Z204" s="381"/>
      <c r="AA204" s="90"/>
      <c r="AB204" s="87"/>
      <c r="AC204" s="87"/>
      <c r="AD204" s="87"/>
      <c r="AE204" s="87"/>
      <c r="AF204" s="87"/>
      <c r="AG204" s="87"/>
    </row>
    <row r="205" spans="1:33" ht="15.75" customHeight="1" x14ac:dyDescent="0.3">
      <c r="A205" s="87"/>
      <c r="B205" s="117"/>
      <c r="C205" s="90"/>
      <c r="D205" s="11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136"/>
      <c r="X205" s="136"/>
      <c r="Y205" s="136"/>
      <c r="Z205" s="381"/>
      <c r="AA205" s="90"/>
      <c r="AB205" s="87"/>
      <c r="AC205" s="87"/>
      <c r="AD205" s="87"/>
      <c r="AE205" s="87"/>
      <c r="AF205" s="87"/>
      <c r="AG205" s="87"/>
    </row>
    <row r="206" spans="1:33" ht="15.75" customHeight="1" x14ac:dyDescent="0.3">
      <c r="A206" s="87"/>
      <c r="B206" s="117"/>
      <c r="C206" s="90"/>
      <c r="D206" s="11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136"/>
      <c r="X206" s="136"/>
      <c r="Y206" s="136"/>
      <c r="Z206" s="381"/>
      <c r="AA206" s="90"/>
      <c r="AB206" s="87"/>
      <c r="AC206" s="87"/>
      <c r="AD206" s="87"/>
      <c r="AE206" s="87"/>
      <c r="AF206" s="87"/>
      <c r="AG206" s="87"/>
    </row>
    <row r="207" spans="1:33" ht="15.75" customHeight="1" x14ac:dyDescent="0.3">
      <c r="A207" s="87"/>
      <c r="B207" s="117"/>
      <c r="C207" s="90"/>
      <c r="D207" s="11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136"/>
      <c r="X207" s="136"/>
      <c r="Y207" s="136"/>
      <c r="Z207" s="381"/>
      <c r="AA207" s="90"/>
      <c r="AB207" s="87"/>
      <c r="AC207" s="87"/>
      <c r="AD207" s="87"/>
      <c r="AE207" s="87"/>
      <c r="AF207" s="87"/>
      <c r="AG207" s="87"/>
    </row>
    <row r="208" spans="1:33" ht="15.75" customHeight="1" x14ac:dyDescent="0.3">
      <c r="A208" s="87"/>
      <c r="B208" s="117"/>
      <c r="C208" s="90"/>
      <c r="D208" s="11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136"/>
      <c r="X208" s="136"/>
      <c r="Y208" s="136"/>
      <c r="Z208" s="381"/>
      <c r="AA208" s="90"/>
      <c r="AB208" s="87"/>
      <c r="AC208" s="87"/>
      <c r="AD208" s="87"/>
      <c r="AE208" s="87"/>
      <c r="AF208" s="87"/>
      <c r="AG208" s="87"/>
    </row>
    <row r="209" spans="1:33" ht="15.75" customHeight="1" x14ac:dyDescent="0.3">
      <c r="A209" s="87"/>
      <c r="B209" s="117"/>
      <c r="C209" s="90"/>
      <c r="D209" s="11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136"/>
      <c r="X209" s="136"/>
      <c r="Y209" s="136"/>
      <c r="Z209" s="381"/>
      <c r="AA209" s="90"/>
      <c r="AB209" s="87"/>
      <c r="AC209" s="87"/>
      <c r="AD209" s="87"/>
      <c r="AE209" s="87"/>
      <c r="AF209" s="87"/>
      <c r="AG209" s="87"/>
    </row>
    <row r="210" spans="1:33" ht="15.75" customHeight="1" x14ac:dyDescent="0.3">
      <c r="A210" s="87"/>
      <c r="B210" s="117"/>
      <c r="C210" s="90"/>
      <c r="D210" s="11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136"/>
      <c r="X210" s="136"/>
      <c r="Y210" s="136"/>
      <c r="Z210" s="381"/>
      <c r="AA210" s="90"/>
      <c r="AB210" s="87"/>
      <c r="AC210" s="87"/>
      <c r="AD210" s="87"/>
      <c r="AE210" s="87"/>
      <c r="AF210" s="87"/>
      <c r="AG210" s="87"/>
    </row>
    <row r="211" spans="1:33" ht="15.75" customHeight="1" x14ac:dyDescent="0.3">
      <c r="A211" s="87"/>
      <c r="B211" s="117"/>
      <c r="C211" s="90"/>
      <c r="D211" s="11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136"/>
      <c r="X211" s="136"/>
      <c r="Y211" s="136"/>
      <c r="Z211" s="381"/>
      <c r="AA211" s="90"/>
      <c r="AB211" s="87"/>
      <c r="AC211" s="87"/>
      <c r="AD211" s="87"/>
      <c r="AE211" s="87"/>
      <c r="AF211" s="87"/>
      <c r="AG211" s="87"/>
    </row>
    <row r="212" spans="1:33" ht="15.75" customHeight="1" x14ac:dyDescent="0.3">
      <c r="A212" s="87"/>
      <c r="B212" s="117"/>
      <c r="C212" s="90"/>
      <c r="D212" s="11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136"/>
      <c r="X212" s="136"/>
      <c r="Y212" s="136"/>
      <c r="Z212" s="381"/>
      <c r="AA212" s="90"/>
      <c r="AB212" s="87"/>
      <c r="AC212" s="87"/>
      <c r="AD212" s="87"/>
      <c r="AE212" s="87"/>
      <c r="AF212" s="87"/>
      <c r="AG212" s="87"/>
    </row>
    <row r="213" spans="1:33" ht="15.75" customHeight="1" x14ac:dyDescent="0.3">
      <c r="A213" s="87"/>
      <c r="B213" s="117"/>
      <c r="C213" s="90"/>
      <c r="D213" s="11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136"/>
      <c r="X213" s="136"/>
      <c r="Y213" s="136"/>
      <c r="Z213" s="381"/>
      <c r="AA213" s="90"/>
      <c r="AB213" s="87"/>
      <c r="AC213" s="87"/>
      <c r="AD213" s="87"/>
      <c r="AE213" s="87"/>
      <c r="AF213" s="87"/>
      <c r="AG213" s="87"/>
    </row>
    <row r="214" spans="1:33" ht="15.75" customHeight="1" x14ac:dyDescent="0.3">
      <c r="A214" s="87"/>
      <c r="B214" s="117"/>
      <c r="C214" s="90"/>
      <c r="D214" s="11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136"/>
      <c r="X214" s="136"/>
      <c r="Y214" s="136"/>
      <c r="Z214" s="381"/>
      <c r="AA214" s="90"/>
      <c r="AB214" s="87"/>
      <c r="AC214" s="87"/>
      <c r="AD214" s="87"/>
      <c r="AE214" s="87"/>
      <c r="AF214" s="87"/>
      <c r="AG214" s="87"/>
    </row>
    <row r="215" spans="1:33" ht="15.75" customHeight="1" x14ac:dyDescent="0.3">
      <c r="A215" s="87"/>
      <c r="B215" s="117"/>
      <c r="C215" s="90"/>
      <c r="D215" s="11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136"/>
      <c r="X215" s="136"/>
      <c r="Y215" s="136"/>
      <c r="Z215" s="381"/>
      <c r="AA215" s="90"/>
      <c r="AB215" s="87"/>
      <c r="AC215" s="87"/>
      <c r="AD215" s="87"/>
      <c r="AE215" s="87"/>
      <c r="AF215" s="87"/>
      <c r="AG215" s="87"/>
    </row>
    <row r="216" spans="1:33" ht="15.75" customHeight="1" x14ac:dyDescent="0.3">
      <c r="A216" s="87"/>
      <c r="B216" s="117"/>
      <c r="C216" s="90"/>
      <c r="D216" s="11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136"/>
      <c r="X216" s="136"/>
      <c r="Y216" s="136"/>
      <c r="Z216" s="381"/>
      <c r="AA216" s="90"/>
      <c r="AB216" s="87"/>
      <c r="AC216" s="87"/>
      <c r="AD216" s="87"/>
      <c r="AE216" s="87"/>
      <c r="AF216" s="87"/>
      <c r="AG216" s="87"/>
    </row>
    <row r="217" spans="1:33" ht="15.75" customHeight="1" x14ac:dyDescent="0.3">
      <c r="A217" s="87"/>
      <c r="B217" s="117"/>
      <c r="C217" s="90"/>
      <c r="D217" s="11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136"/>
      <c r="X217" s="136"/>
      <c r="Y217" s="136"/>
      <c r="Z217" s="381"/>
      <c r="AA217" s="90"/>
      <c r="AB217" s="87"/>
      <c r="AC217" s="87"/>
      <c r="AD217" s="87"/>
      <c r="AE217" s="87"/>
      <c r="AF217" s="87"/>
      <c r="AG217" s="87"/>
    </row>
    <row r="218" spans="1:33" ht="15.75" customHeight="1" x14ac:dyDescent="0.3">
      <c r="A218" s="87"/>
      <c r="B218" s="117"/>
      <c r="C218" s="90"/>
      <c r="D218" s="11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136"/>
      <c r="X218" s="136"/>
      <c r="Y218" s="136"/>
      <c r="Z218" s="381"/>
      <c r="AA218" s="90"/>
      <c r="AB218" s="87"/>
      <c r="AC218" s="87"/>
      <c r="AD218" s="87"/>
      <c r="AE218" s="87"/>
      <c r="AF218" s="87"/>
      <c r="AG218" s="87"/>
    </row>
    <row r="219" spans="1:33" ht="15.75" customHeight="1" x14ac:dyDescent="0.3">
      <c r="A219" s="87"/>
      <c r="B219" s="117"/>
      <c r="C219" s="90"/>
      <c r="D219" s="11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136"/>
      <c r="X219" s="136"/>
      <c r="Y219" s="136"/>
      <c r="Z219" s="381"/>
      <c r="AA219" s="90"/>
      <c r="AB219" s="87"/>
      <c r="AC219" s="87"/>
      <c r="AD219" s="87"/>
      <c r="AE219" s="87"/>
      <c r="AF219" s="87"/>
      <c r="AG219" s="87"/>
    </row>
    <row r="220" spans="1:33" ht="15.75" customHeight="1" x14ac:dyDescent="0.3">
      <c r="A220" s="87"/>
      <c r="B220" s="117"/>
      <c r="C220" s="90"/>
      <c r="D220" s="11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136"/>
      <c r="X220" s="136"/>
      <c r="Y220" s="136"/>
      <c r="Z220" s="381"/>
      <c r="AA220" s="90"/>
      <c r="AB220" s="87"/>
      <c r="AC220" s="87"/>
      <c r="AD220" s="87"/>
      <c r="AE220" s="87"/>
      <c r="AF220" s="87"/>
      <c r="AG220" s="87"/>
    </row>
    <row r="221" spans="1:33" ht="15.75" customHeight="1" x14ac:dyDescent="0.3">
      <c r="A221" s="87"/>
      <c r="B221" s="117"/>
      <c r="C221" s="90"/>
      <c r="D221" s="11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136"/>
      <c r="X221" s="136"/>
      <c r="Y221" s="136"/>
      <c r="Z221" s="381"/>
      <c r="AA221" s="90"/>
      <c r="AB221" s="87"/>
      <c r="AC221" s="87"/>
      <c r="AD221" s="87"/>
      <c r="AE221" s="87"/>
      <c r="AF221" s="87"/>
      <c r="AG221" s="87"/>
    </row>
    <row r="222" spans="1:33" ht="15.75" customHeight="1" x14ac:dyDescent="0.3">
      <c r="A222" s="87"/>
      <c r="B222" s="117"/>
      <c r="C222" s="90"/>
      <c r="D222" s="11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136"/>
      <c r="X222" s="136"/>
      <c r="Y222" s="136"/>
      <c r="Z222" s="381"/>
      <c r="AA222" s="90"/>
      <c r="AB222" s="87"/>
      <c r="AC222" s="87"/>
      <c r="AD222" s="87"/>
      <c r="AE222" s="87"/>
      <c r="AF222" s="87"/>
      <c r="AG222" s="87"/>
    </row>
    <row r="223" spans="1:33" ht="15.75" customHeight="1" x14ac:dyDescent="0.3">
      <c r="A223" s="87"/>
      <c r="B223" s="117"/>
      <c r="C223" s="90"/>
      <c r="D223" s="11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136"/>
      <c r="X223" s="136"/>
      <c r="Y223" s="136"/>
      <c r="Z223" s="381"/>
      <c r="AA223" s="90"/>
      <c r="AB223" s="87"/>
      <c r="AC223" s="87"/>
      <c r="AD223" s="87"/>
      <c r="AE223" s="87"/>
      <c r="AF223" s="87"/>
      <c r="AG223" s="87"/>
    </row>
    <row r="224" spans="1:33" ht="15.75" customHeight="1" x14ac:dyDescent="0.3">
      <c r="A224" s="87"/>
      <c r="B224" s="117"/>
      <c r="C224" s="90"/>
      <c r="D224" s="11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136"/>
      <c r="X224" s="136"/>
      <c r="Y224" s="136"/>
      <c r="Z224" s="381"/>
      <c r="AA224" s="90"/>
      <c r="AB224" s="87"/>
      <c r="AC224" s="87"/>
      <c r="AD224" s="87"/>
      <c r="AE224" s="87"/>
      <c r="AF224" s="87"/>
      <c r="AG224" s="87"/>
    </row>
    <row r="225" spans="1:33" ht="15.75" customHeight="1" x14ac:dyDescent="0.3">
      <c r="A225" s="87"/>
      <c r="B225" s="117"/>
      <c r="C225" s="90"/>
      <c r="D225" s="11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136"/>
      <c r="X225" s="136"/>
      <c r="Y225" s="136"/>
      <c r="Z225" s="381"/>
      <c r="AA225" s="90"/>
      <c r="AB225" s="87"/>
      <c r="AC225" s="87"/>
      <c r="AD225" s="87"/>
      <c r="AE225" s="87"/>
      <c r="AF225" s="87"/>
      <c r="AG225" s="87"/>
    </row>
    <row r="226" spans="1:33" ht="15.75" customHeight="1" x14ac:dyDescent="0.3">
      <c r="A226" s="87"/>
      <c r="B226" s="117"/>
      <c r="C226" s="90"/>
      <c r="D226" s="11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136"/>
      <c r="X226" s="136"/>
      <c r="Y226" s="136"/>
      <c r="Z226" s="381"/>
      <c r="AA226" s="90"/>
      <c r="AB226" s="87"/>
      <c r="AC226" s="87"/>
      <c r="AD226" s="87"/>
      <c r="AE226" s="87"/>
      <c r="AF226" s="87"/>
      <c r="AG226" s="87"/>
    </row>
    <row r="227" spans="1:33" ht="15.75" customHeight="1" x14ac:dyDescent="0.3">
      <c r="A227" s="87"/>
      <c r="B227" s="117"/>
      <c r="C227" s="90"/>
      <c r="D227" s="11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136"/>
      <c r="X227" s="136"/>
      <c r="Y227" s="136"/>
      <c r="Z227" s="381"/>
      <c r="AA227" s="90"/>
      <c r="AB227" s="87"/>
      <c r="AC227" s="87"/>
      <c r="AD227" s="87"/>
      <c r="AE227" s="87"/>
      <c r="AF227" s="87"/>
      <c r="AG227" s="87"/>
    </row>
    <row r="228" spans="1:33" ht="15.75" customHeight="1" x14ac:dyDescent="0.3">
      <c r="A228" s="87"/>
      <c r="B228" s="117"/>
      <c r="C228" s="90"/>
      <c r="D228" s="11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136"/>
      <c r="X228" s="136"/>
      <c r="Y228" s="136"/>
      <c r="Z228" s="381"/>
      <c r="AA228" s="90"/>
      <c r="AB228" s="87"/>
      <c r="AC228" s="87"/>
      <c r="AD228" s="87"/>
      <c r="AE228" s="87"/>
      <c r="AF228" s="87"/>
      <c r="AG228" s="87"/>
    </row>
    <row r="229" spans="1:33" ht="15.75" customHeight="1" x14ac:dyDescent="0.3">
      <c r="A229" s="87"/>
      <c r="B229" s="117"/>
      <c r="C229" s="90"/>
      <c r="D229" s="11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136"/>
      <c r="X229" s="136"/>
      <c r="Y229" s="136"/>
      <c r="Z229" s="381"/>
      <c r="AA229" s="90"/>
      <c r="AB229" s="87"/>
      <c r="AC229" s="87"/>
      <c r="AD229" s="87"/>
      <c r="AE229" s="87"/>
      <c r="AF229" s="87"/>
      <c r="AG229" s="87"/>
    </row>
    <row r="230" spans="1:33" ht="15.75" customHeight="1" x14ac:dyDescent="0.3">
      <c r="A230" s="87"/>
      <c r="B230" s="117"/>
      <c r="C230" s="90"/>
      <c r="D230" s="11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136"/>
      <c r="X230" s="136"/>
      <c r="Y230" s="136"/>
      <c r="Z230" s="381"/>
      <c r="AA230" s="90"/>
      <c r="AB230" s="87"/>
      <c r="AC230" s="87"/>
      <c r="AD230" s="87"/>
      <c r="AE230" s="87"/>
      <c r="AF230" s="87"/>
      <c r="AG230" s="87"/>
    </row>
    <row r="231" spans="1:33" ht="15.75" customHeight="1" x14ac:dyDescent="0.3">
      <c r="A231" s="87"/>
      <c r="B231" s="117"/>
      <c r="C231" s="90"/>
      <c r="D231" s="11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136"/>
      <c r="X231" s="136"/>
      <c r="Y231" s="136"/>
      <c r="Z231" s="381"/>
      <c r="AA231" s="90"/>
      <c r="AB231" s="87"/>
      <c r="AC231" s="87"/>
      <c r="AD231" s="87"/>
      <c r="AE231" s="87"/>
      <c r="AF231" s="87"/>
      <c r="AG231" s="87"/>
    </row>
    <row r="232" spans="1:33" ht="15.75" customHeight="1" x14ac:dyDescent="0.3">
      <c r="A232" s="87"/>
      <c r="B232" s="117"/>
      <c r="C232" s="90"/>
      <c r="D232" s="11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136"/>
      <c r="X232" s="136"/>
      <c r="Y232" s="136"/>
      <c r="Z232" s="381"/>
      <c r="AA232" s="90"/>
      <c r="AB232" s="87"/>
      <c r="AC232" s="87"/>
      <c r="AD232" s="87"/>
      <c r="AE232" s="87"/>
      <c r="AF232" s="87"/>
      <c r="AG232" s="87"/>
    </row>
    <row r="233" spans="1:33" ht="15.75" customHeight="1" x14ac:dyDescent="0.3">
      <c r="A233" s="87"/>
      <c r="B233" s="117"/>
      <c r="C233" s="90"/>
      <c r="D233" s="11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136"/>
      <c r="X233" s="136"/>
      <c r="Y233" s="136"/>
      <c r="Z233" s="381"/>
      <c r="AA233" s="90"/>
      <c r="AB233" s="87"/>
      <c r="AC233" s="87"/>
      <c r="AD233" s="87"/>
      <c r="AE233" s="87"/>
      <c r="AF233" s="87"/>
      <c r="AG233" s="87"/>
    </row>
    <row r="234" spans="1:33" ht="15.75" customHeight="1" x14ac:dyDescent="0.3">
      <c r="A234" s="87"/>
      <c r="B234" s="117"/>
      <c r="C234" s="90"/>
      <c r="D234" s="11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136"/>
      <c r="X234" s="136"/>
      <c r="Y234" s="136"/>
      <c r="Z234" s="381"/>
      <c r="AA234" s="90"/>
      <c r="AB234" s="87"/>
      <c r="AC234" s="87"/>
      <c r="AD234" s="87"/>
      <c r="AE234" s="87"/>
      <c r="AF234" s="87"/>
      <c r="AG234" s="87"/>
    </row>
    <row r="235" spans="1:33" ht="15.75" customHeight="1" x14ac:dyDescent="0.3">
      <c r="A235" s="87"/>
      <c r="B235" s="117"/>
      <c r="C235" s="90"/>
      <c r="D235" s="11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136"/>
      <c r="X235" s="136"/>
      <c r="Y235" s="136"/>
      <c r="Z235" s="381"/>
      <c r="AA235" s="90"/>
      <c r="AB235" s="87"/>
      <c r="AC235" s="87"/>
      <c r="AD235" s="87"/>
      <c r="AE235" s="87"/>
      <c r="AF235" s="87"/>
      <c r="AG235" s="87"/>
    </row>
    <row r="236" spans="1:33" ht="15.75" customHeight="1" x14ac:dyDescent="0.3">
      <c r="A236" s="87"/>
      <c r="B236" s="117"/>
      <c r="C236" s="90"/>
      <c r="D236" s="11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136"/>
      <c r="X236" s="136"/>
      <c r="Y236" s="136"/>
      <c r="Z236" s="381"/>
      <c r="AA236" s="90"/>
      <c r="AB236" s="87"/>
      <c r="AC236" s="87"/>
      <c r="AD236" s="87"/>
      <c r="AE236" s="87"/>
      <c r="AF236" s="87"/>
      <c r="AG236" s="87"/>
    </row>
    <row r="237" spans="1:33" ht="15.75" customHeight="1" x14ac:dyDescent="0.3">
      <c r="A237" s="87"/>
      <c r="B237" s="117"/>
      <c r="C237" s="90"/>
      <c r="D237" s="11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136"/>
      <c r="X237" s="136"/>
      <c r="Y237" s="136"/>
      <c r="Z237" s="381"/>
      <c r="AA237" s="90"/>
      <c r="AB237" s="87"/>
      <c r="AC237" s="87"/>
      <c r="AD237" s="87"/>
      <c r="AE237" s="87"/>
      <c r="AF237" s="87"/>
      <c r="AG237" s="87"/>
    </row>
    <row r="238" spans="1:33" ht="15.75" customHeight="1" x14ac:dyDescent="0.3">
      <c r="A238" s="87"/>
      <c r="B238" s="117"/>
      <c r="C238" s="90"/>
      <c r="D238" s="11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136"/>
      <c r="X238" s="136"/>
      <c r="Y238" s="136"/>
      <c r="Z238" s="381"/>
      <c r="AA238" s="90"/>
      <c r="AB238" s="87"/>
      <c r="AC238" s="87"/>
      <c r="AD238" s="87"/>
      <c r="AE238" s="87"/>
      <c r="AF238" s="87"/>
      <c r="AG238" s="87"/>
    </row>
    <row r="239" spans="1:33" ht="15.75" customHeight="1" x14ac:dyDescent="0.3">
      <c r="A239" s="87"/>
      <c r="B239" s="117"/>
      <c r="C239" s="90"/>
      <c r="D239" s="11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136"/>
      <c r="X239" s="136"/>
      <c r="Y239" s="136"/>
      <c r="Z239" s="381"/>
      <c r="AA239" s="90"/>
      <c r="AB239" s="87"/>
      <c r="AC239" s="87"/>
      <c r="AD239" s="87"/>
      <c r="AE239" s="87"/>
      <c r="AF239" s="87"/>
      <c r="AG239" s="87"/>
    </row>
    <row r="240" spans="1:33" ht="15.75" customHeight="1" x14ac:dyDescent="0.3">
      <c r="A240" s="87"/>
      <c r="B240" s="117"/>
      <c r="C240" s="90"/>
      <c r="D240" s="11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136"/>
      <c r="X240" s="136"/>
      <c r="Y240" s="136"/>
      <c r="Z240" s="381"/>
      <c r="AA240" s="90"/>
      <c r="AB240" s="87"/>
      <c r="AC240" s="87"/>
      <c r="AD240" s="87"/>
      <c r="AE240" s="87"/>
      <c r="AF240" s="87"/>
      <c r="AG240" s="87"/>
    </row>
    <row r="241" spans="1:33" ht="15.75" customHeight="1" x14ac:dyDescent="0.3">
      <c r="A241" s="87"/>
      <c r="B241" s="117"/>
      <c r="C241" s="90"/>
      <c r="D241" s="11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136"/>
      <c r="X241" s="136"/>
      <c r="Y241" s="136"/>
      <c r="Z241" s="381"/>
      <c r="AA241" s="90"/>
      <c r="AB241" s="87"/>
      <c r="AC241" s="87"/>
      <c r="AD241" s="87"/>
      <c r="AE241" s="87"/>
      <c r="AF241" s="87"/>
      <c r="AG241" s="87"/>
    </row>
    <row r="242" spans="1:33" ht="15.75" customHeight="1" x14ac:dyDescent="0.3">
      <c r="A242" s="87"/>
      <c r="B242" s="117"/>
      <c r="C242" s="90"/>
      <c r="D242" s="11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136"/>
      <c r="X242" s="136"/>
      <c r="Y242" s="136"/>
      <c r="Z242" s="381"/>
      <c r="AA242" s="90"/>
      <c r="AB242" s="87"/>
      <c r="AC242" s="87"/>
      <c r="AD242" s="87"/>
      <c r="AE242" s="87"/>
      <c r="AF242" s="87"/>
      <c r="AG242" s="87"/>
    </row>
    <row r="243" spans="1:33" ht="15.75" customHeight="1" x14ac:dyDescent="0.3">
      <c r="A243" s="87"/>
      <c r="B243" s="117"/>
      <c r="C243" s="90"/>
      <c r="D243" s="11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136"/>
      <c r="X243" s="136"/>
      <c r="Y243" s="136"/>
      <c r="Z243" s="381"/>
      <c r="AA243" s="90"/>
      <c r="AB243" s="87"/>
      <c r="AC243" s="87"/>
      <c r="AD243" s="87"/>
      <c r="AE243" s="87"/>
      <c r="AF243" s="87"/>
      <c r="AG243" s="87"/>
    </row>
    <row r="244" spans="1:33" ht="15.75" customHeight="1" x14ac:dyDescent="0.3">
      <c r="A244" s="87"/>
      <c r="B244" s="117"/>
      <c r="C244" s="90"/>
      <c r="D244" s="11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136"/>
      <c r="X244" s="136"/>
      <c r="Y244" s="136"/>
      <c r="Z244" s="381"/>
      <c r="AA244" s="90"/>
      <c r="AB244" s="87"/>
      <c r="AC244" s="87"/>
      <c r="AD244" s="87"/>
      <c r="AE244" s="87"/>
      <c r="AF244" s="87"/>
      <c r="AG244" s="87"/>
    </row>
    <row r="245" spans="1:33" ht="15.75" customHeight="1" x14ac:dyDescent="0.3">
      <c r="A245" s="87"/>
      <c r="B245" s="117"/>
      <c r="C245" s="90"/>
      <c r="D245" s="11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136"/>
      <c r="X245" s="136"/>
      <c r="Y245" s="136"/>
      <c r="Z245" s="381"/>
      <c r="AA245" s="90"/>
      <c r="AB245" s="87"/>
      <c r="AC245" s="87"/>
      <c r="AD245" s="87"/>
      <c r="AE245" s="87"/>
      <c r="AF245" s="87"/>
      <c r="AG245" s="87"/>
    </row>
    <row r="246" spans="1:33" ht="15.75" customHeight="1" x14ac:dyDescent="0.3">
      <c r="A246" s="87"/>
      <c r="B246" s="117"/>
      <c r="C246" s="90"/>
      <c r="D246" s="11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136"/>
      <c r="X246" s="136"/>
      <c r="Y246" s="136"/>
      <c r="Z246" s="381"/>
      <c r="AA246" s="90"/>
      <c r="AB246" s="87"/>
      <c r="AC246" s="87"/>
      <c r="AD246" s="87"/>
      <c r="AE246" s="87"/>
      <c r="AF246" s="87"/>
      <c r="AG246" s="87"/>
    </row>
    <row r="247" spans="1:33" ht="15.75" customHeight="1" x14ac:dyDescent="0.3">
      <c r="A247" s="87"/>
      <c r="B247" s="117"/>
      <c r="C247" s="90"/>
      <c r="D247" s="11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136"/>
      <c r="X247" s="136"/>
      <c r="Y247" s="136"/>
      <c r="Z247" s="381"/>
      <c r="AA247" s="90"/>
      <c r="AB247" s="87"/>
      <c r="AC247" s="87"/>
      <c r="AD247" s="87"/>
      <c r="AE247" s="87"/>
      <c r="AF247" s="87"/>
      <c r="AG247" s="87"/>
    </row>
    <row r="248" spans="1:33" ht="15.75" customHeight="1" x14ac:dyDescent="0.3">
      <c r="A248" s="87"/>
      <c r="B248" s="117"/>
      <c r="C248" s="90"/>
      <c r="D248" s="11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136"/>
      <c r="X248" s="136"/>
      <c r="Y248" s="136"/>
      <c r="Z248" s="381"/>
      <c r="AA248" s="90"/>
      <c r="AB248" s="87"/>
      <c r="AC248" s="87"/>
      <c r="AD248" s="87"/>
      <c r="AE248" s="87"/>
      <c r="AF248" s="87"/>
      <c r="AG248" s="87"/>
    </row>
    <row r="249" spans="1:33" ht="15.75" customHeight="1" x14ac:dyDescent="0.3">
      <c r="A249" s="87"/>
      <c r="B249" s="117"/>
      <c r="C249" s="90"/>
      <c r="D249" s="11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136"/>
      <c r="X249" s="136"/>
      <c r="Y249" s="136"/>
      <c r="Z249" s="381"/>
      <c r="AA249" s="90"/>
      <c r="AB249" s="87"/>
      <c r="AC249" s="87"/>
      <c r="AD249" s="87"/>
      <c r="AE249" s="87"/>
      <c r="AF249" s="87"/>
      <c r="AG249" s="87"/>
    </row>
    <row r="250" spans="1:33" ht="15.75" customHeight="1" x14ac:dyDescent="0.3">
      <c r="A250" s="87"/>
      <c r="B250" s="117"/>
      <c r="C250" s="90"/>
      <c r="D250" s="11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136"/>
      <c r="X250" s="136"/>
      <c r="Y250" s="136"/>
      <c r="Z250" s="381"/>
      <c r="AA250" s="90"/>
      <c r="AB250" s="87"/>
      <c r="AC250" s="87"/>
      <c r="AD250" s="87"/>
      <c r="AE250" s="87"/>
      <c r="AF250" s="87"/>
      <c r="AG250" s="87"/>
    </row>
    <row r="251" spans="1:33" ht="15.75" customHeight="1" x14ac:dyDescent="0.3">
      <c r="A251" s="87"/>
      <c r="B251" s="117"/>
      <c r="C251" s="90"/>
      <c r="D251" s="11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136"/>
      <c r="X251" s="136"/>
      <c r="Y251" s="136"/>
      <c r="Z251" s="381"/>
      <c r="AA251" s="90"/>
      <c r="AB251" s="87"/>
      <c r="AC251" s="87"/>
      <c r="AD251" s="87"/>
      <c r="AE251" s="87"/>
      <c r="AF251" s="87"/>
      <c r="AG251" s="87"/>
    </row>
    <row r="252" spans="1:33" ht="15.75" customHeight="1" x14ac:dyDescent="0.3">
      <c r="A252" s="87"/>
      <c r="B252" s="117"/>
      <c r="C252" s="90"/>
      <c r="D252" s="11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136"/>
      <c r="X252" s="136"/>
      <c r="Y252" s="136"/>
      <c r="Z252" s="381"/>
      <c r="AA252" s="90"/>
      <c r="AB252" s="87"/>
      <c r="AC252" s="87"/>
      <c r="AD252" s="87"/>
      <c r="AE252" s="87"/>
      <c r="AF252" s="87"/>
      <c r="AG252" s="87"/>
    </row>
    <row r="253" spans="1:33" ht="15.75" customHeight="1" x14ac:dyDescent="0.3">
      <c r="A253" s="87"/>
      <c r="B253" s="117"/>
      <c r="C253" s="90"/>
      <c r="D253" s="11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136"/>
      <c r="X253" s="136"/>
      <c r="Y253" s="136"/>
      <c r="Z253" s="381"/>
      <c r="AA253" s="90"/>
      <c r="AB253" s="87"/>
      <c r="AC253" s="87"/>
      <c r="AD253" s="87"/>
      <c r="AE253" s="87"/>
      <c r="AF253" s="87"/>
      <c r="AG253" s="87"/>
    </row>
    <row r="254" spans="1:33" ht="15.75" customHeight="1" x14ac:dyDescent="0.3">
      <c r="A254" s="87"/>
      <c r="B254" s="117"/>
      <c r="C254" s="90"/>
      <c r="D254" s="11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136"/>
      <c r="X254" s="136"/>
      <c r="Y254" s="136"/>
      <c r="Z254" s="381"/>
      <c r="AA254" s="90"/>
      <c r="AB254" s="87"/>
      <c r="AC254" s="87"/>
      <c r="AD254" s="87"/>
      <c r="AE254" s="87"/>
      <c r="AF254" s="87"/>
      <c r="AG254" s="87"/>
    </row>
    <row r="255" spans="1:33" ht="15.75" customHeight="1" x14ac:dyDescent="0.3">
      <c r="A255" s="87"/>
      <c r="B255" s="117"/>
      <c r="C255" s="90"/>
      <c r="D255" s="11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136"/>
      <c r="X255" s="136"/>
      <c r="Y255" s="136"/>
      <c r="Z255" s="381"/>
      <c r="AA255" s="90"/>
      <c r="AB255" s="87"/>
      <c r="AC255" s="87"/>
      <c r="AD255" s="87"/>
      <c r="AE255" s="87"/>
      <c r="AF255" s="87"/>
      <c r="AG255" s="87"/>
    </row>
    <row r="256" spans="1:33" ht="15.75" customHeight="1" x14ac:dyDescent="0.3">
      <c r="A256" s="87"/>
      <c r="B256" s="117"/>
      <c r="C256" s="90"/>
      <c r="D256" s="11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136"/>
      <c r="X256" s="136"/>
      <c r="Y256" s="136"/>
      <c r="Z256" s="381"/>
      <c r="AA256" s="90"/>
      <c r="AB256" s="87"/>
      <c r="AC256" s="87"/>
      <c r="AD256" s="87"/>
      <c r="AE256" s="87"/>
      <c r="AF256" s="87"/>
      <c r="AG256" s="87"/>
    </row>
    <row r="257" spans="1:33" ht="15.75" customHeight="1" x14ac:dyDescent="0.3">
      <c r="A257" s="87"/>
      <c r="B257" s="117"/>
      <c r="C257" s="90"/>
      <c r="D257" s="11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136"/>
      <c r="X257" s="136"/>
      <c r="Y257" s="136"/>
      <c r="Z257" s="381"/>
      <c r="AA257" s="90"/>
      <c r="AB257" s="87"/>
      <c r="AC257" s="87"/>
      <c r="AD257" s="87"/>
      <c r="AE257" s="87"/>
      <c r="AF257" s="87"/>
      <c r="AG257" s="87"/>
    </row>
    <row r="258" spans="1:33" ht="15.75" customHeight="1" x14ac:dyDescent="0.3">
      <c r="A258" s="87"/>
      <c r="B258" s="117"/>
      <c r="C258" s="90"/>
      <c r="D258" s="11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136"/>
      <c r="X258" s="136"/>
      <c r="Y258" s="136"/>
      <c r="Z258" s="381"/>
      <c r="AA258" s="90"/>
      <c r="AB258" s="87"/>
      <c r="AC258" s="87"/>
      <c r="AD258" s="87"/>
      <c r="AE258" s="87"/>
      <c r="AF258" s="87"/>
      <c r="AG258" s="87"/>
    </row>
    <row r="259" spans="1:33" ht="15.75" customHeight="1" x14ac:dyDescent="0.3">
      <c r="A259" s="87"/>
      <c r="B259" s="117"/>
      <c r="C259" s="90"/>
      <c r="D259" s="11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136"/>
      <c r="X259" s="136"/>
      <c r="Y259" s="136"/>
      <c r="Z259" s="381"/>
      <c r="AA259" s="90"/>
      <c r="AB259" s="87"/>
      <c r="AC259" s="87"/>
      <c r="AD259" s="87"/>
      <c r="AE259" s="87"/>
      <c r="AF259" s="87"/>
      <c r="AG259" s="87"/>
    </row>
    <row r="260" spans="1:33" ht="15.75" customHeight="1" x14ac:dyDescent="0.3">
      <c r="A260" s="87"/>
      <c r="B260" s="117"/>
      <c r="C260" s="90"/>
      <c r="D260" s="11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136"/>
      <c r="X260" s="136"/>
      <c r="Y260" s="136"/>
      <c r="Z260" s="381"/>
      <c r="AA260" s="90"/>
      <c r="AB260" s="87"/>
      <c r="AC260" s="87"/>
      <c r="AD260" s="87"/>
      <c r="AE260" s="87"/>
      <c r="AF260" s="87"/>
      <c r="AG260" s="87"/>
    </row>
    <row r="261" spans="1:33" ht="15.75" customHeight="1" x14ac:dyDescent="0.3">
      <c r="A261" s="87"/>
      <c r="B261" s="117"/>
      <c r="C261" s="90"/>
      <c r="D261" s="11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136"/>
      <c r="X261" s="136"/>
      <c r="Y261" s="136"/>
      <c r="Z261" s="381"/>
      <c r="AA261" s="90"/>
      <c r="AB261" s="87"/>
      <c r="AC261" s="87"/>
      <c r="AD261" s="87"/>
      <c r="AE261" s="87"/>
      <c r="AF261" s="87"/>
      <c r="AG261" s="87"/>
    </row>
    <row r="262" spans="1:33" ht="15.75" customHeight="1" x14ac:dyDescent="0.3">
      <c r="A262" s="87"/>
      <c r="B262" s="117"/>
      <c r="C262" s="90"/>
      <c r="D262" s="11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136"/>
      <c r="X262" s="136"/>
      <c r="Y262" s="136"/>
      <c r="Z262" s="381"/>
      <c r="AA262" s="90"/>
      <c r="AB262" s="87"/>
      <c r="AC262" s="87"/>
      <c r="AD262" s="87"/>
      <c r="AE262" s="87"/>
      <c r="AF262" s="87"/>
      <c r="AG262" s="87"/>
    </row>
    <row r="263" spans="1:33" ht="15.75" customHeight="1" x14ac:dyDescent="0.3">
      <c r="A263" s="87"/>
      <c r="B263" s="117"/>
      <c r="C263" s="90"/>
      <c r="D263" s="11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136"/>
      <c r="X263" s="136"/>
      <c r="Y263" s="136"/>
      <c r="Z263" s="381"/>
      <c r="AA263" s="90"/>
      <c r="AB263" s="87"/>
      <c r="AC263" s="87"/>
      <c r="AD263" s="87"/>
      <c r="AE263" s="87"/>
      <c r="AF263" s="87"/>
      <c r="AG263" s="87"/>
    </row>
    <row r="264" spans="1:33" ht="15.75" customHeight="1" x14ac:dyDescent="0.3">
      <c r="A264" s="87"/>
      <c r="B264" s="117"/>
      <c r="C264" s="90"/>
      <c r="D264" s="11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136"/>
      <c r="X264" s="136"/>
      <c r="Y264" s="136"/>
      <c r="Z264" s="381"/>
      <c r="AA264" s="90"/>
      <c r="AB264" s="87"/>
      <c r="AC264" s="87"/>
      <c r="AD264" s="87"/>
      <c r="AE264" s="87"/>
      <c r="AF264" s="87"/>
      <c r="AG264" s="87"/>
    </row>
    <row r="265" spans="1:33" ht="15.75" customHeight="1" x14ac:dyDescent="0.3">
      <c r="A265" s="87"/>
      <c r="B265" s="117"/>
      <c r="C265" s="90"/>
      <c r="D265" s="11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136"/>
      <c r="X265" s="136"/>
      <c r="Y265" s="136"/>
      <c r="Z265" s="381"/>
      <c r="AA265" s="90"/>
      <c r="AB265" s="87"/>
      <c r="AC265" s="87"/>
      <c r="AD265" s="87"/>
      <c r="AE265" s="87"/>
      <c r="AF265" s="87"/>
      <c r="AG265" s="87"/>
    </row>
    <row r="266" spans="1:33" ht="15.75" customHeight="1" x14ac:dyDescent="0.3">
      <c r="A266" s="87"/>
      <c r="B266" s="117"/>
      <c r="C266" s="90"/>
      <c r="D266" s="11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136"/>
      <c r="X266" s="136"/>
      <c r="Y266" s="136"/>
      <c r="Z266" s="381"/>
      <c r="AA266" s="90"/>
      <c r="AB266" s="87"/>
      <c r="AC266" s="87"/>
      <c r="AD266" s="87"/>
      <c r="AE266" s="87"/>
      <c r="AF266" s="87"/>
      <c r="AG266" s="87"/>
    </row>
    <row r="267" spans="1:33" ht="15.75" customHeight="1" x14ac:dyDescent="0.3">
      <c r="A267" s="87"/>
      <c r="B267" s="117"/>
      <c r="C267" s="90"/>
      <c r="D267" s="11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136"/>
      <c r="X267" s="136"/>
      <c r="Y267" s="136"/>
      <c r="Z267" s="381"/>
      <c r="AA267" s="90"/>
      <c r="AB267" s="87"/>
      <c r="AC267" s="87"/>
      <c r="AD267" s="87"/>
      <c r="AE267" s="87"/>
      <c r="AF267" s="87"/>
      <c r="AG267" s="87"/>
    </row>
    <row r="268" spans="1:33" ht="15.75" customHeight="1" x14ac:dyDescent="0.3">
      <c r="A268" s="87"/>
      <c r="B268" s="117"/>
      <c r="C268" s="90"/>
      <c r="D268" s="11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136"/>
      <c r="X268" s="136"/>
      <c r="Y268" s="136"/>
      <c r="Z268" s="381"/>
      <c r="AA268" s="90"/>
      <c r="AB268" s="87"/>
      <c r="AC268" s="87"/>
      <c r="AD268" s="87"/>
      <c r="AE268" s="87"/>
      <c r="AF268" s="87"/>
      <c r="AG268" s="87"/>
    </row>
    <row r="269" spans="1:33" ht="15.75" customHeight="1" x14ac:dyDescent="0.3">
      <c r="A269" s="87"/>
      <c r="B269" s="117"/>
      <c r="C269" s="90"/>
      <c r="D269" s="11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136"/>
      <c r="X269" s="136"/>
      <c r="Y269" s="136"/>
      <c r="Z269" s="381"/>
      <c r="AA269" s="90"/>
      <c r="AB269" s="87"/>
      <c r="AC269" s="87"/>
      <c r="AD269" s="87"/>
      <c r="AE269" s="87"/>
      <c r="AF269" s="87"/>
      <c r="AG269" s="87"/>
    </row>
    <row r="270" spans="1:33" ht="15.75" customHeight="1" x14ac:dyDescent="0.3">
      <c r="A270" s="87"/>
      <c r="B270" s="117"/>
      <c r="C270" s="90"/>
      <c r="D270" s="11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136"/>
      <c r="X270" s="136"/>
      <c r="Y270" s="136"/>
      <c r="Z270" s="381"/>
      <c r="AA270" s="90"/>
      <c r="AB270" s="87"/>
      <c r="AC270" s="87"/>
      <c r="AD270" s="87"/>
      <c r="AE270" s="87"/>
      <c r="AF270" s="87"/>
      <c r="AG270" s="87"/>
    </row>
    <row r="271" spans="1:33" ht="15.75" customHeight="1" x14ac:dyDescent="0.3">
      <c r="A271" s="87"/>
      <c r="B271" s="117"/>
      <c r="C271" s="90"/>
      <c r="D271" s="11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136"/>
      <c r="X271" s="136"/>
      <c r="Y271" s="136"/>
      <c r="Z271" s="381"/>
      <c r="AA271" s="90"/>
      <c r="AB271" s="87"/>
      <c r="AC271" s="87"/>
      <c r="AD271" s="87"/>
      <c r="AE271" s="87"/>
      <c r="AF271" s="87"/>
      <c r="AG271" s="87"/>
    </row>
    <row r="272" spans="1:33" ht="15.75" customHeight="1" x14ac:dyDescent="0.3">
      <c r="A272" s="87"/>
      <c r="B272" s="117"/>
      <c r="C272" s="90"/>
      <c r="D272" s="11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136"/>
      <c r="X272" s="136"/>
      <c r="Y272" s="136"/>
      <c r="Z272" s="381"/>
      <c r="AA272" s="90"/>
      <c r="AB272" s="87"/>
      <c r="AC272" s="87"/>
      <c r="AD272" s="87"/>
      <c r="AE272" s="87"/>
      <c r="AF272" s="87"/>
      <c r="AG272" s="87"/>
    </row>
    <row r="273" spans="1:33" ht="15.75" customHeight="1" x14ac:dyDescent="0.3">
      <c r="A273" s="87"/>
      <c r="B273" s="117"/>
      <c r="C273" s="90"/>
      <c r="D273" s="11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136"/>
      <c r="X273" s="136"/>
      <c r="Y273" s="136"/>
      <c r="Z273" s="381"/>
      <c r="AA273" s="90"/>
      <c r="AB273" s="87"/>
      <c r="AC273" s="87"/>
      <c r="AD273" s="87"/>
      <c r="AE273" s="87"/>
      <c r="AF273" s="87"/>
      <c r="AG273" s="87"/>
    </row>
    <row r="274" spans="1:33" ht="15.75" customHeight="1" x14ac:dyDescent="0.3">
      <c r="A274" s="87"/>
      <c r="B274" s="117"/>
      <c r="C274" s="90"/>
      <c r="D274" s="11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136"/>
      <c r="X274" s="136"/>
      <c r="Y274" s="136"/>
      <c r="Z274" s="381"/>
      <c r="AA274" s="90"/>
      <c r="AB274" s="87"/>
      <c r="AC274" s="87"/>
      <c r="AD274" s="87"/>
      <c r="AE274" s="87"/>
      <c r="AF274" s="87"/>
      <c r="AG274" s="87"/>
    </row>
    <row r="275" spans="1:33" ht="15.75" customHeight="1" x14ac:dyDescent="0.3">
      <c r="A275" s="87"/>
      <c r="B275" s="117"/>
      <c r="C275" s="90"/>
      <c r="D275" s="11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136"/>
      <c r="X275" s="136"/>
      <c r="Y275" s="136"/>
      <c r="Z275" s="381"/>
      <c r="AA275" s="90"/>
      <c r="AB275" s="87"/>
      <c r="AC275" s="87"/>
      <c r="AD275" s="87"/>
      <c r="AE275" s="87"/>
      <c r="AF275" s="87"/>
      <c r="AG275" s="87"/>
    </row>
    <row r="276" spans="1:33" ht="15.75" customHeight="1" x14ac:dyDescent="0.3">
      <c r="A276" s="87"/>
      <c r="B276" s="117"/>
      <c r="C276" s="90"/>
      <c r="D276" s="11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136"/>
      <c r="X276" s="136"/>
      <c r="Y276" s="136"/>
      <c r="Z276" s="381"/>
      <c r="AA276" s="90"/>
      <c r="AB276" s="87"/>
      <c r="AC276" s="87"/>
      <c r="AD276" s="87"/>
      <c r="AE276" s="87"/>
      <c r="AF276" s="87"/>
      <c r="AG276" s="87"/>
    </row>
    <row r="277" spans="1:33" ht="15.75" customHeight="1" x14ac:dyDescent="0.3">
      <c r="A277" s="87"/>
      <c r="B277" s="117"/>
      <c r="C277" s="90"/>
      <c r="D277" s="11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136"/>
      <c r="X277" s="136"/>
      <c r="Y277" s="136"/>
      <c r="Z277" s="381"/>
      <c r="AA277" s="90"/>
      <c r="AB277" s="87"/>
      <c r="AC277" s="87"/>
      <c r="AD277" s="87"/>
      <c r="AE277" s="87"/>
      <c r="AF277" s="87"/>
      <c r="AG277" s="87"/>
    </row>
    <row r="278" spans="1:33" ht="15.75" customHeight="1" x14ac:dyDescent="0.3">
      <c r="A278" s="87"/>
      <c r="B278" s="117"/>
      <c r="C278" s="90"/>
      <c r="D278" s="11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136"/>
      <c r="X278" s="136"/>
      <c r="Y278" s="136"/>
      <c r="Z278" s="381"/>
      <c r="AA278" s="90"/>
      <c r="AB278" s="87"/>
      <c r="AC278" s="87"/>
      <c r="AD278" s="87"/>
      <c r="AE278" s="87"/>
      <c r="AF278" s="87"/>
      <c r="AG278" s="87"/>
    </row>
    <row r="279" spans="1:33" ht="15.75" customHeight="1" x14ac:dyDescent="0.3">
      <c r="A279" s="87"/>
      <c r="B279" s="117"/>
      <c r="C279" s="90"/>
      <c r="D279" s="11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136"/>
      <c r="X279" s="136"/>
      <c r="Y279" s="136"/>
      <c r="Z279" s="381"/>
      <c r="AA279" s="90"/>
      <c r="AB279" s="87"/>
      <c r="AC279" s="87"/>
      <c r="AD279" s="87"/>
      <c r="AE279" s="87"/>
      <c r="AF279" s="87"/>
      <c r="AG279" s="87"/>
    </row>
    <row r="280" spans="1:33" ht="15.75" customHeight="1" x14ac:dyDescent="0.3">
      <c r="A280" s="87"/>
      <c r="B280" s="117"/>
      <c r="C280" s="90"/>
      <c r="D280" s="11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136"/>
      <c r="X280" s="136"/>
      <c r="Y280" s="136"/>
      <c r="Z280" s="381"/>
      <c r="AA280" s="90"/>
      <c r="AB280" s="87"/>
      <c r="AC280" s="87"/>
      <c r="AD280" s="87"/>
      <c r="AE280" s="87"/>
      <c r="AF280" s="87"/>
      <c r="AG280" s="87"/>
    </row>
    <row r="281" spans="1:33" ht="15.75" customHeight="1" x14ac:dyDescent="0.3">
      <c r="A281" s="87"/>
      <c r="B281" s="117"/>
      <c r="C281" s="90"/>
      <c r="D281" s="11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136"/>
      <c r="X281" s="136"/>
      <c r="Y281" s="136"/>
      <c r="Z281" s="381"/>
      <c r="AA281" s="90"/>
      <c r="AB281" s="87"/>
      <c r="AC281" s="87"/>
      <c r="AD281" s="87"/>
      <c r="AE281" s="87"/>
      <c r="AF281" s="87"/>
      <c r="AG281" s="87"/>
    </row>
    <row r="282" spans="1:33" ht="15.75" customHeight="1" x14ac:dyDescent="0.3">
      <c r="A282" s="87"/>
      <c r="B282" s="117"/>
      <c r="C282" s="90"/>
      <c r="D282" s="11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136"/>
      <c r="X282" s="136"/>
      <c r="Y282" s="136"/>
      <c r="Z282" s="381"/>
      <c r="AA282" s="90"/>
      <c r="AB282" s="87"/>
      <c r="AC282" s="87"/>
      <c r="AD282" s="87"/>
      <c r="AE282" s="87"/>
      <c r="AF282" s="87"/>
      <c r="AG282" s="87"/>
    </row>
    <row r="283" spans="1:33" ht="15.75" customHeight="1" x14ac:dyDescent="0.3">
      <c r="A283" s="87"/>
      <c r="B283" s="117"/>
      <c r="C283" s="90"/>
      <c r="D283" s="11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136"/>
      <c r="X283" s="136"/>
      <c r="Y283" s="136"/>
      <c r="Z283" s="381"/>
      <c r="AA283" s="90"/>
      <c r="AB283" s="87"/>
      <c r="AC283" s="87"/>
      <c r="AD283" s="87"/>
      <c r="AE283" s="87"/>
      <c r="AF283" s="87"/>
      <c r="AG283" s="87"/>
    </row>
    <row r="284" spans="1:33" ht="15.75" customHeight="1" x14ac:dyDescent="0.3">
      <c r="A284" s="87"/>
      <c r="B284" s="117"/>
      <c r="C284" s="90"/>
      <c r="D284" s="11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136"/>
      <c r="X284" s="136"/>
      <c r="Y284" s="136"/>
      <c r="Z284" s="381"/>
      <c r="AA284" s="90"/>
      <c r="AB284" s="87"/>
      <c r="AC284" s="87"/>
      <c r="AD284" s="87"/>
      <c r="AE284" s="87"/>
      <c r="AF284" s="87"/>
      <c r="AG284" s="87"/>
    </row>
    <row r="285" spans="1:33" ht="15.75" customHeight="1" x14ac:dyDescent="0.3">
      <c r="A285" s="87"/>
      <c r="B285" s="117"/>
      <c r="C285" s="90"/>
      <c r="D285" s="11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136"/>
      <c r="X285" s="136"/>
      <c r="Y285" s="136"/>
      <c r="Z285" s="381"/>
      <c r="AA285" s="90"/>
      <c r="AB285" s="87"/>
      <c r="AC285" s="87"/>
      <c r="AD285" s="87"/>
      <c r="AE285" s="87"/>
      <c r="AF285" s="87"/>
      <c r="AG285" s="87"/>
    </row>
    <row r="286" spans="1:33" ht="15.75" customHeight="1" x14ac:dyDescent="0.3">
      <c r="A286" s="87"/>
      <c r="B286" s="117"/>
      <c r="C286" s="90"/>
      <c r="D286" s="11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136"/>
      <c r="X286" s="136"/>
      <c r="Y286" s="136"/>
      <c r="Z286" s="381"/>
      <c r="AA286" s="90"/>
      <c r="AB286" s="87"/>
      <c r="AC286" s="87"/>
      <c r="AD286" s="87"/>
      <c r="AE286" s="87"/>
      <c r="AF286" s="87"/>
      <c r="AG286" s="87"/>
    </row>
    <row r="287" spans="1:33" ht="15.75" customHeight="1" x14ac:dyDescent="0.3">
      <c r="A287" s="87"/>
      <c r="B287" s="117"/>
      <c r="C287" s="90"/>
      <c r="D287" s="11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136"/>
      <c r="X287" s="136"/>
      <c r="Y287" s="136"/>
      <c r="Z287" s="381"/>
      <c r="AA287" s="90"/>
      <c r="AB287" s="87"/>
      <c r="AC287" s="87"/>
      <c r="AD287" s="87"/>
      <c r="AE287" s="87"/>
      <c r="AF287" s="87"/>
      <c r="AG287" s="87"/>
    </row>
    <row r="288" spans="1:33" ht="15.75" customHeight="1" x14ac:dyDescent="0.3">
      <c r="A288" s="87"/>
      <c r="B288" s="117"/>
      <c r="C288" s="90"/>
      <c r="D288" s="11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136"/>
      <c r="X288" s="136"/>
      <c r="Y288" s="136"/>
      <c r="Z288" s="381"/>
      <c r="AA288" s="90"/>
      <c r="AB288" s="87"/>
      <c r="AC288" s="87"/>
      <c r="AD288" s="87"/>
      <c r="AE288" s="87"/>
      <c r="AF288" s="87"/>
      <c r="AG288" s="87"/>
    </row>
    <row r="289" spans="1:33" ht="15.75" customHeight="1" x14ac:dyDescent="0.3">
      <c r="A289" s="87"/>
      <c r="B289" s="117"/>
      <c r="C289" s="90"/>
      <c r="D289" s="11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136"/>
      <c r="X289" s="136"/>
      <c r="Y289" s="136"/>
      <c r="Z289" s="381"/>
      <c r="AA289" s="90"/>
      <c r="AB289" s="87"/>
      <c r="AC289" s="87"/>
      <c r="AD289" s="87"/>
      <c r="AE289" s="87"/>
      <c r="AF289" s="87"/>
      <c r="AG289" s="87"/>
    </row>
    <row r="290" spans="1:33" ht="15.75" customHeight="1" x14ac:dyDescent="0.3">
      <c r="A290" s="87"/>
      <c r="B290" s="117"/>
      <c r="C290" s="90"/>
      <c r="D290" s="11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136"/>
      <c r="X290" s="136"/>
      <c r="Y290" s="136"/>
      <c r="Z290" s="381"/>
      <c r="AA290" s="90"/>
      <c r="AB290" s="87"/>
      <c r="AC290" s="87"/>
      <c r="AD290" s="87"/>
      <c r="AE290" s="87"/>
      <c r="AF290" s="87"/>
      <c r="AG290" s="87"/>
    </row>
    <row r="291" spans="1:33" ht="15.75" customHeight="1" x14ac:dyDescent="0.3">
      <c r="A291" s="87"/>
      <c r="B291" s="117"/>
      <c r="C291" s="90"/>
      <c r="D291" s="11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136"/>
      <c r="X291" s="136"/>
      <c r="Y291" s="136"/>
      <c r="Z291" s="381"/>
      <c r="AA291" s="90"/>
      <c r="AB291" s="87"/>
      <c r="AC291" s="87"/>
      <c r="AD291" s="87"/>
      <c r="AE291" s="87"/>
      <c r="AF291" s="87"/>
      <c r="AG291" s="87"/>
    </row>
    <row r="292" spans="1:33" ht="15.75" customHeight="1" x14ac:dyDescent="0.3">
      <c r="A292" s="87"/>
      <c r="B292" s="117"/>
      <c r="C292" s="90"/>
      <c r="D292" s="11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136"/>
      <c r="X292" s="136"/>
      <c r="Y292" s="136"/>
      <c r="Z292" s="381"/>
      <c r="AA292" s="90"/>
      <c r="AB292" s="87"/>
      <c r="AC292" s="87"/>
      <c r="AD292" s="87"/>
      <c r="AE292" s="87"/>
      <c r="AF292" s="87"/>
      <c r="AG292" s="87"/>
    </row>
    <row r="293" spans="1:33" ht="15.75" customHeight="1" x14ac:dyDescent="0.3">
      <c r="A293" s="87"/>
      <c r="B293" s="117"/>
      <c r="C293" s="90"/>
      <c r="D293" s="11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136"/>
      <c r="X293" s="136"/>
      <c r="Y293" s="136"/>
      <c r="Z293" s="381"/>
      <c r="AA293" s="90"/>
      <c r="AB293" s="87"/>
      <c r="AC293" s="87"/>
      <c r="AD293" s="87"/>
      <c r="AE293" s="87"/>
      <c r="AF293" s="87"/>
      <c r="AG293" s="87"/>
    </row>
    <row r="294" spans="1:33" ht="15.75" customHeight="1" x14ac:dyDescent="0.3">
      <c r="A294" s="87"/>
      <c r="B294" s="117"/>
      <c r="C294" s="90"/>
      <c r="D294" s="11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136"/>
      <c r="X294" s="136"/>
      <c r="Y294" s="136"/>
      <c r="Z294" s="381"/>
      <c r="AA294" s="90"/>
      <c r="AB294" s="87"/>
      <c r="AC294" s="87"/>
      <c r="AD294" s="87"/>
      <c r="AE294" s="87"/>
      <c r="AF294" s="87"/>
      <c r="AG294" s="87"/>
    </row>
    <row r="295" spans="1:33" ht="15.75" customHeight="1" x14ac:dyDescent="0.3">
      <c r="A295" s="87"/>
      <c r="B295" s="117"/>
      <c r="C295" s="90"/>
      <c r="D295" s="11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136"/>
      <c r="X295" s="136"/>
      <c r="Y295" s="136"/>
      <c r="Z295" s="381"/>
      <c r="AA295" s="90"/>
      <c r="AB295" s="87"/>
      <c r="AC295" s="87"/>
      <c r="AD295" s="87"/>
      <c r="AE295" s="87"/>
      <c r="AF295" s="87"/>
      <c r="AG295" s="87"/>
    </row>
    <row r="296" spans="1:33" ht="15.75" customHeight="1" x14ac:dyDescent="0.3">
      <c r="A296" s="87"/>
      <c r="B296" s="117"/>
      <c r="C296" s="90"/>
      <c r="D296" s="11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136"/>
      <c r="X296" s="136"/>
      <c r="Y296" s="136"/>
      <c r="Z296" s="381"/>
      <c r="AA296" s="90"/>
      <c r="AB296" s="87"/>
      <c r="AC296" s="87"/>
      <c r="AD296" s="87"/>
      <c r="AE296" s="87"/>
      <c r="AF296" s="87"/>
      <c r="AG296" s="87"/>
    </row>
    <row r="297" spans="1:33" ht="15.75" customHeight="1" x14ac:dyDescent="0.3">
      <c r="A297" s="87"/>
      <c r="B297" s="117"/>
      <c r="C297" s="90"/>
      <c r="D297" s="11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136"/>
      <c r="X297" s="136"/>
      <c r="Y297" s="136"/>
      <c r="Z297" s="381"/>
      <c r="AA297" s="90"/>
      <c r="AB297" s="87"/>
      <c r="AC297" s="87"/>
      <c r="AD297" s="87"/>
      <c r="AE297" s="87"/>
      <c r="AF297" s="87"/>
      <c r="AG297" s="87"/>
    </row>
    <row r="298" spans="1:33" ht="15.75" customHeight="1" x14ac:dyDescent="0.3">
      <c r="A298" s="87"/>
      <c r="B298" s="117"/>
      <c r="C298" s="90"/>
      <c r="D298" s="11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136"/>
      <c r="X298" s="136"/>
      <c r="Y298" s="136"/>
      <c r="Z298" s="381"/>
      <c r="AA298" s="90"/>
      <c r="AB298" s="87"/>
      <c r="AC298" s="87"/>
      <c r="AD298" s="87"/>
      <c r="AE298" s="87"/>
      <c r="AF298" s="87"/>
      <c r="AG298" s="87"/>
    </row>
    <row r="299" spans="1:33" ht="15.75" customHeight="1" x14ac:dyDescent="0.3">
      <c r="A299" s="87"/>
      <c r="B299" s="117"/>
      <c r="C299" s="90"/>
      <c r="D299" s="11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136"/>
      <c r="X299" s="136"/>
      <c r="Y299" s="136"/>
      <c r="Z299" s="381"/>
      <c r="AA299" s="90"/>
      <c r="AB299" s="87"/>
      <c r="AC299" s="87"/>
      <c r="AD299" s="87"/>
      <c r="AE299" s="87"/>
      <c r="AF299" s="87"/>
      <c r="AG299" s="87"/>
    </row>
    <row r="300" spans="1:33" ht="15.75" customHeight="1" x14ac:dyDescent="0.3">
      <c r="A300" s="87"/>
      <c r="B300" s="117"/>
      <c r="C300" s="90"/>
      <c r="D300" s="11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136"/>
      <c r="X300" s="136"/>
      <c r="Y300" s="136"/>
      <c r="Z300" s="381"/>
      <c r="AA300" s="90"/>
      <c r="AB300" s="87"/>
      <c r="AC300" s="87"/>
      <c r="AD300" s="87"/>
      <c r="AE300" s="87"/>
      <c r="AF300" s="87"/>
      <c r="AG300" s="87"/>
    </row>
    <row r="301" spans="1:33" ht="15.75" customHeight="1" x14ac:dyDescent="0.3">
      <c r="A301" s="87"/>
      <c r="B301" s="117"/>
      <c r="C301" s="90"/>
      <c r="D301" s="11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136"/>
      <c r="X301" s="136"/>
      <c r="Y301" s="136"/>
      <c r="Z301" s="381"/>
      <c r="AA301" s="90"/>
      <c r="AB301" s="87"/>
      <c r="AC301" s="87"/>
      <c r="AD301" s="87"/>
      <c r="AE301" s="87"/>
      <c r="AF301" s="87"/>
      <c r="AG301" s="87"/>
    </row>
    <row r="302" spans="1:33" ht="15.75" customHeight="1" x14ac:dyDescent="0.3">
      <c r="A302" s="87"/>
      <c r="B302" s="117"/>
      <c r="C302" s="90"/>
      <c r="D302" s="11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136"/>
      <c r="X302" s="136"/>
      <c r="Y302" s="136"/>
      <c r="Z302" s="381"/>
      <c r="AA302" s="90"/>
      <c r="AB302" s="87"/>
      <c r="AC302" s="87"/>
      <c r="AD302" s="87"/>
      <c r="AE302" s="87"/>
      <c r="AF302" s="87"/>
      <c r="AG302" s="87"/>
    </row>
    <row r="303" spans="1:33" ht="15.75" customHeight="1" x14ac:dyDescent="0.3">
      <c r="A303" s="87"/>
      <c r="B303" s="117"/>
      <c r="C303" s="90"/>
      <c r="D303" s="11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136"/>
      <c r="X303" s="136"/>
      <c r="Y303" s="136"/>
      <c r="Z303" s="381"/>
      <c r="AA303" s="90"/>
      <c r="AB303" s="87"/>
      <c r="AC303" s="87"/>
      <c r="AD303" s="87"/>
      <c r="AE303" s="87"/>
      <c r="AF303" s="87"/>
      <c r="AG303" s="87"/>
    </row>
    <row r="304" spans="1:33" ht="15.75" customHeight="1" x14ac:dyDescent="0.3">
      <c r="A304" s="87"/>
      <c r="B304" s="117"/>
      <c r="C304" s="90"/>
      <c r="D304" s="11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136"/>
      <c r="X304" s="136"/>
      <c r="Y304" s="136"/>
      <c r="Z304" s="381"/>
      <c r="AA304" s="90"/>
      <c r="AB304" s="87"/>
      <c r="AC304" s="87"/>
      <c r="AD304" s="87"/>
      <c r="AE304" s="87"/>
      <c r="AF304" s="87"/>
      <c r="AG304" s="87"/>
    </row>
    <row r="305" spans="1:33" ht="15.75" customHeight="1" x14ac:dyDescent="0.3">
      <c r="A305" s="87"/>
      <c r="B305" s="117"/>
      <c r="C305" s="90"/>
      <c r="D305" s="11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136"/>
      <c r="X305" s="136"/>
      <c r="Y305" s="136"/>
      <c r="Z305" s="381"/>
      <c r="AA305" s="90"/>
      <c r="AB305" s="87"/>
      <c r="AC305" s="87"/>
      <c r="AD305" s="87"/>
      <c r="AE305" s="87"/>
      <c r="AF305" s="87"/>
      <c r="AG305" s="87"/>
    </row>
    <row r="306" spans="1:33" ht="15.75" customHeight="1" x14ac:dyDescent="0.3">
      <c r="A306" s="87"/>
      <c r="B306" s="117"/>
      <c r="C306" s="90"/>
      <c r="D306" s="11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136"/>
      <c r="X306" s="136"/>
      <c r="Y306" s="136"/>
      <c r="Z306" s="381"/>
      <c r="AA306" s="90"/>
      <c r="AB306" s="87"/>
      <c r="AC306" s="87"/>
      <c r="AD306" s="87"/>
      <c r="AE306" s="87"/>
      <c r="AF306" s="87"/>
      <c r="AG306" s="87"/>
    </row>
    <row r="307" spans="1:33" ht="15.75" customHeight="1" x14ac:dyDescent="0.3">
      <c r="A307" s="87"/>
      <c r="B307" s="117"/>
      <c r="C307" s="90"/>
      <c r="D307" s="11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136"/>
      <c r="X307" s="136"/>
      <c r="Y307" s="136"/>
      <c r="Z307" s="381"/>
      <c r="AA307" s="90"/>
      <c r="AB307" s="87"/>
      <c r="AC307" s="87"/>
      <c r="AD307" s="87"/>
      <c r="AE307" s="87"/>
      <c r="AF307" s="87"/>
      <c r="AG307" s="87"/>
    </row>
    <row r="308" spans="1:33" ht="15.75" customHeight="1" x14ac:dyDescent="0.3">
      <c r="A308" s="87"/>
      <c r="B308" s="117"/>
      <c r="C308" s="90"/>
      <c r="D308" s="11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136"/>
      <c r="X308" s="136"/>
      <c r="Y308" s="136"/>
      <c r="Z308" s="381"/>
      <c r="AA308" s="90"/>
      <c r="AB308" s="87"/>
      <c r="AC308" s="87"/>
      <c r="AD308" s="87"/>
      <c r="AE308" s="87"/>
      <c r="AF308" s="87"/>
      <c r="AG308" s="87"/>
    </row>
    <row r="309" spans="1:33" ht="15.75" customHeight="1" x14ac:dyDescent="0.3">
      <c r="A309" s="87"/>
      <c r="B309" s="117"/>
      <c r="C309" s="90"/>
      <c r="D309" s="11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136"/>
      <c r="X309" s="136"/>
      <c r="Y309" s="136"/>
      <c r="Z309" s="381"/>
      <c r="AA309" s="90"/>
      <c r="AB309" s="87"/>
      <c r="AC309" s="87"/>
      <c r="AD309" s="87"/>
      <c r="AE309" s="87"/>
      <c r="AF309" s="87"/>
      <c r="AG309" s="87"/>
    </row>
    <row r="310" spans="1:33" ht="15.75" customHeight="1" x14ac:dyDescent="0.3">
      <c r="A310" s="87"/>
      <c r="B310" s="117"/>
      <c r="C310" s="90"/>
      <c r="D310" s="11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136"/>
      <c r="X310" s="136"/>
      <c r="Y310" s="136"/>
      <c r="Z310" s="381"/>
      <c r="AA310" s="90"/>
      <c r="AB310" s="87"/>
      <c r="AC310" s="87"/>
      <c r="AD310" s="87"/>
      <c r="AE310" s="87"/>
      <c r="AF310" s="87"/>
      <c r="AG310" s="87"/>
    </row>
    <row r="311" spans="1:33" ht="15.75" customHeight="1" x14ac:dyDescent="0.3">
      <c r="A311" s="87"/>
      <c r="B311" s="117"/>
      <c r="C311" s="90"/>
      <c r="D311" s="11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136"/>
      <c r="X311" s="136"/>
      <c r="Y311" s="136"/>
      <c r="Z311" s="381"/>
      <c r="AA311" s="90"/>
      <c r="AB311" s="87"/>
      <c r="AC311" s="87"/>
      <c r="AD311" s="87"/>
      <c r="AE311" s="87"/>
      <c r="AF311" s="87"/>
      <c r="AG311" s="87"/>
    </row>
    <row r="312" spans="1:33" ht="15.75" customHeight="1" x14ac:dyDescent="0.3">
      <c r="A312" s="87"/>
      <c r="B312" s="117"/>
      <c r="C312" s="90"/>
      <c r="D312" s="11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136"/>
      <c r="X312" s="136"/>
      <c r="Y312" s="136"/>
      <c r="Z312" s="381"/>
      <c r="AA312" s="90"/>
      <c r="AB312" s="87"/>
      <c r="AC312" s="87"/>
      <c r="AD312" s="87"/>
      <c r="AE312" s="87"/>
      <c r="AF312" s="87"/>
      <c r="AG312" s="87"/>
    </row>
    <row r="313" spans="1:33" ht="15.75" customHeight="1" x14ac:dyDescent="0.3">
      <c r="A313" s="87"/>
      <c r="B313" s="117"/>
      <c r="C313" s="90"/>
      <c r="D313" s="11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136"/>
      <c r="X313" s="136"/>
      <c r="Y313" s="136"/>
      <c r="Z313" s="381"/>
      <c r="AA313" s="90"/>
      <c r="AB313" s="87"/>
      <c r="AC313" s="87"/>
      <c r="AD313" s="87"/>
      <c r="AE313" s="87"/>
      <c r="AF313" s="87"/>
      <c r="AG313" s="87"/>
    </row>
    <row r="314" spans="1:33" ht="15.75" customHeight="1" x14ac:dyDescent="0.3">
      <c r="A314" s="87"/>
      <c r="B314" s="117"/>
      <c r="C314" s="90"/>
      <c r="D314" s="11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136"/>
      <c r="X314" s="136"/>
      <c r="Y314" s="136"/>
      <c r="Z314" s="381"/>
      <c r="AA314" s="90"/>
      <c r="AB314" s="87"/>
      <c r="AC314" s="87"/>
      <c r="AD314" s="87"/>
      <c r="AE314" s="87"/>
      <c r="AF314" s="87"/>
      <c r="AG314" s="87"/>
    </row>
    <row r="315" spans="1:33" ht="15.75" customHeight="1" x14ac:dyDescent="0.3">
      <c r="A315" s="87"/>
      <c r="B315" s="117"/>
      <c r="C315" s="90"/>
      <c r="D315" s="11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136"/>
      <c r="X315" s="136"/>
      <c r="Y315" s="136"/>
      <c r="Z315" s="381"/>
      <c r="AA315" s="90"/>
      <c r="AB315" s="87"/>
      <c r="AC315" s="87"/>
      <c r="AD315" s="87"/>
      <c r="AE315" s="87"/>
      <c r="AF315" s="87"/>
      <c r="AG315" s="87"/>
    </row>
    <row r="316" spans="1:33" ht="15.75" customHeight="1" x14ac:dyDescent="0.3">
      <c r="A316" s="87"/>
      <c r="B316" s="117"/>
      <c r="C316" s="90"/>
      <c r="D316" s="11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136"/>
      <c r="X316" s="136"/>
      <c r="Y316" s="136"/>
      <c r="Z316" s="381"/>
      <c r="AA316" s="90"/>
      <c r="AB316" s="87"/>
      <c r="AC316" s="87"/>
      <c r="AD316" s="87"/>
      <c r="AE316" s="87"/>
      <c r="AF316" s="87"/>
      <c r="AG316" s="87"/>
    </row>
    <row r="317" spans="1:33" ht="15.75" customHeight="1" x14ac:dyDescent="0.3">
      <c r="A317" s="87"/>
      <c r="B317" s="117"/>
      <c r="C317" s="90"/>
      <c r="D317" s="11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136"/>
      <c r="X317" s="136"/>
      <c r="Y317" s="136"/>
      <c r="Z317" s="381"/>
      <c r="AA317" s="90"/>
      <c r="AB317" s="87"/>
      <c r="AC317" s="87"/>
      <c r="AD317" s="87"/>
      <c r="AE317" s="87"/>
      <c r="AF317" s="87"/>
      <c r="AG317" s="87"/>
    </row>
    <row r="318" spans="1:33" ht="15.75" customHeight="1" x14ac:dyDescent="0.3">
      <c r="A318" s="87"/>
      <c r="B318" s="117"/>
      <c r="C318" s="90"/>
      <c r="D318" s="11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136"/>
      <c r="X318" s="136"/>
      <c r="Y318" s="136"/>
      <c r="Z318" s="381"/>
      <c r="AA318" s="90"/>
      <c r="AB318" s="87"/>
      <c r="AC318" s="87"/>
      <c r="AD318" s="87"/>
      <c r="AE318" s="87"/>
      <c r="AF318" s="87"/>
      <c r="AG318" s="87"/>
    </row>
    <row r="319" spans="1:33" ht="15.75" customHeight="1" x14ac:dyDescent="0.3">
      <c r="A319" s="87"/>
      <c r="B319" s="117"/>
      <c r="C319" s="90"/>
      <c r="D319" s="11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136"/>
      <c r="X319" s="136"/>
      <c r="Y319" s="136"/>
      <c r="Z319" s="381"/>
      <c r="AA319" s="90"/>
      <c r="AB319" s="87"/>
      <c r="AC319" s="87"/>
      <c r="AD319" s="87"/>
      <c r="AE319" s="87"/>
      <c r="AF319" s="87"/>
      <c r="AG319" s="87"/>
    </row>
    <row r="320" spans="1:33" ht="15.75" customHeight="1" x14ac:dyDescent="0.3">
      <c r="A320" s="87"/>
      <c r="B320" s="117"/>
      <c r="C320" s="90"/>
      <c r="D320" s="11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136"/>
      <c r="X320" s="136"/>
      <c r="Y320" s="136"/>
      <c r="Z320" s="381"/>
      <c r="AA320" s="90"/>
      <c r="AB320" s="87"/>
      <c r="AC320" s="87"/>
      <c r="AD320" s="87"/>
      <c r="AE320" s="87"/>
      <c r="AF320" s="87"/>
      <c r="AG320" s="87"/>
    </row>
    <row r="321" spans="1:33" ht="15.75" customHeight="1" x14ac:dyDescent="0.3">
      <c r="A321" s="87"/>
      <c r="B321" s="117"/>
      <c r="C321" s="90"/>
      <c r="D321" s="11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136"/>
      <c r="X321" s="136"/>
      <c r="Y321" s="136"/>
      <c r="Z321" s="381"/>
      <c r="AA321" s="90"/>
      <c r="AB321" s="87"/>
      <c r="AC321" s="87"/>
      <c r="AD321" s="87"/>
      <c r="AE321" s="87"/>
      <c r="AF321" s="87"/>
      <c r="AG321" s="87"/>
    </row>
    <row r="322" spans="1:33" ht="15.75" customHeight="1" x14ac:dyDescent="0.3">
      <c r="A322" s="87"/>
      <c r="B322" s="117"/>
      <c r="C322" s="90"/>
      <c r="D322" s="11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136"/>
      <c r="X322" s="136"/>
      <c r="Y322" s="136"/>
      <c r="Z322" s="381"/>
      <c r="AA322" s="90"/>
      <c r="AB322" s="87"/>
      <c r="AC322" s="87"/>
      <c r="AD322" s="87"/>
      <c r="AE322" s="87"/>
      <c r="AF322" s="87"/>
      <c r="AG322" s="87"/>
    </row>
    <row r="323" spans="1:33" ht="15.75" customHeight="1" x14ac:dyDescent="0.3">
      <c r="A323" s="87"/>
      <c r="B323" s="117"/>
      <c r="C323" s="90"/>
      <c r="D323" s="11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136"/>
      <c r="X323" s="136"/>
      <c r="Y323" s="136"/>
      <c r="Z323" s="381"/>
      <c r="AA323" s="90"/>
      <c r="AB323" s="87"/>
      <c r="AC323" s="87"/>
      <c r="AD323" s="87"/>
      <c r="AE323" s="87"/>
      <c r="AF323" s="87"/>
      <c r="AG323" s="87"/>
    </row>
    <row r="324" spans="1:33" ht="15.75" customHeight="1" x14ac:dyDescent="0.3">
      <c r="A324" s="87"/>
      <c r="B324" s="117"/>
      <c r="C324" s="90"/>
      <c r="D324" s="11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136"/>
      <c r="X324" s="136"/>
      <c r="Y324" s="136"/>
      <c r="Z324" s="381"/>
      <c r="AA324" s="90"/>
      <c r="AB324" s="87"/>
      <c r="AC324" s="87"/>
      <c r="AD324" s="87"/>
      <c r="AE324" s="87"/>
      <c r="AF324" s="87"/>
      <c r="AG324" s="87"/>
    </row>
    <row r="325" spans="1:33" ht="15.75" customHeight="1" x14ac:dyDescent="0.3">
      <c r="A325" s="87"/>
      <c r="B325" s="117"/>
      <c r="C325" s="90"/>
      <c r="D325" s="11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136"/>
      <c r="X325" s="136"/>
      <c r="Y325" s="136"/>
      <c r="Z325" s="381"/>
      <c r="AA325" s="90"/>
      <c r="AB325" s="87"/>
      <c r="AC325" s="87"/>
      <c r="AD325" s="87"/>
      <c r="AE325" s="87"/>
      <c r="AF325" s="87"/>
      <c r="AG325" s="87"/>
    </row>
    <row r="326" spans="1:33" ht="15.75" customHeight="1" x14ac:dyDescent="0.3">
      <c r="A326" s="87"/>
      <c r="B326" s="117"/>
      <c r="C326" s="90"/>
      <c r="D326" s="11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136"/>
      <c r="X326" s="136"/>
      <c r="Y326" s="136"/>
      <c r="Z326" s="381"/>
      <c r="AA326" s="90"/>
      <c r="AB326" s="87"/>
      <c r="AC326" s="87"/>
      <c r="AD326" s="87"/>
      <c r="AE326" s="87"/>
      <c r="AF326" s="87"/>
      <c r="AG326" s="87"/>
    </row>
    <row r="327" spans="1:33" ht="15.75" customHeight="1" x14ac:dyDescent="0.3">
      <c r="A327" s="87"/>
      <c r="B327" s="117"/>
      <c r="C327" s="90"/>
      <c r="D327" s="11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136"/>
      <c r="X327" s="136"/>
      <c r="Y327" s="136"/>
      <c r="Z327" s="381"/>
      <c r="AA327" s="90"/>
      <c r="AB327" s="87"/>
      <c r="AC327" s="87"/>
      <c r="AD327" s="87"/>
      <c r="AE327" s="87"/>
      <c r="AF327" s="87"/>
      <c r="AG327" s="87"/>
    </row>
    <row r="328" spans="1:33" ht="15.75" customHeight="1" x14ac:dyDescent="0.3">
      <c r="A328" s="87"/>
      <c r="B328" s="117"/>
      <c r="C328" s="90"/>
      <c r="D328" s="11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136"/>
      <c r="X328" s="136"/>
      <c r="Y328" s="136"/>
      <c r="Z328" s="381"/>
      <c r="AA328" s="90"/>
      <c r="AB328" s="87"/>
      <c r="AC328" s="87"/>
      <c r="AD328" s="87"/>
      <c r="AE328" s="87"/>
      <c r="AF328" s="87"/>
      <c r="AG328" s="87"/>
    </row>
    <row r="329" spans="1:33" ht="15.75" customHeight="1" x14ac:dyDescent="0.3">
      <c r="A329" s="87"/>
      <c r="B329" s="117"/>
      <c r="C329" s="90"/>
      <c r="D329" s="11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136"/>
      <c r="X329" s="136"/>
      <c r="Y329" s="136"/>
      <c r="Z329" s="381"/>
      <c r="AA329" s="90"/>
      <c r="AB329" s="87"/>
      <c r="AC329" s="87"/>
      <c r="AD329" s="87"/>
      <c r="AE329" s="87"/>
      <c r="AF329" s="87"/>
      <c r="AG329" s="87"/>
    </row>
    <row r="330" spans="1:33" ht="15.75" customHeight="1" x14ac:dyDescent="0.3">
      <c r="A330" s="87"/>
      <c r="B330" s="117"/>
      <c r="C330" s="90"/>
      <c r="D330" s="11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136"/>
      <c r="X330" s="136"/>
      <c r="Y330" s="136"/>
      <c r="Z330" s="381"/>
      <c r="AA330" s="90"/>
      <c r="AB330" s="87"/>
      <c r="AC330" s="87"/>
      <c r="AD330" s="87"/>
      <c r="AE330" s="87"/>
      <c r="AF330" s="87"/>
      <c r="AG330" s="87"/>
    </row>
    <row r="331" spans="1:33" ht="15.75" customHeight="1" x14ac:dyDescent="0.3">
      <c r="A331" s="87"/>
      <c r="B331" s="117"/>
      <c r="C331" s="90"/>
      <c r="D331" s="11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136"/>
      <c r="X331" s="136"/>
      <c r="Y331" s="136"/>
      <c r="Z331" s="381"/>
      <c r="AA331" s="90"/>
      <c r="AB331" s="87"/>
      <c r="AC331" s="87"/>
      <c r="AD331" s="87"/>
      <c r="AE331" s="87"/>
      <c r="AF331" s="87"/>
      <c r="AG331" s="87"/>
    </row>
    <row r="332" spans="1:33" ht="15.75" customHeight="1" x14ac:dyDescent="0.3">
      <c r="A332" s="87"/>
      <c r="B332" s="117"/>
      <c r="C332" s="90"/>
      <c r="D332" s="11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136"/>
      <c r="X332" s="136"/>
      <c r="Y332" s="136"/>
      <c r="Z332" s="381"/>
      <c r="AA332" s="90"/>
      <c r="AB332" s="87"/>
      <c r="AC332" s="87"/>
      <c r="AD332" s="87"/>
      <c r="AE332" s="87"/>
      <c r="AF332" s="87"/>
      <c r="AG332" s="87"/>
    </row>
    <row r="333" spans="1:33" ht="15.75" customHeight="1" x14ac:dyDescent="0.3">
      <c r="A333" s="87"/>
      <c r="B333" s="117"/>
      <c r="C333" s="90"/>
      <c r="D333" s="11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136"/>
      <c r="X333" s="136"/>
      <c r="Y333" s="136"/>
      <c r="Z333" s="381"/>
      <c r="AA333" s="90"/>
      <c r="AB333" s="87"/>
      <c r="AC333" s="87"/>
      <c r="AD333" s="87"/>
      <c r="AE333" s="87"/>
      <c r="AF333" s="87"/>
      <c r="AG333" s="87"/>
    </row>
    <row r="334" spans="1:33" ht="15.75" customHeight="1" x14ac:dyDescent="0.3">
      <c r="A334" s="87"/>
      <c r="B334" s="117"/>
      <c r="C334" s="90"/>
      <c r="D334" s="11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136"/>
      <c r="X334" s="136"/>
      <c r="Y334" s="136"/>
      <c r="Z334" s="381"/>
      <c r="AA334" s="90"/>
      <c r="AB334" s="87"/>
      <c r="AC334" s="87"/>
      <c r="AD334" s="87"/>
      <c r="AE334" s="87"/>
      <c r="AF334" s="87"/>
      <c r="AG334" s="87"/>
    </row>
    <row r="335" spans="1:33" ht="15.75" customHeight="1" x14ac:dyDescent="0.3">
      <c r="A335" s="87"/>
      <c r="B335" s="117"/>
      <c r="C335" s="90"/>
      <c r="D335" s="11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136"/>
      <c r="X335" s="136"/>
      <c r="Y335" s="136"/>
      <c r="Z335" s="381"/>
      <c r="AA335" s="90"/>
      <c r="AB335" s="87"/>
      <c r="AC335" s="87"/>
      <c r="AD335" s="87"/>
      <c r="AE335" s="87"/>
      <c r="AF335" s="87"/>
      <c r="AG335" s="87"/>
    </row>
    <row r="336" spans="1:33" ht="15.75" customHeight="1" x14ac:dyDescent="0.3">
      <c r="A336" s="87"/>
      <c r="B336" s="117"/>
      <c r="C336" s="90"/>
      <c r="D336" s="11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136"/>
      <c r="X336" s="136"/>
      <c r="Y336" s="136"/>
      <c r="Z336" s="381"/>
      <c r="AA336" s="90"/>
      <c r="AB336" s="87"/>
      <c r="AC336" s="87"/>
      <c r="AD336" s="87"/>
      <c r="AE336" s="87"/>
      <c r="AF336" s="87"/>
      <c r="AG336" s="87"/>
    </row>
    <row r="337" spans="1:33" ht="15.75" customHeight="1" x14ac:dyDescent="0.3">
      <c r="A337" s="87"/>
      <c r="B337" s="117"/>
      <c r="C337" s="90"/>
      <c r="D337" s="11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136"/>
      <c r="X337" s="136"/>
      <c r="Y337" s="136"/>
      <c r="Z337" s="381"/>
      <c r="AA337" s="90"/>
      <c r="AB337" s="87"/>
      <c r="AC337" s="87"/>
      <c r="AD337" s="87"/>
      <c r="AE337" s="87"/>
      <c r="AF337" s="87"/>
      <c r="AG337" s="87"/>
    </row>
    <row r="338" spans="1:33" ht="15.75" customHeight="1" x14ac:dyDescent="0.3">
      <c r="A338" s="87"/>
      <c r="B338" s="117"/>
      <c r="C338" s="90"/>
      <c r="D338" s="11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136"/>
      <c r="X338" s="136"/>
      <c r="Y338" s="136"/>
      <c r="Z338" s="381"/>
      <c r="AA338" s="90"/>
      <c r="AB338" s="87"/>
      <c r="AC338" s="87"/>
      <c r="AD338" s="87"/>
      <c r="AE338" s="87"/>
      <c r="AF338" s="87"/>
      <c r="AG338" s="87"/>
    </row>
    <row r="339" spans="1:33" ht="15.75" customHeight="1" x14ac:dyDescent="0.3">
      <c r="A339" s="87"/>
      <c r="B339" s="117"/>
      <c r="C339" s="90"/>
      <c r="D339" s="11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136"/>
      <c r="X339" s="136"/>
      <c r="Y339" s="136"/>
      <c r="Z339" s="381"/>
      <c r="AA339" s="90"/>
      <c r="AB339" s="87"/>
      <c r="AC339" s="87"/>
      <c r="AD339" s="87"/>
      <c r="AE339" s="87"/>
      <c r="AF339" s="87"/>
      <c r="AG339" s="87"/>
    </row>
    <row r="340" spans="1:33" ht="15.75" customHeight="1" x14ac:dyDescent="0.3">
      <c r="A340" s="87"/>
      <c r="B340" s="117"/>
      <c r="C340" s="90"/>
      <c r="D340" s="11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136"/>
      <c r="X340" s="136"/>
      <c r="Y340" s="136"/>
      <c r="Z340" s="381"/>
      <c r="AA340" s="90"/>
      <c r="AB340" s="87"/>
      <c r="AC340" s="87"/>
      <c r="AD340" s="87"/>
      <c r="AE340" s="87"/>
      <c r="AF340" s="87"/>
      <c r="AG340" s="87"/>
    </row>
    <row r="341" spans="1:33" ht="15.75" customHeight="1" x14ac:dyDescent="0.3">
      <c r="A341" s="87"/>
      <c r="B341" s="117"/>
      <c r="C341" s="90"/>
      <c r="D341" s="11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136"/>
      <c r="X341" s="136"/>
      <c r="Y341" s="136"/>
      <c r="Z341" s="381"/>
      <c r="AA341" s="90"/>
      <c r="AB341" s="87"/>
      <c r="AC341" s="87"/>
      <c r="AD341" s="87"/>
      <c r="AE341" s="87"/>
      <c r="AF341" s="87"/>
      <c r="AG341" s="87"/>
    </row>
    <row r="342" spans="1:33" ht="15.75" customHeight="1" x14ac:dyDescent="0.3">
      <c r="A342" s="87"/>
      <c r="B342" s="117"/>
      <c r="C342" s="90"/>
      <c r="D342" s="11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136"/>
      <c r="X342" s="136"/>
      <c r="Y342" s="136"/>
      <c r="Z342" s="381"/>
      <c r="AA342" s="90"/>
      <c r="AB342" s="87"/>
      <c r="AC342" s="87"/>
      <c r="AD342" s="87"/>
      <c r="AE342" s="87"/>
      <c r="AF342" s="87"/>
      <c r="AG342" s="87"/>
    </row>
    <row r="343" spans="1:33" ht="15.75" customHeight="1" x14ac:dyDescent="0.3">
      <c r="A343" s="87"/>
      <c r="B343" s="117"/>
      <c r="C343" s="90"/>
      <c r="D343" s="11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136"/>
      <c r="X343" s="136"/>
      <c r="Y343" s="136"/>
      <c r="Z343" s="381"/>
      <c r="AA343" s="90"/>
      <c r="AB343" s="87"/>
      <c r="AC343" s="87"/>
      <c r="AD343" s="87"/>
      <c r="AE343" s="87"/>
      <c r="AF343" s="87"/>
      <c r="AG343" s="87"/>
    </row>
    <row r="344" spans="1:33" ht="15.75" customHeight="1" x14ac:dyDescent="0.3">
      <c r="A344" s="87"/>
      <c r="B344" s="117"/>
      <c r="C344" s="90"/>
      <c r="D344" s="11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136"/>
      <c r="X344" s="136"/>
      <c r="Y344" s="136"/>
      <c r="Z344" s="381"/>
      <c r="AA344" s="90"/>
      <c r="AB344" s="87"/>
      <c r="AC344" s="87"/>
      <c r="AD344" s="87"/>
      <c r="AE344" s="87"/>
      <c r="AF344" s="87"/>
      <c r="AG344" s="87"/>
    </row>
    <row r="345" spans="1:33" ht="15.75" customHeight="1" x14ac:dyDescent="0.3">
      <c r="A345" s="87"/>
      <c r="B345" s="117"/>
      <c r="C345" s="90"/>
      <c r="D345" s="11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136"/>
      <c r="X345" s="136"/>
      <c r="Y345" s="136"/>
      <c r="Z345" s="381"/>
      <c r="AA345" s="90"/>
      <c r="AB345" s="87"/>
      <c r="AC345" s="87"/>
      <c r="AD345" s="87"/>
      <c r="AE345" s="87"/>
      <c r="AF345" s="87"/>
      <c r="AG345" s="87"/>
    </row>
    <row r="346" spans="1:33" ht="15.75" customHeight="1" x14ac:dyDescent="0.3">
      <c r="A346" s="87"/>
      <c r="B346" s="117"/>
      <c r="C346" s="90"/>
      <c r="D346" s="11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136"/>
      <c r="X346" s="136"/>
      <c r="Y346" s="136"/>
      <c r="Z346" s="381"/>
      <c r="AA346" s="90"/>
      <c r="AB346" s="87"/>
      <c r="AC346" s="87"/>
      <c r="AD346" s="87"/>
      <c r="AE346" s="87"/>
      <c r="AF346" s="87"/>
      <c r="AG346" s="87"/>
    </row>
    <row r="347" spans="1:33" ht="15.75" customHeight="1" x14ac:dyDescent="0.3">
      <c r="A347" s="87"/>
      <c r="B347" s="117"/>
      <c r="C347" s="90"/>
      <c r="D347" s="11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136"/>
      <c r="X347" s="136"/>
      <c r="Y347" s="136"/>
      <c r="Z347" s="381"/>
      <c r="AA347" s="90"/>
      <c r="AB347" s="87"/>
      <c r="AC347" s="87"/>
      <c r="AD347" s="87"/>
      <c r="AE347" s="87"/>
      <c r="AF347" s="87"/>
      <c r="AG347" s="87"/>
    </row>
    <row r="348" spans="1:33" ht="15.75" customHeight="1" x14ac:dyDescent="0.3">
      <c r="A348" s="87"/>
      <c r="B348" s="117"/>
      <c r="C348" s="90"/>
      <c r="D348" s="11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136"/>
      <c r="X348" s="136"/>
      <c r="Y348" s="136"/>
      <c r="Z348" s="381"/>
      <c r="AA348" s="90"/>
      <c r="AB348" s="87"/>
      <c r="AC348" s="87"/>
      <c r="AD348" s="87"/>
      <c r="AE348" s="87"/>
      <c r="AF348" s="87"/>
      <c r="AG348" s="87"/>
    </row>
    <row r="349" spans="1:33" ht="15.75" customHeight="1" x14ac:dyDescent="0.3">
      <c r="A349" s="87"/>
      <c r="B349" s="117"/>
      <c r="C349" s="90"/>
      <c r="D349" s="11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136"/>
      <c r="X349" s="136"/>
      <c r="Y349" s="136"/>
      <c r="Z349" s="381"/>
      <c r="AA349" s="90"/>
      <c r="AB349" s="87"/>
      <c r="AC349" s="87"/>
      <c r="AD349" s="87"/>
      <c r="AE349" s="87"/>
      <c r="AF349" s="87"/>
      <c r="AG349" s="87"/>
    </row>
    <row r="350" spans="1:33" ht="15.75" customHeight="1" x14ac:dyDescent="0.3">
      <c r="A350" s="87"/>
      <c r="B350" s="117"/>
      <c r="C350" s="90"/>
      <c r="D350" s="11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136"/>
      <c r="X350" s="136"/>
      <c r="Y350" s="136"/>
      <c r="Z350" s="381"/>
      <c r="AA350" s="90"/>
      <c r="AB350" s="87"/>
      <c r="AC350" s="87"/>
      <c r="AD350" s="87"/>
      <c r="AE350" s="87"/>
      <c r="AF350" s="87"/>
      <c r="AG350" s="87"/>
    </row>
    <row r="351" spans="1:33" ht="15.75" customHeight="1" x14ac:dyDescent="0.3">
      <c r="A351" s="87"/>
      <c r="B351" s="117"/>
      <c r="C351" s="90"/>
      <c r="D351" s="11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136"/>
      <c r="X351" s="136"/>
      <c r="Y351" s="136"/>
      <c r="Z351" s="381"/>
      <c r="AA351" s="90"/>
      <c r="AB351" s="87"/>
      <c r="AC351" s="87"/>
      <c r="AD351" s="87"/>
      <c r="AE351" s="87"/>
      <c r="AF351" s="87"/>
      <c r="AG351" s="87"/>
    </row>
    <row r="352" spans="1:33" ht="15.75" customHeight="1" x14ac:dyDescent="0.3">
      <c r="A352" s="87"/>
      <c r="B352" s="117"/>
      <c r="C352" s="90"/>
      <c r="D352" s="11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136"/>
      <c r="X352" s="136"/>
      <c r="Y352" s="136"/>
      <c r="Z352" s="381"/>
      <c r="AA352" s="90"/>
      <c r="AB352" s="87"/>
      <c r="AC352" s="87"/>
      <c r="AD352" s="87"/>
      <c r="AE352" s="87"/>
      <c r="AF352" s="87"/>
      <c r="AG352" s="87"/>
    </row>
    <row r="353" spans="1:33" ht="15.75" customHeight="1" x14ac:dyDescent="0.3">
      <c r="A353" s="87"/>
      <c r="B353" s="117"/>
      <c r="C353" s="90"/>
      <c r="D353" s="11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136"/>
      <c r="X353" s="136"/>
      <c r="Y353" s="136"/>
      <c r="Z353" s="381"/>
      <c r="AA353" s="90"/>
      <c r="AB353" s="87"/>
      <c r="AC353" s="87"/>
      <c r="AD353" s="87"/>
      <c r="AE353" s="87"/>
      <c r="AF353" s="87"/>
      <c r="AG353" s="87"/>
    </row>
    <row r="354" spans="1:33" ht="15.75" customHeight="1" x14ac:dyDescent="0.3">
      <c r="A354" s="87"/>
      <c r="B354" s="117"/>
      <c r="C354" s="90"/>
      <c r="D354" s="11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136"/>
      <c r="X354" s="136"/>
      <c r="Y354" s="136"/>
      <c r="Z354" s="381"/>
      <c r="AA354" s="90"/>
      <c r="AB354" s="87"/>
      <c r="AC354" s="87"/>
      <c r="AD354" s="87"/>
      <c r="AE354" s="87"/>
      <c r="AF354" s="87"/>
      <c r="AG354" s="87"/>
    </row>
    <row r="355" spans="1:33" ht="15.75" customHeight="1" x14ac:dyDescent="0.3">
      <c r="A355" s="87"/>
      <c r="B355" s="117"/>
      <c r="C355" s="90"/>
      <c r="D355" s="11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136"/>
      <c r="X355" s="136"/>
      <c r="Y355" s="136"/>
      <c r="Z355" s="381"/>
      <c r="AA355" s="90"/>
      <c r="AB355" s="87"/>
      <c r="AC355" s="87"/>
      <c r="AD355" s="87"/>
      <c r="AE355" s="87"/>
      <c r="AF355" s="87"/>
      <c r="AG355" s="87"/>
    </row>
    <row r="356" spans="1:33" ht="15.75" customHeight="1" x14ac:dyDescent="0.3">
      <c r="A356" s="87"/>
      <c r="B356" s="117"/>
      <c r="C356" s="90"/>
      <c r="D356" s="11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136"/>
      <c r="X356" s="136"/>
      <c r="Y356" s="136"/>
      <c r="Z356" s="381"/>
      <c r="AA356" s="90"/>
      <c r="AB356" s="87"/>
      <c r="AC356" s="87"/>
      <c r="AD356" s="87"/>
      <c r="AE356" s="87"/>
      <c r="AF356" s="87"/>
      <c r="AG356" s="87"/>
    </row>
    <row r="357" spans="1:33" ht="15.75" customHeight="1" x14ac:dyDescent="0.3">
      <c r="A357" s="87"/>
      <c r="B357" s="117"/>
      <c r="C357" s="90"/>
      <c r="D357" s="11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136"/>
      <c r="X357" s="136"/>
      <c r="Y357" s="136"/>
      <c r="Z357" s="381"/>
      <c r="AA357" s="90"/>
      <c r="AB357" s="87"/>
      <c r="AC357" s="87"/>
      <c r="AD357" s="87"/>
      <c r="AE357" s="87"/>
      <c r="AF357" s="87"/>
      <c r="AG357" s="87"/>
    </row>
    <row r="358" spans="1:33" ht="15.75" customHeight="1" x14ac:dyDescent="0.3">
      <c r="A358" s="87"/>
      <c r="B358" s="117"/>
      <c r="C358" s="90"/>
      <c r="D358" s="11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136"/>
      <c r="X358" s="136"/>
      <c r="Y358" s="136"/>
      <c r="Z358" s="381"/>
      <c r="AA358" s="90"/>
      <c r="AB358" s="87"/>
      <c r="AC358" s="87"/>
      <c r="AD358" s="87"/>
      <c r="AE358" s="87"/>
      <c r="AF358" s="87"/>
      <c r="AG358" s="87"/>
    </row>
    <row r="359" spans="1:33" ht="15.75" customHeight="1" x14ac:dyDescent="0.3">
      <c r="A359" s="87"/>
      <c r="B359" s="117"/>
      <c r="C359" s="90"/>
      <c r="D359" s="11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136"/>
      <c r="X359" s="136"/>
      <c r="Y359" s="136"/>
      <c r="Z359" s="381"/>
      <c r="AA359" s="90"/>
      <c r="AB359" s="87"/>
      <c r="AC359" s="87"/>
      <c r="AD359" s="87"/>
      <c r="AE359" s="87"/>
      <c r="AF359" s="87"/>
      <c r="AG359" s="87"/>
    </row>
    <row r="360" spans="1:33" ht="15.75" customHeight="1" x14ac:dyDescent="0.3">
      <c r="A360" s="87"/>
      <c r="B360" s="117"/>
      <c r="C360" s="90"/>
      <c r="D360" s="11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136"/>
      <c r="X360" s="136"/>
      <c r="Y360" s="136"/>
      <c r="Z360" s="381"/>
      <c r="AA360" s="90"/>
      <c r="AB360" s="87"/>
      <c r="AC360" s="87"/>
      <c r="AD360" s="87"/>
      <c r="AE360" s="87"/>
      <c r="AF360" s="87"/>
      <c r="AG360" s="87"/>
    </row>
    <row r="361" spans="1:33" ht="15.75" customHeight="1" x14ac:dyDescent="0.3">
      <c r="A361" s="87"/>
      <c r="B361" s="117"/>
      <c r="C361" s="90"/>
      <c r="D361" s="11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136"/>
      <c r="X361" s="136"/>
      <c r="Y361" s="136"/>
      <c r="Z361" s="381"/>
      <c r="AA361" s="90"/>
      <c r="AB361" s="87"/>
      <c r="AC361" s="87"/>
      <c r="AD361" s="87"/>
      <c r="AE361" s="87"/>
      <c r="AF361" s="87"/>
      <c r="AG361" s="87"/>
    </row>
    <row r="362" spans="1:33" ht="15.75" customHeight="1" x14ac:dyDescent="0.3">
      <c r="A362" s="87"/>
      <c r="B362" s="117"/>
      <c r="C362" s="90"/>
      <c r="D362" s="11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136"/>
      <c r="X362" s="136"/>
      <c r="Y362" s="136"/>
      <c r="Z362" s="381"/>
      <c r="AA362" s="90"/>
      <c r="AB362" s="87"/>
      <c r="AC362" s="87"/>
      <c r="AD362" s="87"/>
      <c r="AE362" s="87"/>
      <c r="AF362" s="87"/>
      <c r="AG362" s="87"/>
    </row>
    <row r="363" spans="1:33" ht="15.75" customHeight="1" x14ac:dyDescent="0.3">
      <c r="A363" s="87"/>
      <c r="B363" s="117"/>
      <c r="C363" s="90"/>
      <c r="D363" s="11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136"/>
      <c r="X363" s="136"/>
      <c r="Y363" s="136"/>
      <c r="Z363" s="381"/>
      <c r="AA363" s="90"/>
      <c r="AB363" s="87"/>
      <c r="AC363" s="87"/>
      <c r="AD363" s="87"/>
      <c r="AE363" s="87"/>
      <c r="AF363" s="87"/>
      <c r="AG363" s="87"/>
    </row>
    <row r="364" spans="1:33" ht="15.75" customHeight="1" x14ac:dyDescent="0.3">
      <c r="A364" s="87"/>
      <c r="B364" s="117"/>
      <c r="C364" s="90"/>
      <c r="D364" s="11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136"/>
      <c r="X364" s="136"/>
      <c r="Y364" s="136"/>
      <c r="Z364" s="381"/>
      <c r="AA364" s="90"/>
      <c r="AB364" s="87"/>
      <c r="AC364" s="87"/>
      <c r="AD364" s="87"/>
      <c r="AE364" s="87"/>
      <c r="AF364" s="87"/>
      <c r="AG364" s="87"/>
    </row>
    <row r="365" spans="1:33" ht="15.75" customHeight="1" x14ac:dyDescent="0.3">
      <c r="A365" s="87"/>
      <c r="B365" s="117"/>
      <c r="C365" s="90"/>
      <c r="D365" s="11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136"/>
      <c r="X365" s="136"/>
      <c r="Y365" s="136"/>
      <c r="Z365" s="381"/>
      <c r="AA365" s="90"/>
      <c r="AB365" s="87"/>
      <c r="AC365" s="87"/>
      <c r="AD365" s="87"/>
      <c r="AE365" s="87"/>
      <c r="AF365" s="87"/>
      <c r="AG365" s="87"/>
    </row>
    <row r="366" spans="1:33" ht="15.75" customHeight="1" x14ac:dyDescent="0.3">
      <c r="A366" s="87"/>
      <c r="B366" s="117"/>
      <c r="C366" s="90"/>
      <c r="D366" s="11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136"/>
      <c r="X366" s="136"/>
      <c r="Y366" s="136"/>
      <c r="Z366" s="381"/>
      <c r="AA366" s="90"/>
      <c r="AB366" s="87"/>
      <c r="AC366" s="87"/>
      <c r="AD366" s="87"/>
      <c r="AE366" s="87"/>
      <c r="AF366" s="87"/>
      <c r="AG366" s="87"/>
    </row>
    <row r="367" spans="1:33" ht="15.75" customHeight="1" x14ac:dyDescent="0.3">
      <c r="A367" s="87"/>
      <c r="B367" s="117"/>
      <c r="C367" s="90"/>
      <c r="D367" s="11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136"/>
      <c r="X367" s="136"/>
      <c r="Y367" s="136"/>
      <c r="Z367" s="381"/>
      <c r="AA367" s="90"/>
      <c r="AB367" s="87"/>
      <c r="AC367" s="87"/>
      <c r="AD367" s="87"/>
      <c r="AE367" s="87"/>
      <c r="AF367" s="87"/>
      <c r="AG367" s="87"/>
    </row>
    <row r="368" spans="1:33" ht="15.75" customHeight="1" x14ac:dyDescent="0.3">
      <c r="A368" s="87"/>
      <c r="B368" s="117"/>
      <c r="C368" s="90"/>
      <c r="D368" s="11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136"/>
      <c r="X368" s="136"/>
      <c r="Y368" s="136"/>
      <c r="Z368" s="381"/>
      <c r="AA368" s="90"/>
      <c r="AB368" s="87"/>
      <c r="AC368" s="87"/>
      <c r="AD368" s="87"/>
      <c r="AE368" s="87"/>
      <c r="AF368" s="87"/>
      <c r="AG368" s="87"/>
    </row>
    <row r="369" spans="1:33" ht="15.75" customHeight="1" x14ac:dyDescent="0.3">
      <c r="A369" s="87"/>
      <c r="B369" s="117"/>
      <c r="C369" s="90"/>
      <c r="D369" s="11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136"/>
      <c r="X369" s="136"/>
      <c r="Y369" s="136"/>
      <c r="Z369" s="381"/>
      <c r="AA369" s="90"/>
      <c r="AB369" s="87"/>
      <c r="AC369" s="87"/>
      <c r="AD369" s="87"/>
      <c r="AE369" s="87"/>
      <c r="AF369" s="87"/>
      <c r="AG369" s="87"/>
    </row>
    <row r="370" spans="1:33" ht="15.75" customHeight="1" x14ac:dyDescent="0.3">
      <c r="A370" s="87"/>
      <c r="B370" s="117"/>
      <c r="C370" s="90"/>
      <c r="D370" s="11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136"/>
      <c r="X370" s="136"/>
      <c r="Y370" s="136"/>
      <c r="Z370" s="381"/>
      <c r="AA370" s="90"/>
      <c r="AB370" s="87"/>
      <c r="AC370" s="87"/>
      <c r="AD370" s="87"/>
      <c r="AE370" s="87"/>
      <c r="AF370" s="87"/>
      <c r="AG370" s="87"/>
    </row>
    <row r="371" spans="1:33" ht="15.75" customHeight="1" x14ac:dyDescent="0.3">
      <c r="A371" s="87"/>
      <c r="B371" s="117"/>
      <c r="C371" s="90"/>
      <c r="D371" s="11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136"/>
      <c r="X371" s="136"/>
      <c r="Y371" s="136"/>
      <c r="Z371" s="381"/>
      <c r="AA371" s="90"/>
      <c r="AB371" s="87"/>
      <c r="AC371" s="87"/>
      <c r="AD371" s="87"/>
      <c r="AE371" s="87"/>
      <c r="AF371" s="87"/>
      <c r="AG371" s="87"/>
    </row>
    <row r="372" spans="1:33" ht="15.75" customHeight="1" x14ac:dyDescent="0.3">
      <c r="A372" s="87"/>
      <c r="B372" s="117"/>
      <c r="C372" s="90"/>
      <c r="D372" s="11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136"/>
      <c r="X372" s="136"/>
      <c r="Y372" s="136"/>
      <c r="Z372" s="381"/>
      <c r="AA372" s="90"/>
      <c r="AB372" s="87"/>
      <c r="AC372" s="87"/>
      <c r="AD372" s="87"/>
      <c r="AE372" s="87"/>
      <c r="AF372" s="87"/>
      <c r="AG372" s="87"/>
    </row>
    <row r="373" spans="1:33" ht="15.75" customHeight="1" x14ac:dyDescent="0.3">
      <c r="A373" s="87"/>
      <c r="B373" s="117"/>
      <c r="C373" s="90"/>
      <c r="D373" s="11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136"/>
      <c r="X373" s="136"/>
      <c r="Y373" s="136"/>
      <c r="Z373" s="381"/>
      <c r="AA373" s="90"/>
      <c r="AB373" s="87"/>
      <c r="AC373" s="87"/>
      <c r="AD373" s="87"/>
      <c r="AE373" s="87"/>
      <c r="AF373" s="87"/>
      <c r="AG373" s="87"/>
    </row>
    <row r="374" spans="1:33" ht="15.75" customHeight="1" x14ac:dyDescent="0.3">
      <c r="A374" s="87"/>
      <c r="B374" s="117"/>
      <c r="C374" s="90"/>
      <c r="D374" s="11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136"/>
      <c r="X374" s="136"/>
      <c r="Y374" s="136"/>
      <c r="Z374" s="381"/>
      <c r="AA374" s="90"/>
      <c r="AB374" s="87"/>
      <c r="AC374" s="87"/>
      <c r="AD374" s="87"/>
      <c r="AE374" s="87"/>
      <c r="AF374" s="87"/>
      <c r="AG374" s="87"/>
    </row>
    <row r="375" spans="1:33" ht="15.75" customHeight="1" x14ac:dyDescent="0.3">
      <c r="A375" s="87"/>
      <c r="B375" s="117"/>
      <c r="C375" s="90"/>
      <c r="D375" s="11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136"/>
      <c r="X375" s="136"/>
      <c r="Y375" s="136"/>
      <c r="Z375" s="381"/>
      <c r="AA375" s="90"/>
      <c r="AB375" s="87"/>
      <c r="AC375" s="87"/>
      <c r="AD375" s="87"/>
      <c r="AE375" s="87"/>
      <c r="AF375" s="87"/>
      <c r="AG375" s="87"/>
    </row>
    <row r="376" spans="1:33" ht="15.75" customHeight="1" x14ac:dyDescent="0.3">
      <c r="A376" s="87"/>
      <c r="B376" s="117"/>
      <c r="C376" s="90"/>
      <c r="D376" s="11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136"/>
      <c r="X376" s="136"/>
      <c r="Y376" s="136"/>
      <c r="Z376" s="381"/>
      <c r="AA376" s="90"/>
      <c r="AB376" s="87"/>
      <c r="AC376" s="87"/>
      <c r="AD376" s="87"/>
      <c r="AE376" s="87"/>
      <c r="AF376" s="87"/>
      <c r="AG376" s="87"/>
    </row>
    <row r="377" spans="1:33" ht="15.75" customHeight="1" x14ac:dyDescent="0.3">
      <c r="A377" s="87"/>
      <c r="B377" s="117"/>
      <c r="C377" s="90"/>
      <c r="D377" s="11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136"/>
      <c r="X377" s="136"/>
      <c r="Y377" s="136"/>
      <c r="Z377" s="381"/>
      <c r="AA377" s="90"/>
      <c r="AB377" s="87"/>
      <c r="AC377" s="87"/>
      <c r="AD377" s="87"/>
      <c r="AE377" s="87"/>
      <c r="AF377" s="87"/>
      <c r="AG377" s="87"/>
    </row>
    <row r="378" spans="1:33" ht="15.75" customHeight="1" x14ac:dyDescent="0.3">
      <c r="A378" s="87"/>
      <c r="B378" s="117"/>
      <c r="C378" s="90"/>
      <c r="D378" s="11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136"/>
      <c r="X378" s="136"/>
      <c r="Y378" s="136"/>
      <c r="Z378" s="381"/>
      <c r="AA378" s="90"/>
      <c r="AB378" s="87"/>
      <c r="AC378" s="87"/>
      <c r="AD378" s="87"/>
      <c r="AE378" s="87"/>
      <c r="AF378" s="87"/>
      <c r="AG378" s="87"/>
    </row>
    <row r="379" spans="1:33" ht="15.75" customHeight="1" x14ac:dyDescent="0.3">
      <c r="A379" s="87"/>
      <c r="B379" s="117"/>
      <c r="C379" s="90"/>
      <c r="D379" s="11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136"/>
      <c r="X379" s="136"/>
      <c r="Y379" s="136"/>
      <c r="Z379" s="381"/>
      <c r="AA379" s="90"/>
      <c r="AB379" s="87"/>
      <c r="AC379" s="87"/>
      <c r="AD379" s="87"/>
      <c r="AE379" s="87"/>
      <c r="AF379" s="87"/>
      <c r="AG379" s="87"/>
    </row>
    <row r="380" spans="1:33" ht="15.75" customHeight="1" x14ac:dyDescent="0.3">
      <c r="A380" s="87"/>
      <c r="B380" s="117"/>
      <c r="C380" s="90"/>
      <c r="D380" s="11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136"/>
      <c r="X380" s="136"/>
      <c r="Y380" s="136"/>
      <c r="Z380" s="381"/>
      <c r="AA380" s="90"/>
      <c r="AB380" s="87"/>
      <c r="AC380" s="87"/>
      <c r="AD380" s="87"/>
      <c r="AE380" s="87"/>
      <c r="AF380" s="87"/>
      <c r="AG380" s="87"/>
    </row>
    <row r="381" spans="1:33" ht="15.75" customHeight="1" x14ac:dyDescent="0.3">
      <c r="A381" s="87"/>
      <c r="B381" s="117"/>
      <c r="C381" s="90"/>
      <c r="D381" s="11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136"/>
      <c r="X381" s="136"/>
      <c r="Y381" s="136"/>
      <c r="Z381" s="381"/>
      <c r="AA381" s="90"/>
      <c r="AB381" s="87"/>
      <c r="AC381" s="87"/>
      <c r="AD381" s="87"/>
      <c r="AE381" s="87"/>
      <c r="AF381" s="87"/>
      <c r="AG381" s="87"/>
    </row>
    <row r="382" spans="1:33" ht="15.75" customHeight="1" x14ac:dyDescent="0.3">
      <c r="A382" s="87"/>
      <c r="B382" s="117"/>
      <c r="C382" s="90"/>
      <c r="D382" s="11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136"/>
      <c r="X382" s="136"/>
      <c r="Y382" s="136"/>
      <c r="Z382" s="381"/>
      <c r="AA382" s="90"/>
      <c r="AB382" s="87"/>
      <c r="AC382" s="87"/>
      <c r="AD382" s="87"/>
      <c r="AE382" s="87"/>
      <c r="AF382" s="87"/>
      <c r="AG382" s="87"/>
    </row>
    <row r="383" spans="1:33" ht="15.75" customHeight="1" x14ac:dyDescent="0.3">
      <c r="A383" s="87"/>
      <c r="B383" s="117"/>
      <c r="C383" s="90"/>
      <c r="D383" s="11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136"/>
      <c r="X383" s="136"/>
      <c r="Y383" s="136"/>
      <c r="Z383" s="381"/>
      <c r="AA383" s="90"/>
      <c r="AB383" s="87"/>
      <c r="AC383" s="87"/>
      <c r="AD383" s="87"/>
      <c r="AE383" s="87"/>
      <c r="AF383" s="87"/>
      <c r="AG383" s="87"/>
    </row>
    <row r="384" spans="1:33" ht="15.75" customHeight="1" x14ac:dyDescent="0.3">
      <c r="A384" s="87"/>
      <c r="B384" s="117"/>
      <c r="C384" s="90"/>
      <c r="D384" s="11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136"/>
      <c r="X384" s="136"/>
      <c r="Y384" s="136"/>
      <c r="Z384" s="381"/>
      <c r="AA384" s="90"/>
      <c r="AB384" s="87"/>
      <c r="AC384" s="87"/>
      <c r="AD384" s="87"/>
      <c r="AE384" s="87"/>
      <c r="AF384" s="87"/>
      <c r="AG384" s="87"/>
    </row>
    <row r="385" spans="1:33" ht="15.75" customHeight="1" x14ac:dyDescent="0.3">
      <c r="A385" s="87"/>
      <c r="B385" s="87"/>
      <c r="C385" s="90"/>
      <c r="D385" s="11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136"/>
      <c r="X385" s="136"/>
      <c r="Y385" s="136"/>
      <c r="Z385" s="381"/>
      <c r="AA385" s="90"/>
      <c r="AB385" s="87"/>
      <c r="AC385" s="87"/>
      <c r="AD385" s="87"/>
      <c r="AE385" s="87"/>
      <c r="AF385" s="87"/>
      <c r="AG385" s="87"/>
    </row>
    <row r="386" spans="1:33" ht="15.75" customHeight="1" x14ac:dyDescent="0.3">
      <c r="A386" s="87"/>
      <c r="B386" s="87"/>
      <c r="C386" s="90"/>
      <c r="D386" s="11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136"/>
      <c r="X386" s="136"/>
      <c r="Y386" s="136"/>
      <c r="Z386" s="381"/>
      <c r="AA386" s="90"/>
      <c r="AB386" s="87"/>
      <c r="AC386" s="87"/>
      <c r="AD386" s="87"/>
      <c r="AE386" s="87"/>
      <c r="AF386" s="87"/>
      <c r="AG386" s="87"/>
    </row>
    <row r="387" spans="1:33" ht="15.75" customHeight="1" x14ac:dyDescent="0.3">
      <c r="A387" s="87"/>
      <c r="B387" s="87"/>
      <c r="C387" s="90"/>
      <c r="D387" s="11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136"/>
      <c r="X387" s="136"/>
      <c r="Y387" s="136"/>
      <c r="Z387" s="381"/>
      <c r="AA387" s="90"/>
      <c r="AB387" s="87"/>
      <c r="AC387" s="87"/>
      <c r="AD387" s="87"/>
      <c r="AE387" s="87"/>
      <c r="AF387" s="87"/>
      <c r="AG387" s="87"/>
    </row>
    <row r="388" spans="1:33" ht="15.75" customHeight="1" x14ac:dyDescent="0.3">
      <c r="A388" s="87"/>
      <c r="B388" s="87"/>
      <c r="C388" s="90"/>
      <c r="D388" s="11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136"/>
      <c r="X388" s="136"/>
      <c r="Y388" s="136"/>
      <c r="Z388" s="381"/>
      <c r="AA388" s="90"/>
      <c r="AB388" s="87"/>
      <c r="AC388" s="87"/>
      <c r="AD388" s="87"/>
      <c r="AE388" s="87"/>
      <c r="AF388" s="87"/>
      <c r="AG388" s="87"/>
    </row>
    <row r="389" spans="1:33" ht="15.75" customHeight="1" x14ac:dyDescent="0.3">
      <c r="A389" s="87"/>
      <c r="B389" s="87"/>
      <c r="C389" s="90"/>
      <c r="D389" s="11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136"/>
      <c r="X389" s="136"/>
      <c r="Y389" s="136"/>
      <c r="Z389" s="381"/>
      <c r="AA389" s="90"/>
      <c r="AB389" s="87"/>
      <c r="AC389" s="87"/>
      <c r="AD389" s="87"/>
      <c r="AE389" s="87"/>
      <c r="AF389" s="87"/>
      <c r="AG389" s="87"/>
    </row>
    <row r="390" spans="1:33" ht="15.75" customHeight="1" x14ac:dyDescent="0.3">
      <c r="H390" s="83"/>
      <c r="I390" s="83"/>
      <c r="J390" s="83"/>
      <c r="N390" s="83"/>
      <c r="O390" s="83"/>
      <c r="P390" s="83"/>
      <c r="T390" s="83"/>
      <c r="U390" s="83"/>
      <c r="V390" s="83"/>
      <c r="W390" s="83"/>
      <c r="X390" s="83"/>
      <c r="Y390" s="83"/>
      <c r="Z390" s="289"/>
      <c r="AA390" s="83"/>
      <c r="AB390" s="83"/>
    </row>
    <row r="391" spans="1:33" ht="15.75" customHeight="1" x14ac:dyDescent="0.3">
      <c r="H391" s="83"/>
      <c r="I391" s="83"/>
      <c r="J391" s="83"/>
      <c r="N391" s="83"/>
      <c r="O391" s="83"/>
      <c r="P391" s="83"/>
      <c r="T391" s="83"/>
      <c r="U391" s="83"/>
      <c r="V391" s="83"/>
      <c r="W391" s="83"/>
      <c r="X391" s="83"/>
      <c r="Y391" s="83"/>
      <c r="Z391" s="289"/>
      <c r="AA391" s="83"/>
      <c r="AB391" s="83"/>
    </row>
    <row r="392" spans="1:33" ht="15.75" customHeight="1" x14ac:dyDescent="0.3">
      <c r="H392" s="83"/>
      <c r="I392" s="83"/>
      <c r="J392" s="83"/>
      <c r="N392" s="83"/>
      <c r="O392" s="83"/>
      <c r="P392" s="83"/>
      <c r="T392" s="83"/>
      <c r="U392" s="83"/>
      <c r="V392" s="83"/>
      <c r="W392" s="83"/>
      <c r="X392" s="83"/>
      <c r="Y392" s="83"/>
      <c r="Z392" s="289"/>
      <c r="AA392" s="83"/>
      <c r="AB392" s="83"/>
    </row>
    <row r="393" spans="1:33" ht="15.75" customHeight="1" x14ac:dyDescent="0.3">
      <c r="H393" s="83"/>
      <c r="I393" s="83"/>
      <c r="J393" s="83"/>
      <c r="N393" s="83"/>
      <c r="O393" s="83"/>
      <c r="P393" s="83"/>
      <c r="T393" s="83"/>
      <c r="U393" s="83"/>
      <c r="V393" s="83"/>
      <c r="W393" s="83"/>
      <c r="X393" s="83"/>
      <c r="Y393" s="83"/>
      <c r="Z393" s="289"/>
      <c r="AA393" s="83"/>
      <c r="AB393" s="83"/>
    </row>
    <row r="394" spans="1:33" ht="15.75" customHeight="1" x14ac:dyDescent="0.3">
      <c r="H394" s="83"/>
      <c r="I394" s="83"/>
      <c r="J394" s="83"/>
      <c r="N394" s="83"/>
      <c r="O394" s="83"/>
      <c r="P394" s="83"/>
      <c r="T394" s="83"/>
      <c r="U394" s="83"/>
      <c r="V394" s="83"/>
      <c r="W394" s="83"/>
      <c r="X394" s="83"/>
      <c r="Y394" s="83"/>
      <c r="Z394" s="289"/>
      <c r="AA394" s="83"/>
      <c r="AB394" s="83"/>
    </row>
    <row r="395" spans="1:33" ht="15.75" customHeight="1" x14ac:dyDescent="0.3">
      <c r="H395" s="83"/>
      <c r="I395" s="83"/>
      <c r="J395" s="83"/>
      <c r="N395" s="83"/>
      <c r="O395" s="83"/>
      <c r="P395" s="83"/>
      <c r="T395" s="83"/>
      <c r="U395" s="83"/>
      <c r="V395" s="83"/>
      <c r="W395" s="83"/>
      <c r="X395" s="83"/>
      <c r="Y395" s="83"/>
      <c r="Z395" s="289"/>
      <c r="AA395" s="83"/>
      <c r="AB395" s="83"/>
    </row>
    <row r="396" spans="1:33" ht="15.75" customHeight="1" x14ac:dyDescent="0.3">
      <c r="H396" s="83"/>
      <c r="I396" s="83"/>
      <c r="J396" s="83"/>
      <c r="N396" s="83"/>
      <c r="O396" s="83"/>
      <c r="P396" s="83"/>
      <c r="T396" s="83"/>
      <c r="U396" s="83"/>
      <c r="V396" s="83"/>
      <c r="W396" s="83"/>
      <c r="X396" s="83"/>
      <c r="Y396" s="83"/>
      <c r="Z396" s="289"/>
      <c r="AA396" s="83"/>
      <c r="AB396" s="83"/>
    </row>
    <row r="397" spans="1:33" ht="15.75" customHeight="1" x14ac:dyDescent="0.3">
      <c r="H397" s="83"/>
      <c r="I397" s="83"/>
      <c r="J397" s="83"/>
      <c r="N397" s="83"/>
      <c r="O397" s="83"/>
      <c r="P397" s="83"/>
      <c r="T397" s="83"/>
      <c r="U397" s="83"/>
      <c r="V397" s="83"/>
      <c r="W397" s="83"/>
      <c r="X397" s="83"/>
      <c r="Y397" s="83"/>
      <c r="Z397" s="289"/>
      <c r="AA397" s="83"/>
      <c r="AB397" s="83"/>
    </row>
    <row r="398" spans="1:33" ht="15.75" customHeight="1" x14ac:dyDescent="0.3">
      <c r="H398" s="83"/>
      <c r="I398" s="83"/>
      <c r="J398" s="83"/>
      <c r="N398" s="83"/>
      <c r="O398" s="83"/>
      <c r="P398" s="83"/>
      <c r="T398" s="83"/>
      <c r="U398" s="83"/>
      <c r="V398" s="83"/>
      <c r="W398" s="83"/>
      <c r="X398" s="83"/>
      <c r="Y398" s="83"/>
      <c r="Z398" s="289"/>
      <c r="AA398" s="83"/>
      <c r="AB398" s="83"/>
    </row>
    <row r="399" spans="1:33" ht="15.75" customHeight="1" x14ac:dyDescent="0.3">
      <c r="H399" s="83"/>
      <c r="I399" s="83"/>
      <c r="J399" s="83"/>
      <c r="N399" s="83"/>
      <c r="O399" s="83"/>
      <c r="P399" s="83"/>
      <c r="T399" s="83"/>
      <c r="U399" s="83"/>
      <c r="V399" s="83"/>
      <c r="W399" s="83"/>
      <c r="X399" s="83"/>
      <c r="Y399" s="83"/>
      <c r="Z399" s="289"/>
      <c r="AA399" s="83"/>
      <c r="AB399" s="83"/>
    </row>
    <row r="400" spans="1:33" ht="15.75" customHeight="1" x14ac:dyDescent="0.3">
      <c r="H400" s="83"/>
      <c r="I400" s="83"/>
      <c r="J400" s="83"/>
      <c r="N400" s="83"/>
      <c r="O400" s="83"/>
      <c r="P400" s="83"/>
      <c r="T400" s="83"/>
      <c r="U400" s="83"/>
      <c r="V400" s="83"/>
      <c r="W400" s="83"/>
      <c r="X400" s="83"/>
      <c r="Y400" s="83"/>
      <c r="Z400" s="289"/>
      <c r="AA400" s="83"/>
      <c r="AB400" s="83"/>
    </row>
    <row r="401" spans="8:28" ht="15.75" customHeight="1" x14ac:dyDescent="0.3">
      <c r="H401" s="83"/>
      <c r="I401" s="83"/>
      <c r="J401" s="83"/>
      <c r="N401" s="83"/>
      <c r="O401" s="83"/>
      <c r="P401" s="83"/>
      <c r="T401" s="83"/>
      <c r="U401" s="83"/>
      <c r="V401" s="83"/>
      <c r="W401" s="83"/>
      <c r="X401" s="83"/>
      <c r="Y401" s="83"/>
      <c r="Z401" s="289"/>
      <c r="AA401" s="83"/>
      <c r="AB401" s="83"/>
    </row>
    <row r="402" spans="8:28" ht="15.75" customHeight="1" x14ac:dyDescent="0.3">
      <c r="H402" s="83"/>
      <c r="I402" s="83"/>
      <c r="J402" s="83"/>
      <c r="N402" s="83"/>
      <c r="O402" s="83"/>
      <c r="P402" s="83"/>
      <c r="T402" s="83"/>
      <c r="U402" s="83"/>
      <c r="V402" s="83"/>
      <c r="W402" s="83"/>
      <c r="X402" s="83"/>
      <c r="Y402" s="83"/>
      <c r="Z402" s="289"/>
      <c r="AA402" s="83"/>
      <c r="AB402" s="83"/>
    </row>
    <row r="403" spans="8:28" ht="15.75" customHeight="1" x14ac:dyDescent="0.3">
      <c r="H403" s="83"/>
      <c r="I403" s="83"/>
      <c r="J403" s="83"/>
      <c r="N403" s="83"/>
      <c r="O403" s="83"/>
      <c r="P403" s="83"/>
      <c r="T403" s="83"/>
      <c r="U403" s="83"/>
      <c r="V403" s="83"/>
      <c r="W403" s="83"/>
      <c r="X403" s="83"/>
      <c r="Y403" s="83"/>
      <c r="Z403" s="289"/>
      <c r="AA403" s="83"/>
      <c r="AB403" s="83"/>
    </row>
    <row r="404" spans="8:28" ht="15.75" customHeight="1" x14ac:dyDescent="0.3">
      <c r="H404" s="83"/>
      <c r="I404" s="83"/>
      <c r="J404" s="83"/>
      <c r="N404" s="83"/>
      <c r="O404" s="83"/>
      <c r="P404" s="83"/>
      <c r="T404" s="83"/>
      <c r="U404" s="83"/>
      <c r="V404" s="83"/>
      <c r="W404" s="83"/>
      <c r="X404" s="83"/>
      <c r="Y404" s="83"/>
      <c r="Z404" s="289"/>
      <c r="AA404" s="83"/>
      <c r="AB404" s="83"/>
    </row>
    <row r="405" spans="8:28" ht="15.75" customHeight="1" x14ac:dyDescent="0.3">
      <c r="H405" s="83"/>
      <c r="I405" s="83"/>
      <c r="J405" s="83"/>
      <c r="N405" s="83"/>
      <c r="O405" s="83"/>
      <c r="P405" s="83"/>
      <c r="T405" s="83"/>
      <c r="U405" s="83"/>
      <c r="V405" s="83"/>
      <c r="W405" s="83"/>
      <c r="X405" s="83"/>
      <c r="Y405" s="83"/>
      <c r="Z405" s="289"/>
      <c r="AA405" s="83"/>
      <c r="AB405" s="83"/>
    </row>
    <row r="406" spans="8:28" ht="15.75" customHeight="1" x14ac:dyDescent="0.3">
      <c r="H406" s="83"/>
      <c r="I406" s="83"/>
      <c r="J406" s="83"/>
      <c r="N406" s="83"/>
      <c r="O406" s="83"/>
      <c r="P406" s="83"/>
      <c r="T406" s="83"/>
      <c r="U406" s="83"/>
      <c r="V406" s="83"/>
      <c r="W406" s="83"/>
      <c r="X406" s="83"/>
      <c r="Y406" s="83"/>
      <c r="Z406" s="289"/>
      <c r="AA406" s="83"/>
      <c r="AB406" s="83"/>
    </row>
    <row r="407" spans="8:28" ht="15.75" customHeight="1" x14ac:dyDescent="0.3">
      <c r="H407" s="83"/>
      <c r="I407" s="83"/>
      <c r="J407" s="83"/>
      <c r="N407" s="83"/>
      <c r="O407" s="83"/>
      <c r="P407" s="83"/>
      <c r="T407" s="83"/>
      <c r="U407" s="83"/>
      <c r="V407" s="83"/>
      <c r="W407" s="83"/>
      <c r="X407" s="83"/>
      <c r="Y407" s="83"/>
      <c r="Z407" s="289"/>
      <c r="AA407" s="83"/>
      <c r="AB407" s="83"/>
    </row>
    <row r="408" spans="8:28" ht="15.75" customHeight="1" x14ac:dyDescent="0.3">
      <c r="H408" s="83"/>
      <c r="I408" s="83"/>
      <c r="J408" s="83"/>
      <c r="N408" s="83"/>
      <c r="O408" s="83"/>
      <c r="P408" s="83"/>
      <c r="T408" s="83"/>
      <c r="U408" s="83"/>
      <c r="V408" s="83"/>
      <c r="W408" s="83"/>
      <c r="X408" s="83"/>
      <c r="Y408" s="83"/>
      <c r="Z408" s="289"/>
      <c r="AA408" s="83"/>
      <c r="AB408" s="83"/>
    </row>
    <row r="409" spans="8:28" ht="15.75" customHeight="1" x14ac:dyDescent="0.3">
      <c r="H409" s="83"/>
      <c r="I409" s="83"/>
      <c r="J409" s="83"/>
      <c r="N409" s="83"/>
      <c r="O409" s="83"/>
      <c r="P409" s="83"/>
      <c r="T409" s="83"/>
      <c r="U409" s="83"/>
      <c r="V409" s="83"/>
      <c r="W409" s="83"/>
      <c r="X409" s="83"/>
      <c r="Y409" s="83"/>
      <c r="Z409" s="289"/>
      <c r="AA409" s="83"/>
      <c r="AB409" s="83"/>
    </row>
    <row r="410" spans="8:28" ht="15.75" customHeight="1" x14ac:dyDescent="0.3">
      <c r="H410" s="83"/>
      <c r="I410" s="83"/>
      <c r="J410" s="83"/>
      <c r="N410" s="83"/>
      <c r="O410" s="83"/>
      <c r="P410" s="83"/>
      <c r="T410" s="83"/>
      <c r="U410" s="83"/>
      <c r="V410" s="83"/>
      <c r="W410" s="83"/>
      <c r="X410" s="83"/>
      <c r="Y410" s="83"/>
      <c r="Z410" s="289"/>
      <c r="AA410" s="83"/>
      <c r="AB410" s="83"/>
    </row>
    <row r="411" spans="8:28" ht="15.75" customHeight="1" x14ac:dyDescent="0.3">
      <c r="H411" s="83"/>
      <c r="I411" s="83"/>
      <c r="J411" s="83"/>
      <c r="N411" s="83"/>
      <c r="O411" s="83"/>
      <c r="P411" s="83"/>
      <c r="T411" s="83"/>
      <c r="U411" s="83"/>
      <c r="V411" s="83"/>
      <c r="W411" s="83"/>
      <c r="X411" s="83"/>
      <c r="Y411" s="83"/>
      <c r="Z411" s="289"/>
      <c r="AA411" s="83"/>
      <c r="AB411" s="83"/>
    </row>
    <row r="412" spans="8:28" ht="15.75" customHeight="1" x14ac:dyDescent="0.3">
      <c r="H412" s="83"/>
      <c r="I412" s="83"/>
      <c r="J412" s="83"/>
      <c r="N412" s="83"/>
      <c r="O412" s="83"/>
      <c r="P412" s="83"/>
      <c r="T412" s="83"/>
      <c r="U412" s="83"/>
      <c r="V412" s="83"/>
      <c r="W412" s="83"/>
      <c r="X412" s="83"/>
      <c r="Y412" s="83"/>
      <c r="Z412" s="289"/>
      <c r="AA412" s="83"/>
      <c r="AB412" s="83"/>
    </row>
    <row r="413" spans="8:28" ht="15.75" customHeight="1" x14ac:dyDescent="0.3">
      <c r="H413" s="83"/>
      <c r="I413" s="83"/>
      <c r="J413" s="83"/>
      <c r="N413" s="83"/>
      <c r="O413" s="83"/>
      <c r="P413" s="83"/>
      <c r="T413" s="83"/>
      <c r="U413" s="83"/>
      <c r="V413" s="83"/>
      <c r="W413" s="83"/>
      <c r="X413" s="83"/>
      <c r="Y413" s="83"/>
      <c r="Z413" s="289"/>
      <c r="AA413" s="83"/>
      <c r="AB413" s="83"/>
    </row>
    <row r="414" spans="8:28" ht="15.75" customHeight="1" x14ac:dyDescent="0.3">
      <c r="H414" s="83"/>
      <c r="I414" s="83"/>
      <c r="J414" s="83"/>
      <c r="N414" s="83"/>
      <c r="O414" s="83"/>
      <c r="P414" s="83"/>
      <c r="T414" s="83"/>
      <c r="U414" s="83"/>
      <c r="V414" s="83"/>
      <c r="W414" s="83"/>
      <c r="X414" s="83"/>
      <c r="Y414" s="83"/>
      <c r="Z414" s="289"/>
      <c r="AA414" s="83"/>
      <c r="AB414" s="83"/>
    </row>
    <row r="415" spans="8:28" ht="15.75" customHeight="1" x14ac:dyDescent="0.3">
      <c r="H415" s="83"/>
      <c r="I415" s="83"/>
      <c r="J415" s="83"/>
      <c r="N415" s="83"/>
      <c r="O415" s="83"/>
      <c r="P415" s="83"/>
      <c r="T415" s="83"/>
      <c r="U415" s="83"/>
      <c r="V415" s="83"/>
      <c r="W415" s="83"/>
      <c r="X415" s="83"/>
      <c r="Y415" s="83"/>
      <c r="Z415" s="289"/>
      <c r="AA415" s="83"/>
      <c r="AB415" s="83"/>
    </row>
    <row r="416" spans="8:28" ht="15.75" customHeight="1" x14ac:dyDescent="0.3">
      <c r="H416" s="83"/>
      <c r="I416" s="83"/>
      <c r="J416" s="83"/>
      <c r="N416" s="83"/>
      <c r="O416" s="83"/>
      <c r="P416" s="83"/>
      <c r="T416" s="83"/>
      <c r="U416" s="83"/>
      <c r="V416" s="83"/>
      <c r="W416" s="83"/>
      <c r="X416" s="83"/>
      <c r="Y416" s="83"/>
      <c r="Z416" s="289"/>
      <c r="AA416" s="83"/>
      <c r="AB416" s="83"/>
    </row>
    <row r="417" spans="8:28" ht="15.75" customHeight="1" x14ac:dyDescent="0.3">
      <c r="H417" s="83"/>
      <c r="I417" s="83"/>
      <c r="J417" s="83"/>
      <c r="N417" s="83"/>
      <c r="O417" s="83"/>
      <c r="P417" s="83"/>
      <c r="T417" s="83"/>
      <c r="U417" s="83"/>
      <c r="V417" s="83"/>
      <c r="W417" s="83"/>
      <c r="X417" s="83"/>
      <c r="Y417" s="83"/>
      <c r="Z417" s="289"/>
      <c r="AA417" s="83"/>
      <c r="AB417" s="83"/>
    </row>
    <row r="418" spans="8:28" ht="15.75" customHeight="1" x14ac:dyDescent="0.3">
      <c r="H418" s="83"/>
      <c r="I418" s="83"/>
      <c r="J418" s="83"/>
      <c r="N418" s="83"/>
      <c r="O418" s="83"/>
      <c r="P418" s="83"/>
      <c r="T418" s="83"/>
      <c r="U418" s="83"/>
      <c r="V418" s="83"/>
      <c r="W418" s="83"/>
      <c r="X418" s="83"/>
      <c r="Y418" s="83"/>
      <c r="Z418" s="289"/>
      <c r="AA418" s="83"/>
      <c r="AB418" s="83"/>
    </row>
    <row r="419" spans="8:28" ht="15.75" customHeight="1" x14ac:dyDescent="0.3">
      <c r="H419" s="83"/>
      <c r="I419" s="83"/>
      <c r="J419" s="83"/>
      <c r="N419" s="83"/>
      <c r="O419" s="83"/>
      <c r="P419" s="83"/>
      <c r="T419" s="83"/>
      <c r="U419" s="83"/>
      <c r="V419" s="83"/>
      <c r="W419" s="83"/>
      <c r="X419" s="83"/>
      <c r="Y419" s="83"/>
      <c r="Z419" s="289"/>
      <c r="AA419" s="83"/>
      <c r="AB419" s="83"/>
    </row>
    <row r="420" spans="8:28" ht="15.75" customHeight="1" x14ac:dyDescent="0.3">
      <c r="H420" s="83"/>
      <c r="I420" s="83"/>
      <c r="J420" s="83"/>
      <c r="N420" s="83"/>
      <c r="O420" s="83"/>
      <c r="P420" s="83"/>
      <c r="T420" s="83"/>
      <c r="U420" s="83"/>
      <c r="V420" s="83"/>
      <c r="W420" s="83"/>
      <c r="X420" s="83"/>
      <c r="Y420" s="83"/>
      <c r="Z420" s="289"/>
      <c r="AA420" s="83"/>
      <c r="AB420" s="83"/>
    </row>
    <row r="421" spans="8:28" ht="15.75" customHeight="1" x14ac:dyDescent="0.3">
      <c r="H421" s="83"/>
      <c r="I421" s="83"/>
      <c r="J421" s="83"/>
      <c r="N421" s="83"/>
      <c r="O421" s="83"/>
      <c r="P421" s="83"/>
      <c r="T421" s="83"/>
      <c r="U421" s="83"/>
      <c r="V421" s="83"/>
      <c r="W421" s="83"/>
      <c r="X421" s="83"/>
      <c r="Y421" s="83"/>
      <c r="Z421" s="289"/>
      <c r="AA421" s="83"/>
      <c r="AB421" s="83"/>
    </row>
    <row r="422" spans="8:28" ht="15.75" customHeight="1" x14ac:dyDescent="0.3">
      <c r="H422" s="83"/>
      <c r="I422" s="83"/>
      <c r="J422" s="83"/>
      <c r="N422" s="83"/>
      <c r="O422" s="83"/>
      <c r="P422" s="83"/>
      <c r="T422" s="83"/>
      <c r="U422" s="83"/>
      <c r="V422" s="83"/>
      <c r="W422" s="83"/>
      <c r="X422" s="83"/>
      <c r="Y422" s="83"/>
      <c r="Z422" s="289"/>
      <c r="AA422" s="83"/>
      <c r="AB422" s="83"/>
    </row>
    <row r="423" spans="8:28" ht="15.75" customHeight="1" x14ac:dyDescent="0.3">
      <c r="H423" s="83"/>
      <c r="I423" s="83"/>
      <c r="J423" s="83"/>
      <c r="N423" s="83"/>
      <c r="O423" s="83"/>
      <c r="P423" s="83"/>
      <c r="T423" s="83"/>
      <c r="U423" s="83"/>
      <c r="V423" s="83"/>
      <c r="W423" s="83"/>
      <c r="X423" s="83"/>
      <c r="Y423" s="83"/>
      <c r="Z423" s="289"/>
      <c r="AA423" s="83"/>
      <c r="AB423" s="83"/>
    </row>
    <row r="424" spans="8:28" ht="15.75" customHeight="1" x14ac:dyDescent="0.3">
      <c r="H424" s="83"/>
      <c r="I424" s="83"/>
      <c r="J424" s="83"/>
      <c r="N424" s="83"/>
      <c r="O424" s="83"/>
      <c r="P424" s="83"/>
      <c r="T424" s="83"/>
      <c r="U424" s="83"/>
      <c r="V424" s="83"/>
      <c r="W424" s="83"/>
      <c r="X424" s="83"/>
      <c r="Y424" s="83"/>
      <c r="Z424" s="289"/>
      <c r="AA424" s="83"/>
      <c r="AB424" s="83"/>
    </row>
    <row r="425" spans="8:28" ht="15.75" customHeight="1" x14ac:dyDescent="0.3">
      <c r="H425" s="83"/>
      <c r="I425" s="83"/>
      <c r="J425" s="83"/>
      <c r="N425" s="83"/>
      <c r="O425" s="83"/>
      <c r="P425" s="83"/>
      <c r="T425" s="83"/>
      <c r="U425" s="83"/>
      <c r="V425" s="83"/>
      <c r="W425" s="83"/>
      <c r="X425" s="83"/>
      <c r="Y425" s="83"/>
      <c r="Z425" s="289"/>
      <c r="AA425" s="83"/>
      <c r="AB425" s="83"/>
    </row>
    <row r="426" spans="8:28" ht="15.75" customHeight="1" x14ac:dyDescent="0.3">
      <c r="H426" s="83"/>
      <c r="I426" s="83"/>
      <c r="J426" s="83"/>
      <c r="N426" s="83"/>
      <c r="O426" s="83"/>
      <c r="P426" s="83"/>
      <c r="T426" s="83"/>
      <c r="U426" s="83"/>
      <c r="V426" s="83"/>
      <c r="W426" s="83"/>
      <c r="X426" s="83"/>
      <c r="Y426" s="83"/>
      <c r="Z426" s="289"/>
      <c r="AA426" s="83"/>
      <c r="AB426" s="83"/>
    </row>
    <row r="427" spans="8:28" ht="15.75" customHeight="1" x14ac:dyDescent="0.3">
      <c r="H427" s="83"/>
      <c r="I427" s="83"/>
      <c r="J427" s="83"/>
      <c r="N427" s="83"/>
      <c r="O427" s="83"/>
      <c r="P427" s="83"/>
      <c r="T427" s="83"/>
      <c r="U427" s="83"/>
      <c r="V427" s="83"/>
      <c r="W427" s="83"/>
      <c r="X427" s="83"/>
      <c r="Y427" s="83"/>
      <c r="Z427" s="289"/>
      <c r="AA427" s="83"/>
      <c r="AB427" s="83"/>
    </row>
    <row r="428" spans="8:28" ht="15.75" customHeight="1" x14ac:dyDescent="0.3">
      <c r="H428" s="83"/>
      <c r="I428" s="83"/>
      <c r="J428" s="83"/>
      <c r="N428" s="83"/>
      <c r="O428" s="83"/>
      <c r="P428" s="83"/>
      <c r="T428" s="83"/>
      <c r="U428" s="83"/>
      <c r="V428" s="83"/>
      <c r="W428" s="83"/>
      <c r="X428" s="83"/>
      <c r="Y428" s="83"/>
      <c r="Z428" s="289"/>
      <c r="AA428" s="83"/>
      <c r="AB428" s="83"/>
    </row>
    <row r="429" spans="8:28" ht="15.75" customHeight="1" x14ac:dyDescent="0.3">
      <c r="H429" s="83"/>
      <c r="I429" s="83"/>
      <c r="J429" s="83"/>
      <c r="N429" s="83"/>
      <c r="O429" s="83"/>
      <c r="P429" s="83"/>
      <c r="T429" s="83"/>
      <c r="U429" s="83"/>
      <c r="V429" s="83"/>
      <c r="W429" s="83"/>
      <c r="X429" s="83"/>
      <c r="Y429" s="83"/>
      <c r="Z429" s="289"/>
      <c r="AA429" s="83"/>
      <c r="AB429" s="83"/>
    </row>
    <row r="430" spans="8:28" ht="15.75" customHeight="1" x14ac:dyDescent="0.3">
      <c r="H430" s="83"/>
      <c r="I430" s="83"/>
      <c r="J430" s="83"/>
      <c r="N430" s="83"/>
      <c r="O430" s="83"/>
      <c r="P430" s="83"/>
      <c r="T430" s="83"/>
      <c r="U430" s="83"/>
      <c r="V430" s="83"/>
      <c r="W430" s="83"/>
      <c r="X430" s="83"/>
      <c r="Y430" s="83"/>
      <c r="Z430" s="289"/>
      <c r="AA430" s="83"/>
      <c r="AB430" s="83"/>
    </row>
    <row r="431" spans="8:28" ht="15.75" customHeight="1" x14ac:dyDescent="0.3">
      <c r="H431" s="83"/>
      <c r="I431" s="83"/>
      <c r="J431" s="83"/>
      <c r="N431" s="83"/>
      <c r="O431" s="83"/>
      <c r="P431" s="83"/>
      <c r="T431" s="83"/>
      <c r="U431" s="83"/>
      <c r="V431" s="83"/>
      <c r="W431" s="83"/>
      <c r="X431" s="83"/>
      <c r="Y431" s="83"/>
      <c r="Z431" s="289"/>
      <c r="AA431" s="83"/>
      <c r="AB431" s="83"/>
    </row>
    <row r="432" spans="8:28" ht="15.75" customHeight="1" x14ac:dyDescent="0.3">
      <c r="H432" s="83"/>
      <c r="I432" s="83"/>
      <c r="J432" s="83"/>
      <c r="N432" s="83"/>
      <c r="O432" s="83"/>
      <c r="P432" s="83"/>
      <c r="T432" s="83"/>
      <c r="U432" s="83"/>
      <c r="V432" s="83"/>
      <c r="W432" s="83"/>
      <c r="X432" s="83"/>
      <c r="Y432" s="83"/>
      <c r="Z432" s="289"/>
      <c r="AA432" s="83"/>
      <c r="AB432" s="83"/>
    </row>
    <row r="433" spans="8:28" ht="15.75" customHeight="1" x14ac:dyDescent="0.3">
      <c r="H433" s="83"/>
      <c r="I433" s="83"/>
      <c r="J433" s="83"/>
      <c r="N433" s="83"/>
      <c r="O433" s="83"/>
      <c r="P433" s="83"/>
      <c r="T433" s="83"/>
      <c r="U433" s="83"/>
      <c r="V433" s="83"/>
      <c r="W433" s="83"/>
      <c r="X433" s="83"/>
      <c r="Y433" s="83"/>
      <c r="Z433" s="289"/>
      <c r="AA433" s="83"/>
      <c r="AB433" s="83"/>
    </row>
    <row r="434" spans="8:28" ht="15.75" customHeight="1" x14ac:dyDescent="0.3">
      <c r="H434" s="83"/>
      <c r="I434" s="83"/>
      <c r="J434" s="83"/>
      <c r="N434" s="83"/>
      <c r="O434" s="83"/>
      <c r="P434" s="83"/>
      <c r="T434" s="83"/>
      <c r="U434" s="83"/>
      <c r="V434" s="83"/>
      <c r="W434" s="83"/>
      <c r="X434" s="83"/>
      <c r="Y434" s="83"/>
      <c r="Z434" s="289"/>
      <c r="AA434" s="83"/>
      <c r="AB434" s="83"/>
    </row>
    <row r="435" spans="8:28" ht="15.75" customHeight="1" x14ac:dyDescent="0.3">
      <c r="H435" s="83"/>
      <c r="I435" s="83"/>
      <c r="J435" s="83"/>
      <c r="N435" s="83"/>
      <c r="O435" s="83"/>
      <c r="P435" s="83"/>
      <c r="T435" s="83"/>
      <c r="U435" s="83"/>
      <c r="V435" s="83"/>
      <c r="W435" s="83"/>
      <c r="X435" s="83"/>
      <c r="Y435" s="83"/>
      <c r="Z435" s="289"/>
      <c r="AA435" s="83"/>
      <c r="AB435" s="83"/>
    </row>
    <row r="436" spans="8:28" ht="15.75" customHeight="1" x14ac:dyDescent="0.3">
      <c r="H436" s="83"/>
      <c r="I436" s="83"/>
      <c r="J436" s="83"/>
      <c r="N436" s="83"/>
      <c r="O436" s="83"/>
      <c r="P436" s="83"/>
      <c r="T436" s="83"/>
      <c r="U436" s="83"/>
      <c r="V436" s="83"/>
      <c r="W436" s="83"/>
      <c r="X436" s="83"/>
      <c r="Y436" s="83"/>
      <c r="Z436" s="289"/>
      <c r="AA436" s="83"/>
      <c r="AB436" s="83"/>
    </row>
    <row r="437" spans="8:28" ht="15.75" customHeight="1" x14ac:dyDescent="0.3">
      <c r="H437" s="83"/>
      <c r="I437" s="83"/>
      <c r="J437" s="83"/>
      <c r="N437" s="83"/>
      <c r="O437" s="83"/>
      <c r="P437" s="83"/>
      <c r="T437" s="83"/>
      <c r="U437" s="83"/>
      <c r="V437" s="83"/>
      <c r="W437" s="83"/>
      <c r="X437" s="83"/>
      <c r="Y437" s="83"/>
      <c r="Z437" s="289"/>
      <c r="AA437" s="83"/>
      <c r="AB437" s="83"/>
    </row>
    <row r="438" spans="8:28" ht="15.75" customHeight="1" x14ac:dyDescent="0.3">
      <c r="H438" s="83"/>
      <c r="I438" s="83"/>
      <c r="J438" s="83"/>
      <c r="N438" s="83"/>
      <c r="O438" s="83"/>
      <c r="P438" s="83"/>
      <c r="T438" s="83"/>
      <c r="U438" s="83"/>
      <c r="V438" s="83"/>
      <c r="W438" s="83"/>
      <c r="X438" s="83"/>
      <c r="Y438" s="83"/>
      <c r="Z438" s="289"/>
      <c r="AA438" s="83"/>
      <c r="AB438" s="83"/>
    </row>
    <row r="439" spans="8:28" ht="15.75" customHeight="1" x14ac:dyDescent="0.3">
      <c r="H439" s="83"/>
      <c r="I439" s="83"/>
      <c r="J439" s="83"/>
      <c r="N439" s="83"/>
      <c r="O439" s="83"/>
      <c r="P439" s="83"/>
      <c r="T439" s="83"/>
      <c r="U439" s="83"/>
      <c r="V439" s="83"/>
      <c r="W439" s="83"/>
      <c r="X439" s="83"/>
      <c r="Y439" s="83"/>
      <c r="Z439" s="289"/>
      <c r="AA439" s="83"/>
      <c r="AB439" s="83"/>
    </row>
    <row r="440" spans="8:28" ht="15.75" customHeight="1" x14ac:dyDescent="0.3">
      <c r="H440" s="83"/>
      <c r="I440" s="83"/>
      <c r="J440" s="83"/>
      <c r="N440" s="83"/>
      <c r="O440" s="83"/>
      <c r="P440" s="83"/>
      <c r="T440" s="83"/>
      <c r="U440" s="83"/>
      <c r="V440" s="83"/>
      <c r="W440" s="83"/>
      <c r="X440" s="83"/>
      <c r="Y440" s="83"/>
      <c r="Z440" s="289"/>
      <c r="AA440" s="83"/>
      <c r="AB440" s="83"/>
    </row>
    <row r="441" spans="8:28" ht="15.75" customHeight="1" x14ac:dyDescent="0.3">
      <c r="H441" s="83"/>
      <c r="I441" s="83"/>
      <c r="J441" s="83"/>
      <c r="N441" s="83"/>
      <c r="O441" s="83"/>
      <c r="P441" s="83"/>
      <c r="T441" s="83"/>
      <c r="U441" s="83"/>
      <c r="V441" s="83"/>
      <c r="W441" s="83"/>
      <c r="X441" s="83"/>
      <c r="Y441" s="83"/>
      <c r="Z441" s="289"/>
      <c r="AA441" s="83"/>
      <c r="AB441" s="83"/>
    </row>
    <row r="442" spans="8:28" ht="15.75" customHeight="1" x14ac:dyDescent="0.3">
      <c r="H442" s="83"/>
      <c r="I442" s="83"/>
      <c r="J442" s="83"/>
      <c r="N442" s="83"/>
      <c r="O442" s="83"/>
      <c r="P442" s="83"/>
      <c r="T442" s="83"/>
      <c r="U442" s="83"/>
      <c r="V442" s="83"/>
      <c r="W442" s="83"/>
      <c r="X442" s="83"/>
      <c r="Y442" s="83"/>
      <c r="Z442" s="289"/>
      <c r="AA442" s="83"/>
      <c r="AB442" s="83"/>
    </row>
    <row r="443" spans="8:28" ht="15.75" customHeight="1" x14ac:dyDescent="0.3">
      <c r="H443" s="83"/>
      <c r="I443" s="83"/>
      <c r="J443" s="83"/>
      <c r="N443" s="83"/>
      <c r="O443" s="83"/>
      <c r="P443" s="83"/>
      <c r="T443" s="83"/>
      <c r="U443" s="83"/>
      <c r="V443" s="83"/>
      <c r="W443" s="83"/>
      <c r="X443" s="83"/>
      <c r="Y443" s="83"/>
      <c r="Z443" s="289"/>
      <c r="AA443" s="83"/>
      <c r="AB443" s="83"/>
    </row>
    <row r="444" spans="8:28" ht="15.75" customHeight="1" x14ac:dyDescent="0.3">
      <c r="H444" s="83"/>
      <c r="I444" s="83"/>
      <c r="J444" s="83"/>
      <c r="N444" s="83"/>
      <c r="O444" s="83"/>
      <c r="P444" s="83"/>
      <c r="T444" s="83"/>
      <c r="U444" s="83"/>
      <c r="V444" s="83"/>
      <c r="W444" s="83"/>
      <c r="X444" s="83"/>
      <c r="Y444" s="83"/>
      <c r="Z444" s="289"/>
      <c r="AA444" s="83"/>
      <c r="AB444" s="83"/>
    </row>
    <row r="445" spans="8:28" ht="15.75" customHeight="1" x14ac:dyDescent="0.3">
      <c r="H445" s="83"/>
      <c r="I445" s="83"/>
      <c r="J445" s="83"/>
      <c r="N445" s="83"/>
      <c r="O445" s="83"/>
      <c r="P445" s="83"/>
      <c r="T445" s="83"/>
      <c r="U445" s="83"/>
      <c r="V445" s="83"/>
      <c r="W445" s="83"/>
      <c r="X445" s="83"/>
      <c r="Y445" s="83"/>
      <c r="Z445" s="289"/>
      <c r="AA445" s="83"/>
      <c r="AB445" s="83"/>
    </row>
    <row r="446" spans="8:28" ht="15.75" customHeight="1" x14ac:dyDescent="0.3">
      <c r="H446" s="83"/>
      <c r="I446" s="83"/>
      <c r="J446" s="83"/>
      <c r="N446" s="83"/>
      <c r="O446" s="83"/>
      <c r="P446" s="83"/>
      <c r="T446" s="83"/>
      <c r="U446" s="83"/>
      <c r="V446" s="83"/>
      <c r="W446" s="83"/>
      <c r="X446" s="83"/>
      <c r="Y446" s="83"/>
      <c r="Z446" s="289"/>
      <c r="AA446" s="83"/>
      <c r="AB446" s="83"/>
    </row>
    <row r="447" spans="8:28" ht="15.75" customHeight="1" x14ac:dyDescent="0.3">
      <c r="H447" s="83"/>
      <c r="I447" s="83"/>
      <c r="J447" s="83"/>
      <c r="N447" s="83"/>
      <c r="O447" s="83"/>
      <c r="P447" s="83"/>
      <c r="T447" s="83"/>
      <c r="U447" s="83"/>
      <c r="V447" s="83"/>
      <c r="W447" s="83"/>
      <c r="X447" s="83"/>
      <c r="Y447" s="83"/>
      <c r="Z447" s="289"/>
      <c r="AA447" s="83"/>
      <c r="AB447" s="83"/>
    </row>
    <row r="448" spans="8:28" ht="15.75" customHeight="1" x14ac:dyDescent="0.3">
      <c r="H448" s="83"/>
      <c r="I448" s="83"/>
      <c r="J448" s="83"/>
      <c r="N448" s="83"/>
      <c r="O448" s="83"/>
      <c r="P448" s="83"/>
      <c r="T448" s="83"/>
      <c r="U448" s="83"/>
      <c r="V448" s="83"/>
      <c r="W448" s="83"/>
      <c r="X448" s="83"/>
      <c r="Y448" s="83"/>
      <c r="Z448" s="289"/>
      <c r="AA448" s="83"/>
      <c r="AB448" s="83"/>
    </row>
    <row r="449" spans="8:28" ht="15.75" customHeight="1" x14ac:dyDescent="0.3">
      <c r="H449" s="83"/>
      <c r="I449" s="83"/>
      <c r="J449" s="83"/>
      <c r="N449" s="83"/>
      <c r="O449" s="83"/>
      <c r="P449" s="83"/>
      <c r="T449" s="83"/>
      <c r="U449" s="83"/>
      <c r="V449" s="83"/>
      <c r="W449" s="83"/>
      <c r="X449" s="83"/>
      <c r="Y449" s="83"/>
      <c r="Z449" s="289"/>
      <c r="AA449" s="83"/>
      <c r="AB449" s="83"/>
    </row>
    <row r="450" spans="8:28" ht="15.75" customHeight="1" x14ac:dyDescent="0.3">
      <c r="H450" s="83"/>
      <c r="I450" s="83"/>
      <c r="J450" s="83"/>
      <c r="N450" s="83"/>
      <c r="O450" s="83"/>
      <c r="P450" s="83"/>
      <c r="T450" s="83"/>
      <c r="U450" s="83"/>
      <c r="V450" s="83"/>
      <c r="W450" s="83"/>
      <c r="X450" s="83"/>
      <c r="Y450" s="83"/>
      <c r="Z450" s="289"/>
      <c r="AA450" s="83"/>
      <c r="AB450" s="83"/>
    </row>
    <row r="451" spans="8:28" ht="15.75" customHeight="1" x14ac:dyDescent="0.3">
      <c r="H451" s="83"/>
      <c r="I451" s="83"/>
      <c r="J451" s="83"/>
      <c r="N451" s="83"/>
      <c r="O451" s="83"/>
      <c r="P451" s="83"/>
      <c r="T451" s="83"/>
      <c r="U451" s="83"/>
      <c r="V451" s="83"/>
      <c r="W451" s="83"/>
      <c r="X451" s="83"/>
      <c r="Y451" s="83"/>
      <c r="Z451" s="289"/>
      <c r="AA451" s="83"/>
      <c r="AB451" s="83"/>
    </row>
    <row r="452" spans="8:28" ht="15.75" customHeight="1" x14ac:dyDescent="0.3">
      <c r="H452" s="83"/>
      <c r="I452" s="83"/>
      <c r="J452" s="83"/>
      <c r="N452" s="83"/>
      <c r="O452" s="83"/>
      <c r="P452" s="83"/>
      <c r="T452" s="83"/>
      <c r="U452" s="83"/>
      <c r="V452" s="83"/>
      <c r="W452" s="83"/>
      <c r="X452" s="83"/>
      <c r="Y452" s="83"/>
      <c r="Z452" s="289"/>
      <c r="AA452" s="83"/>
      <c r="AB452" s="83"/>
    </row>
    <row r="453" spans="8:28" ht="15.75" customHeight="1" x14ac:dyDescent="0.3">
      <c r="H453" s="83"/>
      <c r="I453" s="83"/>
      <c r="J453" s="83"/>
      <c r="N453" s="83"/>
      <c r="O453" s="83"/>
      <c r="P453" s="83"/>
      <c r="T453" s="83"/>
      <c r="U453" s="83"/>
      <c r="V453" s="83"/>
      <c r="W453" s="83"/>
      <c r="X453" s="83"/>
      <c r="Y453" s="83"/>
      <c r="Z453" s="289"/>
      <c r="AA453" s="83"/>
      <c r="AB453" s="83"/>
    </row>
    <row r="454" spans="8:28" ht="15.75" customHeight="1" x14ac:dyDescent="0.3">
      <c r="H454" s="83"/>
      <c r="I454" s="83"/>
      <c r="J454" s="83"/>
      <c r="N454" s="83"/>
      <c r="O454" s="83"/>
      <c r="P454" s="83"/>
      <c r="T454" s="83"/>
      <c r="U454" s="83"/>
      <c r="V454" s="83"/>
      <c r="W454" s="83"/>
      <c r="X454" s="83"/>
      <c r="Y454" s="83"/>
      <c r="Z454" s="289"/>
      <c r="AA454" s="83"/>
      <c r="AB454" s="83"/>
    </row>
    <row r="455" spans="8:28" ht="15.75" customHeight="1" x14ac:dyDescent="0.3">
      <c r="H455" s="83"/>
      <c r="I455" s="83"/>
      <c r="J455" s="83"/>
      <c r="N455" s="83"/>
      <c r="O455" s="83"/>
      <c r="P455" s="83"/>
      <c r="T455" s="83"/>
      <c r="U455" s="83"/>
      <c r="V455" s="83"/>
      <c r="W455" s="83"/>
      <c r="X455" s="83"/>
      <c r="Y455" s="83"/>
      <c r="Z455" s="289"/>
      <c r="AA455" s="83"/>
      <c r="AB455" s="83"/>
    </row>
    <row r="456" spans="8:28" ht="15.75" customHeight="1" x14ac:dyDescent="0.3">
      <c r="H456" s="83"/>
      <c r="I456" s="83"/>
      <c r="J456" s="83"/>
      <c r="N456" s="83"/>
      <c r="O456" s="83"/>
      <c r="P456" s="83"/>
      <c r="T456" s="83"/>
      <c r="U456" s="83"/>
      <c r="V456" s="83"/>
      <c r="W456" s="83"/>
      <c r="X456" s="83"/>
      <c r="Y456" s="83"/>
      <c r="Z456" s="289"/>
      <c r="AA456" s="83"/>
      <c r="AB456" s="83"/>
    </row>
    <row r="457" spans="8:28" ht="15.75" customHeight="1" x14ac:dyDescent="0.3">
      <c r="H457" s="83"/>
      <c r="I457" s="83"/>
      <c r="J457" s="83"/>
      <c r="N457" s="83"/>
      <c r="O457" s="83"/>
      <c r="P457" s="83"/>
      <c r="T457" s="83"/>
      <c r="U457" s="83"/>
      <c r="V457" s="83"/>
      <c r="W457" s="83"/>
      <c r="X457" s="83"/>
      <c r="Y457" s="83"/>
      <c r="Z457" s="289"/>
      <c r="AA457" s="83"/>
      <c r="AB457" s="83"/>
    </row>
    <row r="458" spans="8:28" ht="15.75" customHeight="1" x14ac:dyDescent="0.3">
      <c r="H458" s="83"/>
      <c r="I458" s="83"/>
      <c r="J458" s="83"/>
      <c r="N458" s="83"/>
      <c r="O458" s="83"/>
      <c r="P458" s="83"/>
      <c r="T458" s="83"/>
      <c r="U458" s="83"/>
      <c r="V458" s="83"/>
      <c r="W458" s="83"/>
      <c r="X458" s="83"/>
      <c r="Y458" s="83"/>
      <c r="Z458" s="289"/>
      <c r="AA458" s="83"/>
      <c r="AB458" s="83"/>
    </row>
    <row r="459" spans="8:28" ht="15.75" customHeight="1" x14ac:dyDescent="0.3">
      <c r="H459" s="83"/>
      <c r="I459" s="83"/>
      <c r="J459" s="83"/>
      <c r="N459" s="83"/>
      <c r="O459" s="83"/>
      <c r="P459" s="83"/>
      <c r="T459" s="83"/>
      <c r="U459" s="83"/>
      <c r="V459" s="83"/>
      <c r="W459" s="83"/>
      <c r="X459" s="83"/>
      <c r="Y459" s="83"/>
      <c r="Z459" s="289"/>
      <c r="AA459" s="83"/>
      <c r="AB459" s="83"/>
    </row>
    <row r="460" spans="8:28" ht="15.75" customHeight="1" x14ac:dyDescent="0.3">
      <c r="H460" s="83"/>
      <c r="I460" s="83"/>
      <c r="J460" s="83"/>
      <c r="N460" s="83"/>
      <c r="O460" s="83"/>
      <c r="P460" s="83"/>
      <c r="T460" s="83"/>
      <c r="U460" s="83"/>
      <c r="V460" s="83"/>
      <c r="W460" s="83"/>
      <c r="X460" s="83"/>
      <c r="Y460" s="83"/>
      <c r="Z460" s="289"/>
      <c r="AA460" s="83"/>
      <c r="AB460" s="83"/>
    </row>
    <row r="461" spans="8:28" ht="15.75" customHeight="1" x14ac:dyDescent="0.3">
      <c r="H461" s="83"/>
      <c r="I461" s="83"/>
      <c r="J461" s="83"/>
      <c r="N461" s="83"/>
      <c r="O461" s="83"/>
      <c r="P461" s="83"/>
      <c r="T461" s="83"/>
      <c r="U461" s="83"/>
      <c r="V461" s="83"/>
      <c r="W461" s="83"/>
      <c r="X461" s="83"/>
      <c r="Y461" s="83"/>
      <c r="Z461" s="289"/>
      <c r="AA461" s="83"/>
      <c r="AB461" s="83"/>
    </row>
    <row r="462" spans="8:28" ht="15.75" customHeight="1" x14ac:dyDescent="0.3">
      <c r="H462" s="83"/>
      <c r="I462" s="83"/>
      <c r="J462" s="83"/>
      <c r="N462" s="83"/>
      <c r="O462" s="83"/>
      <c r="P462" s="83"/>
      <c r="T462" s="83"/>
      <c r="U462" s="83"/>
      <c r="V462" s="83"/>
      <c r="W462" s="83"/>
      <c r="X462" s="83"/>
      <c r="Y462" s="83"/>
      <c r="Z462" s="289"/>
      <c r="AA462" s="83"/>
      <c r="AB462" s="83"/>
    </row>
    <row r="463" spans="8:28" ht="15.75" customHeight="1" x14ac:dyDescent="0.3">
      <c r="H463" s="83"/>
      <c r="I463" s="83"/>
      <c r="J463" s="83"/>
      <c r="N463" s="83"/>
      <c r="O463" s="83"/>
      <c r="P463" s="83"/>
      <c r="T463" s="83"/>
      <c r="U463" s="83"/>
      <c r="V463" s="83"/>
      <c r="W463" s="83"/>
      <c r="X463" s="83"/>
      <c r="Y463" s="83"/>
      <c r="Z463" s="289"/>
      <c r="AA463" s="83"/>
      <c r="AB463" s="83"/>
    </row>
    <row r="464" spans="8:28" ht="15.75" customHeight="1" x14ac:dyDescent="0.3">
      <c r="H464" s="83"/>
      <c r="I464" s="83"/>
      <c r="J464" s="83"/>
      <c r="N464" s="83"/>
      <c r="O464" s="83"/>
      <c r="P464" s="83"/>
      <c r="T464" s="83"/>
      <c r="U464" s="83"/>
      <c r="V464" s="83"/>
      <c r="W464" s="83"/>
      <c r="X464" s="83"/>
      <c r="Y464" s="83"/>
      <c r="Z464" s="289"/>
      <c r="AA464" s="83"/>
      <c r="AB464" s="83"/>
    </row>
    <row r="465" spans="8:28" ht="15.75" customHeight="1" x14ac:dyDescent="0.3">
      <c r="H465" s="83"/>
      <c r="I465" s="83"/>
      <c r="J465" s="83"/>
      <c r="N465" s="83"/>
      <c r="O465" s="83"/>
      <c r="P465" s="83"/>
      <c r="T465" s="83"/>
      <c r="U465" s="83"/>
      <c r="V465" s="83"/>
      <c r="W465" s="83"/>
      <c r="X465" s="83"/>
      <c r="Y465" s="83"/>
      <c r="Z465" s="289"/>
      <c r="AA465" s="83"/>
      <c r="AB465" s="83"/>
    </row>
    <row r="466" spans="8:28" ht="15.75" customHeight="1" x14ac:dyDescent="0.3">
      <c r="H466" s="83"/>
      <c r="I466" s="83"/>
      <c r="J466" s="83"/>
      <c r="N466" s="83"/>
      <c r="O466" s="83"/>
      <c r="P466" s="83"/>
      <c r="T466" s="83"/>
      <c r="U466" s="83"/>
      <c r="V466" s="83"/>
      <c r="W466" s="83"/>
      <c r="X466" s="83"/>
      <c r="Y466" s="83"/>
      <c r="Z466" s="289"/>
      <c r="AA466" s="83"/>
      <c r="AB466" s="83"/>
    </row>
    <row r="467" spans="8:28" ht="15.75" customHeight="1" x14ac:dyDescent="0.3">
      <c r="H467" s="83"/>
      <c r="I467" s="83"/>
      <c r="J467" s="83"/>
      <c r="N467" s="83"/>
      <c r="O467" s="83"/>
      <c r="P467" s="83"/>
      <c r="T467" s="83"/>
      <c r="U467" s="83"/>
      <c r="V467" s="83"/>
      <c r="W467" s="83"/>
      <c r="X467" s="83"/>
      <c r="Y467" s="83"/>
      <c r="Z467" s="289"/>
      <c r="AA467" s="83"/>
      <c r="AB467" s="83"/>
    </row>
    <row r="468" spans="8:28" ht="15.75" customHeight="1" x14ac:dyDescent="0.3">
      <c r="H468" s="83"/>
      <c r="I468" s="83"/>
      <c r="J468" s="83"/>
      <c r="N468" s="83"/>
      <c r="O468" s="83"/>
      <c r="P468" s="83"/>
      <c r="T468" s="83"/>
      <c r="U468" s="83"/>
      <c r="V468" s="83"/>
      <c r="W468" s="83"/>
      <c r="X468" s="83"/>
      <c r="Y468" s="83"/>
      <c r="Z468" s="289"/>
      <c r="AA468" s="83"/>
      <c r="AB468" s="83"/>
    </row>
    <row r="469" spans="8:28" ht="15.75" customHeight="1" x14ac:dyDescent="0.3">
      <c r="H469" s="83"/>
      <c r="I469" s="83"/>
      <c r="J469" s="83"/>
      <c r="N469" s="83"/>
      <c r="O469" s="83"/>
      <c r="P469" s="83"/>
      <c r="T469" s="83"/>
      <c r="U469" s="83"/>
      <c r="V469" s="83"/>
      <c r="W469" s="83"/>
      <c r="X469" s="83"/>
      <c r="Y469" s="83"/>
      <c r="Z469" s="289"/>
      <c r="AA469" s="83"/>
      <c r="AB469" s="83"/>
    </row>
    <row r="470" spans="8:28" ht="15.75" customHeight="1" x14ac:dyDescent="0.3">
      <c r="H470" s="83"/>
      <c r="I470" s="83"/>
      <c r="J470" s="83"/>
      <c r="N470" s="83"/>
      <c r="O470" s="83"/>
      <c r="P470" s="83"/>
      <c r="T470" s="83"/>
      <c r="U470" s="83"/>
      <c r="V470" s="83"/>
      <c r="W470" s="83"/>
      <c r="X470" s="83"/>
      <c r="Y470" s="83"/>
      <c r="Z470" s="289"/>
      <c r="AA470" s="83"/>
      <c r="AB470" s="83"/>
    </row>
    <row r="471" spans="8:28" ht="15.75" customHeight="1" x14ac:dyDescent="0.3">
      <c r="H471" s="83"/>
      <c r="I471" s="83"/>
      <c r="J471" s="83"/>
      <c r="N471" s="83"/>
      <c r="O471" s="83"/>
      <c r="P471" s="83"/>
      <c r="T471" s="83"/>
      <c r="U471" s="83"/>
      <c r="V471" s="83"/>
      <c r="W471" s="83"/>
      <c r="X471" s="83"/>
      <c r="Y471" s="83"/>
      <c r="Z471" s="289"/>
      <c r="AA471" s="83"/>
      <c r="AB471" s="83"/>
    </row>
    <row r="472" spans="8:28" ht="15.75" customHeight="1" x14ac:dyDescent="0.3">
      <c r="H472" s="83"/>
      <c r="I472" s="83"/>
      <c r="J472" s="83"/>
      <c r="N472" s="83"/>
      <c r="O472" s="83"/>
      <c r="P472" s="83"/>
      <c r="T472" s="83"/>
      <c r="U472" s="83"/>
      <c r="V472" s="83"/>
      <c r="W472" s="83"/>
      <c r="X472" s="83"/>
      <c r="Y472" s="83"/>
      <c r="Z472" s="289"/>
      <c r="AA472" s="83"/>
      <c r="AB472" s="83"/>
    </row>
    <row r="473" spans="8:28" ht="15.75" customHeight="1" x14ac:dyDescent="0.3">
      <c r="H473" s="83"/>
      <c r="I473" s="83"/>
      <c r="J473" s="83"/>
      <c r="N473" s="83"/>
      <c r="O473" s="83"/>
      <c r="P473" s="83"/>
      <c r="T473" s="83"/>
      <c r="U473" s="83"/>
      <c r="V473" s="83"/>
      <c r="W473" s="83"/>
      <c r="X473" s="83"/>
      <c r="Y473" s="83"/>
      <c r="Z473" s="289"/>
      <c r="AA473" s="83"/>
      <c r="AB473" s="83"/>
    </row>
    <row r="474" spans="8:28" ht="15.75" customHeight="1" x14ac:dyDescent="0.3">
      <c r="H474" s="83"/>
      <c r="I474" s="83"/>
      <c r="J474" s="83"/>
      <c r="N474" s="83"/>
      <c r="O474" s="83"/>
      <c r="P474" s="83"/>
      <c r="T474" s="83"/>
      <c r="U474" s="83"/>
      <c r="V474" s="83"/>
      <c r="W474" s="83"/>
      <c r="X474" s="83"/>
      <c r="Y474" s="83"/>
      <c r="Z474" s="289"/>
      <c r="AA474" s="83"/>
      <c r="AB474" s="83"/>
    </row>
    <row r="475" spans="8:28" ht="15.75" customHeight="1" x14ac:dyDescent="0.3">
      <c r="H475" s="83"/>
      <c r="I475" s="83"/>
      <c r="J475" s="83"/>
      <c r="N475" s="83"/>
      <c r="O475" s="83"/>
      <c r="P475" s="83"/>
      <c r="T475" s="83"/>
      <c r="U475" s="83"/>
      <c r="V475" s="83"/>
      <c r="W475" s="83"/>
      <c r="X475" s="83"/>
      <c r="Y475" s="83"/>
      <c r="Z475" s="289"/>
      <c r="AA475" s="83"/>
      <c r="AB475" s="83"/>
    </row>
    <row r="476" spans="8:28" ht="15.75" customHeight="1" x14ac:dyDescent="0.3">
      <c r="H476" s="83"/>
      <c r="I476" s="83"/>
      <c r="J476" s="83"/>
      <c r="N476" s="83"/>
      <c r="O476" s="83"/>
      <c r="P476" s="83"/>
      <c r="T476" s="83"/>
      <c r="U476" s="83"/>
      <c r="V476" s="83"/>
      <c r="W476" s="83"/>
      <c r="X476" s="83"/>
      <c r="Y476" s="83"/>
      <c r="Z476" s="289"/>
      <c r="AA476" s="83"/>
      <c r="AB476" s="83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289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289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289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289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289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289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289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289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289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289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289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289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289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289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289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289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289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289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289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289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289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289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289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289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289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289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289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289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289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289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289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289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289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289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289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289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289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289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289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289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289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289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289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289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289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289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289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289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289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289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289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289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289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289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289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289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289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289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289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289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289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289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289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289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289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289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289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289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289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289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289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289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289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289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289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289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289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289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289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289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289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289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289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289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289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289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289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289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289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289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289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289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289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289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289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289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289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289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289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289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289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289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289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289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289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289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289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289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289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289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289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289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289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289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289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289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289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289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289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289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289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289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289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289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289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289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289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289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289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289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289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289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289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289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289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289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289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289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289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289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289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289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289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289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289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289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289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289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289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289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289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289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289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289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289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289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289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289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289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289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289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289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289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289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289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289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289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289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289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289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289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289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289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289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289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289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289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289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289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289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289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289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289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289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289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289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289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289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289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289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289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289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289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289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289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289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289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289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289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289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289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289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289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289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289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289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289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289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289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289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289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289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289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289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289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289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289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289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289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289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289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289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289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289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289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289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289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289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289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289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289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289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289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289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289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289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289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289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289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289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289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289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289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289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289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289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289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289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289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289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289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289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289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289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289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289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289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289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289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289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289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289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289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289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289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289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289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289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289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289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289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289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289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289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289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289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289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289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289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289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289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289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289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289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289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289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289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289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289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289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289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289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289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289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289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289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289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289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289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289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289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289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289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289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289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289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289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289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289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289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289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289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289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289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289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289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289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289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289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289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289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289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289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289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289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289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289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289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289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289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289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289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289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289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289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289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289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289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289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289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289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289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289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289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289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289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289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289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289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289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289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289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289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289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289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289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289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289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289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289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289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289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289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289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289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289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289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289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289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289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289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289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289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289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289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289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289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289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289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289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289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289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289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289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289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289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289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289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289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289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289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289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289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289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289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289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289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289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289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289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289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289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289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289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289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289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289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289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289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289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289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289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289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289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289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289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289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289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289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289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289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289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289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289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289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289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289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289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289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289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289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289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289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289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289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289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289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289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289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289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289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289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289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289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289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289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289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289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289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289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289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289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289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289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289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289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289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289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289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289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289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289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289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289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289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289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289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289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289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289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289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289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289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289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289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289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289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289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289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289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289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289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289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289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289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289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289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289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289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289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289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289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289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289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289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289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289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289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289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289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289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289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289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289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289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289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289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289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289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289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289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289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289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289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289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289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289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289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289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289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289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289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289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289"/>
      <c r="AA1000" s="5"/>
      <c r="AB1000" s="5"/>
    </row>
    <row r="1001" spans="8:28" ht="15.75" customHeight="1" x14ac:dyDescent="0.3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289"/>
      <c r="AA1001" s="5"/>
      <c r="AB1001" s="5"/>
    </row>
    <row r="1002" spans="8:28" ht="15.75" customHeight="1" x14ac:dyDescent="0.3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289"/>
      <c r="AA1002" s="5"/>
      <c r="AB1002" s="5"/>
    </row>
    <row r="1003" spans="8:28" ht="15.75" customHeight="1" x14ac:dyDescent="0.3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289"/>
      <c r="AA1003" s="5"/>
      <c r="AB1003" s="5"/>
    </row>
    <row r="1004" spans="8:28" ht="15.75" customHeight="1" x14ac:dyDescent="0.3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289"/>
      <c r="AA1004" s="5"/>
      <c r="AB1004" s="5"/>
    </row>
    <row r="1005" spans="8:28" ht="15.75" customHeight="1" x14ac:dyDescent="0.3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289"/>
      <c r="AA1005" s="5"/>
      <c r="AB1005" s="5"/>
    </row>
    <row r="1006" spans="8:28" ht="15.75" customHeight="1" x14ac:dyDescent="0.3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289"/>
      <c r="AA1006" s="5"/>
      <c r="AB1006" s="5"/>
    </row>
    <row r="1007" spans="8:28" ht="15.75" customHeight="1" x14ac:dyDescent="0.3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289"/>
      <c r="AA1007" s="5"/>
      <c r="AB1007" s="5"/>
    </row>
    <row r="1008" spans="8:28" ht="15.75" customHeight="1" x14ac:dyDescent="0.3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289"/>
      <c r="AA1008" s="5"/>
      <c r="AB1008" s="5"/>
    </row>
    <row r="1009" spans="8:28" ht="15.75" customHeight="1" x14ac:dyDescent="0.3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289"/>
      <c r="AA1009" s="5"/>
      <c r="AB1009" s="5"/>
    </row>
    <row r="1010" spans="8:28" ht="15.75" customHeight="1" x14ac:dyDescent="0.3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289"/>
      <c r="AA1010" s="5"/>
      <c r="AB1010" s="5"/>
    </row>
    <row r="1011" spans="8:28" ht="15.75" customHeight="1" x14ac:dyDescent="0.3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289"/>
      <c r="AA1011" s="5"/>
      <c r="AB1011" s="5"/>
    </row>
    <row r="1012" spans="8:28" ht="15.75" customHeight="1" x14ac:dyDescent="0.3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289"/>
      <c r="AA1012" s="5"/>
      <c r="AB1012" s="5"/>
    </row>
    <row r="1013" spans="8:28" ht="15.75" customHeight="1" x14ac:dyDescent="0.3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289"/>
      <c r="AA1013" s="5"/>
      <c r="AB1013" s="5"/>
    </row>
    <row r="1014" spans="8:28" ht="15.75" customHeight="1" x14ac:dyDescent="0.3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289"/>
      <c r="AA1014" s="5"/>
      <c r="AB1014" s="5"/>
    </row>
    <row r="1015" spans="8:28" ht="15.75" customHeight="1" x14ac:dyDescent="0.3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289"/>
      <c r="AA1015" s="5"/>
      <c r="AB1015" s="5"/>
    </row>
    <row r="1016" spans="8:28" ht="15.75" customHeight="1" x14ac:dyDescent="0.3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289"/>
      <c r="AA1016" s="5"/>
      <c r="AB1016" s="5"/>
    </row>
  </sheetData>
  <mergeCells count="26">
    <mergeCell ref="A184:C184"/>
    <mergeCell ref="Q7:V7"/>
    <mergeCell ref="W7:Z7"/>
    <mergeCell ref="AA7:AA9"/>
    <mergeCell ref="Q8:S8"/>
    <mergeCell ref="T8:V8"/>
    <mergeCell ref="W8:W9"/>
    <mergeCell ref="X8:X9"/>
    <mergeCell ref="Y8:Z8"/>
    <mergeCell ref="E56:G57"/>
    <mergeCell ref="H56:J57"/>
    <mergeCell ref="A94:D94"/>
    <mergeCell ref="A148:D148"/>
    <mergeCell ref="A183:C183"/>
    <mergeCell ref="K7:P7"/>
    <mergeCell ref="K8:M8"/>
    <mergeCell ref="E159:G159"/>
    <mergeCell ref="N8:P8"/>
    <mergeCell ref="E8:G8"/>
    <mergeCell ref="H8:J8"/>
    <mergeCell ref="A1:E1"/>
    <mergeCell ref="A7:A9"/>
    <mergeCell ref="B7:B9"/>
    <mergeCell ref="C7:C9"/>
    <mergeCell ref="D7:D9"/>
    <mergeCell ref="E7:J7"/>
  </mergeCells>
  <pageMargins left="0" right="0" top="0.35433070866141736" bottom="0.35433070866141736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972"/>
  <sheetViews>
    <sheetView topLeftCell="B56" zoomScale="90" zoomScaleNormal="90" workbookViewId="0">
      <selection activeCell="N128" sqref="N1:BN1048576"/>
    </sheetView>
  </sheetViews>
  <sheetFormatPr defaultColWidth="14.44140625" defaultRowHeight="15" customHeight="1" x14ac:dyDescent="0.3"/>
  <cols>
    <col min="1" max="1" width="16.88671875" hidden="1" customWidth="1"/>
    <col min="2" max="2" width="10.33203125" style="382" bestFit="1" customWidth="1"/>
    <col min="3" max="3" width="40.21875" style="382" customWidth="1"/>
    <col min="4" max="4" width="16.109375" style="382" customWidth="1"/>
    <col min="5" max="5" width="33.5546875" style="382" customWidth="1"/>
    <col min="6" max="6" width="16.44140625" style="382" customWidth="1"/>
    <col min="7" max="7" width="37.88671875" style="382" bestFit="1" customWidth="1"/>
    <col min="8" max="8" width="24.109375" style="382" customWidth="1"/>
    <col min="9" max="9" width="13.6640625" style="382" customWidth="1"/>
    <col min="10" max="10" width="19.88671875" style="534" customWidth="1"/>
    <col min="11" max="11" width="11.6640625" customWidth="1"/>
    <col min="12" max="12" width="12.6640625" bestFit="1" customWidth="1"/>
    <col min="13" max="13" width="10.6640625" customWidth="1"/>
    <col min="14" max="14" width="10.44140625" style="77" customWidth="1"/>
    <col min="15" max="15" width="12.88671875" style="77" bestFit="1" customWidth="1"/>
    <col min="16" max="16" width="10.6640625" style="77" customWidth="1"/>
    <col min="17" max="25" width="8.6640625" style="77" customWidth="1"/>
    <col min="26" max="66" width="14.44140625" style="77"/>
  </cols>
  <sheetData>
    <row r="1" spans="1:66" ht="14.25" customHeight="1" x14ac:dyDescent="0.3">
      <c r="A1" s="69"/>
      <c r="B1" s="493"/>
      <c r="C1" s="493"/>
      <c r="D1" s="494"/>
      <c r="E1" s="493"/>
      <c r="F1" s="494"/>
      <c r="G1" s="493"/>
      <c r="H1" s="493"/>
      <c r="I1" s="289"/>
      <c r="J1" s="495" t="s">
        <v>279</v>
      </c>
      <c r="K1" s="5"/>
      <c r="L1" s="5"/>
      <c r="M1" s="5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66" ht="14.25" customHeight="1" x14ac:dyDescent="0.3">
      <c r="A2" s="69"/>
      <c r="B2" s="493"/>
      <c r="C2" s="493"/>
      <c r="D2" s="494"/>
      <c r="E2" s="493"/>
      <c r="F2" s="494"/>
      <c r="G2" s="493"/>
      <c r="H2" s="590" t="s">
        <v>280</v>
      </c>
      <c r="I2" s="591"/>
      <c r="J2" s="591"/>
      <c r="K2" s="5"/>
      <c r="L2" s="5"/>
      <c r="M2" s="5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66" ht="14.25" customHeight="1" x14ac:dyDescent="0.3">
      <c r="A3" s="69"/>
      <c r="B3" s="493"/>
      <c r="C3" s="493"/>
      <c r="D3" s="494"/>
      <c r="E3" s="493"/>
      <c r="F3" s="494"/>
      <c r="G3" s="493"/>
      <c r="H3" s="493"/>
      <c r="I3" s="289"/>
      <c r="J3" s="288"/>
      <c r="K3" s="5"/>
      <c r="L3" s="5"/>
      <c r="M3" s="5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</row>
    <row r="4" spans="1:66" ht="25.5" customHeight="1" x14ac:dyDescent="0.35">
      <c r="A4" s="69"/>
      <c r="B4" s="592" t="s">
        <v>281</v>
      </c>
      <c r="C4" s="591"/>
      <c r="D4" s="591"/>
      <c r="E4" s="591"/>
      <c r="F4" s="591"/>
      <c r="G4" s="591"/>
      <c r="H4" s="591"/>
      <c r="I4" s="591"/>
      <c r="J4" s="591"/>
      <c r="K4" s="5"/>
      <c r="L4" s="5"/>
      <c r="M4" s="5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</row>
    <row r="5" spans="1:66" ht="24.75" customHeight="1" x14ac:dyDescent="0.35">
      <c r="A5" s="69"/>
      <c r="B5" s="592" t="s">
        <v>320</v>
      </c>
      <c r="C5" s="591"/>
      <c r="D5" s="591"/>
      <c r="E5" s="591"/>
      <c r="F5" s="591"/>
      <c r="G5" s="591"/>
      <c r="H5" s="591"/>
      <c r="I5" s="591"/>
      <c r="J5" s="591"/>
      <c r="K5" s="5"/>
      <c r="L5" s="5"/>
      <c r="M5" s="5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</row>
    <row r="6" spans="1:66" ht="14.25" customHeight="1" x14ac:dyDescent="0.3">
      <c r="A6" s="69"/>
      <c r="B6" s="593" t="s">
        <v>282</v>
      </c>
      <c r="C6" s="594"/>
      <c r="D6" s="594"/>
      <c r="E6" s="594"/>
      <c r="F6" s="594"/>
      <c r="G6" s="594"/>
      <c r="H6" s="594"/>
      <c r="I6" s="594"/>
      <c r="J6" s="594"/>
      <c r="K6" s="5"/>
      <c r="L6" s="5"/>
      <c r="M6" s="5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</row>
    <row r="7" spans="1:66" ht="18" customHeight="1" x14ac:dyDescent="0.35">
      <c r="A7" s="69"/>
      <c r="B7" s="592" t="s">
        <v>321</v>
      </c>
      <c r="C7" s="591"/>
      <c r="D7" s="591"/>
      <c r="E7" s="591"/>
      <c r="F7" s="591"/>
      <c r="G7" s="591"/>
      <c r="H7" s="591"/>
      <c r="I7" s="591"/>
      <c r="J7" s="591"/>
      <c r="K7" s="5"/>
      <c r="L7" s="5"/>
      <c r="M7" s="5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</row>
    <row r="8" spans="1:66" ht="14.25" customHeight="1" x14ac:dyDescent="0.3">
      <c r="A8" s="69"/>
      <c r="B8" s="493"/>
      <c r="C8" s="493"/>
      <c r="D8" s="494"/>
      <c r="E8" s="493"/>
      <c r="F8" s="494"/>
      <c r="G8" s="493"/>
      <c r="H8" s="493"/>
      <c r="I8" s="289"/>
      <c r="J8" s="288"/>
      <c r="K8" s="5"/>
      <c r="L8" s="5"/>
      <c r="M8" s="5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</row>
    <row r="9" spans="1:66" ht="14.25" customHeight="1" x14ac:dyDescent="0.3">
      <c r="A9" s="72"/>
      <c r="B9" s="602" t="s">
        <v>283</v>
      </c>
      <c r="C9" s="603"/>
      <c r="D9" s="603"/>
      <c r="E9" s="604" t="s">
        <v>284</v>
      </c>
      <c r="F9" s="604"/>
      <c r="G9" s="604"/>
      <c r="H9" s="604"/>
      <c r="I9" s="604"/>
      <c r="J9" s="604"/>
      <c r="K9" s="15"/>
      <c r="L9" s="15"/>
      <c r="M9" s="15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</row>
    <row r="10" spans="1:66" ht="14.25" customHeight="1" thickBot="1" x14ac:dyDescent="0.35">
      <c r="A10" s="73" t="s">
        <v>285</v>
      </c>
      <c r="B10" s="496" t="s">
        <v>286</v>
      </c>
      <c r="C10" s="497" t="s">
        <v>48</v>
      </c>
      <c r="D10" s="498" t="s">
        <v>287</v>
      </c>
      <c r="E10" s="497" t="s">
        <v>288</v>
      </c>
      <c r="F10" s="498" t="s">
        <v>287</v>
      </c>
      <c r="G10" s="497" t="s">
        <v>289</v>
      </c>
      <c r="H10" s="497" t="s">
        <v>290</v>
      </c>
      <c r="I10" s="497" t="s">
        <v>291</v>
      </c>
      <c r="J10" s="497" t="s">
        <v>292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</row>
    <row r="11" spans="1:66" s="231" customFormat="1" ht="26.4" x14ac:dyDescent="0.3">
      <c r="A11" s="286"/>
      <c r="B11" s="293" t="s">
        <v>78</v>
      </c>
      <c r="C11" s="294" t="s">
        <v>327</v>
      </c>
      <c r="D11" s="295">
        <v>80000</v>
      </c>
      <c r="E11" s="296" t="s">
        <v>301</v>
      </c>
      <c r="F11" s="295">
        <v>80000</v>
      </c>
      <c r="G11" s="337" t="s">
        <v>299</v>
      </c>
      <c r="H11" s="337"/>
      <c r="I11" s="295">
        <v>12880</v>
      </c>
      <c r="J11" s="297" t="s">
        <v>398</v>
      </c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535"/>
      <c r="AA11" s="535"/>
      <c r="AB11" s="535"/>
      <c r="AC11" s="535"/>
      <c r="AD11" s="535"/>
      <c r="AE11" s="535"/>
      <c r="AF11" s="535"/>
      <c r="AG11" s="535"/>
      <c r="AH11" s="535"/>
      <c r="AI11" s="535"/>
      <c r="AJ11" s="535"/>
      <c r="AK11" s="535"/>
      <c r="AL11" s="535"/>
      <c r="AM11" s="535"/>
      <c r="AN11" s="535"/>
      <c r="AO11" s="535"/>
      <c r="AP11" s="535"/>
      <c r="AQ11" s="535"/>
      <c r="AR11" s="535"/>
      <c r="AS11" s="535"/>
      <c r="AT11" s="535"/>
      <c r="AU11" s="535"/>
      <c r="AV11" s="535"/>
      <c r="AW11" s="535"/>
      <c r="AX11" s="535"/>
      <c r="AY11" s="535"/>
      <c r="AZ11" s="535"/>
      <c r="BA11" s="535"/>
      <c r="BB11" s="535"/>
      <c r="BC11" s="535"/>
      <c r="BD11" s="535"/>
      <c r="BE11" s="535"/>
      <c r="BF11" s="535"/>
      <c r="BG11" s="535"/>
      <c r="BH11" s="535"/>
      <c r="BI11" s="535"/>
      <c r="BJ11" s="535"/>
      <c r="BK11" s="535"/>
      <c r="BL11" s="535"/>
      <c r="BM11" s="535"/>
      <c r="BN11" s="535"/>
    </row>
    <row r="12" spans="1:66" ht="14.4" x14ac:dyDescent="0.3">
      <c r="A12" s="74"/>
      <c r="B12" s="293"/>
      <c r="C12" s="301"/>
      <c r="D12" s="141"/>
      <c r="E12" s="292" t="s">
        <v>397</v>
      </c>
      <c r="F12" s="141"/>
      <c r="G12" s="338"/>
      <c r="H12" s="338" t="s">
        <v>305</v>
      </c>
      <c r="I12" s="141">
        <v>2880</v>
      </c>
      <c r="J12" s="298" t="s">
        <v>400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</row>
    <row r="13" spans="1:66" ht="14.4" x14ac:dyDescent="0.3">
      <c r="A13" s="74"/>
      <c r="B13" s="293"/>
      <c r="C13" s="301"/>
      <c r="D13" s="141"/>
      <c r="E13" s="147"/>
      <c r="F13" s="141"/>
      <c r="G13" s="338"/>
      <c r="H13" s="338" t="s">
        <v>306</v>
      </c>
      <c r="I13" s="141">
        <v>240</v>
      </c>
      <c r="J13" s="298" t="s">
        <v>401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</row>
    <row r="14" spans="1:66" ht="14.4" x14ac:dyDescent="0.3">
      <c r="A14" s="74"/>
      <c r="B14" s="293"/>
      <c r="C14" s="301"/>
      <c r="D14" s="141"/>
      <c r="E14" s="147"/>
      <c r="F14" s="499"/>
      <c r="G14" s="338"/>
      <c r="H14" s="338"/>
      <c r="I14" s="141">
        <v>12880</v>
      </c>
      <c r="J14" s="298" t="s">
        <v>402</v>
      </c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</row>
    <row r="15" spans="1:66" ht="14.4" x14ac:dyDescent="0.3">
      <c r="A15" s="74"/>
      <c r="B15" s="293"/>
      <c r="C15" s="301"/>
      <c r="D15" s="141"/>
      <c r="E15" s="147"/>
      <c r="F15" s="499"/>
      <c r="G15" s="338"/>
      <c r="H15" s="338" t="s">
        <v>305</v>
      </c>
      <c r="I15" s="141">
        <v>2880</v>
      </c>
      <c r="J15" s="298" t="s">
        <v>404</v>
      </c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</row>
    <row r="16" spans="1:66" ht="14.4" x14ac:dyDescent="0.3">
      <c r="A16" s="74"/>
      <c r="B16" s="293"/>
      <c r="C16" s="301"/>
      <c r="D16" s="141"/>
      <c r="E16" s="147"/>
      <c r="F16" s="499"/>
      <c r="G16" s="338"/>
      <c r="H16" s="338" t="s">
        <v>306</v>
      </c>
      <c r="I16" s="141">
        <v>240</v>
      </c>
      <c r="J16" s="298" t="s">
        <v>403</v>
      </c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</row>
    <row r="17" spans="1:66" ht="14.4" x14ac:dyDescent="0.3">
      <c r="A17" s="74"/>
      <c r="B17" s="293"/>
      <c r="C17" s="301"/>
      <c r="D17" s="141"/>
      <c r="E17" s="147"/>
      <c r="F17" s="499"/>
      <c r="G17" s="338"/>
      <c r="H17" s="338"/>
      <c r="I17" s="141">
        <v>12880</v>
      </c>
      <c r="J17" s="299" t="s">
        <v>405</v>
      </c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</row>
    <row r="18" spans="1:66" ht="14.4" x14ac:dyDescent="0.3">
      <c r="A18" s="74"/>
      <c r="B18" s="293"/>
      <c r="C18" s="301"/>
      <c r="D18" s="141"/>
      <c r="E18" s="147"/>
      <c r="F18" s="499"/>
      <c r="G18" s="338"/>
      <c r="H18" s="338" t="s">
        <v>305</v>
      </c>
      <c r="I18" s="141">
        <v>2880</v>
      </c>
      <c r="J18" s="299" t="s">
        <v>406</v>
      </c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</row>
    <row r="19" spans="1:66" ht="14.4" x14ac:dyDescent="0.3">
      <c r="A19" s="74"/>
      <c r="B19" s="293"/>
      <c r="C19" s="301"/>
      <c r="D19" s="141"/>
      <c r="E19" s="147"/>
      <c r="F19" s="499"/>
      <c r="G19" s="338"/>
      <c r="H19" s="338" t="s">
        <v>306</v>
      </c>
      <c r="I19" s="141">
        <v>240</v>
      </c>
      <c r="J19" s="299" t="s">
        <v>407</v>
      </c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</row>
    <row r="20" spans="1:66" ht="14.4" x14ac:dyDescent="0.3">
      <c r="A20" s="74"/>
      <c r="B20" s="293"/>
      <c r="C20" s="301"/>
      <c r="D20" s="141"/>
      <c r="E20" s="147"/>
      <c r="F20" s="499"/>
      <c r="G20" s="338"/>
      <c r="H20" s="338"/>
      <c r="I20" s="141">
        <v>12880</v>
      </c>
      <c r="J20" s="299" t="s">
        <v>408</v>
      </c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</row>
    <row r="21" spans="1:66" ht="14.4" x14ac:dyDescent="0.3">
      <c r="A21" s="74"/>
      <c r="B21" s="293"/>
      <c r="C21" s="301"/>
      <c r="D21" s="141"/>
      <c r="E21" s="147"/>
      <c r="F21" s="499"/>
      <c r="G21" s="338"/>
      <c r="H21" s="338" t="s">
        <v>305</v>
      </c>
      <c r="I21" s="141">
        <v>2880</v>
      </c>
      <c r="J21" s="299" t="s">
        <v>409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</row>
    <row r="22" spans="1:66" ht="14.4" x14ac:dyDescent="0.3">
      <c r="A22" s="74"/>
      <c r="B22" s="293"/>
      <c r="C22" s="301"/>
      <c r="D22" s="141"/>
      <c r="E22" s="147"/>
      <c r="F22" s="499"/>
      <c r="G22" s="338"/>
      <c r="H22" s="338" t="s">
        <v>306</v>
      </c>
      <c r="I22" s="141">
        <v>240</v>
      </c>
      <c r="J22" s="299" t="s">
        <v>410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66" ht="14.4" x14ac:dyDescent="0.3">
      <c r="A23" s="74"/>
      <c r="B23" s="293"/>
      <c r="C23" s="301"/>
      <c r="D23" s="141"/>
      <c r="E23" s="147"/>
      <c r="F23" s="499"/>
      <c r="G23" s="338"/>
      <c r="H23" s="338"/>
      <c r="I23" s="141">
        <v>12880</v>
      </c>
      <c r="J23" s="299" t="s">
        <v>411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</row>
    <row r="24" spans="1:66" ht="14.4" x14ac:dyDescent="0.3">
      <c r="A24" s="74"/>
      <c r="B24" s="293"/>
      <c r="C24" s="301"/>
      <c r="D24" s="141"/>
      <c r="E24" s="147"/>
      <c r="F24" s="141"/>
      <c r="G24" s="338"/>
      <c r="H24" s="338" t="s">
        <v>305</v>
      </c>
      <c r="I24" s="141">
        <v>2880</v>
      </c>
      <c r="J24" s="299" t="s">
        <v>412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</row>
    <row r="25" spans="1:66" ht="14.4" x14ac:dyDescent="0.3">
      <c r="A25" s="74"/>
      <c r="B25" s="293"/>
      <c r="C25" s="301"/>
      <c r="D25" s="141"/>
      <c r="E25" s="147"/>
      <c r="F25" s="141"/>
      <c r="G25" s="338"/>
      <c r="H25" s="338" t="s">
        <v>306</v>
      </c>
      <c r="I25" s="141">
        <v>240</v>
      </c>
      <c r="J25" s="299" t="s">
        <v>412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</row>
    <row r="26" spans="1:66" s="231" customFormat="1" ht="39.6" x14ac:dyDescent="0.3">
      <c r="A26" s="286"/>
      <c r="B26" s="293" t="s">
        <v>80</v>
      </c>
      <c r="C26" s="300" t="s">
        <v>328</v>
      </c>
      <c r="D26" s="141">
        <v>80000</v>
      </c>
      <c r="E26" s="147" t="s">
        <v>298</v>
      </c>
      <c r="F26" s="141">
        <v>80000</v>
      </c>
      <c r="G26" s="338" t="s">
        <v>302</v>
      </c>
      <c r="H26" s="338"/>
      <c r="I26" s="141">
        <v>12880</v>
      </c>
      <c r="J26" s="298" t="s">
        <v>413</v>
      </c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J26" s="535"/>
      <c r="AK26" s="535"/>
      <c r="AL26" s="535"/>
      <c r="AM26" s="535"/>
      <c r="AN26" s="535"/>
      <c r="AO26" s="535"/>
      <c r="AP26" s="535"/>
      <c r="AQ26" s="535"/>
      <c r="AR26" s="535"/>
      <c r="AS26" s="535"/>
      <c r="AT26" s="535"/>
      <c r="AU26" s="535"/>
      <c r="AV26" s="535"/>
      <c r="AW26" s="535"/>
      <c r="AX26" s="535"/>
      <c r="AY26" s="535"/>
      <c r="AZ26" s="535"/>
      <c r="BA26" s="535"/>
      <c r="BB26" s="535"/>
      <c r="BC26" s="535"/>
      <c r="BD26" s="535"/>
      <c r="BE26" s="535"/>
      <c r="BF26" s="535"/>
      <c r="BG26" s="535"/>
      <c r="BH26" s="535"/>
      <c r="BI26" s="535"/>
      <c r="BJ26" s="535"/>
      <c r="BK26" s="535"/>
      <c r="BL26" s="535"/>
      <c r="BM26" s="535"/>
      <c r="BN26" s="535"/>
    </row>
    <row r="27" spans="1:66" ht="14.4" x14ac:dyDescent="0.3">
      <c r="A27" s="142"/>
      <c r="B27" s="293"/>
      <c r="C27" s="301"/>
      <c r="D27" s="141"/>
      <c r="E27" s="147" t="s">
        <v>300</v>
      </c>
      <c r="F27" s="141"/>
      <c r="G27" s="338"/>
      <c r="H27" s="338" t="s">
        <v>305</v>
      </c>
      <c r="I27" s="141">
        <v>2880</v>
      </c>
      <c r="J27" s="298" t="s">
        <v>400</v>
      </c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</row>
    <row r="28" spans="1:66" ht="14.4" x14ac:dyDescent="0.3">
      <c r="A28" s="142"/>
      <c r="B28" s="293"/>
      <c r="C28" s="301"/>
      <c r="D28" s="141"/>
      <c r="E28" s="147"/>
      <c r="F28" s="141"/>
      <c r="G28" s="338"/>
      <c r="H28" s="338" t="s">
        <v>306</v>
      </c>
      <c r="I28" s="141">
        <v>240</v>
      </c>
      <c r="J28" s="298" t="s">
        <v>401</v>
      </c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</row>
    <row r="29" spans="1:66" ht="14.4" x14ac:dyDescent="0.3">
      <c r="A29" s="75"/>
      <c r="B29" s="293"/>
      <c r="C29" s="301"/>
      <c r="D29" s="141"/>
      <c r="E29" s="147"/>
      <c r="F29" s="141"/>
      <c r="G29" s="338"/>
      <c r="H29" s="338"/>
      <c r="I29" s="141">
        <v>12880</v>
      </c>
      <c r="J29" s="298" t="s">
        <v>414</v>
      </c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</row>
    <row r="30" spans="1:66" ht="14.4" x14ac:dyDescent="0.3">
      <c r="A30" s="75"/>
      <c r="B30" s="293"/>
      <c r="C30" s="301"/>
      <c r="D30" s="141"/>
      <c r="E30" s="147"/>
      <c r="F30" s="141"/>
      <c r="G30" s="338"/>
      <c r="H30" s="338" t="s">
        <v>305</v>
      </c>
      <c r="I30" s="141">
        <v>2880</v>
      </c>
      <c r="J30" s="298" t="s">
        <v>404</v>
      </c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</row>
    <row r="31" spans="1:66" ht="14.4" x14ac:dyDescent="0.3">
      <c r="A31" s="75"/>
      <c r="B31" s="293"/>
      <c r="C31" s="301"/>
      <c r="D31" s="141"/>
      <c r="E31" s="147"/>
      <c r="F31" s="141"/>
      <c r="G31" s="338"/>
      <c r="H31" s="338" t="s">
        <v>306</v>
      </c>
      <c r="I31" s="141">
        <v>240</v>
      </c>
      <c r="J31" s="298" t="s">
        <v>403</v>
      </c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</row>
    <row r="32" spans="1:66" ht="14.4" x14ac:dyDescent="0.3">
      <c r="A32" s="76"/>
      <c r="B32" s="293"/>
      <c r="C32" s="301"/>
      <c r="D32" s="141"/>
      <c r="E32" s="147"/>
      <c r="F32" s="141"/>
      <c r="G32" s="338"/>
      <c r="H32" s="338"/>
      <c r="I32" s="141">
        <v>12880</v>
      </c>
      <c r="J32" s="299" t="s">
        <v>415</v>
      </c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</row>
    <row r="33" spans="1:25" ht="14.4" x14ac:dyDescent="0.3">
      <c r="A33" s="76"/>
      <c r="B33" s="293"/>
      <c r="C33" s="301"/>
      <c r="D33" s="141"/>
      <c r="E33" s="147"/>
      <c r="F33" s="141"/>
      <c r="G33" s="338"/>
      <c r="H33" s="338" t="s">
        <v>305</v>
      </c>
      <c r="I33" s="141">
        <v>2880</v>
      </c>
      <c r="J33" s="299" t="s">
        <v>406</v>
      </c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</row>
    <row r="34" spans="1:25" ht="14.4" x14ac:dyDescent="0.3">
      <c r="A34" s="76"/>
      <c r="B34" s="293"/>
      <c r="C34" s="301"/>
      <c r="D34" s="141"/>
      <c r="E34" s="147"/>
      <c r="F34" s="141"/>
      <c r="G34" s="338"/>
      <c r="H34" s="338" t="s">
        <v>306</v>
      </c>
      <c r="I34" s="141">
        <v>240</v>
      </c>
      <c r="J34" s="299" t="s">
        <v>407</v>
      </c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</row>
    <row r="35" spans="1:25" ht="14.4" x14ac:dyDescent="0.3">
      <c r="A35" s="76"/>
      <c r="B35" s="293"/>
      <c r="C35" s="301"/>
      <c r="D35" s="141"/>
      <c r="E35" s="147"/>
      <c r="F35" s="141"/>
      <c r="G35" s="338"/>
      <c r="H35" s="338"/>
      <c r="I35" s="141">
        <v>12880</v>
      </c>
      <c r="J35" s="299" t="s">
        <v>416</v>
      </c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</row>
    <row r="36" spans="1:25" ht="14.4" x14ac:dyDescent="0.3">
      <c r="A36" s="76"/>
      <c r="B36" s="293"/>
      <c r="C36" s="301"/>
      <c r="D36" s="141"/>
      <c r="E36" s="147"/>
      <c r="F36" s="141"/>
      <c r="G36" s="338"/>
      <c r="H36" s="338" t="s">
        <v>305</v>
      </c>
      <c r="I36" s="141">
        <v>2880</v>
      </c>
      <c r="J36" s="299" t="s">
        <v>409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</row>
    <row r="37" spans="1:25" ht="14.4" x14ac:dyDescent="0.3">
      <c r="A37" s="76"/>
      <c r="B37" s="293"/>
      <c r="C37" s="301"/>
      <c r="D37" s="141"/>
      <c r="E37" s="147"/>
      <c r="F37" s="141"/>
      <c r="G37" s="338"/>
      <c r="H37" s="338" t="s">
        <v>306</v>
      </c>
      <c r="I37" s="141">
        <v>240</v>
      </c>
      <c r="J37" s="299" t="s">
        <v>410</v>
      </c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</row>
    <row r="38" spans="1:25" ht="14.4" x14ac:dyDescent="0.3">
      <c r="A38" s="76"/>
      <c r="B38" s="293"/>
      <c r="C38" s="301"/>
      <c r="D38" s="141"/>
      <c r="E38" s="147"/>
      <c r="F38" s="141"/>
      <c r="G38" s="338"/>
      <c r="H38" s="338"/>
      <c r="I38" s="141">
        <v>12880</v>
      </c>
      <c r="J38" s="299" t="s">
        <v>417</v>
      </c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</row>
    <row r="39" spans="1:25" ht="14.4" x14ac:dyDescent="0.3">
      <c r="A39" s="76"/>
      <c r="B39" s="293"/>
      <c r="C39" s="301"/>
      <c r="D39" s="141"/>
      <c r="E39" s="147"/>
      <c r="F39" s="141"/>
      <c r="G39" s="338"/>
      <c r="H39" s="338" t="s">
        <v>305</v>
      </c>
      <c r="I39" s="141">
        <v>2880</v>
      </c>
      <c r="J39" s="299" t="s">
        <v>412</v>
      </c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</row>
    <row r="40" spans="1:25" ht="14.4" x14ac:dyDescent="0.3">
      <c r="A40" s="76"/>
      <c r="B40" s="293"/>
      <c r="C40" s="301"/>
      <c r="D40" s="141"/>
      <c r="E40" s="147"/>
      <c r="F40" s="141"/>
      <c r="G40" s="338"/>
      <c r="H40" s="338" t="s">
        <v>306</v>
      </c>
      <c r="I40" s="141">
        <v>240</v>
      </c>
      <c r="J40" s="299" t="s">
        <v>412</v>
      </c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</row>
    <row r="41" spans="1:25" ht="14.4" x14ac:dyDescent="0.3">
      <c r="A41" s="74"/>
      <c r="B41" s="293" t="s">
        <v>312</v>
      </c>
      <c r="C41" s="301" t="s">
        <v>310</v>
      </c>
      <c r="D41" s="141">
        <v>80000</v>
      </c>
      <c r="E41" s="147" t="s">
        <v>309</v>
      </c>
      <c r="F41" s="141">
        <v>80000</v>
      </c>
      <c r="G41" s="338" t="s">
        <v>302</v>
      </c>
      <c r="H41" s="338"/>
      <c r="I41" s="141">
        <v>12880</v>
      </c>
      <c r="J41" s="298" t="s">
        <v>418</v>
      </c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</row>
    <row r="42" spans="1:25" ht="14.4" x14ac:dyDescent="0.3">
      <c r="A42" s="74"/>
      <c r="B42" s="293"/>
      <c r="C42" s="301"/>
      <c r="D42" s="141"/>
      <c r="E42" s="290" t="s">
        <v>311</v>
      </c>
      <c r="F42" s="141"/>
      <c r="G42" s="338"/>
      <c r="H42" s="338" t="s">
        <v>305</v>
      </c>
      <c r="I42" s="141">
        <v>2880</v>
      </c>
      <c r="J42" s="298" t="s">
        <v>400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</row>
    <row r="43" spans="1:25" ht="14.4" x14ac:dyDescent="0.3">
      <c r="A43" s="74"/>
      <c r="B43" s="293"/>
      <c r="C43" s="301"/>
      <c r="D43" s="141"/>
      <c r="E43" s="147"/>
      <c r="F43" s="141"/>
      <c r="G43" s="338"/>
      <c r="H43" s="338" t="s">
        <v>306</v>
      </c>
      <c r="I43" s="141">
        <v>240</v>
      </c>
      <c r="J43" s="298" t="s">
        <v>401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</row>
    <row r="44" spans="1:25" ht="14.4" x14ac:dyDescent="0.3">
      <c r="A44" s="74"/>
      <c r="B44" s="500"/>
      <c r="C44" s="302"/>
      <c r="D44" s="291"/>
      <c r="E44" s="290"/>
      <c r="F44" s="141"/>
      <c r="G44" s="339"/>
      <c r="H44" s="338"/>
      <c r="I44" s="141">
        <v>12880</v>
      </c>
      <c r="J44" s="298" t="s">
        <v>419</v>
      </c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</row>
    <row r="45" spans="1:25" ht="14.4" x14ac:dyDescent="0.3">
      <c r="A45" s="74"/>
      <c r="B45" s="500"/>
      <c r="C45" s="302"/>
      <c r="D45" s="291"/>
      <c r="E45" s="290"/>
      <c r="F45" s="141"/>
      <c r="G45" s="339"/>
      <c r="H45" s="338" t="s">
        <v>305</v>
      </c>
      <c r="I45" s="141">
        <v>2880</v>
      </c>
      <c r="J45" s="298" t="s">
        <v>404</v>
      </c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</row>
    <row r="46" spans="1:25" ht="14.4" x14ac:dyDescent="0.3">
      <c r="A46" s="74"/>
      <c r="B46" s="500"/>
      <c r="C46" s="302"/>
      <c r="D46" s="291"/>
      <c r="E46" s="290"/>
      <c r="F46" s="141"/>
      <c r="G46" s="339"/>
      <c r="H46" s="338" t="s">
        <v>306</v>
      </c>
      <c r="I46" s="141">
        <v>240</v>
      </c>
      <c r="J46" s="298" t="s">
        <v>403</v>
      </c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</row>
    <row r="47" spans="1:25" ht="14.4" x14ac:dyDescent="0.3">
      <c r="A47" s="74"/>
      <c r="B47" s="293"/>
      <c r="C47" s="301"/>
      <c r="D47" s="141"/>
      <c r="E47" s="147"/>
      <c r="F47" s="141"/>
      <c r="G47" s="339"/>
      <c r="H47" s="338"/>
      <c r="I47" s="141">
        <v>12880</v>
      </c>
      <c r="J47" s="299" t="s">
        <v>420</v>
      </c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</row>
    <row r="48" spans="1:25" ht="14.4" x14ac:dyDescent="0.3">
      <c r="A48" s="74"/>
      <c r="B48" s="293"/>
      <c r="C48" s="301"/>
      <c r="D48" s="141"/>
      <c r="E48" s="147"/>
      <c r="F48" s="141"/>
      <c r="G48" s="339"/>
      <c r="H48" s="338" t="s">
        <v>305</v>
      </c>
      <c r="I48" s="141">
        <v>2880</v>
      </c>
      <c r="J48" s="299" t="s">
        <v>406</v>
      </c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</row>
    <row r="49" spans="1:66" ht="14.4" x14ac:dyDescent="0.3">
      <c r="A49" s="74"/>
      <c r="B49" s="293"/>
      <c r="C49" s="301"/>
      <c r="D49" s="141"/>
      <c r="E49" s="147"/>
      <c r="F49" s="141"/>
      <c r="G49" s="339"/>
      <c r="H49" s="338" t="s">
        <v>306</v>
      </c>
      <c r="I49" s="141">
        <v>240</v>
      </c>
      <c r="J49" s="299" t="s">
        <v>407</v>
      </c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</row>
    <row r="50" spans="1:66" ht="14.4" x14ac:dyDescent="0.3">
      <c r="A50" s="74"/>
      <c r="B50" s="293"/>
      <c r="C50" s="301"/>
      <c r="D50" s="141"/>
      <c r="E50" s="147"/>
      <c r="F50" s="141"/>
      <c r="G50" s="338"/>
      <c r="H50" s="338"/>
      <c r="I50" s="141">
        <v>12880</v>
      </c>
      <c r="J50" s="299" t="s">
        <v>421</v>
      </c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</row>
    <row r="51" spans="1:66" ht="14.4" x14ac:dyDescent="0.3">
      <c r="A51" s="74"/>
      <c r="B51" s="293"/>
      <c r="C51" s="301"/>
      <c r="D51" s="141"/>
      <c r="E51" s="147"/>
      <c r="F51" s="141"/>
      <c r="G51" s="338"/>
      <c r="H51" s="338" t="s">
        <v>305</v>
      </c>
      <c r="I51" s="141">
        <v>2880</v>
      </c>
      <c r="J51" s="299" t="s">
        <v>409</v>
      </c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</row>
    <row r="52" spans="1:66" ht="14.4" x14ac:dyDescent="0.3">
      <c r="A52" s="74"/>
      <c r="B52" s="293"/>
      <c r="C52" s="301"/>
      <c r="D52" s="141"/>
      <c r="E52" s="147"/>
      <c r="F52" s="141"/>
      <c r="G52" s="338"/>
      <c r="H52" s="338" t="s">
        <v>306</v>
      </c>
      <c r="I52" s="141">
        <v>240</v>
      </c>
      <c r="J52" s="299" t="s">
        <v>410</v>
      </c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</row>
    <row r="53" spans="1:66" ht="14.4" x14ac:dyDescent="0.3">
      <c r="A53" s="74"/>
      <c r="B53" s="293"/>
      <c r="C53" s="301"/>
      <c r="D53" s="141"/>
      <c r="E53" s="147"/>
      <c r="F53" s="141"/>
      <c r="G53" s="338"/>
      <c r="H53" s="338"/>
      <c r="I53" s="141">
        <v>12880</v>
      </c>
      <c r="J53" s="299" t="s">
        <v>422</v>
      </c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</row>
    <row r="54" spans="1:66" ht="14.4" x14ac:dyDescent="0.3">
      <c r="A54" s="74"/>
      <c r="B54" s="293"/>
      <c r="C54" s="301"/>
      <c r="D54" s="141"/>
      <c r="E54" s="147"/>
      <c r="F54" s="141"/>
      <c r="G54" s="338"/>
      <c r="H54" s="338" t="s">
        <v>305</v>
      </c>
      <c r="I54" s="141">
        <v>2880</v>
      </c>
      <c r="J54" s="299" t="s">
        <v>412</v>
      </c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</row>
    <row r="55" spans="1:66" thickBot="1" x14ac:dyDescent="0.35">
      <c r="A55" s="74"/>
      <c r="B55" s="293"/>
      <c r="C55" s="501"/>
      <c r="D55" s="341"/>
      <c r="E55" s="502"/>
      <c r="F55" s="341"/>
      <c r="G55" s="340"/>
      <c r="H55" s="340" t="s">
        <v>306</v>
      </c>
      <c r="I55" s="341">
        <v>240</v>
      </c>
      <c r="J55" s="303" t="s">
        <v>412</v>
      </c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</row>
    <row r="56" spans="1:66" s="231" customFormat="1" ht="39.6" x14ac:dyDescent="0.3">
      <c r="A56" s="286"/>
      <c r="B56" s="293" t="s">
        <v>88</v>
      </c>
      <c r="C56" s="294" t="s">
        <v>330</v>
      </c>
      <c r="D56" s="295">
        <v>45000</v>
      </c>
      <c r="E56" s="296" t="s">
        <v>429</v>
      </c>
      <c r="F56" s="295">
        <v>45000</v>
      </c>
      <c r="G56" s="337" t="s">
        <v>444</v>
      </c>
      <c r="H56" s="337"/>
      <c r="I56" s="295">
        <v>12075</v>
      </c>
      <c r="J56" s="310" t="s">
        <v>423</v>
      </c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8"/>
      <c r="W56" s="288"/>
      <c r="X56" s="288"/>
      <c r="Y56" s="288"/>
      <c r="Z56" s="535"/>
      <c r="AA56" s="535"/>
      <c r="AB56" s="535"/>
      <c r="AC56" s="535"/>
      <c r="AD56" s="535"/>
      <c r="AE56" s="535"/>
      <c r="AF56" s="535"/>
      <c r="AG56" s="535"/>
      <c r="AH56" s="535"/>
      <c r="AI56" s="535"/>
      <c r="AJ56" s="535"/>
      <c r="AK56" s="535"/>
      <c r="AL56" s="535"/>
      <c r="AM56" s="535"/>
      <c r="AN56" s="535"/>
      <c r="AO56" s="535"/>
      <c r="AP56" s="535"/>
      <c r="AQ56" s="535"/>
      <c r="AR56" s="535"/>
      <c r="AS56" s="535"/>
      <c r="AT56" s="535"/>
      <c r="AU56" s="535"/>
      <c r="AV56" s="535"/>
      <c r="AW56" s="535"/>
      <c r="AX56" s="535"/>
      <c r="AY56" s="535"/>
      <c r="AZ56" s="535"/>
      <c r="BA56" s="535"/>
      <c r="BB56" s="535"/>
      <c r="BC56" s="535"/>
      <c r="BD56" s="535"/>
      <c r="BE56" s="535"/>
      <c r="BF56" s="535"/>
      <c r="BG56" s="535"/>
      <c r="BH56" s="535"/>
      <c r="BI56" s="535"/>
      <c r="BJ56" s="535"/>
      <c r="BK56" s="535"/>
      <c r="BL56" s="535"/>
      <c r="BM56" s="535"/>
      <c r="BN56" s="535"/>
    </row>
    <row r="57" spans="1:66" ht="14.4" x14ac:dyDescent="0.3">
      <c r="A57" s="74"/>
      <c r="B57" s="293"/>
      <c r="C57" s="301"/>
      <c r="D57" s="141"/>
      <c r="E57" s="290" t="s">
        <v>430</v>
      </c>
      <c r="F57" s="141"/>
      <c r="G57" s="338"/>
      <c r="H57" s="338" t="s">
        <v>305</v>
      </c>
      <c r="I57" s="141">
        <v>2700</v>
      </c>
      <c r="J57" s="298" t="s">
        <v>424</v>
      </c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</row>
    <row r="58" spans="1:66" ht="14.4" x14ac:dyDescent="0.3">
      <c r="A58" s="74"/>
      <c r="B58" s="293"/>
      <c r="C58" s="301"/>
      <c r="D58" s="141"/>
      <c r="E58" s="147"/>
      <c r="F58" s="141"/>
      <c r="G58" s="338"/>
      <c r="H58" s="338" t="s">
        <v>306</v>
      </c>
      <c r="I58" s="141">
        <v>225</v>
      </c>
      <c r="J58" s="298" t="s">
        <v>403</v>
      </c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</row>
    <row r="59" spans="1:66" ht="14.4" x14ac:dyDescent="0.3">
      <c r="A59" s="74"/>
      <c r="B59" s="500"/>
      <c r="C59" s="302"/>
      <c r="D59" s="291"/>
      <c r="E59" s="290"/>
      <c r="F59" s="141"/>
      <c r="G59" s="339"/>
      <c r="H59" s="338"/>
      <c r="I59" s="304">
        <v>12075</v>
      </c>
      <c r="J59" s="299" t="s">
        <v>425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</row>
    <row r="60" spans="1:66" ht="14.4" x14ac:dyDescent="0.3">
      <c r="A60" s="142"/>
      <c r="B60" s="500"/>
      <c r="C60" s="302"/>
      <c r="D60" s="291"/>
      <c r="E60" s="290"/>
      <c r="F60" s="141"/>
      <c r="G60" s="339"/>
      <c r="H60" s="338" t="s">
        <v>305</v>
      </c>
      <c r="I60" s="141">
        <v>2700</v>
      </c>
      <c r="J60" s="298" t="s">
        <v>426</v>
      </c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</row>
    <row r="61" spans="1:66" ht="14.4" x14ac:dyDescent="0.3">
      <c r="A61" s="142"/>
      <c r="B61" s="500"/>
      <c r="C61" s="302"/>
      <c r="D61" s="291"/>
      <c r="E61" s="290"/>
      <c r="F61" s="141"/>
      <c r="G61" s="339"/>
      <c r="H61" s="338" t="s">
        <v>306</v>
      </c>
      <c r="I61" s="141">
        <v>225</v>
      </c>
      <c r="J61" s="298" t="s">
        <v>407</v>
      </c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</row>
    <row r="62" spans="1:66" ht="14.4" x14ac:dyDescent="0.3">
      <c r="A62" s="75"/>
      <c r="B62" s="293"/>
      <c r="C62" s="301"/>
      <c r="D62" s="141"/>
      <c r="E62" s="147"/>
      <c r="F62" s="141"/>
      <c r="G62" s="339"/>
      <c r="H62" s="338"/>
      <c r="I62" s="304">
        <v>12075</v>
      </c>
      <c r="J62" s="299" t="s">
        <v>427</v>
      </c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</row>
    <row r="63" spans="1:66" ht="14.4" x14ac:dyDescent="0.3">
      <c r="A63" s="75"/>
      <c r="B63" s="293"/>
      <c r="C63" s="301"/>
      <c r="D63" s="141"/>
      <c r="E63" s="147"/>
      <c r="F63" s="141"/>
      <c r="G63" s="339"/>
      <c r="H63" s="338" t="s">
        <v>305</v>
      </c>
      <c r="I63" s="141">
        <v>2700</v>
      </c>
      <c r="J63" s="299" t="s">
        <v>428</v>
      </c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</row>
    <row r="64" spans="1:66" ht="14.4" x14ac:dyDescent="0.3">
      <c r="A64" s="75"/>
      <c r="B64" s="293"/>
      <c r="C64" s="301"/>
      <c r="D64" s="141"/>
      <c r="E64" s="147"/>
      <c r="F64" s="141"/>
      <c r="G64" s="339"/>
      <c r="H64" s="338" t="s">
        <v>306</v>
      </c>
      <c r="I64" s="141">
        <v>225</v>
      </c>
      <c r="J64" s="299" t="s">
        <v>410</v>
      </c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</row>
    <row r="65" spans="1:66" s="231" customFormat="1" ht="39.6" x14ac:dyDescent="0.3">
      <c r="A65" s="307"/>
      <c r="B65" s="293" t="s">
        <v>89</v>
      </c>
      <c r="C65" s="300" t="s">
        <v>331</v>
      </c>
      <c r="D65" s="141">
        <v>45000</v>
      </c>
      <c r="E65" s="147" t="s">
        <v>507</v>
      </c>
      <c r="F65" s="141">
        <v>45000</v>
      </c>
      <c r="G65" s="338" t="s">
        <v>445</v>
      </c>
      <c r="H65" s="342"/>
      <c r="I65" s="304">
        <v>12075</v>
      </c>
      <c r="J65" s="312" t="s">
        <v>431</v>
      </c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288"/>
      <c r="V65" s="288"/>
      <c r="W65" s="288"/>
      <c r="X65" s="288"/>
      <c r="Y65" s="288"/>
      <c r="Z65" s="535"/>
      <c r="AA65" s="535"/>
      <c r="AB65" s="535"/>
      <c r="AC65" s="535"/>
      <c r="AD65" s="535"/>
      <c r="AE65" s="535"/>
      <c r="AF65" s="535"/>
      <c r="AG65" s="535"/>
      <c r="AH65" s="535"/>
      <c r="AI65" s="535"/>
      <c r="AJ65" s="535"/>
      <c r="AK65" s="535"/>
      <c r="AL65" s="535"/>
      <c r="AM65" s="535"/>
      <c r="AN65" s="535"/>
      <c r="AO65" s="535"/>
      <c r="AP65" s="535"/>
      <c r="AQ65" s="535"/>
      <c r="AR65" s="535"/>
      <c r="AS65" s="535"/>
      <c r="AT65" s="535"/>
      <c r="AU65" s="535"/>
      <c r="AV65" s="535"/>
      <c r="AW65" s="535"/>
      <c r="AX65" s="535"/>
      <c r="AY65" s="535"/>
      <c r="AZ65" s="535"/>
      <c r="BA65" s="535"/>
      <c r="BB65" s="535"/>
      <c r="BC65" s="535"/>
      <c r="BD65" s="535"/>
      <c r="BE65" s="535"/>
      <c r="BF65" s="535"/>
      <c r="BG65" s="535"/>
      <c r="BH65" s="535"/>
      <c r="BI65" s="535"/>
      <c r="BJ65" s="535"/>
      <c r="BK65" s="535"/>
      <c r="BL65" s="535"/>
      <c r="BM65" s="535"/>
      <c r="BN65" s="535"/>
    </row>
    <row r="66" spans="1:66" ht="14.4" x14ac:dyDescent="0.3">
      <c r="A66" s="76"/>
      <c r="B66" s="293"/>
      <c r="C66" s="301"/>
      <c r="D66" s="141"/>
      <c r="E66" s="147" t="s">
        <v>432</v>
      </c>
      <c r="F66" s="141"/>
      <c r="G66" s="338"/>
      <c r="H66" s="338" t="s">
        <v>305</v>
      </c>
      <c r="I66" s="141">
        <v>2700</v>
      </c>
      <c r="J66" s="298" t="s">
        <v>424</v>
      </c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</row>
    <row r="67" spans="1:66" ht="14.4" x14ac:dyDescent="0.3">
      <c r="A67" s="76"/>
      <c r="B67" s="293"/>
      <c r="C67" s="301"/>
      <c r="D67" s="141"/>
      <c r="E67" s="147"/>
      <c r="F67" s="141"/>
      <c r="G67" s="338"/>
      <c r="H67" s="338" t="s">
        <v>306</v>
      </c>
      <c r="I67" s="141">
        <v>225</v>
      </c>
      <c r="J67" s="298" t="s">
        <v>403</v>
      </c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</row>
    <row r="68" spans="1:66" ht="14.4" x14ac:dyDescent="0.3">
      <c r="A68" s="74"/>
      <c r="B68" s="293"/>
      <c r="C68" s="301"/>
      <c r="D68" s="141"/>
      <c r="E68" s="147"/>
      <c r="F68" s="141"/>
      <c r="G68" s="338"/>
      <c r="H68" s="338"/>
      <c r="I68" s="304">
        <v>12075</v>
      </c>
      <c r="J68" s="299" t="s">
        <v>433</v>
      </c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</row>
    <row r="69" spans="1:66" ht="14.4" x14ac:dyDescent="0.3">
      <c r="A69" s="74"/>
      <c r="B69" s="293"/>
      <c r="C69" s="301"/>
      <c r="D69" s="141"/>
      <c r="E69" s="147"/>
      <c r="F69" s="141"/>
      <c r="G69" s="338"/>
      <c r="H69" s="338" t="s">
        <v>305</v>
      </c>
      <c r="I69" s="141">
        <v>2700</v>
      </c>
      <c r="J69" s="298" t="s">
        <v>426</v>
      </c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</row>
    <row r="70" spans="1:66" ht="14.4" x14ac:dyDescent="0.3">
      <c r="A70" s="74"/>
      <c r="B70" s="293"/>
      <c r="C70" s="301"/>
      <c r="D70" s="141"/>
      <c r="E70" s="147"/>
      <c r="F70" s="141"/>
      <c r="G70" s="338"/>
      <c r="H70" s="338" t="s">
        <v>306</v>
      </c>
      <c r="I70" s="141">
        <v>225</v>
      </c>
      <c r="J70" s="298" t="s">
        <v>407</v>
      </c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</row>
    <row r="71" spans="1:66" ht="14.4" x14ac:dyDescent="0.3">
      <c r="A71" s="74"/>
      <c r="B71" s="293"/>
      <c r="C71" s="301"/>
      <c r="D71" s="141"/>
      <c r="E71" s="147"/>
      <c r="F71" s="141"/>
      <c r="G71" s="338"/>
      <c r="H71" s="338"/>
      <c r="I71" s="304">
        <v>12075</v>
      </c>
      <c r="J71" s="299" t="s">
        <v>434</v>
      </c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</row>
    <row r="72" spans="1:66" ht="14.4" x14ac:dyDescent="0.3">
      <c r="A72" s="142"/>
      <c r="B72" s="293"/>
      <c r="C72" s="301"/>
      <c r="D72" s="141"/>
      <c r="E72" s="147"/>
      <c r="F72" s="141"/>
      <c r="G72" s="338"/>
      <c r="H72" s="338" t="s">
        <v>305</v>
      </c>
      <c r="I72" s="141">
        <v>2700</v>
      </c>
      <c r="J72" s="299" t="s">
        <v>428</v>
      </c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</row>
    <row r="73" spans="1:66" ht="14.4" x14ac:dyDescent="0.3">
      <c r="A73" s="142"/>
      <c r="B73" s="293"/>
      <c r="C73" s="301"/>
      <c r="D73" s="141"/>
      <c r="E73" s="147"/>
      <c r="F73" s="141"/>
      <c r="G73" s="338"/>
      <c r="H73" s="338" t="s">
        <v>306</v>
      </c>
      <c r="I73" s="141">
        <v>225</v>
      </c>
      <c r="J73" s="299" t="s">
        <v>410</v>
      </c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</row>
    <row r="74" spans="1:66" s="231" customFormat="1" ht="44.4" customHeight="1" x14ac:dyDescent="0.3">
      <c r="A74" s="306"/>
      <c r="B74" s="293" t="s">
        <v>90</v>
      </c>
      <c r="C74" s="300" t="s">
        <v>436</v>
      </c>
      <c r="D74" s="141">
        <v>45000</v>
      </c>
      <c r="E74" s="147" t="s">
        <v>435</v>
      </c>
      <c r="F74" s="141">
        <v>45000</v>
      </c>
      <c r="G74" s="338" t="s">
        <v>313</v>
      </c>
      <c r="H74" s="342"/>
      <c r="I74" s="304">
        <v>12075</v>
      </c>
      <c r="J74" s="312" t="s">
        <v>437</v>
      </c>
      <c r="K74" s="288"/>
      <c r="L74" s="288"/>
      <c r="M74" s="288"/>
      <c r="N74" s="288"/>
      <c r="O74" s="288"/>
      <c r="P74" s="288"/>
      <c r="Q74" s="288"/>
      <c r="R74" s="288"/>
      <c r="S74" s="288"/>
      <c r="T74" s="288"/>
      <c r="U74" s="288"/>
      <c r="V74" s="288"/>
      <c r="W74" s="288"/>
      <c r="X74" s="288"/>
      <c r="Y74" s="288"/>
      <c r="Z74" s="535"/>
      <c r="AA74" s="535"/>
      <c r="AB74" s="535"/>
      <c r="AC74" s="535"/>
      <c r="AD74" s="535"/>
      <c r="AE74" s="535"/>
      <c r="AF74" s="535"/>
      <c r="AG74" s="535"/>
      <c r="AH74" s="535"/>
      <c r="AI74" s="535"/>
      <c r="AJ74" s="535"/>
      <c r="AK74" s="535"/>
      <c r="AL74" s="535"/>
      <c r="AM74" s="535"/>
      <c r="AN74" s="535"/>
      <c r="AO74" s="535"/>
      <c r="AP74" s="535"/>
      <c r="AQ74" s="535"/>
      <c r="AR74" s="535"/>
      <c r="AS74" s="535"/>
      <c r="AT74" s="535"/>
      <c r="AU74" s="535"/>
      <c r="AV74" s="535"/>
      <c r="AW74" s="535"/>
      <c r="AX74" s="535"/>
      <c r="AY74" s="535"/>
      <c r="AZ74" s="535"/>
      <c r="BA74" s="535"/>
      <c r="BB74" s="535"/>
      <c r="BC74" s="535"/>
      <c r="BD74" s="535"/>
      <c r="BE74" s="535"/>
      <c r="BF74" s="535"/>
      <c r="BG74" s="535"/>
      <c r="BH74" s="535"/>
      <c r="BI74" s="535"/>
      <c r="BJ74" s="535"/>
      <c r="BK74" s="535"/>
      <c r="BL74" s="535"/>
      <c r="BM74" s="535"/>
      <c r="BN74" s="535"/>
    </row>
    <row r="75" spans="1:66" ht="14.4" x14ac:dyDescent="0.3">
      <c r="A75" s="142"/>
      <c r="B75" s="293"/>
      <c r="C75" s="301"/>
      <c r="D75" s="141"/>
      <c r="E75" s="147" t="s">
        <v>447</v>
      </c>
      <c r="F75" s="141"/>
      <c r="G75" s="338"/>
      <c r="H75" s="338" t="s">
        <v>305</v>
      </c>
      <c r="I75" s="141">
        <v>2700</v>
      </c>
      <c r="J75" s="298" t="s">
        <v>424</v>
      </c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</row>
    <row r="76" spans="1:66" ht="14.4" x14ac:dyDescent="0.3">
      <c r="A76" s="142"/>
      <c r="B76" s="293"/>
      <c r="C76" s="301"/>
      <c r="D76" s="141"/>
      <c r="E76" s="147"/>
      <c r="F76" s="141"/>
      <c r="G76" s="338"/>
      <c r="H76" s="338" t="s">
        <v>306</v>
      </c>
      <c r="I76" s="141">
        <v>225</v>
      </c>
      <c r="J76" s="298" t="s">
        <v>403</v>
      </c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</row>
    <row r="77" spans="1:66" ht="14.4" x14ac:dyDescent="0.3">
      <c r="A77" s="142"/>
      <c r="B77" s="293"/>
      <c r="C77" s="301"/>
      <c r="D77" s="141"/>
      <c r="E77" s="147"/>
      <c r="F77" s="141"/>
      <c r="G77" s="338"/>
      <c r="H77" s="338"/>
      <c r="I77" s="304">
        <v>12075</v>
      </c>
      <c r="J77" s="299" t="s">
        <v>438</v>
      </c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</row>
    <row r="78" spans="1:66" ht="14.4" x14ac:dyDescent="0.3">
      <c r="A78" s="142"/>
      <c r="B78" s="293"/>
      <c r="C78" s="301"/>
      <c r="D78" s="141"/>
      <c r="E78" s="147"/>
      <c r="F78" s="141"/>
      <c r="G78" s="338"/>
      <c r="H78" s="338" t="s">
        <v>305</v>
      </c>
      <c r="I78" s="141">
        <v>2700</v>
      </c>
      <c r="J78" s="298" t="s">
        <v>426</v>
      </c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</row>
    <row r="79" spans="1:66" ht="14.4" x14ac:dyDescent="0.3">
      <c r="A79" s="142"/>
      <c r="B79" s="293"/>
      <c r="C79" s="301"/>
      <c r="D79" s="141"/>
      <c r="E79" s="147"/>
      <c r="F79" s="141"/>
      <c r="G79" s="338"/>
      <c r="H79" s="338" t="s">
        <v>306</v>
      </c>
      <c r="I79" s="141">
        <v>225</v>
      </c>
      <c r="J79" s="298" t="s">
        <v>407</v>
      </c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</row>
    <row r="80" spans="1:66" ht="14.4" x14ac:dyDescent="0.3">
      <c r="A80" s="142"/>
      <c r="B80" s="293"/>
      <c r="C80" s="301"/>
      <c r="D80" s="141"/>
      <c r="E80" s="147"/>
      <c r="F80" s="141"/>
      <c r="G80" s="338"/>
      <c r="H80" s="338"/>
      <c r="I80" s="304">
        <v>12075</v>
      </c>
      <c r="J80" s="299" t="s">
        <v>439</v>
      </c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</row>
    <row r="81" spans="1:66" ht="14.4" x14ac:dyDescent="0.3">
      <c r="A81" s="142"/>
      <c r="B81" s="293"/>
      <c r="C81" s="301"/>
      <c r="D81" s="141"/>
      <c r="E81" s="147"/>
      <c r="F81" s="141"/>
      <c r="G81" s="338"/>
      <c r="H81" s="338" t="s">
        <v>305</v>
      </c>
      <c r="I81" s="141">
        <v>2700</v>
      </c>
      <c r="J81" s="299" t="s">
        <v>428</v>
      </c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</row>
    <row r="82" spans="1:66" ht="14.4" x14ac:dyDescent="0.3">
      <c r="A82" s="142"/>
      <c r="B82" s="293"/>
      <c r="C82" s="301"/>
      <c r="D82" s="141"/>
      <c r="E82" s="147"/>
      <c r="F82" s="141"/>
      <c r="G82" s="338"/>
      <c r="H82" s="338" t="s">
        <v>306</v>
      </c>
      <c r="I82" s="141">
        <v>225</v>
      </c>
      <c r="J82" s="299" t="s">
        <v>410</v>
      </c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</row>
    <row r="83" spans="1:66" s="231" customFormat="1" ht="45.6" customHeight="1" x14ac:dyDescent="0.3">
      <c r="A83" s="306"/>
      <c r="B83" s="293" t="s">
        <v>365</v>
      </c>
      <c r="C83" s="300" t="s">
        <v>333</v>
      </c>
      <c r="D83" s="141">
        <v>45000</v>
      </c>
      <c r="E83" s="147" t="s">
        <v>454</v>
      </c>
      <c r="F83" s="141">
        <v>45000</v>
      </c>
      <c r="G83" s="338" t="s">
        <v>446</v>
      </c>
      <c r="H83" s="342"/>
      <c r="I83" s="304">
        <v>12075</v>
      </c>
      <c r="J83" s="312" t="s">
        <v>441</v>
      </c>
      <c r="K83" s="288"/>
      <c r="L83" s="288"/>
      <c r="M83" s="288"/>
      <c r="N83" s="288"/>
      <c r="O83" s="288"/>
      <c r="P83" s="288"/>
      <c r="Q83" s="288"/>
      <c r="R83" s="288"/>
      <c r="S83" s="288"/>
      <c r="T83" s="288"/>
      <c r="U83" s="288"/>
      <c r="V83" s="288"/>
      <c r="W83" s="288"/>
      <c r="X83" s="288"/>
      <c r="Y83" s="288"/>
      <c r="Z83" s="535"/>
      <c r="AA83" s="535"/>
      <c r="AB83" s="535"/>
      <c r="AC83" s="535"/>
      <c r="AD83" s="535"/>
      <c r="AE83" s="535"/>
      <c r="AF83" s="535"/>
      <c r="AG83" s="535"/>
      <c r="AH83" s="535"/>
      <c r="AI83" s="535"/>
      <c r="AJ83" s="535"/>
      <c r="AK83" s="535"/>
      <c r="AL83" s="535"/>
      <c r="AM83" s="535"/>
      <c r="AN83" s="535"/>
      <c r="AO83" s="535"/>
      <c r="AP83" s="535"/>
      <c r="AQ83" s="535"/>
      <c r="AR83" s="535"/>
      <c r="AS83" s="535"/>
      <c r="AT83" s="535"/>
      <c r="AU83" s="535"/>
      <c r="AV83" s="535"/>
      <c r="AW83" s="535"/>
      <c r="AX83" s="535"/>
      <c r="AY83" s="535"/>
      <c r="AZ83" s="535"/>
      <c r="BA83" s="535"/>
      <c r="BB83" s="535"/>
      <c r="BC83" s="535"/>
      <c r="BD83" s="535"/>
      <c r="BE83" s="535"/>
      <c r="BF83" s="535"/>
      <c r="BG83" s="535"/>
      <c r="BH83" s="535"/>
      <c r="BI83" s="535"/>
      <c r="BJ83" s="535"/>
      <c r="BK83" s="535"/>
      <c r="BL83" s="535"/>
      <c r="BM83" s="535"/>
      <c r="BN83" s="535"/>
    </row>
    <row r="84" spans="1:66" s="231" customFormat="1" ht="14.4" x14ac:dyDescent="0.3">
      <c r="A84" s="306"/>
      <c r="B84" s="293"/>
      <c r="C84" s="301"/>
      <c r="D84" s="141"/>
      <c r="E84" s="147" t="s">
        <v>440</v>
      </c>
      <c r="F84" s="141"/>
      <c r="G84" s="338"/>
      <c r="H84" s="338" t="s">
        <v>305</v>
      </c>
      <c r="I84" s="141">
        <v>2700</v>
      </c>
      <c r="J84" s="298" t="s">
        <v>424</v>
      </c>
      <c r="K84" s="288"/>
      <c r="L84" s="288"/>
      <c r="M84" s="288"/>
      <c r="N84" s="288"/>
      <c r="O84" s="288"/>
      <c r="P84" s="288"/>
      <c r="Q84" s="288"/>
      <c r="R84" s="288"/>
      <c r="S84" s="288"/>
      <c r="T84" s="288"/>
      <c r="U84" s="288"/>
      <c r="V84" s="288"/>
      <c r="W84" s="288"/>
      <c r="X84" s="288"/>
      <c r="Y84" s="288"/>
      <c r="Z84" s="535"/>
      <c r="AA84" s="535"/>
      <c r="AB84" s="535"/>
      <c r="AC84" s="535"/>
      <c r="AD84" s="535"/>
      <c r="AE84" s="535"/>
      <c r="AF84" s="535"/>
      <c r="AG84" s="535"/>
      <c r="AH84" s="535"/>
      <c r="AI84" s="535"/>
      <c r="AJ84" s="535"/>
      <c r="AK84" s="535"/>
      <c r="AL84" s="535"/>
      <c r="AM84" s="535"/>
      <c r="AN84" s="535"/>
      <c r="AO84" s="535"/>
      <c r="AP84" s="535"/>
      <c r="AQ84" s="535"/>
      <c r="AR84" s="535"/>
      <c r="AS84" s="535"/>
      <c r="AT84" s="535"/>
      <c r="AU84" s="535"/>
      <c r="AV84" s="535"/>
      <c r="AW84" s="535"/>
      <c r="AX84" s="535"/>
      <c r="AY84" s="535"/>
      <c r="AZ84" s="535"/>
      <c r="BA84" s="535"/>
      <c r="BB84" s="535"/>
      <c r="BC84" s="535"/>
      <c r="BD84" s="535"/>
      <c r="BE84" s="535"/>
      <c r="BF84" s="535"/>
      <c r="BG84" s="535"/>
      <c r="BH84" s="535"/>
      <c r="BI84" s="535"/>
      <c r="BJ84" s="535"/>
      <c r="BK84" s="535"/>
      <c r="BL84" s="535"/>
      <c r="BM84" s="535"/>
      <c r="BN84" s="535"/>
    </row>
    <row r="85" spans="1:66" ht="14.4" x14ac:dyDescent="0.3">
      <c r="A85" s="142"/>
      <c r="B85" s="293"/>
      <c r="C85" s="301"/>
      <c r="D85" s="141"/>
      <c r="E85" s="147"/>
      <c r="F85" s="141"/>
      <c r="G85" s="338"/>
      <c r="H85" s="338" t="s">
        <v>306</v>
      </c>
      <c r="I85" s="141">
        <v>225</v>
      </c>
      <c r="J85" s="298" t="s">
        <v>403</v>
      </c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</row>
    <row r="86" spans="1:66" ht="14.4" x14ac:dyDescent="0.3">
      <c r="A86" s="142"/>
      <c r="B86" s="293"/>
      <c r="C86" s="301"/>
      <c r="D86" s="141"/>
      <c r="E86" s="147"/>
      <c r="F86" s="141"/>
      <c r="G86" s="338"/>
      <c r="H86" s="338"/>
      <c r="I86" s="304">
        <v>12075</v>
      </c>
      <c r="J86" s="299" t="s">
        <v>442</v>
      </c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</row>
    <row r="87" spans="1:66" ht="14.4" x14ac:dyDescent="0.3">
      <c r="A87" s="142"/>
      <c r="B87" s="293"/>
      <c r="C87" s="301"/>
      <c r="D87" s="141"/>
      <c r="E87" s="147"/>
      <c r="F87" s="141"/>
      <c r="G87" s="338"/>
      <c r="H87" s="338" t="s">
        <v>305</v>
      </c>
      <c r="I87" s="141">
        <v>2700</v>
      </c>
      <c r="J87" s="298" t="s">
        <v>426</v>
      </c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</row>
    <row r="88" spans="1:66" ht="14.4" x14ac:dyDescent="0.3">
      <c r="A88" s="142"/>
      <c r="B88" s="293"/>
      <c r="C88" s="301"/>
      <c r="D88" s="141"/>
      <c r="E88" s="147"/>
      <c r="F88" s="141"/>
      <c r="G88" s="338"/>
      <c r="H88" s="338" t="s">
        <v>306</v>
      </c>
      <c r="I88" s="141">
        <v>225</v>
      </c>
      <c r="J88" s="298" t="s">
        <v>407</v>
      </c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</row>
    <row r="89" spans="1:66" ht="14.4" x14ac:dyDescent="0.3">
      <c r="A89" s="142"/>
      <c r="B89" s="293"/>
      <c r="C89" s="301"/>
      <c r="D89" s="141"/>
      <c r="E89" s="147"/>
      <c r="F89" s="141"/>
      <c r="G89" s="338"/>
      <c r="H89" s="338"/>
      <c r="I89" s="304">
        <v>12075</v>
      </c>
      <c r="J89" s="299" t="s">
        <v>443</v>
      </c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</row>
    <row r="90" spans="1:66" ht="14.4" x14ac:dyDescent="0.3">
      <c r="A90" s="142"/>
      <c r="B90" s="293"/>
      <c r="C90" s="301"/>
      <c r="D90" s="141"/>
      <c r="E90" s="147"/>
      <c r="F90" s="141"/>
      <c r="G90" s="338"/>
      <c r="H90" s="338" t="s">
        <v>305</v>
      </c>
      <c r="I90" s="141">
        <v>2700</v>
      </c>
      <c r="J90" s="299" t="s">
        <v>428</v>
      </c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</row>
    <row r="91" spans="1:66" ht="14.4" x14ac:dyDescent="0.3">
      <c r="A91" s="142"/>
      <c r="B91" s="293"/>
      <c r="C91" s="301"/>
      <c r="D91" s="141"/>
      <c r="E91" s="147"/>
      <c r="F91" s="141"/>
      <c r="G91" s="338"/>
      <c r="H91" s="343" t="s">
        <v>306</v>
      </c>
      <c r="I91" s="320">
        <v>225</v>
      </c>
      <c r="J91" s="313" t="s">
        <v>410</v>
      </c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</row>
    <row r="92" spans="1:66" s="231" customFormat="1" ht="14.4" x14ac:dyDescent="0.3">
      <c r="A92" s="307"/>
      <c r="B92" s="293" t="s">
        <v>366</v>
      </c>
      <c r="C92" s="301" t="s">
        <v>314</v>
      </c>
      <c r="D92" s="141">
        <v>80000</v>
      </c>
      <c r="E92" s="147" t="s">
        <v>303</v>
      </c>
      <c r="F92" s="141">
        <v>80000</v>
      </c>
      <c r="G92" s="344" t="s">
        <v>448</v>
      </c>
      <c r="H92" s="338"/>
      <c r="I92" s="141">
        <v>12880</v>
      </c>
      <c r="J92" s="299" t="s">
        <v>449</v>
      </c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88"/>
      <c r="X92" s="288"/>
      <c r="Y92" s="288"/>
      <c r="Z92" s="535"/>
      <c r="AA92" s="535"/>
      <c r="AB92" s="535"/>
      <c r="AC92" s="535"/>
      <c r="AD92" s="535"/>
      <c r="AE92" s="535"/>
      <c r="AF92" s="535"/>
      <c r="AG92" s="535"/>
      <c r="AH92" s="535"/>
      <c r="AI92" s="535"/>
      <c r="AJ92" s="535"/>
      <c r="AK92" s="535"/>
      <c r="AL92" s="535"/>
      <c r="AM92" s="535"/>
      <c r="AN92" s="535"/>
      <c r="AO92" s="535"/>
      <c r="AP92" s="535"/>
      <c r="AQ92" s="535"/>
      <c r="AR92" s="535"/>
      <c r="AS92" s="535"/>
      <c r="AT92" s="535"/>
      <c r="AU92" s="535"/>
      <c r="AV92" s="535"/>
      <c r="AW92" s="535"/>
      <c r="AX92" s="535"/>
      <c r="AY92" s="535"/>
      <c r="AZ92" s="535"/>
      <c r="BA92" s="535"/>
      <c r="BB92" s="535"/>
      <c r="BC92" s="535"/>
      <c r="BD92" s="535"/>
      <c r="BE92" s="535"/>
      <c r="BF92" s="535"/>
      <c r="BG92" s="535"/>
      <c r="BH92" s="535"/>
      <c r="BI92" s="535"/>
      <c r="BJ92" s="535"/>
      <c r="BK92" s="535"/>
      <c r="BL92" s="535"/>
      <c r="BM92" s="535"/>
      <c r="BN92" s="535"/>
    </row>
    <row r="93" spans="1:66" s="231" customFormat="1" ht="14.4" x14ac:dyDescent="0.3">
      <c r="A93" s="307"/>
      <c r="B93" s="293"/>
      <c r="C93" s="301"/>
      <c r="D93" s="141"/>
      <c r="E93" s="147" t="s">
        <v>304</v>
      </c>
      <c r="F93" s="141"/>
      <c r="G93" s="344"/>
      <c r="H93" s="338" t="s">
        <v>305</v>
      </c>
      <c r="I93" s="141">
        <v>2880</v>
      </c>
      <c r="J93" s="298" t="s">
        <v>399</v>
      </c>
      <c r="K93" s="288"/>
      <c r="L93" s="288"/>
      <c r="M93" s="288"/>
      <c r="N93" s="288"/>
      <c r="O93" s="288"/>
      <c r="P93" s="288"/>
      <c r="Q93" s="288"/>
      <c r="R93" s="288"/>
      <c r="S93" s="288"/>
      <c r="T93" s="288"/>
      <c r="U93" s="288"/>
      <c r="V93" s="288"/>
      <c r="W93" s="288"/>
      <c r="X93" s="288"/>
      <c r="Y93" s="288"/>
      <c r="Z93" s="535"/>
      <c r="AA93" s="535"/>
      <c r="AB93" s="535"/>
      <c r="AC93" s="535"/>
      <c r="AD93" s="535"/>
      <c r="AE93" s="535"/>
      <c r="AF93" s="535"/>
      <c r="AG93" s="535"/>
      <c r="AH93" s="535"/>
      <c r="AI93" s="535"/>
      <c r="AJ93" s="535"/>
      <c r="AK93" s="535"/>
      <c r="AL93" s="535"/>
      <c r="AM93" s="535"/>
      <c r="AN93" s="535"/>
      <c r="AO93" s="535"/>
      <c r="AP93" s="535"/>
      <c r="AQ93" s="535"/>
      <c r="AR93" s="535"/>
      <c r="AS93" s="535"/>
      <c r="AT93" s="535"/>
      <c r="AU93" s="535"/>
      <c r="AV93" s="535"/>
      <c r="AW93" s="535"/>
      <c r="AX93" s="535"/>
      <c r="AY93" s="535"/>
      <c r="AZ93" s="535"/>
      <c r="BA93" s="535"/>
      <c r="BB93" s="535"/>
      <c r="BC93" s="535"/>
      <c r="BD93" s="535"/>
      <c r="BE93" s="535"/>
      <c r="BF93" s="535"/>
      <c r="BG93" s="535"/>
      <c r="BH93" s="535"/>
      <c r="BI93" s="535"/>
      <c r="BJ93" s="535"/>
      <c r="BK93" s="535"/>
      <c r="BL93" s="535"/>
      <c r="BM93" s="535"/>
      <c r="BN93" s="535"/>
    </row>
    <row r="94" spans="1:66" s="231" customFormat="1" ht="14.4" x14ac:dyDescent="0.3">
      <c r="A94" s="307"/>
      <c r="B94" s="293"/>
      <c r="C94" s="301"/>
      <c r="D94" s="141"/>
      <c r="E94" s="147"/>
      <c r="F94" s="141"/>
      <c r="G94" s="344"/>
      <c r="H94" s="338" t="s">
        <v>306</v>
      </c>
      <c r="I94" s="141">
        <v>240</v>
      </c>
      <c r="J94" s="298" t="s">
        <v>401</v>
      </c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288"/>
      <c r="X94" s="288"/>
      <c r="Y94" s="288"/>
      <c r="Z94" s="535"/>
      <c r="AA94" s="535"/>
      <c r="AB94" s="535"/>
      <c r="AC94" s="535"/>
      <c r="AD94" s="535"/>
      <c r="AE94" s="535"/>
      <c r="AF94" s="535"/>
      <c r="AG94" s="535"/>
      <c r="AH94" s="535"/>
      <c r="AI94" s="535"/>
      <c r="AJ94" s="535"/>
      <c r="AK94" s="535"/>
      <c r="AL94" s="535"/>
      <c r="AM94" s="535"/>
      <c r="AN94" s="535"/>
      <c r="AO94" s="535"/>
      <c r="AP94" s="535"/>
      <c r="AQ94" s="535"/>
      <c r="AR94" s="535"/>
      <c r="AS94" s="535"/>
      <c r="AT94" s="535"/>
      <c r="AU94" s="535"/>
      <c r="AV94" s="535"/>
      <c r="AW94" s="535"/>
      <c r="AX94" s="535"/>
      <c r="AY94" s="535"/>
      <c r="AZ94" s="535"/>
      <c r="BA94" s="535"/>
      <c r="BB94" s="535"/>
      <c r="BC94" s="535"/>
      <c r="BD94" s="535"/>
      <c r="BE94" s="535"/>
      <c r="BF94" s="535"/>
      <c r="BG94" s="535"/>
      <c r="BH94" s="535"/>
      <c r="BI94" s="535"/>
      <c r="BJ94" s="535"/>
      <c r="BK94" s="535"/>
      <c r="BL94" s="535"/>
      <c r="BM94" s="535"/>
      <c r="BN94" s="535"/>
    </row>
    <row r="95" spans="1:66" s="231" customFormat="1" ht="14.4" x14ac:dyDescent="0.3">
      <c r="A95" s="308"/>
      <c r="B95" s="293"/>
      <c r="C95" s="301"/>
      <c r="D95" s="141"/>
      <c r="E95" s="147"/>
      <c r="F95" s="141"/>
      <c r="G95" s="344"/>
      <c r="H95" s="338"/>
      <c r="I95" s="141">
        <v>12880</v>
      </c>
      <c r="J95" s="298" t="s">
        <v>450</v>
      </c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535"/>
      <c r="AA95" s="535"/>
      <c r="AB95" s="535"/>
      <c r="AC95" s="535"/>
      <c r="AD95" s="535"/>
      <c r="AE95" s="535"/>
      <c r="AF95" s="535"/>
      <c r="AG95" s="535"/>
      <c r="AH95" s="535"/>
      <c r="AI95" s="535"/>
      <c r="AJ95" s="535"/>
      <c r="AK95" s="535"/>
      <c r="AL95" s="535"/>
      <c r="AM95" s="535"/>
      <c r="AN95" s="535"/>
      <c r="AO95" s="535"/>
      <c r="AP95" s="535"/>
      <c r="AQ95" s="535"/>
      <c r="AR95" s="535"/>
      <c r="AS95" s="535"/>
      <c r="AT95" s="535"/>
      <c r="AU95" s="535"/>
      <c r="AV95" s="535"/>
      <c r="AW95" s="535"/>
      <c r="AX95" s="535"/>
      <c r="AY95" s="535"/>
      <c r="AZ95" s="535"/>
      <c r="BA95" s="535"/>
      <c r="BB95" s="535"/>
      <c r="BC95" s="535"/>
      <c r="BD95" s="535"/>
      <c r="BE95" s="535"/>
      <c r="BF95" s="535"/>
      <c r="BG95" s="535"/>
      <c r="BH95" s="535"/>
      <c r="BI95" s="535"/>
      <c r="BJ95" s="535"/>
      <c r="BK95" s="535"/>
      <c r="BL95" s="535"/>
      <c r="BM95" s="535"/>
      <c r="BN95" s="535"/>
    </row>
    <row r="96" spans="1:66" s="231" customFormat="1" ht="14.4" x14ac:dyDescent="0.3">
      <c r="A96" s="308"/>
      <c r="B96" s="293"/>
      <c r="C96" s="301"/>
      <c r="D96" s="141"/>
      <c r="E96" s="147"/>
      <c r="F96" s="141"/>
      <c r="G96" s="344"/>
      <c r="H96" s="338" t="s">
        <v>305</v>
      </c>
      <c r="I96" s="141">
        <v>2880</v>
      </c>
      <c r="J96" s="298" t="s">
        <v>424</v>
      </c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535"/>
      <c r="AA96" s="535"/>
      <c r="AB96" s="535"/>
      <c r="AC96" s="535"/>
      <c r="AD96" s="535"/>
      <c r="AE96" s="535"/>
      <c r="AF96" s="535"/>
      <c r="AG96" s="535"/>
      <c r="AH96" s="535"/>
      <c r="AI96" s="535"/>
      <c r="AJ96" s="535"/>
      <c r="AK96" s="535"/>
      <c r="AL96" s="535"/>
      <c r="AM96" s="535"/>
      <c r="AN96" s="535"/>
      <c r="AO96" s="535"/>
      <c r="AP96" s="535"/>
      <c r="AQ96" s="535"/>
      <c r="AR96" s="535"/>
      <c r="AS96" s="535"/>
      <c r="AT96" s="535"/>
      <c r="AU96" s="535"/>
      <c r="AV96" s="535"/>
      <c r="AW96" s="535"/>
      <c r="AX96" s="535"/>
      <c r="AY96" s="535"/>
      <c r="AZ96" s="535"/>
      <c r="BA96" s="535"/>
      <c r="BB96" s="535"/>
      <c r="BC96" s="535"/>
      <c r="BD96" s="535"/>
      <c r="BE96" s="535"/>
      <c r="BF96" s="535"/>
      <c r="BG96" s="535"/>
      <c r="BH96" s="535"/>
      <c r="BI96" s="535"/>
      <c r="BJ96" s="535"/>
      <c r="BK96" s="535"/>
      <c r="BL96" s="535"/>
      <c r="BM96" s="535"/>
      <c r="BN96" s="535"/>
    </row>
    <row r="97" spans="1:66" s="231" customFormat="1" ht="14.4" x14ac:dyDescent="0.3">
      <c r="A97" s="308"/>
      <c r="B97" s="293"/>
      <c r="C97" s="301"/>
      <c r="D97" s="141"/>
      <c r="E97" s="147"/>
      <c r="F97" s="141"/>
      <c r="G97" s="344"/>
      <c r="H97" s="338" t="s">
        <v>306</v>
      </c>
      <c r="I97" s="141">
        <v>240</v>
      </c>
      <c r="J97" s="298" t="s">
        <v>403</v>
      </c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535"/>
      <c r="AA97" s="535"/>
      <c r="AB97" s="535"/>
      <c r="AC97" s="535"/>
      <c r="AD97" s="535"/>
      <c r="AE97" s="535"/>
      <c r="AF97" s="535"/>
      <c r="AG97" s="535"/>
      <c r="AH97" s="535"/>
      <c r="AI97" s="535"/>
      <c r="AJ97" s="535"/>
      <c r="AK97" s="535"/>
      <c r="AL97" s="535"/>
      <c r="AM97" s="535"/>
      <c r="AN97" s="535"/>
      <c r="AO97" s="535"/>
      <c r="AP97" s="535"/>
      <c r="AQ97" s="535"/>
      <c r="AR97" s="535"/>
      <c r="AS97" s="535"/>
      <c r="AT97" s="535"/>
      <c r="AU97" s="535"/>
      <c r="AV97" s="535"/>
      <c r="AW97" s="535"/>
      <c r="AX97" s="535"/>
      <c r="AY97" s="535"/>
      <c r="AZ97" s="535"/>
      <c r="BA97" s="535"/>
      <c r="BB97" s="535"/>
      <c r="BC97" s="535"/>
      <c r="BD97" s="535"/>
      <c r="BE97" s="535"/>
      <c r="BF97" s="535"/>
      <c r="BG97" s="535"/>
      <c r="BH97" s="535"/>
      <c r="BI97" s="535"/>
      <c r="BJ97" s="535"/>
      <c r="BK97" s="535"/>
      <c r="BL97" s="535"/>
      <c r="BM97" s="535"/>
      <c r="BN97" s="535"/>
    </row>
    <row r="98" spans="1:66" s="231" customFormat="1" ht="14.4" x14ac:dyDescent="0.3">
      <c r="A98" s="307"/>
      <c r="B98" s="293"/>
      <c r="C98" s="301"/>
      <c r="D98" s="141"/>
      <c r="E98" s="147"/>
      <c r="F98" s="141"/>
      <c r="G98" s="344"/>
      <c r="H98" s="338"/>
      <c r="I98" s="141">
        <v>12880</v>
      </c>
      <c r="J98" s="298" t="s">
        <v>451</v>
      </c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  <c r="X98" s="288"/>
      <c r="Y98" s="288"/>
      <c r="Z98" s="535"/>
      <c r="AA98" s="535"/>
      <c r="AB98" s="535"/>
      <c r="AC98" s="535"/>
      <c r="AD98" s="535"/>
      <c r="AE98" s="535"/>
      <c r="AF98" s="535"/>
      <c r="AG98" s="535"/>
      <c r="AH98" s="535"/>
      <c r="AI98" s="535"/>
      <c r="AJ98" s="535"/>
      <c r="AK98" s="535"/>
      <c r="AL98" s="535"/>
      <c r="AM98" s="535"/>
      <c r="AN98" s="535"/>
      <c r="AO98" s="535"/>
      <c r="AP98" s="535"/>
      <c r="AQ98" s="535"/>
      <c r="AR98" s="535"/>
      <c r="AS98" s="535"/>
      <c r="AT98" s="535"/>
      <c r="AU98" s="535"/>
      <c r="AV98" s="535"/>
      <c r="AW98" s="535"/>
      <c r="AX98" s="535"/>
      <c r="AY98" s="535"/>
      <c r="AZ98" s="535"/>
      <c r="BA98" s="535"/>
      <c r="BB98" s="535"/>
      <c r="BC98" s="535"/>
      <c r="BD98" s="535"/>
      <c r="BE98" s="535"/>
      <c r="BF98" s="535"/>
      <c r="BG98" s="535"/>
      <c r="BH98" s="535"/>
      <c r="BI98" s="535"/>
      <c r="BJ98" s="535"/>
      <c r="BK98" s="535"/>
      <c r="BL98" s="535"/>
      <c r="BM98" s="535"/>
      <c r="BN98" s="535"/>
    </row>
    <row r="99" spans="1:66" s="231" customFormat="1" ht="14.4" x14ac:dyDescent="0.3">
      <c r="A99" s="307"/>
      <c r="B99" s="293"/>
      <c r="C99" s="301"/>
      <c r="D99" s="141"/>
      <c r="E99" s="147"/>
      <c r="F99" s="141"/>
      <c r="G99" s="344"/>
      <c r="H99" s="338" t="s">
        <v>305</v>
      </c>
      <c r="I99" s="141">
        <v>2880</v>
      </c>
      <c r="J99" s="298" t="s">
        <v>426</v>
      </c>
      <c r="K99" s="288"/>
      <c r="L99" s="288"/>
      <c r="M99" s="288"/>
      <c r="N99" s="288"/>
      <c r="O99" s="288"/>
      <c r="P99" s="288"/>
      <c r="Q99" s="288"/>
      <c r="R99" s="288"/>
      <c r="S99" s="288"/>
      <c r="T99" s="288"/>
      <c r="U99" s="288"/>
      <c r="V99" s="288"/>
      <c r="W99" s="288"/>
      <c r="X99" s="288"/>
      <c r="Y99" s="288"/>
      <c r="Z99" s="535"/>
      <c r="AA99" s="535"/>
      <c r="AB99" s="535"/>
      <c r="AC99" s="535"/>
      <c r="AD99" s="535"/>
      <c r="AE99" s="535"/>
      <c r="AF99" s="535"/>
      <c r="AG99" s="535"/>
      <c r="AH99" s="535"/>
      <c r="AI99" s="535"/>
      <c r="AJ99" s="535"/>
      <c r="AK99" s="535"/>
      <c r="AL99" s="535"/>
      <c r="AM99" s="535"/>
      <c r="AN99" s="535"/>
      <c r="AO99" s="535"/>
      <c r="AP99" s="535"/>
      <c r="AQ99" s="535"/>
      <c r="AR99" s="535"/>
      <c r="AS99" s="535"/>
      <c r="AT99" s="535"/>
      <c r="AU99" s="535"/>
      <c r="AV99" s="535"/>
      <c r="AW99" s="535"/>
      <c r="AX99" s="535"/>
      <c r="AY99" s="535"/>
      <c r="AZ99" s="535"/>
      <c r="BA99" s="535"/>
      <c r="BB99" s="535"/>
      <c r="BC99" s="535"/>
      <c r="BD99" s="535"/>
      <c r="BE99" s="535"/>
      <c r="BF99" s="535"/>
      <c r="BG99" s="535"/>
      <c r="BH99" s="535"/>
      <c r="BI99" s="535"/>
      <c r="BJ99" s="535"/>
      <c r="BK99" s="535"/>
      <c r="BL99" s="535"/>
      <c r="BM99" s="535"/>
      <c r="BN99" s="535"/>
    </row>
    <row r="100" spans="1:66" s="231" customFormat="1" ht="14.4" x14ac:dyDescent="0.3">
      <c r="A100" s="307"/>
      <c r="B100" s="293"/>
      <c r="C100" s="301"/>
      <c r="D100" s="141"/>
      <c r="E100" s="147"/>
      <c r="F100" s="141"/>
      <c r="G100" s="344"/>
      <c r="H100" s="338" t="s">
        <v>306</v>
      </c>
      <c r="I100" s="141">
        <v>240</v>
      </c>
      <c r="J100" s="298" t="s">
        <v>407</v>
      </c>
      <c r="K100" s="288"/>
      <c r="L100" s="288"/>
      <c r="M100" s="288"/>
      <c r="N100" s="288"/>
      <c r="O100" s="288"/>
      <c r="P100" s="288"/>
      <c r="Q100" s="288"/>
      <c r="R100" s="288"/>
      <c r="S100" s="288"/>
      <c r="T100" s="288"/>
      <c r="U100" s="288"/>
      <c r="V100" s="288"/>
      <c r="W100" s="288"/>
      <c r="X100" s="288"/>
      <c r="Y100" s="288"/>
      <c r="Z100" s="535"/>
      <c r="AA100" s="535"/>
      <c r="AB100" s="535"/>
      <c r="AC100" s="535"/>
      <c r="AD100" s="535"/>
      <c r="AE100" s="535"/>
      <c r="AF100" s="535"/>
      <c r="AG100" s="535"/>
      <c r="AH100" s="535"/>
      <c r="AI100" s="535"/>
      <c r="AJ100" s="535"/>
      <c r="AK100" s="535"/>
      <c r="AL100" s="535"/>
      <c r="AM100" s="535"/>
      <c r="AN100" s="535"/>
      <c r="AO100" s="535"/>
      <c r="AP100" s="535"/>
      <c r="AQ100" s="535"/>
      <c r="AR100" s="535"/>
      <c r="AS100" s="535"/>
      <c r="AT100" s="535"/>
      <c r="AU100" s="535"/>
      <c r="AV100" s="535"/>
      <c r="AW100" s="535"/>
      <c r="AX100" s="535"/>
      <c r="AY100" s="535"/>
      <c r="AZ100" s="535"/>
      <c r="BA100" s="535"/>
      <c r="BB100" s="535"/>
      <c r="BC100" s="535"/>
      <c r="BD100" s="535"/>
      <c r="BE100" s="535"/>
      <c r="BF100" s="535"/>
      <c r="BG100" s="535"/>
      <c r="BH100" s="535"/>
      <c r="BI100" s="535"/>
      <c r="BJ100" s="535"/>
      <c r="BK100" s="535"/>
      <c r="BL100" s="535"/>
      <c r="BM100" s="535"/>
      <c r="BN100" s="535"/>
    </row>
    <row r="101" spans="1:66" s="231" customFormat="1" ht="14.4" x14ac:dyDescent="0.3">
      <c r="A101" s="307"/>
      <c r="B101" s="293"/>
      <c r="C101" s="301"/>
      <c r="D101" s="141"/>
      <c r="E101" s="147"/>
      <c r="F101" s="141"/>
      <c r="G101" s="344"/>
      <c r="H101" s="338"/>
      <c r="I101" s="141">
        <v>12880</v>
      </c>
      <c r="J101" s="299" t="s">
        <v>455</v>
      </c>
      <c r="K101" s="288"/>
      <c r="L101" s="288"/>
      <c r="M101" s="288"/>
      <c r="N101" s="288"/>
      <c r="O101" s="288"/>
      <c r="P101" s="288"/>
      <c r="Q101" s="288"/>
      <c r="R101" s="288"/>
      <c r="S101" s="288"/>
      <c r="T101" s="288"/>
      <c r="U101" s="288"/>
      <c r="V101" s="288"/>
      <c r="W101" s="288"/>
      <c r="X101" s="288"/>
      <c r="Y101" s="288"/>
      <c r="Z101" s="535"/>
      <c r="AA101" s="535"/>
      <c r="AB101" s="535"/>
      <c r="AC101" s="535"/>
      <c r="AD101" s="535"/>
      <c r="AE101" s="535"/>
      <c r="AF101" s="535"/>
      <c r="AG101" s="535"/>
      <c r="AH101" s="535"/>
      <c r="AI101" s="535"/>
      <c r="AJ101" s="535"/>
      <c r="AK101" s="535"/>
      <c r="AL101" s="535"/>
      <c r="AM101" s="535"/>
      <c r="AN101" s="535"/>
      <c r="AO101" s="535"/>
      <c r="AP101" s="535"/>
      <c r="AQ101" s="535"/>
      <c r="AR101" s="535"/>
      <c r="AS101" s="535"/>
      <c r="AT101" s="535"/>
      <c r="AU101" s="535"/>
      <c r="AV101" s="535"/>
      <c r="AW101" s="535"/>
      <c r="AX101" s="535"/>
      <c r="AY101" s="535"/>
      <c r="AZ101" s="535"/>
      <c r="BA101" s="535"/>
      <c r="BB101" s="535"/>
      <c r="BC101" s="535"/>
      <c r="BD101" s="535"/>
      <c r="BE101" s="535"/>
      <c r="BF101" s="535"/>
      <c r="BG101" s="535"/>
      <c r="BH101" s="535"/>
      <c r="BI101" s="535"/>
      <c r="BJ101" s="535"/>
      <c r="BK101" s="535"/>
      <c r="BL101" s="535"/>
      <c r="BM101" s="535"/>
      <c r="BN101" s="535"/>
    </row>
    <row r="102" spans="1:66" s="231" customFormat="1" ht="14.4" x14ac:dyDescent="0.3">
      <c r="A102" s="307"/>
      <c r="B102" s="293"/>
      <c r="C102" s="301"/>
      <c r="D102" s="141"/>
      <c r="E102" s="147"/>
      <c r="F102" s="141"/>
      <c r="G102" s="344"/>
      <c r="H102" s="338" t="s">
        <v>305</v>
      </c>
      <c r="I102" s="141">
        <v>2880</v>
      </c>
      <c r="J102" s="299" t="s">
        <v>428</v>
      </c>
      <c r="K102" s="288"/>
      <c r="L102" s="288"/>
      <c r="M102" s="288"/>
      <c r="N102" s="288"/>
      <c r="O102" s="288"/>
      <c r="P102" s="288"/>
      <c r="Q102" s="288"/>
      <c r="R102" s="288"/>
      <c r="S102" s="288"/>
      <c r="T102" s="288"/>
      <c r="U102" s="288"/>
      <c r="V102" s="288"/>
      <c r="W102" s="288"/>
      <c r="X102" s="288"/>
      <c r="Y102" s="288"/>
      <c r="Z102" s="535"/>
      <c r="AA102" s="535"/>
      <c r="AB102" s="535"/>
      <c r="AC102" s="535"/>
      <c r="AD102" s="535"/>
      <c r="AE102" s="535"/>
      <c r="AF102" s="535"/>
      <c r="AG102" s="535"/>
      <c r="AH102" s="535"/>
      <c r="AI102" s="535"/>
      <c r="AJ102" s="535"/>
      <c r="AK102" s="535"/>
      <c r="AL102" s="535"/>
      <c r="AM102" s="535"/>
      <c r="AN102" s="535"/>
      <c r="AO102" s="535"/>
      <c r="AP102" s="535"/>
      <c r="AQ102" s="535"/>
      <c r="AR102" s="535"/>
      <c r="AS102" s="535"/>
      <c r="AT102" s="535"/>
      <c r="AU102" s="535"/>
      <c r="AV102" s="535"/>
      <c r="AW102" s="535"/>
      <c r="AX102" s="535"/>
      <c r="AY102" s="535"/>
      <c r="AZ102" s="535"/>
      <c r="BA102" s="535"/>
      <c r="BB102" s="535"/>
      <c r="BC102" s="535"/>
      <c r="BD102" s="535"/>
      <c r="BE102" s="535"/>
      <c r="BF102" s="535"/>
      <c r="BG102" s="535"/>
      <c r="BH102" s="535"/>
      <c r="BI102" s="535"/>
      <c r="BJ102" s="535"/>
      <c r="BK102" s="535"/>
      <c r="BL102" s="535"/>
      <c r="BM102" s="535"/>
      <c r="BN102" s="535"/>
    </row>
    <row r="103" spans="1:66" s="231" customFormat="1" ht="14.4" x14ac:dyDescent="0.3">
      <c r="A103" s="307"/>
      <c r="B103" s="293"/>
      <c r="C103" s="301"/>
      <c r="D103" s="141"/>
      <c r="E103" s="147"/>
      <c r="F103" s="141"/>
      <c r="G103" s="344"/>
      <c r="H103" s="338" t="s">
        <v>306</v>
      </c>
      <c r="I103" s="141">
        <v>240</v>
      </c>
      <c r="J103" s="299" t="s">
        <v>410</v>
      </c>
      <c r="K103" s="288"/>
      <c r="L103" s="288"/>
      <c r="M103" s="288"/>
      <c r="N103" s="288"/>
      <c r="O103" s="288"/>
      <c r="P103" s="288"/>
      <c r="Q103" s="288"/>
      <c r="R103" s="288"/>
      <c r="S103" s="288"/>
      <c r="T103" s="288"/>
      <c r="U103" s="288"/>
      <c r="V103" s="288"/>
      <c r="W103" s="288"/>
      <c r="X103" s="288"/>
      <c r="Y103" s="288"/>
      <c r="Z103" s="535"/>
      <c r="AA103" s="535"/>
      <c r="AB103" s="535"/>
      <c r="AC103" s="535"/>
      <c r="AD103" s="535"/>
      <c r="AE103" s="535"/>
      <c r="AF103" s="535"/>
      <c r="AG103" s="535"/>
      <c r="AH103" s="535"/>
      <c r="AI103" s="535"/>
      <c r="AJ103" s="535"/>
      <c r="AK103" s="535"/>
      <c r="AL103" s="535"/>
      <c r="AM103" s="535"/>
      <c r="AN103" s="535"/>
      <c r="AO103" s="535"/>
      <c r="AP103" s="535"/>
      <c r="AQ103" s="535"/>
      <c r="AR103" s="535"/>
      <c r="AS103" s="535"/>
      <c r="AT103" s="535"/>
      <c r="AU103" s="535"/>
      <c r="AV103" s="535"/>
      <c r="AW103" s="535"/>
      <c r="AX103" s="535"/>
      <c r="AY103" s="535"/>
      <c r="AZ103" s="535"/>
      <c r="BA103" s="535"/>
      <c r="BB103" s="535"/>
      <c r="BC103" s="535"/>
      <c r="BD103" s="535"/>
      <c r="BE103" s="535"/>
      <c r="BF103" s="535"/>
      <c r="BG103" s="535"/>
      <c r="BH103" s="535"/>
      <c r="BI103" s="535"/>
      <c r="BJ103" s="535"/>
      <c r="BK103" s="535"/>
      <c r="BL103" s="535"/>
      <c r="BM103" s="535"/>
      <c r="BN103" s="535"/>
    </row>
    <row r="104" spans="1:66" ht="14.4" x14ac:dyDescent="0.3">
      <c r="A104" s="76"/>
      <c r="B104" s="293"/>
      <c r="C104" s="301"/>
      <c r="D104" s="141"/>
      <c r="E104" s="147"/>
      <c r="F104" s="141"/>
      <c r="G104" s="344"/>
      <c r="H104" s="338"/>
      <c r="I104" s="141">
        <v>12880</v>
      </c>
      <c r="J104" s="299" t="s">
        <v>452</v>
      </c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</row>
    <row r="105" spans="1:66" ht="14.4" x14ac:dyDescent="0.3">
      <c r="A105" s="76"/>
      <c r="B105" s="293"/>
      <c r="C105" s="301"/>
      <c r="D105" s="141"/>
      <c r="E105" s="147"/>
      <c r="F105" s="141"/>
      <c r="G105" s="344"/>
      <c r="H105" s="338" t="s">
        <v>305</v>
      </c>
      <c r="I105" s="141">
        <v>2880</v>
      </c>
      <c r="J105" s="299" t="s">
        <v>453</v>
      </c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</row>
    <row r="106" spans="1:66" thickBot="1" x14ac:dyDescent="0.35">
      <c r="A106" s="76"/>
      <c r="B106" s="293"/>
      <c r="C106" s="501"/>
      <c r="D106" s="341"/>
      <c r="E106" s="502"/>
      <c r="F106" s="341"/>
      <c r="G106" s="503"/>
      <c r="H106" s="340" t="s">
        <v>306</v>
      </c>
      <c r="I106" s="341">
        <v>240</v>
      </c>
      <c r="J106" s="303" t="s">
        <v>412</v>
      </c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</row>
    <row r="107" spans="1:66" s="231" customFormat="1" ht="14.4" x14ac:dyDescent="0.3">
      <c r="A107" s="307"/>
      <c r="B107" s="293" t="s">
        <v>461</v>
      </c>
      <c r="C107" s="314" t="s">
        <v>308</v>
      </c>
      <c r="D107" s="295">
        <v>110000</v>
      </c>
      <c r="E107" s="296"/>
      <c r="F107" s="295">
        <v>110000</v>
      </c>
      <c r="G107" s="337"/>
      <c r="H107" s="337"/>
      <c r="I107" s="295">
        <v>14080</v>
      </c>
      <c r="J107" s="297" t="s">
        <v>456</v>
      </c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  <c r="X107" s="288"/>
      <c r="Y107" s="288"/>
      <c r="Z107" s="535"/>
      <c r="AA107" s="535"/>
      <c r="AB107" s="535"/>
      <c r="AC107" s="535"/>
      <c r="AD107" s="535"/>
      <c r="AE107" s="535"/>
      <c r="AF107" s="535"/>
      <c r="AG107" s="535"/>
      <c r="AH107" s="535"/>
      <c r="AI107" s="535"/>
      <c r="AJ107" s="535"/>
      <c r="AK107" s="535"/>
      <c r="AL107" s="535"/>
      <c r="AM107" s="535"/>
      <c r="AN107" s="535"/>
      <c r="AO107" s="535"/>
      <c r="AP107" s="535"/>
      <c r="AQ107" s="535"/>
      <c r="AR107" s="535"/>
      <c r="AS107" s="535"/>
      <c r="AT107" s="535"/>
      <c r="AU107" s="535"/>
      <c r="AV107" s="535"/>
      <c r="AW107" s="535"/>
      <c r="AX107" s="535"/>
      <c r="AY107" s="535"/>
      <c r="AZ107" s="535"/>
      <c r="BA107" s="535"/>
      <c r="BB107" s="535"/>
      <c r="BC107" s="535"/>
      <c r="BD107" s="535"/>
      <c r="BE107" s="535"/>
      <c r="BF107" s="535"/>
      <c r="BG107" s="535"/>
      <c r="BH107" s="535"/>
      <c r="BI107" s="535"/>
      <c r="BJ107" s="535"/>
      <c r="BK107" s="535"/>
      <c r="BL107" s="535"/>
      <c r="BM107" s="535"/>
      <c r="BN107" s="535"/>
    </row>
    <row r="108" spans="1:66" s="231" customFormat="1" ht="14.4" x14ac:dyDescent="0.3">
      <c r="A108" s="307"/>
      <c r="B108" s="293"/>
      <c r="C108" s="301"/>
      <c r="D108" s="141"/>
      <c r="E108" s="147"/>
      <c r="F108" s="141"/>
      <c r="G108" s="338"/>
      <c r="H108" s="338"/>
      <c r="I108" s="141">
        <v>27280</v>
      </c>
      <c r="J108" s="298" t="s">
        <v>457</v>
      </c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  <c r="U108" s="288"/>
      <c r="V108" s="288"/>
      <c r="W108" s="288"/>
      <c r="X108" s="288"/>
      <c r="Y108" s="288"/>
      <c r="Z108" s="535"/>
      <c r="AA108" s="535"/>
      <c r="AB108" s="535"/>
      <c r="AC108" s="535"/>
      <c r="AD108" s="535"/>
      <c r="AE108" s="535"/>
      <c r="AF108" s="535"/>
      <c r="AG108" s="535"/>
      <c r="AH108" s="535"/>
      <c r="AI108" s="535"/>
      <c r="AJ108" s="535"/>
      <c r="AK108" s="535"/>
      <c r="AL108" s="535"/>
      <c r="AM108" s="535"/>
      <c r="AN108" s="535"/>
      <c r="AO108" s="535"/>
      <c r="AP108" s="535"/>
      <c r="AQ108" s="535"/>
      <c r="AR108" s="535"/>
      <c r="AS108" s="535"/>
      <c r="AT108" s="535"/>
      <c r="AU108" s="535"/>
      <c r="AV108" s="535"/>
      <c r="AW108" s="535"/>
      <c r="AX108" s="535"/>
      <c r="AY108" s="535"/>
      <c r="AZ108" s="535"/>
      <c r="BA108" s="535"/>
      <c r="BB108" s="535"/>
      <c r="BC108" s="535"/>
      <c r="BD108" s="535"/>
      <c r="BE108" s="535"/>
      <c r="BF108" s="535"/>
      <c r="BG108" s="535"/>
      <c r="BH108" s="535"/>
      <c r="BI108" s="535"/>
      <c r="BJ108" s="535"/>
      <c r="BK108" s="535"/>
      <c r="BL108" s="535"/>
      <c r="BM108" s="535"/>
      <c r="BN108" s="535"/>
    </row>
    <row r="109" spans="1:66" s="231" customFormat="1" ht="14.4" x14ac:dyDescent="0.3">
      <c r="A109" s="307"/>
      <c r="B109" s="293"/>
      <c r="C109" s="301"/>
      <c r="D109" s="141"/>
      <c r="E109" s="147"/>
      <c r="F109" s="141"/>
      <c r="G109" s="338"/>
      <c r="H109" s="338"/>
      <c r="I109" s="141">
        <v>27280</v>
      </c>
      <c r="J109" s="298" t="s">
        <v>458</v>
      </c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8"/>
      <c r="X109" s="288"/>
      <c r="Y109" s="288"/>
      <c r="Z109" s="535"/>
      <c r="AA109" s="535"/>
      <c r="AB109" s="535"/>
      <c r="AC109" s="535"/>
      <c r="AD109" s="535"/>
      <c r="AE109" s="535"/>
      <c r="AF109" s="535"/>
      <c r="AG109" s="535"/>
      <c r="AH109" s="535"/>
      <c r="AI109" s="535"/>
      <c r="AJ109" s="535"/>
      <c r="AK109" s="535"/>
      <c r="AL109" s="535"/>
      <c r="AM109" s="535"/>
      <c r="AN109" s="535"/>
      <c r="AO109" s="535"/>
      <c r="AP109" s="535"/>
      <c r="AQ109" s="535"/>
      <c r="AR109" s="535"/>
      <c r="AS109" s="535"/>
      <c r="AT109" s="535"/>
      <c r="AU109" s="535"/>
      <c r="AV109" s="535"/>
      <c r="AW109" s="535"/>
      <c r="AX109" s="535"/>
      <c r="AY109" s="535"/>
      <c r="AZ109" s="535"/>
      <c r="BA109" s="535"/>
      <c r="BB109" s="535"/>
      <c r="BC109" s="535"/>
      <c r="BD109" s="535"/>
      <c r="BE109" s="535"/>
      <c r="BF109" s="535"/>
      <c r="BG109" s="535"/>
      <c r="BH109" s="535"/>
      <c r="BI109" s="535"/>
      <c r="BJ109" s="535"/>
      <c r="BK109" s="535"/>
      <c r="BL109" s="535"/>
      <c r="BM109" s="535"/>
      <c r="BN109" s="535"/>
    </row>
    <row r="110" spans="1:66" s="231" customFormat="1" ht="14.4" x14ac:dyDescent="0.3">
      <c r="A110" s="307"/>
      <c r="B110" s="293"/>
      <c r="C110" s="301"/>
      <c r="D110" s="141"/>
      <c r="E110" s="147"/>
      <c r="F110" s="141"/>
      <c r="G110" s="338"/>
      <c r="H110" s="338"/>
      <c r="I110" s="141">
        <v>27280</v>
      </c>
      <c r="J110" s="298" t="s">
        <v>459</v>
      </c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8"/>
      <c r="X110" s="288"/>
      <c r="Y110" s="288"/>
      <c r="Z110" s="535"/>
      <c r="AA110" s="535"/>
      <c r="AB110" s="535"/>
      <c r="AC110" s="535"/>
      <c r="AD110" s="535"/>
      <c r="AE110" s="535"/>
      <c r="AF110" s="535"/>
      <c r="AG110" s="535"/>
      <c r="AH110" s="535"/>
      <c r="AI110" s="535"/>
      <c r="AJ110" s="535"/>
      <c r="AK110" s="535"/>
      <c r="AL110" s="535"/>
      <c r="AM110" s="535"/>
      <c r="AN110" s="535"/>
      <c r="AO110" s="535"/>
      <c r="AP110" s="535"/>
      <c r="AQ110" s="535"/>
      <c r="AR110" s="535"/>
      <c r="AS110" s="535"/>
      <c r="AT110" s="535"/>
      <c r="AU110" s="535"/>
      <c r="AV110" s="535"/>
      <c r="AW110" s="535"/>
      <c r="AX110" s="535"/>
      <c r="AY110" s="535"/>
      <c r="AZ110" s="535"/>
      <c r="BA110" s="535"/>
      <c r="BB110" s="535"/>
      <c r="BC110" s="535"/>
      <c r="BD110" s="535"/>
      <c r="BE110" s="535"/>
      <c r="BF110" s="535"/>
      <c r="BG110" s="535"/>
      <c r="BH110" s="535"/>
      <c r="BI110" s="535"/>
      <c r="BJ110" s="535"/>
      <c r="BK110" s="535"/>
      <c r="BL110" s="535"/>
      <c r="BM110" s="535"/>
      <c r="BN110" s="535"/>
    </row>
    <row r="111" spans="1:66" thickBot="1" x14ac:dyDescent="0.35">
      <c r="A111" s="76"/>
      <c r="B111" s="293"/>
      <c r="C111" s="504"/>
      <c r="D111" s="505"/>
      <c r="E111" s="505"/>
      <c r="F111" s="505"/>
      <c r="G111" s="505"/>
      <c r="H111" s="505"/>
      <c r="I111" s="341">
        <v>14080</v>
      </c>
      <c r="J111" s="311" t="s">
        <v>460</v>
      </c>
      <c r="K111" s="84"/>
      <c r="L111" s="84"/>
      <c r="M111" s="84"/>
      <c r="N111" s="84"/>
      <c r="O111" s="85"/>
      <c r="P111" s="86"/>
      <c r="Q111" s="78"/>
      <c r="R111" s="78"/>
      <c r="S111" s="78"/>
      <c r="T111" s="78"/>
      <c r="U111" s="78"/>
      <c r="V111" s="78"/>
      <c r="W111" s="78"/>
      <c r="X111" s="78"/>
      <c r="Y111" s="78"/>
    </row>
    <row r="112" spans="1:66" s="231" customFormat="1" ht="66" x14ac:dyDescent="0.3">
      <c r="A112" s="307"/>
      <c r="B112" s="315" t="s">
        <v>143</v>
      </c>
      <c r="C112" s="192" t="s">
        <v>335</v>
      </c>
      <c r="D112" s="317">
        <v>16000</v>
      </c>
      <c r="E112" s="305"/>
      <c r="F112" s="304">
        <v>0</v>
      </c>
      <c r="G112" s="342"/>
      <c r="H112" s="342"/>
      <c r="I112" s="304"/>
      <c r="J112" s="309"/>
      <c r="K112" s="85"/>
      <c r="L112" s="85"/>
      <c r="M112" s="85"/>
      <c r="N112" s="85"/>
      <c r="O112" s="85"/>
      <c r="P112" s="316"/>
      <c r="Q112" s="288"/>
      <c r="R112" s="288"/>
      <c r="S112" s="288"/>
      <c r="T112" s="288"/>
      <c r="U112" s="288"/>
      <c r="V112" s="288"/>
      <c r="W112" s="288"/>
      <c r="X112" s="288"/>
      <c r="Y112" s="288"/>
      <c r="Z112" s="535"/>
      <c r="AA112" s="535"/>
      <c r="AB112" s="535"/>
      <c r="AC112" s="535"/>
      <c r="AD112" s="535"/>
      <c r="AE112" s="535"/>
      <c r="AF112" s="535"/>
      <c r="AG112" s="535"/>
      <c r="AH112" s="535"/>
      <c r="AI112" s="535"/>
      <c r="AJ112" s="535"/>
      <c r="AK112" s="535"/>
      <c r="AL112" s="535"/>
      <c r="AM112" s="535"/>
      <c r="AN112" s="535"/>
      <c r="AO112" s="535"/>
      <c r="AP112" s="535"/>
      <c r="AQ112" s="535"/>
      <c r="AR112" s="535"/>
      <c r="AS112" s="535"/>
      <c r="AT112" s="535"/>
      <c r="AU112" s="535"/>
      <c r="AV112" s="535"/>
      <c r="AW112" s="535"/>
      <c r="AX112" s="535"/>
      <c r="AY112" s="535"/>
      <c r="AZ112" s="535"/>
      <c r="BA112" s="535"/>
      <c r="BB112" s="535"/>
      <c r="BC112" s="535"/>
      <c r="BD112" s="535"/>
      <c r="BE112" s="535"/>
      <c r="BF112" s="535"/>
      <c r="BG112" s="535"/>
      <c r="BH112" s="535"/>
      <c r="BI112" s="535"/>
      <c r="BJ112" s="535"/>
      <c r="BK112" s="535"/>
      <c r="BL112" s="535"/>
      <c r="BM112" s="535"/>
      <c r="BN112" s="535"/>
    </row>
    <row r="113" spans="1:66" s="231" customFormat="1" ht="26.4" x14ac:dyDescent="0.3">
      <c r="A113" s="307"/>
      <c r="B113" s="318" t="s">
        <v>199</v>
      </c>
      <c r="C113" s="146" t="s">
        <v>336</v>
      </c>
      <c r="D113" s="336">
        <v>6000</v>
      </c>
      <c r="E113" s="147" t="s">
        <v>464</v>
      </c>
      <c r="F113" s="141">
        <v>5760</v>
      </c>
      <c r="G113" s="338" t="s">
        <v>462</v>
      </c>
      <c r="H113" s="338" t="s">
        <v>498</v>
      </c>
      <c r="I113" s="141">
        <v>5760</v>
      </c>
      <c r="J113" s="287" t="s">
        <v>463</v>
      </c>
      <c r="K113" s="85"/>
      <c r="L113" s="85"/>
      <c r="M113" s="85"/>
      <c r="N113" s="85"/>
      <c r="O113" s="85"/>
      <c r="P113" s="316"/>
      <c r="Q113" s="288"/>
      <c r="R113" s="288"/>
      <c r="S113" s="288"/>
      <c r="T113" s="288"/>
      <c r="U113" s="288"/>
      <c r="V113" s="288"/>
      <c r="W113" s="288"/>
      <c r="X113" s="288"/>
      <c r="Y113" s="288"/>
      <c r="Z113" s="535"/>
      <c r="AA113" s="535"/>
      <c r="AB113" s="535"/>
      <c r="AC113" s="535"/>
      <c r="AD113" s="535"/>
      <c r="AE113" s="535"/>
      <c r="AF113" s="535"/>
      <c r="AG113" s="535"/>
      <c r="AH113" s="535"/>
      <c r="AI113" s="535"/>
      <c r="AJ113" s="535"/>
      <c r="AK113" s="535"/>
      <c r="AL113" s="535"/>
      <c r="AM113" s="535"/>
      <c r="AN113" s="535"/>
      <c r="AO113" s="535"/>
      <c r="AP113" s="535"/>
      <c r="AQ113" s="535"/>
      <c r="AR113" s="535"/>
      <c r="AS113" s="535"/>
      <c r="AT113" s="535"/>
      <c r="AU113" s="535"/>
      <c r="AV113" s="535"/>
      <c r="AW113" s="535"/>
      <c r="AX113" s="535"/>
      <c r="AY113" s="535"/>
      <c r="AZ113" s="535"/>
      <c r="BA113" s="535"/>
      <c r="BB113" s="535"/>
      <c r="BC113" s="535"/>
      <c r="BD113" s="535"/>
      <c r="BE113" s="535"/>
      <c r="BF113" s="535"/>
      <c r="BG113" s="535"/>
      <c r="BH113" s="535"/>
      <c r="BI113" s="535"/>
      <c r="BJ113" s="535"/>
      <c r="BK113" s="535"/>
      <c r="BL113" s="535"/>
      <c r="BM113" s="535"/>
      <c r="BN113" s="535"/>
    </row>
    <row r="114" spans="1:66" s="231" customFormat="1" ht="26.4" x14ac:dyDescent="0.3">
      <c r="A114" s="307"/>
      <c r="B114" s="319" t="s">
        <v>203</v>
      </c>
      <c r="C114" s="153" t="s">
        <v>339</v>
      </c>
      <c r="D114" s="141">
        <v>3000</v>
      </c>
      <c r="E114" s="147" t="s">
        <v>307</v>
      </c>
      <c r="F114" s="345">
        <v>3000</v>
      </c>
      <c r="G114" s="346" t="s">
        <v>465</v>
      </c>
      <c r="H114" s="149" t="s">
        <v>466</v>
      </c>
      <c r="I114" s="345"/>
      <c r="J114" s="149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8"/>
      <c r="X114" s="288"/>
      <c r="Y114" s="288"/>
      <c r="Z114" s="535"/>
      <c r="AA114" s="535"/>
      <c r="AB114" s="535"/>
      <c r="AC114" s="535"/>
      <c r="AD114" s="535"/>
      <c r="AE114" s="535"/>
      <c r="AF114" s="535"/>
      <c r="AG114" s="535"/>
      <c r="AH114" s="535"/>
      <c r="AI114" s="535"/>
      <c r="AJ114" s="535"/>
      <c r="AK114" s="535"/>
      <c r="AL114" s="535"/>
      <c r="AM114" s="535"/>
      <c r="AN114" s="535"/>
      <c r="AO114" s="535"/>
      <c r="AP114" s="535"/>
      <c r="AQ114" s="535"/>
      <c r="AR114" s="535"/>
      <c r="AS114" s="535"/>
      <c r="AT114" s="535"/>
      <c r="AU114" s="535"/>
      <c r="AV114" s="535"/>
      <c r="AW114" s="535"/>
      <c r="AX114" s="535"/>
      <c r="AY114" s="535"/>
      <c r="AZ114" s="535"/>
      <c r="BA114" s="535"/>
      <c r="BB114" s="535"/>
      <c r="BC114" s="535"/>
      <c r="BD114" s="535"/>
      <c r="BE114" s="535"/>
      <c r="BF114" s="535"/>
      <c r="BG114" s="535"/>
      <c r="BH114" s="535"/>
      <c r="BI114" s="535"/>
      <c r="BJ114" s="535"/>
      <c r="BK114" s="535"/>
      <c r="BL114" s="535"/>
      <c r="BM114" s="535"/>
      <c r="BN114" s="535"/>
    </row>
    <row r="115" spans="1:66" ht="26.4" x14ac:dyDescent="0.3">
      <c r="A115" s="76"/>
      <c r="B115" s="319" t="s">
        <v>204</v>
      </c>
      <c r="C115" s="451" t="s">
        <v>340</v>
      </c>
      <c r="D115" s="141">
        <v>750</v>
      </c>
      <c r="E115" s="147"/>
      <c r="F115" s="141">
        <v>0</v>
      </c>
      <c r="G115" s="346"/>
      <c r="H115" s="149"/>
      <c r="I115" s="141"/>
      <c r="J115" s="149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</row>
    <row r="116" spans="1:66" ht="39.6" x14ac:dyDescent="0.3">
      <c r="A116" s="76"/>
      <c r="B116" s="319" t="s">
        <v>205</v>
      </c>
      <c r="C116" s="153" t="s">
        <v>341</v>
      </c>
      <c r="D116" s="141">
        <v>1600</v>
      </c>
      <c r="E116" s="147" t="s">
        <v>467</v>
      </c>
      <c r="F116" s="141">
        <v>1600</v>
      </c>
      <c r="G116" s="346" t="s">
        <v>468</v>
      </c>
      <c r="H116" s="148" t="s">
        <v>469</v>
      </c>
      <c r="I116" s="141"/>
      <c r="J116" s="149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</row>
    <row r="117" spans="1:66" ht="52.8" x14ac:dyDescent="0.3">
      <c r="A117" s="76"/>
      <c r="B117" s="319" t="s">
        <v>206</v>
      </c>
      <c r="C117" s="153" t="s">
        <v>342</v>
      </c>
      <c r="D117" s="141">
        <v>11315</v>
      </c>
      <c r="E117" s="147" t="s">
        <v>467</v>
      </c>
      <c r="F117" s="141">
        <v>9715</v>
      </c>
      <c r="G117" s="346" t="s">
        <v>468</v>
      </c>
      <c r="H117" s="148" t="s">
        <v>469</v>
      </c>
      <c r="I117" s="141"/>
      <c r="J117" s="149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</row>
    <row r="118" spans="1:66" ht="14.4" x14ac:dyDescent="0.3">
      <c r="A118" s="76"/>
      <c r="B118" s="506" t="s">
        <v>221</v>
      </c>
      <c r="C118" s="236" t="s">
        <v>222</v>
      </c>
      <c r="D118" s="141">
        <v>1000</v>
      </c>
      <c r="E118" s="147" t="s">
        <v>467</v>
      </c>
      <c r="F118" s="141">
        <v>1000</v>
      </c>
      <c r="G118" s="346" t="s">
        <v>468</v>
      </c>
      <c r="H118" s="148" t="s">
        <v>469</v>
      </c>
      <c r="I118" s="141"/>
      <c r="J118" s="149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</row>
    <row r="119" spans="1:66" thickBot="1" x14ac:dyDescent="0.35">
      <c r="A119" s="76"/>
      <c r="B119" s="506" t="s">
        <v>224</v>
      </c>
      <c r="C119" s="236" t="s">
        <v>343</v>
      </c>
      <c r="D119" s="141">
        <v>600</v>
      </c>
      <c r="E119" s="147" t="s">
        <v>467</v>
      </c>
      <c r="F119" s="141">
        <v>600</v>
      </c>
      <c r="G119" s="346" t="s">
        <v>468</v>
      </c>
      <c r="H119" s="148" t="s">
        <v>469</v>
      </c>
      <c r="I119" s="141"/>
      <c r="J119" s="149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</row>
    <row r="120" spans="1:66" ht="14.4" x14ac:dyDescent="0.3">
      <c r="A120" s="76"/>
      <c r="B120" s="507">
        <v>43839</v>
      </c>
      <c r="C120" s="460" t="s">
        <v>345</v>
      </c>
      <c r="D120" s="141">
        <v>19500</v>
      </c>
      <c r="E120" s="147" t="s">
        <v>470</v>
      </c>
      <c r="F120" s="141">
        <v>12895</v>
      </c>
      <c r="G120" s="346" t="s">
        <v>471</v>
      </c>
      <c r="H120" s="148" t="s">
        <v>472</v>
      </c>
      <c r="I120" s="141">
        <v>12895</v>
      </c>
      <c r="J120" s="149" t="s">
        <v>500</v>
      </c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</row>
    <row r="121" spans="1:66" ht="14.4" x14ac:dyDescent="0.3">
      <c r="A121" s="76"/>
      <c r="B121" s="508">
        <v>43870</v>
      </c>
      <c r="C121" s="153" t="s">
        <v>346</v>
      </c>
      <c r="D121" s="141">
        <v>19500</v>
      </c>
      <c r="E121" s="147" t="s">
        <v>470</v>
      </c>
      <c r="F121" s="141">
        <v>12895</v>
      </c>
      <c r="G121" s="346" t="s">
        <v>471</v>
      </c>
      <c r="H121" s="148" t="s">
        <v>472</v>
      </c>
      <c r="I121" s="141">
        <v>12895</v>
      </c>
      <c r="J121" s="149" t="s">
        <v>500</v>
      </c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</row>
    <row r="122" spans="1:66" ht="39.6" x14ac:dyDescent="0.3">
      <c r="A122" s="76"/>
      <c r="B122" s="509">
        <v>43899</v>
      </c>
      <c r="C122" s="192" t="s">
        <v>347</v>
      </c>
      <c r="D122" s="320">
        <v>344000</v>
      </c>
      <c r="E122" s="321" t="s">
        <v>307</v>
      </c>
      <c r="F122" s="320">
        <v>344000</v>
      </c>
      <c r="G122" s="347" t="s">
        <v>465</v>
      </c>
      <c r="H122" s="348" t="s">
        <v>466</v>
      </c>
      <c r="I122" s="141">
        <v>150000</v>
      </c>
      <c r="J122" s="322" t="s">
        <v>474</v>
      </c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</row>
    <row r="123" spans="1:66" ht="14.4" x14ac:dyDescent="0.3">
      <c r="A123" s="76"/>
      <c r="B123" s="499"/>
      <c r="C123" s="499"/>
      <c r="D123" s="499"/>
      <c r="E123" s="499"/>
      <c r="F123" s="499"/>
      <c r="G123" s="499"/>
      <c r="I123" s="141">
        <v>154000</v>
      </c>
      <c r="J123" s="148" t="s">
        <v>473</v>
      </c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</row>
    <row r="124" spans="1:66" ht="14.4" x14ac:dyDescent="0.3">
      <c r="A124" s="76"/>
      <c r="B124" s="510">
        <v>43930</v>
      </c>
      <c r="C124" s="466" t="s">
        <v>233</v>
      </c>
      <c r="D124" s="304">
        <v>16000</v>
      </c>
      <c r="E124" s="305" t="s">
        <v>307</v>
      </c>
      <c r="F124" s="304">
        <v>16000</v>
      </c>
      <c r="G124" s="349" t="s">
        <v>465</v>
      </c>
      <c r="H124" s="149" t="s">
        <v>466</v>
      </c>
      <c r="I124" s="141">
        <v>16000</v>
      </c>
      <c r="J124" s="148" t="s">
        <v>475</v>
      </c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</row>
    <row r="125" spans="1:66" ht="79.2" x14ac:dyDescent="0.3">
      <c r="A125" s="76"/>
      <c r="B125" s="508">
        <v>43840</v>
      </c>
      <c r="C125" s="466" t="s">
        <v>348</v>
      </c>
      <c r="D125" s="141">
        <v>47000</v>
      </c>
      <c r="E125" s="323" t="s">
        <v>476</v>
      </c>
      <c r="F125" s="141">
        <v>113200</v>
      </c>
      <c r="G125" s="350" t="s">
        <v>477</v>
      </c>
      <c r="H125" s="322" t="s">
        <v>478</v>
      </c>
      <c r="I125" s="141">
        <v>66200</v>
      </c>
      <c r="J125" s="322" t="s">
        <v>481</v>
      </c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</row>
    <row r="126" spans="1:66" ht="14.4" x14ac:dyDescent="0.3">
      <c r="A126" s="76"/>
      <c r="B126" s="508"/>
      <c r="C126" s="466"/>
      <c r="D126" s="141"/>
      <c r="E126" s="324"/>
      <c r="F126" s="141"/>
      <c r="G126" s="351"/>
      <c r="H126" s="322"/>
      <c r="I126" s="141">
        <v>47000</v>
      </c>
      <c r="J126" s="322" t="s">
        <v>505</v>
      </c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</row>
    <row r="127" spans="1:66" ht="39.6" x14ac:dyDescent="0.3">
      <c r="A127" s="76"/>
      <c r="B127" s="508">
        <v>43871</v>
      </c>
      <c r="C127" s="466" t="s">
        <v>349</v>
      </c>
      <c r="D127" s="141">
        <v>24000</v>
      </c>
      <c r="E127" s="305" t="s">
        <v>307</v>
      </c>
      <c r="F127" s="141">
        <v>24000</v>
      </c>
      <c r="G127" s="349" t="s">
        <v>465</v>
      </c>
      <c r="H127" s="149" t="s">
        <v>466</v>
      </c>
      <c r="I127" s="141">
        <v>14000</v>
      </c>
      <c r="J127" s="148" t="s">
        <v>475</v>
      </c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</row>
    <row r="128" spans="1:66" ht="14.4" x14ac:dyDescent="0.3">
      <c r="A128" s="76"/>
      <c r="B128" s="508">
        <v>43900</v>
      </c>
      <c r="C128" s="192" t="s">
        <v>350</v>
      </c>
      <c r="D128" s="141">
        <v>3600</v>
      </c>
      <c r="E128" s="147" t="s">
        <v>476</v>
      </c>
      <c r="F128" s="141">
        <v>3600</v>
      </c>
      <c r="G128" s="338" t="s">
        <v>477</v>
      </c>
      <c r="H128" s="148" t="s">
        <v>478</v>
      </c>
      <c r="I128" s="141"/>
      <c r="J128" s="322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</row>
    <row r="129" spans="1:66" ht="14.4" x14ac:dyDescent="0.3">
      <c r="A129" s="76"/>
      <c r="B129" s="509">
        <v>43931</v>
      </c>
      <c r="C129" s="192" t="s">
        <v>351</v>
      </c>
      <c r="D129" s="141">
        <v>1200</v>
      </c>
      <c r="E129" s="147" t="s">
        <v>476</v>
      </c>
      <c r="F129" s="141">
        <v>1200</v>
      </c>
      <c r="G129" s="338" t="s">
        <v>477</v>
      </c>
      <c r="H129" s="148" t="s">
        <v>478</v>
      </c>
      <c r="I129" s="141"/>
      <c r="J129" s="322"/>
      <c r="K129" s="78"/>
      <c r="L129" s="13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</row>
    <row r="130" spans="1:66" ht="14.4" x14ac:dyDescent="0.3">
      <c r="A130" s="76"/>
      <c r="B130" s="319" t="s">
        <v>246</v>
      </c>
      <c r="C130" s="481" t="s">
        <v>247</v>
      </c>
      <c r="D130" s="141">
        <v>34000</v>
      </c>
      <c r="E130" s="147" t="s">
        <v>482</v>
      </c>
      <c r="F130" s="141">
        <v>2750</v>
      </c>
      <c r="G130" s="338" t="s">
        <v>483</v>
      </c>
      <c r="H130" s="148" t="s">
        <v>484</v>
      </c>
      <c r="I130" s="141">
        <v>2750</v>
      </c>
      <c r="J130" s="148" t="s">
        <v>485</v>
      </c>
      <c r="K130" s="78"/>
      <c r="L130" s="139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</row>
    <row r="131" spans="1:66" ht="14.4" x14ac:dyDescent="0.3">
      <c r="A131" s="76"/>
      <c r="B131" s="511"/>
      <c r="C131" s="146"/>
      <c r="D131" s="141"/>
      <c r="E131" s="147" t="s">
        <v>506</v>
      </c>
      <c r="F131" s="141">
        <v>6000</v>
      </c>
      <c r="G131" s="338" t="s">
        <v>483</v>
      </c>
      <c r="H131" s="512" t="s">
        <v>488</v>
      </c>
      <c r="I131" s="141">
        <v>6000</v>
      </c>
      <c r="J131" s="148" t="s">
        <v>486</v>
      </c>
      <c r="K131" s="78"/>
      <c r="L131" s="139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</row>
    <row r="132" spans="1:66" ht="26.4" x14ac:dyDescent="0.3">
      <c r="A132" s="76"/>
      <c r="B132" s="511"/>
      <c r="C132" s="146"/>
      <c r="D132" s="141"/>
      <c r="E132" s="147"/>
      <c r="F132" s="352"/>
      <c r="G132" s="338"/>
      <c r="H132" s="512" t="s">
        <v>487</v>
      </c>
      <c r="I132" s="141"/>
      <c r="J132" s="14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</row>
    <row r="133" spans="1:66" ht="26.4" x14ac:dyDescent="0.3">
      <c r="A133" s="76"/>
      <c r="B133" s="319" t="s">
        <v>253</v>
      </c>
      <c r="C133" s="153" t="s">
        <v>352</v>
      </c>
      <c r="D133" s="141">
        <v>54000</v>
      </c>
      <c r="E133" s="147" t="s">
        <v>470</v>
      </c>
      <c r="F133" s="352">
        <v>54000</v>
      </c>
      <c r="G133" s="338" t="s">
        <v>489</v>
      </c>
      <c r="H133" s="148" t="s">
        <v>490</v>
      </c>
      <c r="I133" s="141">
        <v>26372</v>
      </c>
      <c r="J133" s="148" t="s">
        <v>499</v>
      </c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</row>
    <row r="134" spans="1:66" s="77" customFormat="1" ht="27" thickBot="1" x14ac:dyDescent="0.35">
      <c r="A134" s="76"/>
      <c r="B134" s="319" t="s">
        <v>254</v>
      </c>
      <c r="C134" s="153" t="s">
        <v>353</v>
      </c>
      <c r="D134" s="141">
        <v>5000</v>
      </c>
      <c r="E134" s="147"/>
      <c r="F134" s="352">
        <v>0</v>
      </c>
      <c r="G134" s="338"/>
      <c r="H134" s="148"/>
      <c r="I134" s="141"/>
      <c r="J134" s="14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</row>
    <row r="135" spans="1:66" s="80" customFormat="1" ht="14.4" x14ac:dyDescent="0.3">
      <c r="A135" s="79"/>
      <c r="B135" s="319" t="s">
        <v>269</v>
      </c>
      <c r="C135" s="153" t="s">
        <v>357</v>
      </c>
      <c r="D135" s="141">
        <v>53150</v>
      </c>
      <c r="E135" s="147" t="s">
        <v>491</v>
      </c>
      <c r="F135" s="352">
        <v>49000</v>
      </c>
      <c r="G135" s="338" t="s">
        <v>492</v>
      </c>
      <c r="H135" s="148" t="s">
        <v>493</v>
      </c>
      <c r="I135" s="141">
        <v>49000</v>
      </c>
      <c r="J135" s="148" t="s">
        <v>494</v>
      </c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</row>
    <row r="136" spans="1:66" s="82" customFormat="1" ht="53.4" thickBot="1" x14ac:dyDescent="0.35">
      <c r="A136" s="81"/>
      <c r="B136" s="319" t="s">
        <v>270</v>
      </c>
      <c r="C136" s="192" t="s">
        <v>358</v>
      </c>
      <c r="D136" s="141">
        <v>36000</v>
      </c>
      <c r="E136" s="147" t="s">
        <v>470</v>
      </c>
      <c r="F136" s="141">
        <v>36000</v>
      </c>
      <c r="G136" s="346" t="s">
        <v>471</v>
      </c>
      <c r="H136" s="148" t="s">
        <v>472</v>
      </c>
      <c r="I136" s="141">
        <v>36000</v>
      </c>
      <c r="J136" s="322" t="s">
        <v>501</v>
      </c>
      <c r="K136" s="140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</row>
    <row r="137" spans="1:66" ht="39.6" x14ac:dyDescent="0.3">
      <c r="A137" s="76"/>
      <c r="B137" s="315" t="s">
        <v>271</v>
      </c>
      <c r="C137" s="192" t="s">
        <v>359</v>
      </c>
      <c r="D137" s="141">
        <v>390000</v>
      </c>
      <c r="E137" s="147" t="s">
        <v>476</v>
      </c>
      <c r="F137" s="141">
        <v>390000</v>
      </c>
      <c r="G137" s="148" t="s">
        <v>495</v>
      </c>
      <c r="H137" s="148" t="s">
        <v>496</v>
      </c>
      <c r="I137" s="141">
        <v>53000</v>
      </c>
      <c r="J137" s="148" t="s">
        <v>479</v>
      </c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</row>
    <row r="138" spans="1:66" ht="14.4" x14ac:dyDescent="0.3">
      <c r="A138" s="76"/>
      <c r="B138" s="315"/>
      <c r="C138" s="192"/>
      <c r="D138" s="141"/>
      <c r="E138" s="147"/>
      <c r="F138" s="141"/>
      <c r="G138" s="148"/>
      <c r="H138" s="148"/>
      <c r="I138" s="141">
        <v>100000</v>
      </c>
      <c r="J138" s="148" t="s">
        <v>497</v>
      </c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</row>
    <row r="139" spans="1:66" ht="14.4" x14ac:dyDescent="0.3">
      <c r="A139" s="76"/>
      <c r="B139" s="315"/>
      <c r="C139" s="192"/>
      <c r="D139" s="320"/>
      <c r="E139" s="354"/>
      <c r="F139" s="320"/>
      <c r="G139" s="355"/>
      <c r="H139" s="355"/>
      <c r="I139" s="320">
        <v>55100</v>
      </c>
      <c r="J139" s="355" t="s">
        <v>480</v>
      </c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</row>
    <row r="140" spans="1:66" ht="26.4" x14ac:dyDescent="0.3">
      <c r="A140" s="76"/>
      <c r="B140" s="513" t="s">
        <v>272</v>
      </c>
      <c r="C140" s="146" t="s">
        <v>360</v>
      </c>
      <c r="D140" s="141">
        <v>29000</v>
      </c>
      <c r="E140" s="147" t="s">
        <v>476</v>
      </c>
      <c r="F140" s="141">
        <v>29000</v>
      </c>
      <c r="G140" s="338" t="s">
        <v>477</v>
      </c>
      <c r="H140" s="353" t="s">
        <v>478</v>
      </c>
      <c r="I140" s="141"/>
      <c r="J140" s="14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</row>
    <row r="141" spans="1:66" ht="14.4" x14ac:dyDescent="0.3">
      <c r="A141" s="76"/>
      <c r="B141" s="513"/>
      <c r="C141" s="146"/>
      <c r="D141" s="141"/>
      <c r="E141" s="147"/>
      <c r="F141" s="141"/>
      <c r="G141" s="338"/>
      <c r="H141" s="353"/>
      <c r="I141" s="499"/>
      <c r="J141" s="499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</row>
    <row r="142" spans="1:66" ht="14.4" x14ac:dyDescent="0.3">
      <c r="A142" s="76"/>
      <c r="B142" s="513" t="s">
        <v>296</v>
      </c>
      <c r="C142" s="146" t="s">
        <v>361</v>
      </c>
      <c r="D142" s="141">
        <v>45000</v>
      </c>
      <c r="E142" s="147" t="s">
        <v>307</v>
      </c>
      <c r="F142" s="141">
        <v>45000</v>
      </c>
      <c r="G142" s="346" t="s">
        <v>465</v>
      </c>
      <c r="H142" s="149" t="s">
        <v>466</v>
      </c>
      <c r="I142" s="141"/>
      <c r="J142" s="499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</row>
    <row r="143" spans="1:66" s="334" customFormat="1" ht="21.6" customHeight="1" x14ac:dyDescent="0.3">
      <c r="A143" s="325"/>
      <c r="B143" s="326"/>
      <c r="C143" s="327" t="s">
        <v>293</v>
      </c>
      <c r="D143" s="328">
        <f>SUM(D11:D142)</f>
        <v>1771215</v>
      </c>
      <c r="E143" s="326"/>
      <c r="F143" s="329">
        <f>SUM(F11:F142)</f>
        <v>1771215</v>
      </c>
      <c r="G143" s="326"/>
      <c r="H143" s="330"/>
      <c r="I143" s="328">
        <f>SUM(I11:I142)</f>
        <v>1416972</v>
      </c>
      <c r="J143" s="331"/>
      <c r="K143" s="335">
        <f>F143-I143</f>
        <v>354243</v>
      </c>
      <c r="L143" s="333"/>
      <c r="M143" s="332"/>
      <c r="N143" s="332"/>
      <c r="O143" s="332"/>
      <c r="P143" s="332"/>
      <c r="Q143" s="332"/>
      <c r="R143" s="332"/>
      <c r="S143" s="332"/>
      <c r="T143" s="332"/>
      <c r="U143" s="332"/>
      <c r="V143" s="332"/>
      <c r="W143" s="332"/>
      <c r="X143" s="332"/>
      <c r="Y143" s="332"/>
      <c r="Z143" s="536"/>
      <c r="AA143" s="536"/>
      <c r="AB143" s="536"/>
      <c r="AC143" s="536"/>
      <c r="AD143" s="536"/>
      <c r="AE143" s="536"/>
      <c r="AF143" s="536"/>
      <c r="AG143" s="536"/>
      <c r="AH143" s="536"/>
      <c r="AI143" s="536"/>
      <c r="AJ143" s="536"/>
      <c r="AK143" s="536"/>
      <c r="AL143" s="536"/>
      <c r="AM143" s="536"/>
      <c r="AN143" s="536"/>
      <c r="AO143" s="536"/>
      <c r="AP143" s="536"/>
      <c r="AQ143" s="536"/>
      <c r="AR143" s="536"/>
      <c r="AS143" s="536"/>
      <c r="AT143" s="536"/>
      <c r="AU143" s="536"/>
      <c r="AV143" s="536"/>
      <c r="AW143" s="536"/>
      <c r="AX143" s="536"/>
      <c r="AY143" s="536"/>
      <c r="AZ143" s="536"/>
      <c r="BA143" s="536"/>
      <c r="BB143" s="536"/>
      <c r="BC143" s="536"/>
      <c r="BD143" s="536"/>
      <c r="BE143" s="536"/>
      <c r="BF143" s="536"/>
      <c r="BG143" s="536"/>
      <c r="BH143" s="536"/>
      <c r="BI143" s="536"/>
      <c r="BJ143" s="536"/>
      <c r="BK143" s="536"/>
      <c r="BL143" s="536"/>
      <c r="BM143" s="536"/>
      <c r="BN143" s="536"/>
    </row>
    <row r="144" spans="1:66" ht="14.25" customHeight="1" x14ac:dyDescent="0.3">
      <c r="A144" s="69"/>
      <c r="B144" s="493"/>
      <c r="C144" s="493"/>
      <c r="D144" s="494"/>
      <c r="E144" s="493"/>
      <c r="F144" s="494"/>
      <c r="G144" s="493"/>
      <c r="H144" s="493"/>
      <c r="I144" s="289"/>
      <c r="J144" s="288"/>
      <c r="K144" s="5"/>
      <c r="L144" s="5"/>
      <c r="M144" s="5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</row>
    <row r="145" spans="1:25" ht="14.25" customHeight="1" thickBot="1" x14ac:dyDescent="0.35">
      <c r="A145" s="69"/>
      <c r="B145" s="493"/>
      <c r="C145" s="493"/>
      <c r="D145" s="494"/>
      <c r="E145" s="493"/>
      <c r="F145" s="494"/>
      <c r="G145" s="493"/>
      <c r="H145" s="493"/>
      <c r="I145" s="289"/>
      <c r="J145" s="288"/>
      <c r="K145" s="5"/>
      <c r="L145" s="5"/>
      <c r="M145" s="5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</row>
    <row r="146" spans="1:25" ht="14.25" customHeight="1" x14ac:dyDescent="0.3">
      <c r="A146" s="69"/>
      <c r="B146" s="595" t="s">
        <v>294</v>
      </c>
      <c r="C146" s="596"/>
      <c r="D146" s="597"/>
      <c r="E146" s="598" t="s">
        <v>284</v>
      </c>
      <c r="F146" s="596"/>
      <c r="G146" s="596"/>
      <c r="H146" s="596"/>
      <c r="I146" s="596"/>
      <c r="J146" s="599"/>
      <c r="K146" s="5"/>
      <c r="L146" s="5"/>
      <c r="M146" s="5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</row>
    <row r="147" spans="1:25" ht="14.25" customHeight="1" thickBot="1" x14ac:dyDescent="0.35">
      <c r="A147" s="69"/>
      <c r="B147" s="514" t="s">
        <v>286</v>
      </c>
      <c r="C147" s="515" t="s">
        <v>48</v>
      </c>
      <c r="D147" s="516" t="s">
        <v>287</v>
      </c>
      <c r="E147" s="514" t="s">
        <v>288</v>
      </c>
      <c r="F147" s="517" t="s">
        <v>287</v>
      </c>
      <c r="G147" s="515" t="s">
        <v>289</v>
      </c>
      <c r="H147" s="515" t="s">
        <v>290</v>
      </c>
      <c r="I147" s="515" t="s">
        <v>291</v>
      </c>
      <c r="J147" s="518" t="s">
        <v>292</v>
      </c>
      <c r="K147" s="5"/>
      <c r="L147" s="5"/>
      <c r="M147" s="5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</row>
    <row r="148" spans="1:25" ht="14.25" customHeight="1" x14ac:dyDescent="0.3">
      <c r="A148" s="76"/>
      <c r="B148" s="519" t="s">
        <v>248</v>
      </c>
      <c r="C148" s="520" t="s">
        <v>249</v>
      </c>
      <c r="D148" s="521">
        <v>35000</v>
      </c>
      <c r="E148" s="522" t="s">
        <v>319</v>
      </c>
      <c r="F148" s="295">
        <v>35000</v>
      </c>
      <c r="G148" s="337" t="s">
        <v>503</v>
      </c>
      <c r="H148" s="523" t="s">
        <v>502</v>
      </c>
      <c r="I148" s="295">
        <v>35000</v>
      </c>
      <c r="J148" s="523" t="s">
        <v>504</v>
      </c>
      <c r="K148" s="5"/>
      <c r="L148" s="5"/>
      <c r="M148" s="5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</row>
    <row r="149" spans="1:25" ht="14.25" customHeight="1" thickBot="1" x14ac:dyDescent="0.35">
      <c r="A149" s="69"/>
      <c r="B149" s="600" t="s">
        <v>293</v>
      </c>
      <c r="C149" s="601"/>
      <c r="D149" s="524">
        <v>35000</v>
      </c>
      <c r="E149" s="525"/>
      <c r="F149" s="526">
        <v>35000</v>
      </c>
      <c r="G149" s="527"/>
      <c r="H149" s="527"/>
      <c r="I149" s="526"/>
      <c r="J149" s="527"/>
      <c r="K149" s="5"/>
      <c r="L149" s="5"/>
      <c r="M149" s="5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</row>
    <row r="150" spans="1:25" ht="14.25" customHeight="1" x14ac:dyDescent="0.3">
      <c r="A150" s="69"/>
      <c r="B150" s="493"/>
      <c r="C150" s="493"/>
      <c r="D150" s="494"/>
      <c r="E150" s="493"/>
      <c r="F150" s="494"/>
      <c r="G150" s="493"/>
      <c r="H150" s="493"/>
      <c r="I150" s="289"/>
      <c r="J150" s="288"/>
      <c r="K150" s="5"/>
      <c r="L150" s="5"/>
      <c r="M150" s="5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</row>
    <row r="151" spans="1:25" ht="14.25" customHeight="1" x14ac:dyDescent="0.3">
      <c r="A151" s="69"/>
      <c r="B151" s="493"/>
      <c r="C151" s="493"/>
      <c r="D151" s="494"/>
      <c r="E151" s="493"/>
      <c r="F151" s="494"/>
      <c r="G151" s="493"/>
      <c r="H151" s="493"/>
      <c r="I151" s="289"/>
      <c r="J151" s="288"/>
      <c r="K151" s="5"/>
      <c r="L151" s="5"/>
      <c r="M151" s="5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</row>
    <row r="152" spans="1:25" ht="14.25" customHeight="1" x14ac:dyDescent="0.3">
      <c r="A152" s="69"/>
      <c r="B152" s="493"/>
      <c r="C152" s="528"/>
      <c r="D152" s="529" t="s">
        <v>318</v>
      </c>
      <c r="E152" s="493"/>
      <c r="F152" s="494"/>
      <c r="G152" s="493"/>
      <c r="H152" s="493"/>
      <c r="I152" s="289"/>
      <c r="J152" s="288"/>
      <c r="K152" s="5"/>
      <c r="L152" s="5"/>
      <c r="M152" s="5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</row>
    <row r="153" spans="1:25" ht="14.25" customHeight="1" x14ac:dyDescent="0.3">
      <c r="A153" s="69"/>
      <c r="B153" s="493"/>
      <c r="C153" s="493"/>
      <c r="D153" s="494"/>
      <c r="E153" s="493"/>
      <c r="F153" s="494"/>
      <c r="G153" s="493"/>
      <c r="H153" s="493"/>
      <c r="I153" s="289"/>
      <c r="J153" s="288"/>
      <c r="K153" s="5"/>
      <c r="L153" s="5"/>
      <c r="M153" s="5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</row>
    <row r="154" spans="1:25" ht="14.25" customHeight="1" x14ac:dyDescent="0.3">
      <c r="A154" s="69"/>
      <c r="B154" s="493"/>
      <c r="C154" s="493"/>
      <c r="D154" s="494"/>
      <c r="E154" s="493"/>
      <c r="F154" s="494"/>
      <c r="G154" s="493"/>
      <c r="H154" s="493"/>
      <c r="I154" s="289"/>
      <c r="J154" s="288"/>
      <c r="K154" s="5"/>
      <c r="L154" s="5"/>
      <c r="M154" s="5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</row>
    <row r="155" spans="1:25" ht="14.25" customHeight="1" x14ac:dyDescent="0.3">
      <c r="A155" s="69"/>
      <c r="B155" s="493"/>
      <c r="C155" s="493"/>
      <c r="D155" s="494"/>
      <c r="E155" s="493"/>
      <c r="F155" s="494"/>
      <c r="G155" s="493"/>
      <c r="H155" s="530"/>
      <c r="I155" s="289"/>
      <c r="J155" s="288"/>
      <c r="K155" s="5"/>
      <c r="L155" s="5"/>
      <c r="M155" s="5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</row>
    <row r="156" spans="1:25" ht="14.25" customHeight="1" x14ac:dyDescent="0.3">
      <c r="A156" s="69"/>
      <c r="B156" s="493"/>
      <c r="C156" s="493"/>
      <c r="D156" s="494"/>
      <c r="E156" s="493"/>
      <c r="F156" s="494"/>
      <c r="G156" s="493"/>
      <c r="H156" s="531"/>
      <c r="I156" s="289"/>
      <c r="J156" s="288"/>
      <c r="K156" s="5"/>
      <c r="L156" s="5"/>
      <c r="M156" s="5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</row>
    <row r="157" spans="1:25" ht="14.25" customHeight="1" x14ac:dyDescent="0.3">
      <c r="A157" s="69"/>
      <c r="B157" s="493"/>
      <c r="C157" s="493"/>
      <c r="D157" s="494"/>
      <c r="E157" s="493"/>
      <c r="F157" s="494"/>
      <c r="G157" s="493"/>
      <c r="H157" s="493"/>
      <c r="I157" s="289"/>
      <c r="J157" s="288"/>
      <c r="K157" s="5"/>
      <c r="L157" s="5"/>
      <c r="M157" s="5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</row>
    <row r="158" spans="1:25" ht="14.25" customHeight="1" x14ac:dyDescent="0.3">
      <c r="A158" s="69"/>
      <c r="B158" s="493"/>
      <c r="C158" s="493"/>
      <c r="D158" s="494"/>
      <c r="E158" s="493"/>
      <c r="F158" s="494"/>
      <c r="G158" s="493"/>
      <c r="H158" s="493"/>
      <c r="I158" s="289"/>
      <c r="J158" s="288"/>
      <c r="K158" s="5"/>
      <c r="L158" s="5"/>
      <c r="M158" s="5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</row>
    <row r="159" spans="1:25" ht="14.25" customHeight="1" x14ac:dyDescent="0.3">
      <c r="A159" s="69"/>
      <c r="B159" s="493"/>
      <c r="C159" s="493"/>
      <c r="D159" s="494"/>
      <c r="E159" s="493"/>
      <c r="F159" s="494"/>
      <c r="G159" s="493"/>
      <c r="H159" s="493"/>
      <c r="I159" s="289"/>
      <c r="J159" s="288"/>
      <c r="K159" s="5"/>
      <c r="L159" s="5"/>
      <c r="M159" s="5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</row>
    <row r="160" spans="1:25" ht="14.25" customHeight="1" x14ac:dyDescent="0.3">
      <c r="A160" s="69"/>
      <c r="B160" s="493"/>
      <c r="C160" s="493"/>
      <c r="D160" s="494"/>
      <c r="E160" s="493"/>
      <c r="F160" s="494"/>
      <c r="G160" s="493"/>
      <c r="H160" s="493"/>
      <c r="I160" s="289"/>
      <c r="J160" s="288"/>
      <c r="K160" s="5"/>
      <c r="L160" s="5"/>
      <c r="M160" s="5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</row>
    <row r="161" spans="1:25" ht="14.25" customHeight="1" x14ac:dyDescent="0.3">
      <c r="A161" s="69"/>
      <c r="B161" s="493"/>
      <c r="C161" s="493"/>
      <c r="D161" s="494"/>
      <c r="E161" s="493"/>
      <c r="F161" s="494"/>
      <c r="G161" s="493"/>
      <c r="H161" s="493"/>
      <c r="I161" s="289"/>
      <c r="J161" s="288"/>
      <c r="K161" s="5"/>
      <c r="L161" s="5"/>
      <c r="M161" s="5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</row>
    <row r="162" spans="1:25" ht="14.25" customHeight="1" x14ac:dyDescent="0.3">
      <c r="A162" s="69"/>
      <c r="B162" s="493"/>
      <c r="C162" s="493"/>
      <c r="D162" s="494"/>
      <c r="E162" s="493"/>
      <c r="F162" s="494"/>
      <c r="G162" s="493"/>
      <c r="H162" s="493"/>
      <c r="I162" s="289"/>
      <c r="J162" s="288"/>
      <c r="K162" s="5"/>
      <c r="L162" s="5"/>
      <c r="M162" s="5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</row>
    <row r="163" spans="1:25" ht="14.25" customHeight="1" x14ac:dyDescent="0.3">
      <c r="A163" s="69"/>
      <c r="B163" s="493"/>
      <c r="C163" s="493"/>
      <c r="D163" s="494"/>
      <c r="E163" s="493"/>
      <c r="F163" s="494"/>
      <c r="G163" s="493"/>
      <c r="H163" s="493"/>
      <c r="I163" s="289"/>
      <c r="J163" s="288"/>
      <c r="K163" s="5"/>
      <c r="L163" s="5"/>
      <c r="M163" s="5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</row>
    <row r="164" spans="1:25" ht="14.25" customHeight="1" x14ac:dyDescent="0.3">
      <c r="A164" s="69"/>
      <c r="B164" s="493"/>
      <c r="C164" s="493"/>
      <c r="D164" s="494"/>
      <c r="E164" s="493"/>
      <c r="F164" s="494"/>
      <c r="G164" s="289"/>
      <c r="H164" s="289"/>
      <c r="I164" s="289"/>
      <c r="J164" s="288"/>
      <c r="K164" s="5"/>
      <c r="L164" s="5"/>
      <c r="M164" s="5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</row>
    <row r="165" spans="1:25" ht="14.25" customHeight="1" x14ac:dyDescent="0.3">
      <c r="A165" s="69"/>
      <c r="B165" s="493"/>
      <c r="C165" s="493"/>
      <c r="D165" s="494"/>
      <c r="E165" s="493"/>
      <c r="F165" s="494"/>
      <c r="G165" s="493"/>
      <c r="H165" s="493"/>
      <c r="I165" s="289"/>
      <c r="J165" s="288"/>
      <c r="K165" s="5"/>
      <c r="L165" s="5"/>
      <c r="M165" s="5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</row>
    <row r="166" spans="1:25" ht="14.25" customHeight="1" x14ac:dyDescent="0.3">
      <c r="A166" s="69"/>
      <c r="B166" s="493"/>
      <c r="C166" s="493"/>
      <c r="D166" s="494"/>
      <c r="E166" s="493"/>
      <c r="F166" s="494"/>
      <c r="G166" s="532"/>
      <c r="H166" s="493"/>
      <c r="I166" s="289"/>
      <c r="J166" s="288"/>
      <c r="K166" s="5"/>
      <c r="L166" s="5"/>
      <c r="M166" s="5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</row>
    <row r="167" spans="1:25" ht="14.25" customHeight="1" x14ac:dyDescent="0.3">
      <c r="A167" s="69"/>
      <c r="B167" s="493"/>
      <c r="C167" s="493"/>
      <c r="D167" s="494"/>
      <c r="E167" s="493"/>
      <c r="F167" s="494"/>
      <c r="G167" s="493"/>
      <c r="H167" s="493"/>
      <c r="I167" s="289"/>
      <c r="J167" s="288"/>
      <c r="K167" s="5"/>
      <c r="L167" s="5"/>
      <c r="M167" s="5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</row>
    <row r="168" spans="1:25" ht="14.25" customHeight="1" x14ac:dyDescent="0.3">
      <c r="A168" s="69"/>
      <c r="B168" s="493"/>
      <c r="C168" s="493"/>
      <c r="D168" s="494"/>
      <c r="E168" s="493"/>
      <c r="F168" s="494"/>
      <c r="G168" s="493"/>
      <c r="H168" s="493"/>
      <c r="I168" s="289"/>
      <c r="J168" s="288"/>
      <c r="K168" s="5"/>
      <c r="L168" s="5"/>
      <c r="M168" s="5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</row>
    <row r="169" spans="1:25" ht="14.25" customHeight="1" x14ac:dyDescent="0.3">
      <c r="A169" s="69"/>
      <c r="B169" s="493"/>
      <c r="C169" s="493"/>
      <c r="D169" s="494"/>
      <c r="E169" s="493"/>
      <c r="F169" s="494"/>
      <c r="G169" s="493"/>
      <c r="H169" s="493"/>
      <c r="I169" s="289"/>
      <c r="J169" s="288"/>
      <c r="K169" s="5"/>
      <c r="L169" s="5"/>
      <c r="M169" s="5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</row>
    <row r="170" spans="1:25" ht="14.25" customHeight="1" x14ac:dyDescent="0.3">
      <c r="A170" s="69"/>
      <c r="B170" s="493"/>
      <c r="C170" s="493"/>
      <c r="D170" s="494"/>
      <c r="E170" s="493"/>
      <c r="F170" s="494"/>
      <c r="G170" s="493"/>
      <c r="H170" s="493"/>
      <c r="I170" s="289"/>
      <c r="J170" s="288"/>
      <c r="K170" s="5"/>
      <c r="L170" s="5"/>
      <c r="M170" s="5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</row>
    <row r="171" spans="1:25" ht="14.25" customHeight="1" x14ac:dyDescent="0.3">
      <c r="A171" s="69"/>
      <c r="B171" s="493"/>
      <c r="C171" s="493"/>
      <c r="D171" s="494"/>
      <c r="E171" s="493"/>
      <c r="F171" s="494"/>
      <c r="G171" s="493"/>
      <c r="H171" s="493"/>
      <c r="I171" s="289"/>
      <c r="J171" s="288"/>
      <c r="K171" s="5"/>
      <c r="L171" s="5"/>
      <c r="M171" s="5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</row>
    <row r="172" spans="1:25" ht="14.25" customHeight="1" x14ac:dyDescent="0.3">
      <c r="A172" s="69"/>
      <c r="B172" s="493"/>
      <c r="C172" s="493"/>
      <c r="D172" s="494"/>
      <c r="E172" s="493"/>
      <c r="F172" s="494"/>
      <c r="G172" s="493"/>
      <c r="H172" s="493"/>
      <c r="I172" s="289"/>
      <c r="J172" s="288"/>
      <c r="K172" s="5"/>
      <c r="L172" s="5"/>
      <c r="M172" s="5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</row>
    <row r="173" spans="1:25" ht="14.25" customHeight="1" x14ac:dyDescent="0.3">
      <c r="A173" s="69"/>
      <c r="B173" s="493"/>
      <c r="C173" s="493"/>
      <c r="D173" s="494"/>
      <c r="E173" s="493"/>
      <c r="F173" s="494"/>
      <c r="G173" s="493"/>
      <c r="H173" s="493"/>
      <c r="I173" s="289"/>
      <c r="J173" s="288"/>
      <c r="K173" s="5"/>
      <c r="L173" s="5"/>
      <c r="M173" s="5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</row>
    <row r="174" spans="1:25" ht="14.25" customHeight="1" x14ac:dyDescent="0.3">
      <c r="A174" s="69"/>
      <c r="B174" s="493"/>
      <c r="C174" s="493"/>
      <c r="D174" s="494"/>
      <c r="E174" s="493"/>
      <c r="F174" s="494"/>
      <c r="G174" s="493"/>
      <c r="H174" s="493"/>
      <c r="I174" s="289"/>
      <c r="J174" s="288"/>
      <c r="K174" s="5"/>
      <c r="L174" s="5"/>
      <c r="M174" s="5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</row>
    <row r="175" spans="1:25" ht="14.25" customHeight="1" x14ac:dyDescent="0.3">
      <c r="A175" s="69"/>
      <c r="B175" s="493"/>
      <c r="C175" s="493"/>
      <c r="D175" s="494"/>
      <c r="E175" s="493"/>
      <c r="F175" s="494"/>
      <c r="G175" s="493"/>
      <c r="H175" s="493"/>
      <c r="I175" s="289"/>
      <c r="J175" s="288"/>
      <c r="K175" s="5"/>
      <c r="L175" s="5"/>
      <c r="M175" s="5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</row>
    <row r="176" spans="1:25" ht="14.25" customHeight="1" x14ac:dyDescent="0.3">
      <c r="A176" s="69"/>
      <c r="B176" s="493"/>
      <c r="C176" s="493"/>
      <c r="D176" s="494"/>
      <c r="E176" s="493"/>
      <c r="F176" s="494"/>
      <c r="G176" s="493"/>
      <c r="H176" s="493"/>
      <c r="I176" s="533"/>
      <c r="J176" s="288"/>
      <c r="K176" s="5"/>
      <c r="L176" s="5"/>
      <c r="M176" s="5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</row>
    <row r="177" spans="1:25" ht="14.25" customHeight="1" x14ac:dyDescent="0.3">
      <c r="A177" s="69"/>
      <c r="B177" s="493"/>
      <c r="C177" s="493"/>
      <c r="D177" s="494"/>
      <c r="E177" s="493"/>
      <c r="F177" s="494"/>
      <c r="G177" s="493"/>
      <c r="H177" s="493"/>
      <c r="I177" s="289"/>
      <c r="J177" s="288"/>
      <c r="K177" s="5"/>
      <c r="L177" s="5"/>
      <c r="M177" s="5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</row>
    <row r="178" spans="1:25" ht="14.25" customHeight="1" x14ac:dyDescent="0.3">
      <c r="A178" s="69"/>
      <c r="B178" s="493"/>
      <c r="C178" s="493"/>
      <c r="D178" s="494"/>
      <c r="E178" s="493"/>
      <c r="F178" s="494"/>
      <c r="G178" s="493"/>
      <c r="H178" s="493"/>
      <c r="I178" s="289"/>
      <c r="J178" s="288"/>
      <c r="K178" s="5"/>
      <c r="L178" s="5"/>
      <c r="M178" s="5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</row>
    <row r="179" spans="1:25" ht="14.25" customHeight="1" x14ac:dyDescent="0.3">
      <c r="A179" s="69"/>
      <c r="B179" s="493"/>
      <c r="C179" s="493"/>
      <c r="D179" s="494"/>
      <c r="E179" s="493"/>
      <c r="F179" s="494"/>
      <c r="G179" s="493"/>
      <c r="H179" s="493"/>
      <c r="I179" s="533"/>
      <c r="J179" s="288"/>
      <c r="K179" s="5"/>
      <c r="L179" s="5"/>
      <c r="M179" s="5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</row>
    <row r="180" spans="1:25" ht="14.25" customHeight="1" x14ac:dyDescent="0.3">
      <c r="A180" s="69"/>
      <c r="B180" s="493"/>
      <c r="C180" s="493"/>
      <c r="D180" s="494"/>
      <c r="E180" s="493"/>
      <c r="F180" s="494"/>
      <c r="G180" s="493"/>
      <c r="H180" s="493"/>
      <c r="I180" s="289"/>
      <c r="J180" s="288"/>
      <c r="K180" s="5"/>
      <c r="L180" s="5"/>
      <c r="M180" s="5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</row>
    <row r="181" spans="1:25" ht="14.25" customHeight="1" x14ac:dyDescent="0.3">
      <c r="A181" s="69"/>
      <c r="B181" s="493"/>
      <c r="C181" s="493"/>
      <c r="D181" s="494"/>
      <c r="E181" s="493"/>
      <c r="F181" s="494"/>
      <c r="G181" s="493"/>
      <c r="H181" s="493"/>
      <c r="I181" s="289"/>
      <c r="J181" s="288"/>
      <c r="K181" s="5"/>
      <c r="L181" s="5"/>
      <c r="M181" s="5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</row>
    <row r="182" spans="1:25" ht="14.25" customHeight="1" x14ac:dyDescent="0.3">
      <c r="A182" s="69"/>
      <c r="B182" s="493"/>
      <c r="C182" s="493"/>
      <c r="D182" s="494"/>
      <c r="E182" s="493"/>
      <c r="F182" s="494"/>
      <c r="G182" s="493"/>
      <c r="H182" s="493"/>
      <c r="I182" s="289"/>
      <c r="J182" s="288"/>
      <c r="K182" s="5"/>
      <c r="L182" s="5"/>
      <c r="M182" s="5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</row>
    <row r="183" spans="1:25" ht="14.25" customHeight="1" x14ac:dyDescent="0.3">
      <c r="A183" s="69"/>
      <c r="B183" s="493"/>
      <c r="C183" s="493"/>
      <c r="D183" s="494"/>
      <c r="E183" s="493"/>
      <c r="F183" s="494"/>
      <c r="G183" s="493"/>
      <c r="H183" s="493"/>
      <c r="I183" s="289"/>
      <c r="J183" s="288"/>
      <c r="K183" s="5"/>
      <c r="L183" s="5"/>
      <c r="M183" s="5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</row>
    <row r="184" spans="1:25" ht="14.25" customHeight="1" x14ac:dyDescent="0.3">
      <c r="A184" s="69"/>
      <c r="B184" s="493"/>
      <c r="C184" s="493"/>
      <c r="D184" s="494"/>
      <c r="E184" s="493"/>
      <c r="F184" s="494"/>
      <c r="G184" s="493"/>
      <c r="H184" s="493"/>
      <c r="I184" s="289"/>
      <c r="J184" s="288"/>
      <c r="K184" s="5"/>
      <c r="L184" s="5"/>
      <c r="M184" s="5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</row>
    <row r="185" spans="1:25" ht="14.25" customHeight="1" x14ac:dyDescent="0.3">
      <c r="A185" s="69"/>
      <c r="B185" s="493"/>
      <c r="C185" s="493"/>
      <c r="D185" s="494"/>
      <c r="E185" s="493"/>
      <c r="F185" s="494"/>
      <c r="G185" s="493"/>
      <c r="H185" s="493"/>
      <c r="I185" s="289"/>
      <c r="J185" s="288"/>
      <c r="K185" s="5"/>
      <c r="L185" s="5"/>
      <c r="M185" s="5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</row>
    <row r="186" spans="1:25" ht="14.25" customHeight="1" x14ac:dyDescent="0.3">
      <c r="A186" s="69"/>
      <c r="B186" s="493"/>
      <c r="C186" s="493"/>
      <c r="D186" s="494"/>
      <c r="E186" s="493"/>
      <c r="F186" s="494"/>
      <c r="G186" s="493"/>
      <c r="H186" s="493"/>
      <c r="I186" s="289"/>
      <c r="J186" s="288"/>
      <c r="K186" s="5"/>
      <c r="L186" s="5"/>
      <c r="M186" s="5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</row>
    <row r="187" spans="1:25" ht="14.25" customHeight="1" x14ac:dyDescent="0.3">
      <c r="A187" s="69"/>
      <c r="B187" s="493"/>
      <c r="C187" s="493"/>
      <c r="D187" s="494"/>
      <c r="E187" s="493"/>
      <c r="F187" s="494"/>
      <c r="G187" s="493"/>
      <c r="H187" s="493"/>
      <c r="I187" s="289"/>
      <c r="J187" s="288"/>
      <c r="K187" s="5"/>
      <c r="L187" s="5"/>
      <c r="M187" s="5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</row>
    <row r="188" spans="1:25" ht="14.25" customHeight="1" x14ac:dyDescent="0.3">
      <c r="A188" s="69"/>
      <c r="B188" s="493"/>
      <c r="C188" s="493"/>
      <c r="D188" s="494"/>
      <c r="E188" s="493"/>
      <c r="F188" s="494"/>
      <c r="G188" s="493"/>
      <c r="H188" s="493"/>
      <c r="I188" s="289"/>
      <c r="J188" s="288"/>
      <c r="K188" s="5"/>
      <c r="L188" s="5"/>
      <c r="M188" s="5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</row>
    <row r="189" spans="1:25" ht="14.25" customHeight="1" x14ac:dyDescent="0.3">
      <c r="A189" s="69"/>
      <c r="B189" s="493"/>
      <c r="C189" s="493"/>
      <c r="D189" s="494"/>
      <c r="E189" s="493"/>
      <c r="F189" s="494"/>
      <c r="G189" s="493"/>
      <c r="H189" s="493"/>
      <c r="I189" s="289"/>
      <c r="J189" s="288"/>
      <c r="K189" s="5"/>
      <c r="L189" s="5"/>
      <c r="M189" s="5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</row>
    <row r="190" spans="1:25" ht="14.25" customHeight="1" x14ac:dyDescent="0.3">
      <c r="A190" s="69"/>
      <c r="B190" s="493"/>
      <c r="C190" s="493"/>
      <c r="D190" s="494"/>
      <c r="E190" s="493"/>
      <c r="F190" s="494"/>
      <c r="G190" s="493"/>
      <c r="H190" s="493"/>
      <c r="I190" s="289"/>
      <c r="J190" s="288"/>
      <c r="K190" s="5"/>
      <c r="L190" s="5"/>
      <c r="M190" s="5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</row>
    <row r="191" spans="1:25" ht="14.25" customHeight="1" x14ac:dyDescent="0.3">
      <c r="A191" s="69"/>
      <c r="B191" s="493"/>
      <c r="C191" s="493"/>
      <c r="D191" s="494"/>
      <c r="E191" s="493"/>
      <c r="F191" s="494"/>
      <c r="G191" s="493"/>
      <c r="H191" s="493"/>
      <c r="I191" s="289"/>
      <c r="J191" s="288"/>
      <c r="K191" s="5"/>
      <c r="L191" s="5"/>
      <c r="M191" s="5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</row>
    <row r="192" spans="1:25" ht="14.25" customHeight="1" x14ac:dyDescent="0.3">
      <c r="A192" s="69"/>
      <c r="B192" s="493"/>
      <c r="C192" s="493"/>
      <c r="D192" s="494"/>
      <c r="E192" s="493"/>
      <c r="F192" s="494"/>
      <c r="G192" s="493"/>
      <c r="H192" s="493"/>
      <c r="I192" s="289"/>
      <c r="J192" s="288"/>
      <c r="K192" s="5"/>
      <c r="L192" s="5"/>
      <c r="M192" s="5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</row>
    <row r="193" spans="1:25" ht="14.25" customHeight="1" x14ac:dyDescent="0.3">
      <c r="A193" s="69"/>
      <c r="B193" s="493"/>
      <c r="C193" s="493"/>
      <c r="D193" s="494"/>
      <c r="E193" s="493"/>
      <c r="F193" s="494"/>
      <c r="G193" s="493"/>
      <c r="H193" s="493"/>
      <c r="I193" s="289"/>
      <c r="J193" s="288"/>
      <c r="K193" s="5"/>
      <c r="L193" s="5"/>
      <c r="M193" s="5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</row>
    <row r="194" spans="1:25" ht="14.25" customHeight="1" x14ac:dyDescent="0.3">
      <c r="A194" s="69"/>
      <c r="B194" s="493"/>
      <c r="C194" s="493"/>
      <c r="D194" s="494"/>
      <c r="E194" s="493"/>
      <c r="F194" s="494"/>
      <c r="G194" s="493"/>
      <c r="H194" s="493"/>
      <c r="I194" s="289"/>
      <c r="J194" s="288"/>
      <c r="K194" s="5"/>
      <c r="L194" s="5"/>
      <c r="M194" s="5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</row>
    <row r="195" spans="1:25" ht="14.25" customHeight="1" x14ac:dyDescent="0.3">
      <c r="A195" s="69"/>
      <c r="B195" s="493"/>
      <c r="C195" s="493"/>
      <c r="D195" s="494"/>
      <c r="E195" s="493"/>
      <c r="F195" s="494"/>
      <c r="G195" s="493"/>
      <c r="H195" s="493"/>
      <c r="I195" s="289"/>
      <c r="J195" s="288"/>
      <c r="K195" s="5"/>
      <c r="L195" s="5"/>
      <c r="M195" s="5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</row>
    <row r="196" spans="1:25" ht="14.25" customHeight="1" x14ac:dyDescent="0.3">
      <c r="A196" s="69"/>
      <c r="B196" s="493"/>
      <c r="C196" s="493"/>
      <c r="D196" s="494"/>
      <c r="E196" s="493"/>
      <c r="F196" s="494"/>
      <c r="G196" s="493"/>
      <c r="H196" s="493"/>
      <c r="I196" s="289"/>
      <c r="J196" s="288"/>
      <c r="K196" s="5"/>
      <c r="L196" s="5"/>
      <c r="M196" s="5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</row>
    <row r="197" spans="1:25" ht="14.25" customHeight="1" x14ac:dyDescent="0.3">
      <c r="A197" s="69"/>
      <c r="B197" s="493"/>
      <c r="C197" s="493"/>
      <c r="D197" s="494"/>
      <c r="E197" s="493"/>
      <c r="F197" s="494"/>
      <c r="G197" s="493"/>
      <c r="H197" s="493"/>
      <c r="I197" s="289"/>
      <c r="J197" s="288"/>
      <c r="K197" s="5"/>
      <c r="L197" s="5"/>
      <c r="M197" s="5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</row>
    <row r="198" spans="1:25" ht="14.25" customHeight="1" x14ac:dyDescent="0.3">
      <c r="A198" s="69"/>
      <c r="B198" s="493"/>
      <c r="C198" s="493"/>
      <c r="D198" s="494"/>
      <c r="E198" s="493"/>
      <c r="F198" s="494"/>
      <c r="G198" s="493"/>
      <c r="H198" s="493"/>
      <c r="I198" s="289"/>
      <c r="J198" s="288"/>
      <c r="K198" s="5"/>
      <c r="L198" s="5"/>
      <c r="M198" s="5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</row>
    <row r="199" spans="1:25" ht="14.25" customHeight="1" x14ac:dyDescent="0.3">
      <c r="A199" s="69"/>
      <c r="B199" s="493"/>
      <c r="C199" s="493"/>
      <c r="D199" s="494"/>
      <c r="E199" s="493"/>
      <c r="F199" s="494"/>
      <c r="G199" s="493"/>
      <c r="H199" s="493"/>
      <c r="I199" s="289"/>
      <c r="J199" s="288"/>
      <c r="K199" s="5"/>
      <c r="L199" s="5"/>
      <c r="M199" s="5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</row>
    <row r="200" spans="1:25" ht="14.25" customHeight="1" x14ac:dyDescent="0.3">
      <c r="A200" s="69"/>
      <c r="B200" s="493"/>
      <c r="C200" s="493"/>
      <c r="D200" s="494"/>
      <c r="E200" s="493"/>
      <c r="F200" s="494"/>
      <c r="G200" s="493"/>
      <c r="H200" s="493"/>
      <c r="I200" s="289"/>
      <c r="J200" s="288"/>
      <c r="K200" s="5"/>
      <c r="L200" s="5"/>
      <c r="M200" s="5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</row>
    <row r="201" spans="1:25" ht="14.25" customHeight="1" x14ac:dyDescent="0.3">
      <c r="A201" s="69"/>
      <c r="B201" s="493"/>
      <c r="C201" s="493"/>
      <c r="D201" s="494"/>
      <c r="E201" s="493"/>
      <c r="F201" s="494"/>
      <c r="G201" s="493"/>
      <c r="H201" s="493"/>
      <c r="I201" s="289"/>
      <c r="J201" s="288"/>
      <c r="K201" s="5"/>
      <c r="L201" s="5"/>
      <c r="M201" s="5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</row>
    <row r="202" spans="1:25" ht="14.25" customHeight="1" x14ac:dyDescent="0.3">
      <c r="A202" s="69"/>
      <c r="B202" s="493"/>
      <c r="C202" s="493"/>
      <c r="D202" s="494"/>
      <c r="E202" s="493"/>
      <c r="F202" s="494"/>
      <c r="G202" s="493"/>
      <c r="H202" s="493"/>
      <c r="I202" s="289"/>
      <c r="J202" s="288"/>
      <c r="K202" s="5"/>
      <c r="L202" s="5"/>
      <c r="M202" s="5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</row>
    <row r="203" spans="1:25" ht="14.25" customHeight="1" x14ac:dyDescent="0.3">
      <c r="A203" s="69"/>
      <c r="B203" s="493"/>
      <c r="C203" s="493"/>
      <c r="D203" s="494"/>
      <c r="E203" s="493"/>
      <c r="F203" s="494"/>
      <c r="G203" s="493"/>
      <c r="H203" s="493"/>
      <c r="I203" s="289"/>
      <c r="J203" s="288"/>
      <c r="K203" s="5"/>
      <c r="L203" s="5"/>
      <c r="M203" s="5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</row>
    <row r="204" spans="1:25" ht="14.25" customHeight="1" x14ac:dyDescent="0.3">
      <c r="A204" s="69"/>
      <c r="B204" s="493"/>
      <c r="C204" s="493"/>
      <c r="D204" s="494"/>
      <c r="E204" s="493"/>
      <c r="F204" s="494"/>
      <c r="G204" s="493"/>
      <c r="H204" s="493"/>
      <c r="I204" s="289"/>
      <c r="J204" s="288"/>
      <c r="K204" s="5"/>
      <c r="L204" s="5"/>
      <c r="M204" s="5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</row>
    <row r="205" spans="1:25" ht="14.25" customHeight="1" x14ac:dyDescent="0.3">
      <c r="A205" s="69"/>
      <c r="B205" s="493"/>
      <c r="C205" s="493"/>
      <c r="D205" s="494"/>
      <c r="E205" s="493"/>
      <c r="F205" s="494"/>
      <c r="G205" s="493"/>
      <c r="H205" s="493"/>
      <c r="I205" s="289"/>
      <c r="J205" s="288"/>
      <c r="K205" s="5"/>
      <c r="L205" s="5"/>
      <c r="M205" s="5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</row>
    <row r="206" spans="1:25" ht="14.25" customHeight="1" x14ac:dyDescent="0.3">
      <c r="A206" s="69"/>
      <c r="B206" s="493"/>
      <c r="C206" s="493"/>
      <c r="D206" s="494"/>
      <c r="E206" s="493"/>
      <c r="F206" s="494"/>
      <c r="G206" s="493"/>
      <c r="H206" s="493"/>
      <c r="I206" s="289"/>
      <c r="J206" s="288"/>
      <c r="K206" s="5"/>
      <c r="L206" s="5"/>
      <c r="M206" s="5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</row>
    <row r="207" spans="1:25" ht="14.25" customHeight="1" x14ac:dyDescent="0.3">
      <c r="A207" s="69"/>
      <c r="B207" s="493"/>
      <c r="C207" s="493"/>
      <c r="D207" s="494"/>
      <c r="E207" s="493"/>
      <c r="F207" s="494"/>
      <c r="G207" s="493"/>
      <c r="H207" s="493"/>
      <c r="I207" s="289"/>
      <c r="J207" s="288"/>
      <c r="K207" s="5"/>
      <c r="L207" s="5"/>
      <c r="M207" s="5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</row>
    <row r="208" spans="1:25" ht="14.25" customHeight="1" x14ac:dyDescent="0.3">
      <c r="A208" s="69"/>
      <c r="B208" s="493"/>
      <c r="C208" s="493"/>
      <c r="D208" s="494"/>
      <c r="E208" s="493"/>
      <c r="F208" s="494"/>
      <c r="G208" s="493"/>
      <c r="H208" s="493"/>
      <c r="I208" s="289"/>
      <c r="J208" s="288"/>
      <c r="K208" s="5"/>
      <c r="L208" s="5"/>
      <c r="M208" s="5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</row>
    <row r="209" spans="1:25" ht="14.25" customHeight="1" x14ac:dyDescent="0.3">
      <c r="A209" s="69"/>
      <c r="B209" s="493"/>
      <c r="C209" s="493"/>
      <c r="D209" s="494"/>
      <c r="E209" s="493"/>
      <c r="F209" s="494"/>
      <c r="G209" s="493"/>
      <c r="H209" s="493"/>
      <c r="I209" s="289"/>
      <c r="J209" s="288"/>
      <c r="K209" s="5"/>
      <c r="L209" s="5"/>
      <c r="M209" s="5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</row>
    <row r="210" spans="1:25" ht="14.25" customHeight="1" x14ac:dyDescent="0.3">
      <c r="A210" s="69"/>
      <c r="B210" s="493"/>
      <c r="C210" s="493"/>
      <c r="D210" s="494"/>
      <c r="E210" s="493"/>
      <c r="F210" s="494"/>
      <c r="G210" s="493"/>
      <c r="H210" s="493"/>
      <c r="I210" s="289"/>
      <c r="J210" s="288"/>
      <c r="K210" s="5"/>
      <c r="L210" s="5"/>
      <c r="M210" s="5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</row>
    <row r="211" spans="1:25" ht="14.25" customHeight="1" x14ac:dyDescent="0.3">
      <c r="A211" s="69"/>
      <c r="B211" s="493"/>
      <c r="C211" s="493"/>
      <c r="D211" s="494"/>
      <c r="E211" s="493"/>
      <c r="F211" s="494"/>
      <c r="G211" s="493"/>
      <c r="H211" s="493"/>
      <c r="I211" s="289"/>
      <c r="J211" s="288"/>
      <c r="K211" s="5"/>
      <c r="L211" s="5"/>
      <c r="M211" s="5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</row>
    <row r="212" spans="1:25" ht="14.25" customHeight="1" x14ac:dyDescent="0.3">
      <c r="A212" s="69"/>
      <c r="B212" s="493"/>
      <c r="C212" s="493"/>
      <c r="D212" s="494"/>
      <c r="E212" s="493"/>
      <c r="F212" s="494"/>
      <c r="G212" s="493"/>
      <c r="H212" s="493"/>
      <c r="I212" s="289"/>
      <c r="J212" s="288"/>
      <c r="K212" s="5"/>
      <c r="L212" s="5"/>
      <c r="M212" s="5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</row>
    <row r="213" spans="1:25" ht="14.25" customHeight="1" x14ac:dyDescent="0.3">
      <c r="A213" s="69"/>
      <c r="B213" s="493"/>
      <c r="C213" s="493"/>
      <c r="D213" s="494"/>
      <c r="E213" s="493"/>
      <c r="F213" s="494"/>
      <c r="G213" s="493"/>
      <c r="H213" s="493"/>
      <c r="I213" s="289"/>
      <c r="J213" s="288"/>
      <c r="K213" s="5"/>
      <c r="L213" s="5"/>
      <c r="M213" s="5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</row>
    <row r="214" spans="1:25" ht="14.25" customHeight="1" x14ac:dyDescent="0.3">
      <c r="A214" s="69"/>
      <c r="B214" s="493"/>
      <c r="C214" s="493"/>
      <c r="D214" s="494"/>
      <c r="E214" s="493"/>
      <c r="F214" s="494"/>
      <c r="G214" s="493"/>
      <c r="H214" s="493"/>
      <c r="I214" s="289"/>
      <c r="J214" s="288"/>
      <c r="K214" s="5"/>
      <c r="L214" s="5"/>
      <c r="M214" s="5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</row>
    <row r="215" spans="1:25" ht="14.25" customHeight="1" x14ac:dyDescent="0.3">
      <c r="A215" s="69"/>
      <c r="B215" s="493"/>
      <c r="C215" s="493"/>
      <c r="D215" s="494"/>
      <c r="E215" s="493"/>
      <c r="F215" s="494"/>
      <c r="G215" s="493"/>
      <c r="H215" s="493"/>
      <c r="I215" s="289"/>
      <c r="J215" s="288"/>
      <c r="K215" s="5"/>
      <c r="L215" s="5"/>
      <c r="M215" s="5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</row>
    <row r="216" spans="1:25" ht="14.25" customHeight="1" x14ac:dyDescent="0.3">
      <c r="A216" s="69"/>
      <c r="B216" s="493"/>
      <c r="C216" s="493"/>
      <c r="D216" s="494"/>
      <c r="E216" s="493"/>
      <c r="F216" s="494"/>
      <c r="G216" s="493"/>
      <c r="H216" s="493"/>
      <c r="I216" s="289"/>
      <c r="J216" s="288"/>
      <c r="K216" s="5"/>
      <c r="L216" s="5"/>
      <c r="M216" s="5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</row>
    <row r="217" spans="1:25" ht="14.25" customHeight="1" x14ac:dyDescent="0.3">
      <c r="A217" s="69"/>
      <c r="B217" s="493"/>
      <c r="C217" s="493"/>
      <c r="D217" s="494"/>
      <c r="E217" s="493"/>
      <c r="F217" s="494"/>
      <c r="G217" s="493"/>
      <c r="H217" s="493"/>
      <c r="I217" s="289"/>
      <c r="J217" s="288"/>
      <c r="K217" s="5"/>
      <c r="L217" s="5"/>
      <c r="M217" s="5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</row>
    <row r="218" spans="1:25" ht="14.25" customHeight="1" x14ac:dyDescent="0.3">
      <c r="A218" s="69"/>
      <c r="B218" s="493"/>
      <c r="C218" s="493"/>
      <c r="D218" s="494"/>
      <c r="E218" s="493"/>
      <c r="F218" s="494"/>
      <c r="G218" s="493"/>
      <c r="H218" s="493"/>
      <c r="I218" s="289"/>
      <c r="J218" s="288"/>
      <c r="K218" s="5"/>
      <c r="L218" s="5"/>
      <c r="M218" s="5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</row>
    <row r="219" spans="1:25" ht="14.25" customHeight="1" x14ac:dyDescent="0.3">
      <c r="A219" s="69"/>
      <c r="B219" s="493"/>
      <c r="C219" s="493"/>
      <c r="D219" s="494"/>
      <c r="E219" s="493"/>
      <c r="F219" s="494"/>
      <c r="G219" s="493"/>
      <c r="H219" s="493"/>
      <c r="I219" s="289"/>
      <c r="J219" s="288"/>
      <c r="K219" s="5"/>
      <c r="L219" s="5"/>
      <c r="M219" s="5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</row>
    <row r="220" spans="1:25" ht="14.25" customHeight="1" x14ac:dyDescent="0.3">
      <c r="A220" s="69"/>
      <c r="B220" s="493"/>
      <c r="C220" s="493"/>
      <c r="D220" s="494"/>
      <c r="E220" s="493"/>
      <c r="F220" s="494"/>
      <c r="G220" s="493"/>
      <c r="H220" s="493"/>
      <c r="I220" s="289"/>
      <c r="J220" s="288"/>
      <c r="K220" s="5"/>
      <c r="L220" s="5"/>
      <c r="M220" s="5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</row>
    <row r="221" spans="1:25" ht="14.25" customHeight="1" x14ac:dyDescent="0.3">
      <c r="A221" s="69"/>
      <c r="B221" s="493"/>
      <c r="C221" s="493"/>
      <c r="D221" s="494"/>
      <c r="E221" s="493"/>
      <c r="F221" s="494"/>
      <c r="G221" s="493"/>
      <c r="H221" s="493"/>
      <c r="I221" s="289"/>
      <c r="J221" s="288"/>
      <c r="K221" s="5"/>
      <c r="L221" s="5"/>
      <c r="M221" s="5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</row>
    <row r="222" spans="1:25" ht="14.25" customHeight="1" x14ac:dyDescent="0.3">
      <c r="A222" s="69"/>
      <c r="B222" s="493"/>
      <c r="C222" s="493"/>
      <c r="D222" s="494"/>
      <c r="E222" s="493"/>
      <c r="F222" s="494"/>
      <c r="G222" s="493"/>
      <c r="H222" s="493"/>
      <c r="I222" s="289"/>
      <c r="J222" s="288"/>
      <c r="K222" s="5"/>
      <c r="L222" s="5"/>
      <c r="M222" s="5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</row>
    <row r="223" spans="1:25" ht="14.25" customHeight="1" x14ac:dyDescent="0.3">
      <c r="A223" s="69"/>
      <c r="B223" s="493"/>
      <c r="C223" s="493"/>
      <c r="D223" s="494"/>
      <c r="E223" s="493"/>
      <c r="F223" s="494"/>
      <c r="G223" s="493"/>
      <c r="H223" s="493"/>
      <c r="I223" s="289"/>
      <c r="J223" s="288"/>
      <c r="K223" s="5"/>
      <c r="L223" s="5"/>
      <c r="M223" s="5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</row>
    <row r="224" spans="1:25" ht="14.25" customHeight="1" x14ac:dyDescent="0.3">
      <c r="A224" s="69"/>
      <c r="B224" s="493"/>
      <c r="C224" s="493"/>
      <c r="D224" s="494"/>
      <c r="E224" s="493"/>
      <c r="F224" s="494"/>
      <c r="G224" s="493"/>
      <c r="H224" s="493"/>
      <c r="I224" s="289"/>
      <c r="J224" s="288"/>
      <c r="K224" s="5"/>
      <c r="L224" s="5"/>
      <c r="M224" s="5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</row>
    <row r="225" spans="1:25" ht="14.25" customHeight="1" x14ac:dyDescent="0.3">
      <c r="A225" s="69"/>
      <c r="B225" s="493"/>
      <c r="C225" s="493"/>
      <c r="D225" s="494"/>
      <c r="E225" s="493"/>
      <c r="F225" s="494"/>
      <c r="G225" s="493"/>
      <c r="H225" s="493"/>
      <c r="I225" s="289"/>
      <c r="J225" s="288"/>
      <c r="K225" s="5"/>
      <c r="L225" s="5"/>
      <c r="M225" s="5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</row>
    <row r="226" spans="1:25" ht="14.25" customHeight="1" x14ac:dyDescent="0.3">
      <c r="A226" s="69"/>
      <c r="B226" s="493"/>
      <c r="C226" s="493"/>
      <c r="D226" s="494"/>
      <c r="E226" s="493"/>
      <c r="F226" s="494"/>
      <c r="G226" s="493"/>
      <c r="H226" s="493"/>
      <c r="I226" s="289"/>
      <c r="J226" s="288"/>
      <c r="K226" s="5"/>
      <c r="L226" s="5"/>
      <c r="M226" s="5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</row>
    <row r="227" spans="1:25" ht="14.25" customHeight="1" x14ac:dyDescent="0.3">
      <c r="A227" s="69"/>
      <c r="B227" s="493"/>
      <c r="C227" s="493"/>
      <c r="D227" s="494"/>
      <c r="E227" s="493"/>
      <c r="F227" s="494"/>
      <c r="G227" s="493"/>
      <c r="H227" s="493"/>
      <c r="I227" s="289"/>
      <c r="J227" s="288"/>
      <c r="K227" s="5"/>
      <c r="L227" s="5"/>
      <c r="M227" s="5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</row>
    <row r="228" spans="1:25" ht="14.25" customHeight="1" x14ac:dyDescent="0.3">
      <c r="A228" s="69"/>
      <c r="B228" s="493"/>
      <c r="C228" s="493"/>
      <c r="D228" s="494"/>
      <c r="E228" s="493"/>
      <c r="F228" s="494"/>
      <c r="G228" s="493"/>
      <c r="H228" s="493"/>
      <c r="I228" s="289"/>
      <c r="J228" s="288"/>
      <c r="K228" s="5"/>
      <c r="L228" s="5"/>
      <c r="M228" s="5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</row>
    <row r="229" spans="1:25" ht="14.25" customHeight="1" x14ac:dyDescent="0.3">
      <c r="A229" s="69"/>
      <c r="B229" s="493"/>
      <c r="C229" s="493"/>
      <c r="D229" s="494"/>
      <c r="E229" s="493"/>
      <c r="F229" s="494"/>
      <c r="G229" s="493"/>
      <c r="H229" s="493"/>
      <c r="I229" s="289"/>
      <c r="J229" s="288"/>
      <c r="K229" s="5"/>
      <c r="L229" s="5"/>
      <c r="M229" s="5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</row>
    <row r="230" spans="1:25" ht="14.25" customHeight="1" x14ac:dyDescent="0.3">
      <c r="A230" s="69"/>
      <c r="B230" s="493"/>
      <c r="C230" s="493"/>
      <c r="D230" s="494"/>
      <c r="E230" s="493"/>
      <c r="F230" s="494"/>
      <c r="G230" s="493"/>
      <c r="H230" s="493"/>
      <c r="I230" s="289"/>
      <c r="J230" s="288"/>
      <c r="K230" s="5"/>
      <c r="L230" s="5"/>
      <c r="M230" s="5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</row>
    <row r="231" spans="1:25" ht="14.25" customHeight="1" x14ac:dyDescent="0.3">
      <c r="A231" s="69"/>
      <c r="B231" s="493"/>
      <c r="C231" s="493"/>
      <c r="D231" s="494"/>
      <c r="E231" s="493"/>
      <c r="F231" s="494"/>
      <c r="G231" s="493"/>
      <c r="H231" s="493"/>
      <c r="I231" s="289"/>
      <c r="J231" s="288"/>
      <c r="K231" s="5"/>
      <c r="L231" s="5"/>
      <c r="M231" s="5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</row>
    <row r="232" spans="1:25" ht="14.25" customHeight="1" x14ac:dyDescent="0.3">
      <c r="A232" s="69"/>
      <c r="B232" s="493"/>
      <c r="C232" s="493"/>
      <c r="D232" s="494"/>
      <c r="E232" s="493"/>
      <c r="F232" s="494"/>
      <c r="G232" s="493"/>
      <c r="H232" s="493"/>
      <c r="I232" s="289"/>
      <c r="J232" s="288"/>
      <c r="K232" s="5"/>
      <c r="L232" s="5"/>
      <c r="M232" s="5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</row>
    <row r="233" spans="1:25" ht="14.25" customHeight="1" x14ac:dyDescent="0.3">
      <c r="A233" s="69"/>
      <c r="B233" s="493"/>
      <c r="C233" s="493"/>
      <c r="D233" s="494"/>
      <c r="E233" s="493"/>
      <c r="F233" s="494"/>
      <c r="G233" s="493"/>
      <c r="H233" s="493"/>
      <c r="I233" s="289"/>
      <c r="J233" s="288"/>
      <c r="K233" s="5"/>
      <c r="L233" s="5"/>
      <c r="M233" s="5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</row>
    <row r="234" spans="1:25" ht="14.25" customHeight="1" x14ac:dyDescent="0.3">
      <c r="A234" s="69"/>
      <c r="B234" s="493"/>
      <c r="C234" s="493"/>
      <c r="D234" s="494"/>
      <c r="E234" s="493"/>
      <c r="F234" s="494"/>
      <c r="G234" s="493"/>
      <c r="H234" s="493"/>
      <c r="I234" s="289"/>
      <c r="J234" s="288"/>
      <c r="K234" s="5"/>
      <c r="L234" s="5"/>
      <c r="M234" s="5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</row>
    <row r="235" spans="1:25" ht="14.25" customHeight="1" x14ac:dyDescent="0.3">
      <c r="A235" s="69"/>
      <c r="B235" s="493"/>
      <c r="C235" s="493"/>
      <c r="D235" s="494"/>
      <c r="E235" s="493"/>
      <c r="F235" s="494"/>
      <c r="G235" s="493"/>
      <c r="H235" s="493"/>
      <c r="I235" s="289"/>
      <c r="J235" s="288"/>
      <c r="K235" s="5"/>
      <c r="L235" s="5"/>
      <c r="M235" s="5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</row>
    <row r="236" spans="1:25" ht="14.25" customHeight="1" x14ac:dyDescent="0.3">
      <c r="A236" s="69"/>
      <c r="B236" s="493"/>
      <c r="C236" s="493"/>
      <c r="D236" s="494"/>
      <c r="E236" s="493"/>
      <c r="F236" s="494"/>
      <c r="G236" s="493"/>
      <c r="H236" s="493"/>
      <c r="I236" s="289"/>
      <c r="J236" s="288"/>
      <c r="K236" s="5"/>
      <c r="L236" s="5"/>
      <c r="M236" s="5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</row>
    <row r="237" spans="1:25" ht="14.25" customHeight="1" x14ac:dyDescent="0.3">
      <c r="A237" s="69"/>
      <c r="B237" s="493"/>
      <c r="C237" s="493"/>
      <c r="D237" s="494"/>
      <c r="E237" s="493"/>
      <c r="F237" s="494"/>
      <c r="G237" s="493"/>
      <c r="H237" s="493"/>
      <c r="I237" s="289"/>
      <c r="J237" s="288"/>
      <c r="K237" s="5"/>
      <c r="L237" s="5"/>
      <c r="M237" s="5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</row>
    <row r="238" spans="1:25" ht="14.25" customHeight="1" x14ac:dyDescent="0.3">
      <c r="A238" s="69"/>
      <c r="B238" s="493"/>
      <c r="C238" s="493"/>
      <c r="D238" s="494"/>
      <c r="E238" s="493"/>
      <c r="F238" s="494"/>
      <c r="G238" s="493"/>
      <c r="H238" s="493"/>
      <c r="I238" s="289"/>
      <c r="J238" s="288"/>
      <c r="K238" s="5"/>
      <c r="L238" s="5"/>
      <c r="M238" s="5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</row>
    <row r="239" spans="1:25" ht="14.25" customHeight="1" x14ac:dyDescent="0.3">
      <c r="A239" s="69"/>
      <c r="B239" s="493"/>
      <c r="C239" s="493"/>
      <c r="D239" s="494"/>
      <c r="E239" s="493"/>
      <c r="F239" s="494"/>
      <c r="G239" s="493"/>
      <c r="H239" s="493"/>
      <c r="I239" s="289"/>
      <c r="J239" s="288"/>
      <c r="K239" s="5"/>
      <c r="L239" s="5"/>
      <c r="M239" s="5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</row>
    <row r="240" spans="1:25" ht="14.25" customHeight="1" x14ac:dyDescent="0.3">
      <c r="A240" s="69"/>
      <c r="B240" s="493"/>
      <c r="C240" s="493"/>
      <c r="D240" s="494"/>
      <c r="E240" s="493"/>
      <c r="F240" s="494"/>
      <c r="G240" s="493"/>
      <c r="H240" s="493"/>
      <c r="I240" s="289"/>
      <c r="J240" s="288"/>
      <c r="K240" s="5"/>
      <c r="L240" s="5"/>
      <c r="M240" s="5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</row>
    <row r="241" spans="1:25" ht="14.25" customHeight="1" x14ac:dyDescent="0.3">
      <c r="A241" s="69"/>
      <c r="B241" s="493"/>
      <c r="C241" s="493"/>
      <c r="D241" s="494"/>
      <c r="E241" s="493"/>
      <c r="F241" s="494"/>
      <c r="G241" s="493"/>
      <c r="H241" s="493"/>
      <c r="I241" s="289"/>
      <c r="J241" s="288"/>
      <c r="K241" s="5"/>
      <c r="L241" s="5"/>
      <c r="M241" s="5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</row>
    <row r="242" spans="1:25" ht="14.25" customHeight="1" x14ac:dyDescent="0.3">
      <c r="A242" s="69"/>
      <c r="B242" s="493"/>
      <c r="C242" s="493"/>
      <c r="D242" s="494"/>
      <c r="E242" s="493"/>
      <c r="F242" s="494"/>
      <c r="G242" s="493"/>
      <c r="H242" s="493"/>
      <c r="I242" s="289"/>
      <c r="J242" s="288"/>
      <c r="K242" s="5"/>
      <c r="L242" s="5"/>
      <c r="M242" s="5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</row>
    <row r="243" spans="1:25" ht="14.25" customHeight="1" x14ac:dyDescent="0.3">
      <c r="A243" s="69"/>
      <c r="B243" s="493"/>
      <c r="C243" s="493"/>
      <c r="D243" s="494"/>
      <c r="E243" s="493"/>
      <c r="F243" s="494"/>
      <c r="G243" s="493"/>
      <c r="H243" s="493"/>
      <c r="I243" s="289"/>
      <c r="J243" s="288"/>
      <c r="K243" s="5"/>
      <c r="L243" s="5"/>
      <c r="M243" s="5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</row>
    <row r="244" spans="1:25" ht="14.25" customHeight="1" x14ac:dyDescent="0.3">
      <c r="A244" s="69"/>
      <c r="B244" s="493"/>
      <c r="C244" s="493"/>
      <c r="D244" s="494"/>
      <c r="E244" s="493"/>
      <c r="F244" s="494"/>
      <c r="G244" s="493"/>
      <c r="H244" s="493"/>
      <c r="I244" s="289"/>
      <c r="J244" s="288"/>
      <c r="K244" s="5"/>
      <c r="L244" s="5"/>
      <c r="M244" s="5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</row>
    <row r="245" spans="1:25" ht="14.25" customHeight="1" x14ac:dyDescent="0.3">
      <c r="A245" s="69"/>
      <c r="B245" s="493"/>
      <c r="C245" s="493"/>
      <c r="D245" s="494"/>
      <c r="E245" s="493"/>
      <c r="F245" s="494"/>
      <c r="G245" s="493"/>
      <c r="H245" s="493"/>
      <c r="I245" s="289"/>
      <c r="J245" s="288"/>
      <c r="K245" s="5"/>
      <c r="L245" s="5"/>
      <c r="M245" s="5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</row>
    <row r="246" spans="1:25" ht="14.25" customHeight="1" x14ac:dyDescent="0.3">
      <c r="A246" s="69"/>
      <c r="B246" s="493"/>
      <c r="C246" s="493"/>
      <c r="D246" s="494"/>
      <c r="E246" s="493"/>
      <c r="F246" s="494"/>
      <c r="G246" s="493"/>
      <c r="H246" s="493"/>
      <c r="I246" s="289"/>
      <c r="J246" s="288"/>
      <c r="K246" s="5"/>
      <c r="L246" s="5"/>
      <c r="M246" s="5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</row>
    <row r="247" spans="1:25" ht="14.25" customHeight="1" x14ac:dyDescent="0.3">
      <c r="A247" s="69"/>
      <c r="B247" s="493"/>
      <c r="C247" s="493"/>
      <c r="D247" s="494"/>
      <c r="E247" s="493"/>
      <c r="F247" s="494"/>
      <c r="G247" s="493"/>
      <c r="H247" s="493"/>
      <c r="I247" s="289"/>
      <c r="J247" s="288"/>
      <c r="K247" s="5"/>
      <c r="L247" s="5"/>
      <c r="M247" s="5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</row>
    <row r="248" spans="1:25" ht="14.25" customHeight="1" x14ac:dyDescent="0.3">
      <c r="A248" s="69"/>
      <c r="B248" s="493"/>
      <c r="C248" s="493"/>
      <c r="D248" s="494"/>
      <c r="E248" s="493"/>
      <c r="F248" s="494"/>
      <c r="G248" s="493"/>
      <c r="H248" s="493"/>
      <c r="I248" s="289"/>
      <c r="J248" s="288"/>
      <c r="K248" s="5"/>
      <c r="L248" s="5"/>
      <c r="M248" s="5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</row>
    <row r="249" spans="1:25" ht="14.25" customHeight="1" x14ac:dyDescent="0.3">
      <c r="A249" s="69"/>
      <c r="B249" s="493"/>
      <c r="C249" s="493"/>
      <c r="D249" s="494"/>
      <c r="E249" s="493"/>
      <c r="F249" s="494"/>
      <c r="G249" s="493"/>
      <c r="H249" s="493"/>
      <c r="I249" s="289"/>
      <c r="J249" s="288"/>
      <c r="K249" s="5"/>
      <c r="L249" s="5"/>
      <c r="M249" s="5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</row>
    <row r="250" spans="1:25" ht="14.25" customHeight="1" x14ac:dyDescent="0.3">
      <c r="A250" s="69"/>
      <c r="B250" s="493"/>
      <c r="C250" s="493"/>
      <c r="D250" s="494"/>
      <c r="E250" s="493"/>
      <c r="F250" s="494"/>
      <c r="G250" s="493"/>
      <c r="H250" s="493"/>
      <c r="I250" s="289"/>
      <c r="J250" s="288"/>
      <c r="K250" s="5"/>
      <c r="L250" s="5"/>
      <c r="M250" s="5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</row>
    <row r="251" spans="1:25" ht="14.25" customHeight="1" x14ac:dyDescent="0.3">
      <c r="A251" s="69"/>
      <c r="B251" s="493"/>
      <c r="C251" s="493"/>
      <c r="D251" s="494"/>
      <c r="E251" s="493"/>
      <c r="F251" s="494"/>
      <c r="G251" s="493"/>
      <c r="H251" s="493"/>
      <c r="I251" s="289"/>
      <c r="J251" s="288"/>
      <c r="K251" s="5"/>
      <c r="L251" s="5"/>
      <c r="M251" s="5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</row>
    <row r="252" spans="1:25" ht="14.25" customHeight="1" x14ac:dyDescent="0.3">
      <c r="A252" s="69"/>
      <c r="B252" s="493"/>
      <c r="C252" s="493"/>
      <c r="D252" s="494"/>
      <c r="E252" s="493"/>
      <c r="F252" s="494"/>
      <c r="G252" s="493"/>
      <c r="H252" s="493"/>
      <c r="I252" s="289"/>
      <c r="J252" s="288"/>
      <c r="K252" s="5"/>
      <c r="L252" s="5"/>
      <c r="M252" s="5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</row>
    <row r="253" spans="1:25" ht="14.25" customHeight="1" x14ac:dyDescent="0.3">
      <c r="A253" s="69"/>
      <c r="B253" s="493"/>
      <c r="C253" s="493"/>
      <c r="D253" s="494"/>
      <c r="E253" s="493"/>
      <c r="F253" s="494"/>
      <c r="G253" s="493"/>
      <c r="H253" s="493"/>
      <c r="I253" s="289"/>
      <c r="J253" s="288"/>
      <c r="K253" s="5"/>
      <c r="L253" s="5"/>
      <c r="M253" s="5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</row>
    <row r="254" spans="1:25" ht="14.25" customHeight="1" x14ac:dyDescent="0.3">
      <c r="A254" s="69"/>
      <c r="B254" s="493"/>
      <c r="C254" s="493"/>
      <c r="D254" s="494"/>
      <c r="E254" s="493"/>
      <c r="F254" s="494"/>
      <c r="G254" s="493"/>
      <c r="H254" s="493"/>
      <c r="I254" s="289"/>
      <c r="J254" s="288"/>
      <c r="K254" s="5"/>
      <c r="L254" s="5"/>
      <c r="M254" s="5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</row>
    <row r="255" spans="1:25" ht="14.25" customHeight="1" x14ac:dyDescent="0.3">
      <c r="A255" s="69"/>
      <c r="B255" s="493"/>
      <c r="C255" s="493"/>
      <c r="D255" s="494"/>
      <c r="E255" s="493"/>
      <c r="F255" s="494"/>
      <c r="G255" s="493"/>
      <c r="H255" s="493"/>
      <c r="I255" s="289"/>
      <c r="J255" s="288"/>
      <c r="K255" s="5"/>
      <c r="L255" s="5"/>
      <c r="M255" s="5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</row>
    <row r="256" spans="1:25" ht="14.25" customHeight="1" x14ac:dyDescent="0.3">
      <c r="A256" s="69"/>
      <c r="B256" s="493"/>
      <c r="C256" s="493"/>
      <c r="D256" s="494"/>
      <c r="E256" s="493"/>
      <c r="F256" s="494"/>
      <c r="G256" s="493"/>
      <c r="H256" s="493"/>
      <c r="I256" s="289"/>
      <c r="J256" s="288"/>
      <c r="K256" s="5"/>
      <c r="L256" s="5"/>
      <c r="M256" s="5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</row>
    <row r="257" spans="1:25" ht="14.25" customHeight="1" x14ac:dyDescent="0.3">
      <c r="A257" s="69"/>
      <c r="B257" s="493"/>
      <c r="C257" s="493"/>
      <c r="D257" s="494"/>
      <c r="E257" s="493"/>
      <c r="F257" s="494"/>
      <c r="G257" s="493"/>
      <c r="H257" s="493"/>
      <c r="I257" s="289"/>
      <c r="J257" s="288"/>
      <c r="K257" s="5"/>
      <c r="L257" s="5"/>
      <c r="M257" s="5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</row>
    <row r="258" spans="1:25" ht="14.25" customHeight="1" x14ac:dyDescent="0.3">
      <c r="A258" s="69"/>
      <c r="B258" s="493"/>
      <c r="C258" s="493"/>
      <c r="D258" s="494"/>
      <c r="E258" s="493"/>
      <c r="F258" s="494"/>
      <c r="G258" s="493"/>
      <c r="H258" s="493"/>
      <c r="I258" s="289"/>
      <c r="J258" s="288"/>
      <c r="K258" s="5"/>
      <c r="L258" s="5"/>
      <c r="M258" s="5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</row>
    <row r="259" spans="1:25" ht="14.25" customHeight="1" x14ac:dyDescent="0.3">
      <c r="A259" s="69"/>
      <c r="B259" s="493"/>
      <c r="C259" s="493"/>
      <c r="D259" s="494"/>
      <c r="E259" s="493"/>
      <c r="F259" s="494"/>
      <c r="G259" s="493"/>
      <c r="H259" s="493"/>
      <c r="I259" s="289"/>
      <c r="J259" s="288"/>
      <c r="K259" s="5"/>
      <c r="L259" s="5"/>
      <c r="M259" s="5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</row>
    <row r="260" spans="1:25" ht="14.25" customHeight="1" x14ac:dyDescent="0.3">
      <c r="A260" s="69"/>
      <c r="B260" s="493"/>
      <c r="C260" s="493"/>
      <c r="D260" s="494"/>
      <c r="E260" s="493"/>
      <c r="F260" s="494"/>
      <c r="G260" s="493"/>
      <c r="H260" s="493"/>
      <c r="I260" s="289"/>
      <c r="J260" s="288"/>
      <c r="K260" s="5"/>
      <c r="L260" s="5"/>
      <c r="M260" s="5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</row>
    <row r="261" spans="1:25" ht="14.25" customHeight="1" x14ac:dyDescent="0.3">
      <c r="A261" s="69"/>
      <c r="B261" s="493"/>
      <c r="C261" s="493"/>
      <c r="D261" s="494"/>
      <c r="E261" s="493"/>
      <c r="F261" s="494"/>
      <c r="G261" s="493"/>
      <c r="H261" s="493"/>
      <c r="I261" s="289"/>
      <c r="J261" s="288"/>
      <c r="K261" s="5"/>
      <c r="L261" s="5"/>
      <c r="M261" s="5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</row>
    <row r="262" spans="1:25" ht="14.25" customHeight="1" x14ac:dyDescent="0.3">
      <c r="A262" s="69"/>
      <c r="B262" s="493"/>
      <c r="C262" s="493"/>
      <c r="D262" s="494"/>
      <c r="E262" s="493"/>
      <c r="F262" s="494"/>
      <c r="G262" s="493"/>
      <c r="H262" s="493"/>
      <c r="I262" s="289"/>
      <c r="J262" s="288"/>
      <c r="K262" s="5"/>
      <c r="L262" s="5"/>
      <c r="M262" s="5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</row>
    <row r="263" spans="1:25" ht="14.25" customHeight="1" x14ac:dyDescent="0.3">
      <c r="A263" s="69"/>
      <c r="B263" s="493"/>
      <c r="C263" s="493"/>
      <c r="D263" s="494"/>
      <c r="E263" s="493"/>
      <c r="F263" s="494"/>
      <c r="G263" s="493"/>
      <c r="H263" s="493"/>
      <c r="I263" s="289"/>
      <c r="J263" s="288"/>
      <c r="K263" s="5"/>
      <c r="L263" s="5"/>
      <c r="M263" s="5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</row>
    <row r="264" spans="1:25" ht="14.25" customHeight="1" x14ac:dyDescent="0.3">
      <c r="A264" s="69"/>
      <c r="B264" s="493"/>
      <c r="C264" s="493"/>
      <c r="D264" s="494"/>
      <c r="E264" s="493"/>
      <c r="F264" s="494"/>
      <c r="G264" s="493"/>
      <c r="H264" s="493"/>
      <c r="I264" s="289"/>
      <c r="J264" s="288"/>
      <c r="K264" s="5"/>
      <c r="L264" s="5"/>
      <c r="M264" s="5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</row>
    <row r="265" spans="1:25" ht="14.25" customHeight="1" x14ac:dyDescent="0.3">
      <c r="A265" s="69"/>
      <c r="B265" s="493"/>
      <c r="C265" s="493"/>
      <c r="D265" s="494"/>
      <c r="E265" s="493"/>
      <c r="F265" s="494"/>
      <c r="G265" s="493"/>
      <c r="H265" s="493"/>
      <c r="I265" s="289"/>
      <c r="J265" s="288"/>
      <c r="K265" s="5"/>
      <c r="L265" s="5"/>
      <c r="M265" s="5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</row>
    <row r="266" spans="1:25" ht="14.25" customHeight="1" x14ac:dyDescent="0.3">
      <c r="A266" s="69"/>
      <c r="B266" s="493"/>
      <c r="C266" s="493"/>
      <c r="D266" s="494"/>
      <c r="E266" s="493"/>
      <c r="F266" s="494"/>
      <c r="G266" s="493"/>
      <c r="H266" s="493"/>
      <c r="I266" s="289"/>
      <c r="J266" s="288"/>
      <c r="K266" s="5"/>
      <c r="L266" s="5"/>
      <c r="M266" s="5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</row>
    <row r="267" spans="1:25" ht="14.25" customHeight="1" x14ac:dyDescent="0.3">
      <c r="A267" s="69"/>
      <c r="B267" s="493"/>
      <c r="C267" s="493"/>
      <c r="D267" s="494"/>
      <c r="E267" s="493"/>
      <c r="F267" s="494"/>
      <c r="G267" s="493"/>
      <c r="H267" s="493"/>
      <c r="I267" s="289"/>
      <c r="J267" s="288"/>
      <c r="K267" s="5"/>
      <c r="L267" s="5"/>
      <c r="M267" s="5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</row>
    <row r="268" spans="1:25" ht="14.25" customHeight="1" x14ac:dyDescent="0.3">
      <c r="A268" s="69"/>
      <c r="B268" s="493"/>
      <c r="C268" s="493"/>
      <c r="D268" s="494"/>
      <c r="E268" s="493"/>
      <c r="F268" s="494"/>
      <c r="G268" s="493"/>
      <c r="H268" s="493"/>
      <c r="I268" s="289"/>
      <c r="J268" s="288"/>
      <c r="K268" s="5"/>
      <c r="L268" s="5"/>
      <c r="M268" s="5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</row>
    <row r="269" spans="1:25" ht="14.25" customHeight="1" x14ac:dyDescent="0.3">
      <c r="A269" s="69"/>
      <c r="B269" s="493"/>
      <c r="C269" s="493"/>
      <c r="D269" s="494"/>
      <c r="E269" s="493"/>
      <c r="F269" s="494"/>
      <c r="G269" s="493"/>
      <c r="H269" s="493"/>
      <c r="I269" s="289"/>
      <c r="J269" s="288"/>
      <c r="K269" s="5"/>
      <c r="L269" s="5"/>
      <c r="M269" s="5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</row>
    <row r="270" spans="1:25" ht="14.25" customHeight="1" x14ac:dyDescent="0.3">
      <c r="A270" s="69"/>
      <c r="B270" s="493"/>
      <c r="C270" s="493"/>
      <c r="D270" s="494"/>
      <c r="E270" s="493"/>
      <c r="F270" s="494"/>
      <c r="G270" s="493"/>
      <c r="H270" s="493"/>
      <c r="I270" s="289"/>
      <c r="J270" s="288"/>
      <c r="K270" s="5"/>
      <c r="L270" s="5"/>
      <c r="M270" s="5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</row>
    <row r="271" spans="1:25" ht="14.25" customHeight="1" x14ac:dyDescent="0.3">
      <c r="A271" s="69"/>
      <c r="B271" s="493"/>
      <c r="C271" s="493"/>
      <c r="D271" s="494"/>
      <c r="E271" s="493"/>
      <c r="F271" s="494"/>
      <c r="G271" s="493"/>
      <c r="H271" s="493"/>
      <c r="I271" s="289"/>
      <c r="J271" s="288"/>
      <c r="K271" s="5"/>
      <c r="L271" s="5"/>
      <c r="M271" s="5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</row>
    <row r="272" spans="1:25" ht="14.25" customHeight="1" x14ac:dyDescent="0.3">
      <c r="A272" s="69"/>
      <c r="B272" s="493"/>
      <c r="C272" s="493"/>
      <c r="D272" s="494"/>
      <c r="E272" s="493"/>
      <c r="F272" s="494"/>
      <c r="G272" s="493"/>
      <c r="H272" s="493"/>
      <c r="I272" s="289"/>
      <c r="J272" s="288"/>
      <c r="K272" s="5"/>
      <c r="L272" s="5"/>
      <c r="M272" s="5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</row>
    <row r="273" spans="1:25" ht="14.25" customHeight="1" x14ac:dyDescent="0.3">
      <c r="A273" s="69"/>
      <c r="B273" s="493"/>
      <c r="C273" s="493"/>
      <c r="D273" s="494"/>
      <c r="E273" s="493"/>
      <c r="F273" s="494"/>
      <c r="G273" s="493"/>
      <c r="H273" s="493"/>
      <c r="I273" s="289"/>
      <c r="J273" s="288"/>
      <c r="K273" s="5"/>
      <c r="L273" s="5"/>
      <c r="M273" s="5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</row>
    <row r="274" spans="1:25" ht="14.25" customHeight="1" x14ac:dyDescent="0.3">
      <c r="A274" s="69"/>
      <c r="B274" s="493"/>
      <c r="C274" s="493"/>
      <c r="D274" s="494"/>
      <c r="E274" s="493"/>
      <c r="F274" s="494"/>
      <c r="G274" s="493"/>
      <c r="H274" s="493"/>
      <c r="I274" s="289"/>
      <c r="J274" s="288"/>
      <c r="K274" s="5"/>
      <c r="L274" s="5"/>
      <c r="M274" s="5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</row>
    <row r="275" spans="1:25" ht="14.25" customHeight="1" x14ac:dyDescent="0.3">
      <c r="A275" s="69"/>
      <c r="B275" s="493"/>
      <c r="C275" s="493"/>
      <c r="D275" s="494"/>
      <c r="E275" s="493"/>
      <c r="F275" s="494"/>
      <c r="G275" s="493"/>
      <c r="H275" s="493"/>
      <c r="I275" s="289"/>
      <c r="J275" s="288"/>
      <c r="K275" s="5"/>
      <c r="L275" s="5"/>
      <c r="M275" s="5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</row>
    <row r="276" spans="1:25" ht="14.25" customHeight="1" x14ac:dyDescent="0.3">
      <c r="A276" s="69"/>
      <c r="B276" s="493"/>
      <c r="C276" s="493"/>
      <c r="D276" s="494"/>
      <c r="E276" s="493"/>
      <c r="F276" s="494"/>
      <c r="G276" s="493"/>
      <c r="H276" s="493"/>
      <c r="I276" s="289"/>
      <c r="J276" s="288"/>
      <c r="K276" s="5"/>
      <c r="L276" s="5"/>
      <c r="M276" s="5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</row>
    <row r="277" spans="1:25" ht="14.25" customHeight="1" x14ac:dyDescent="0.3">
      <c r="A277" s="69"/>
      <c r="B277" s="493"/>
      <c r="C277" s="493"/>
      <c r="D277" s="494"/>
      <c r="E277" s="493"/>
      <c r="F277" s="494"/>
      <c r="G277" s="493"/>
      <c r="H277" s="493"/>
      <c r="I277" s="289"/>
      <c r="J277" s="288"/>
      <c r="K277" s="5"/>
      <c r="L277" s="5"/>
      <c r="M277" s="5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</row>
    <row r="278" spans="1:25" ht="14.25" customHeight="1" x14ac:dyDescent="0.3">
      <c r="A278" s="69"/>
      <c r="B278" s="493"/>
      <c r="C278" s="493"/>
      <c r="D278" s="494"/>
      <c r="E278" s="493"/>
      <c r="F278" s="494"/>
      <c r="G278" s="493"/>
      <c r="H278" s="493"/>
      <c r="I278" s="289"/>
      <c r="J278" s="288"/>
      <c r="K278" s="5"/>
      <c r="L278" s="5"/>
      <c r="M278" s="5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</row>
    <row r="279" spans="1:25" ht="14.25" customHeight="1" x14ac:dyDescent="0.3">
      <c r="A279" s="69"/>
      <c r="B279" s="493"/>
      <c r="C279" s="493"/>
      <c r="D279" s="494"/>
      <c r="E279" s="493"/>
      <c r="F279" s="494"/>
      <c r="G279" s="493"/>
      <c r="H279" s="493"/>
      <c r="I279" s="289"/>
      <c r="J279" s="288"/>
      <c r="K279" s="5"/>
      <c r="L279" s="5"/>
      <c r="M279" s="5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</row>
    <row r="280" spans="1:25" ht="14.25" customHeight="1" x14ac:dyDescent="0.3">
      <c r="A280" s="69"/>
      <c r="B280" s="493"/>
      <c r="C280" s="493"/>
      <c r="D280" s="494"/>
      <c r="E280" s="493"/>
      <c r="F280" s="494"/>
      <c r="G280" s="493"/>
      <c r="H280" s="493"/>
      <c r="I280" s="289"/>
      <c r="J280" s="288"/>
      <c r="K280" s="5"/>
      <c r="L280" s="5"/>
      <c r="M280" s="5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</row>
    <row r="281" spans="1:25" ht="14.25" customHeight="1" x14ac:dyDescent="0.3">
      <c r="A281" s="69"/>
      <c r="B281" s="493"/>
      <c r="C281" s="493"/>
      <c r="D281" s="494"/>
      <c r="E281" s="493"/>
      <c r="F281" s="494"/>
      <c r="G281" s="493"/>
      <c r="H281" s="493"/>
      <c r="I281" s="289"/>
      <c r="J281" s="288"/>
      <c r="K281" s="5"/>
      <c r="L281" s="5"/>
      <c r="M281" s="5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</row>
    <row r="282" spans="1:25" ht="14.25" customHeight="1" x14ac:dyDescent="0.3">
      <c r="A282" s="69"/>
      <c r="B282" s="493"/>
      <c r="C282" s="493"/>
      <c r="D282" s="494"/>
      <c r="E282" s="493"/>
      <c r="F282" s="494"/>
      <c r="G282" s="493"/>
      <c r="H282" s="493"/>
      <c r="I282" s="289"/>
      <c r="J282" s="288"/>
      <c r="K282" s="5"/>
      <c r="L282" s="5"/>
      <c r="M282" s="5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</row>
    <row r="283" spans="1:25" ht="14.25" customHeight="1" x14ac:dyDescent="0.3">
      <c r="A283" s="69"/>
      <c r="B283" s="493"/>
      <c r="C283" s="493"/>
      <c r="D283" s="494"/>
      <c r="E283" s="493"/>
      <c r="F283" s="494"/>
      <c r="G283" s="493"/>
      <c r="H283" s="493"/>
      <c r="I283" s="289"/>
      <c r="J283" s="288"/>
      <c r="K283" s="5"/>
      <c r="L283" s="5"/>
      <c r="M283" s="5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</row>
    <row r="284" spans="1:25" ht="14.25" customHeight="1" x14ac:dyDescent="0.3">
      <c r="A284" s="69"/>
      <c r="B284" s="493"/>
      <c r="C284" s="493"/>
      <c r="D284" s="494"/>
      <c r="E284" s="493"/>
      <c r="F284" s="494"/>
      <c r="G284" s="493"/>
      <c r="H284" s="493"/>
      <c r="I284" s="289"/>
      <c r="J284" s="288"/>
      <c r="K284" s="5"/>
      <c r="L284" s="5"/>
      <c r="M284" s="5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</row>
    <row r="285" spans="1:25" ht="14.25" customHeight="1" x14ac:dyDescent="0.3">
      <c r="A285" s="69"/>
      <c r="B285" s="493"/>
      <c r="C285" s="493"/>
      <c r="D285" s="494"/>
      <c r="E285" s="493"/>
      <c r="F285" s="494"/>
      <c r="G285" s="493"/>
      <c r="H285" s="493"/>
      <c r="I285" s="289"/>
      <c r="J285" s="288"/>
      <c r="K285" s="5"/>
      <c r="L285" s="5"/>
      <c r="M285" s="5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</row>
    <row r="286" spans="1:25" ht="14.25" customHeight="1" x14ac:dyDescent="0.3">
      <c r="A286" s="69"/>
      <c r="B286" s="493"/>
      <c r="C286" s="493"/>
      <c r="D286" s="494"/>
      <c r="E286" s="493"/>
      <c r="F286" s="494"/>
      <c r="G286" s="493"/>
      <c r="H286" s="493"/>
      <c r="I286" s="289"/>
      <c r="J286" s="288"/>
      <c r="K286" s="5"/>
      <c r="L286" s="5"/>
      <c r="M286" s="5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</row>
    <row r="287" spans="1:25" ht="14.25" customHeight="1" x14ac:dyDescent="0.3">
      <c r="A287" s="69"/>
      <c r="B287" s="493"/>
      <c r="C287" s="493"/>
      <c r="D287" s="494"/>
      <c r="E287" s="493"/>
      <c r="F287" s="494"/>
      <c r="G287" s="493"/>
      <c r="H287" s="493"/>
      <c r="I287" s="289"/>
      <c r="J287" s="288"/>
      <c r="K287" s="5"/>
      <c r="L287" s="5"/>
      <c r="M287" s="5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</row>
    <row r="288" spans="1:25" ht="14.25" customHeight="1" x14ac:dyDescent="0.3">
      <c r="A288" s="69"/>
      <c r="B288" s="493"/>
      <c r="C288" s="493"/>
      <c r="D288" s="494"/>
      <c r="E288" s="493"/>
      <c r="F288" s="494"/>
      <c r="G288" s="493"/>
      <c r="H288" s="493"/>
      <c r="I288" s="289"/>
      <c r="J288" s="288"/>
      <c r="K288" s="5"/>
      <c r="L288" s="5"/>
      <c r="M288" s="5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</row>
    <row r="289" spans="1:25" ht="14.25" customHeight="1" x14ac:dyDescent="0.3">
      <c r="A289" s="69"/>
      <c r="B289" s="493"/>
      <c r="C289" s="493"/>
      <c r="D289" s="494"/>
      <c r="E289" s="493"/>
      <c r="F289" s="494"/>
      <c r="G289" s="493"/>
      <c r="H289" s="493"/>
      <c r="I289" s="289"/>
      <c r="J289" s="288"/>
      <c r="K289" s="5"/>
      <c r="L289" s="5"/>
      <c r="M289" s="5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</row>
    <row r="290" spans="1:25" ht="14.25" customHeight="1" x14ac:dyDescent="0.3">
      <c r="A290" s="69"/>
      <c r="B290" s="493"/>
      <c r="C290" s="493"/>
      <c r="D290" s="494"/>
      <c r="E290" s="493"/>
      <c r="F290" s="494"/>
      <c r="G290" s="493"/>
      <c r="H290" s="493"/>
      <c r="I290" s="289"/>
      <c r="J290" s="288"/>
      <c r="K290" s="5"/>
      <c r="L290" s="5"/>
      <c r="M290" s="5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</row>
    <row r="291" spans="1:25" ht="14.25" customHeight="1" x14ac:dyDescent="0.3">
      <c r="A291" s="69"/>
      <c r="B291" s="493"/>
      <c r="C291" s="493"/>
      <c r="D291" s="494"/>
      <c r="E291" s="493"/>
      <c r="F291" s="494"/>
      <c r="G291" s="493"/>
      <c r="H291" s="493"/>
      <c r="I291" s="289"/>
      <c r="J291" s="288"/>
      <c r="K291" s="5"/>
      <c r="L291" s="5"/>
      <c r="M291" s="5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</row>
    <row r="292" spans="1:25" ht="14.25" customHeight="1" x14ac:dyDescent="0.3">
      <c r="A292" s="69"/>
      <c r="B292" s="493"/>
      <c r="C292" s="493"/>
      <c r="D292" s="494"/>
      <c r="E292" s="493"/>
      <c r="F292" s="494"/>
      <c r="G292" s="493"/>
      <c r="H292" s="493"/>
      <c r="I292" s="289"/>
      <c r="J292" s="288"/>
      <c r="K292" s="5"/>
      <c r="L292" s="5"/>
      <c r="M292" s="5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</row>
    <row r="293" spans="1:25" ht="14.25" customHeight="1" x14ac:dyDescent="0.3">
      <c r="A293" s="69"/>
      <c r="B293" s="493"/>
      <c r="C293" s="493"/>
      <c r="D293" s="494"/>
      <c r="E293" s="493"/>
      <c r="F293" s="494"/>
      <c r="G293" s="493"/>
      <c r="H293" s="493"/>
      <c r="I293" s="289"/>
      <c r="J293" s="288"/>
      <c r="K293" s="5"/>
      <c r="L293" s="5"/>
      <c r="M293" s="5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</row>
    <row r="294" spans="1:25" ht="14.25" customHeight="1" x14ac:dyDescent="0.3">
      <c r="A294" s="69"/>
      <c r="B294" s="493"/>
      <c r="C294" s="493"/>
      <c r="D294" s="494"/>
      <c r="E294" s="493"/>
      <c r="F294" s="494"/>
      <c r="G294" s="493"/>
      <c r="H294" s="493"/>
      <c r="I294" s="289"/>
      <c r="J294" s="288"/>
      <c r="K294" s="5"/>
      <c r="L294" s="5"/>
      <c r="M294" s="5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</row>
    <row r="295" spans="1:25" ht="14.25" customHeight="1" x14ac:dyDescent="0.3">
      <c r="A295" s="69"/>
      <c r="B295" s="493"/>
      <c r="C295" s="493"/>
      <c r="D295" s="494"/>
      <c r="E295" s="493"/>
      <c r="F295" s="494"/>
      <c r="G295" s="493"/>
      <c r="H295" s="493"/>
      <c r="I295" s="289"/>
      <c r="J295" s="288"/>
      <c r="K295" s="5"/>
      <c r="L295" s="5"/>
      <c r="M295" s="5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</row>
    <row r="296" spans="1:25" ht="14.25" customHeight="1" x14ac:dyDescent="0.3">
      <c r="A296" s="69"/>
      <c r="B296" s="493"/>
      <c r="C296" s="493"/>
      <c r="D296" s="494"/>
      <c r="E296" s="493"/>
      <c r="F296" s="494"/>
      <c r="G296" s="493"/>
      <c r="H296" s="493"/>
      <c r="I296" s="289"/>
      <c r="J296" s="288"/>
      <c r="K296" s="5"/>
      <c r="L296" s="5"/>
      <c r="M296" s="5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</row>
    <row r="297" spans="1:25" ht="14.25" customHeight="1" x14ac:dyDescent="0.3">
      <c r="A297" s="69"/>
      <c r="B297" s="493"/>
      <c r="C297" s="493"/>
      <c r="D297" s="494"/>
      <c r="E297" s="493"/>
      <c r="F297" s="494"/>
      <c r="G297" s="493"/>
      <c r="H297" s="493"/>
      <c r="I297" s="289"/>
      <c r="J297" s="288"/>
      <c r="K297" s="5"/>
      <c r="L297" s="5"/>
      <c r="M297" s="5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</row>
    <row r="298" spans="1:25" ht="14.25" customHeight="1" x14ac:dyDescent="0.3">
      <c r="A298" s="69"/>
      <c r="B298" s="493"/>
      <c r="C298" s="493"/>
      <c r="D298" s="494"/>
      <c r="E298" s="493"/>
      <c r="F298" s="494"/>
      <c r="G298" s="493"/>
      <c r="H298" s="493"/>
      <c r="I298" s="289"/>
      <c r="J298" s="288"/>
      <c r="K298" s="5"/>
      <c r="L298" s="5"/>
      <c r="M298" s="5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</row>
    <row r="299" spans="1:25" ht="14.25" customHeight="1" x14ac:dyDescent="0.3">
      <c r="A299" s="69"/>
      <c r="B299" s="493"/>
      <c r="C299" s="493"/>
      <c r="D299" s="494"/>
      <c r="E299" s="493"/>
      <c r="F299" s="494"/>
      <c r="G299" s="493"/>
      <c r="H299" s="493"/>
      <c r="I299" s="289"/>
      <c r="J299" s="288"/>
      <c r="K299" s="5"/>
      <c r="L299" s="5"/>
      <c r="M299" s="5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</row>
    <row r="300" spans="1:25" ht="14.25" customHeight="1" x14ac:dyDescent="0.3">
      <c r="A300" s="69"/>
      <c r="B300" s="493"/>
      <c r="C300" s="493"/>
      <c r="D300" s="494"/>
      <c r="E300" s="493"/>
      <c r="F300" s="494"/>
      <c r="G300" s="493"/>
      <c r="H300" s="493"/>
      <c r="I300" s="289"/>
      <c r="J300" s="288"/>
      <c r="K300" s="5"/>
      <c r="L300" s="5"/>
      <c r="M300" s="5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</row>
    <row r="301" spans="1:25" ht="14.25" customHeight="1" x14ac:dyDescent="0.3">
      <c r="A301" s="69"/>
      <c r="B301" s="493"/>
      <c r="C301" s="493"/>
      <c r="D301" s="494"/>
      <c r="E301" s="493"/>
      <c r="F301" s="494"/>
      <c r="G301" s="493"/>
      <c r="H301" s="493"/>
      <c r="I301" s="289"/>
      <c r="J301" s="288"/>
      <c r="K301" s="5"/>
      <c r="L301" s="5"/>
      <c r="M301" s="5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</row>
    <row r="302" spans="1:25" ht="14.25" customHeight="1" x14ac:dyDescent="0.3">
      <c r="A302" s="69"/>
      <c r="B302" s="493"/>
      <c r="C302" s="493"/>
      <c r="D302" s="494"/>
      <c r="E302" s="493"/>
      <c r="F302" s="494"/>
      <c r="G302" s="493"/>
      <c r="H302" s="493"/>
      <c r="I302" s="289"/>
      <c r="J302" s="288"/>
      <c r="K302" s="5"/>
      <c r="L302" s="5"/>
      <c r="M302" s="5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</row>
    <row r="303" spans="1:25" ht="14.25" customHeight="1" x14ac:dyDescent="0.3">
      <c r="A303" s="69"/>
      <c r="B303" s="493"/>
      <c r="C303" s="493"/>
      <c r="D303" s="494"/>
      <c r="E303" s="493"/>
      <c r="F303" s="494"/>
      <c r="G303" s="493"/>
      <c r="H303" s="493"/>
      <c r="I303" s="289"/>
      <c r="J303" s="288"/>
      <c r="K303" s="5"/>
      <c r="L303" s="5"/>
      <c r="M303" s="5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</row>
    <row r="304" spans="1:25" ht="14.25" customHeight="1" x14ac:dyDescent="0.3">
      <c r="A304" s="69"/>
      <c r="B304" s="493"/>
      <c r="C304" s="493"/>
      <c r="D304" s="494"/>
      <c r="E304" s="493"/>
      <c r="F304" s="494"/>
      <c r="G304" s="493"/>
      <c r="H304" s="493"/>
      <c r="I304" s="289"/>
      <c r="J304" s="288"/>
      <c r="K304" s="5"/>
      <c r="L304" s="5"/>
      <c r="M304" s="5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</row>
    <row r="305" spans="1:25" ht="14.25" customHeight="1" x14ac:dyDescent="0.3">
      <c r="A305" s="69"/>
      <c r="B305" s="493"/>
      <c r="C305" s="493"/>
      <c r="D305" s="494"/>
      <c r="E305" s="493"/>
      <c r="F305" s="494"/>
      <c r="G305" s="493"/>
      <c r="H305" s="493"/>
      <c r="I305" s="289"/>
      <c r="J305" s="288"/>
      <c r="K305" s="5"/>
      <c r="L305" s="5"/>
      <c r="M305" s="5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</row>
    <row r="306" spans="1:25" ht="14.25" customHeight="1" x14ac:dyDescent="0.3">
      <c r="A306" s="69"/>
      <c r="B306" s="493"/>
      <c r="C306" s="493"/>
      <c r="D306" s="494"/>
      <c r="E306" s="493"/>
      <c r="F306" s="494"/>
      <c r="G306" s="493"/>
      <c r="H306" s="493"/>
      <c r="I306" s="289"/>
      <c r="J306" s="288"/>
      <c r="K306" s="5"/>
      <c r="L306" s="5"/>
      <c r="M306" s="5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</row>
    <row r="307" spans="1:25" ht="14.25" customHeight="1" x14ac:dyDescent="0.3">
      <c r="A307" s="69"/>
      <c r="B307" s="493"/>
      <c r="C307" s="493"/>
      <c r="D307" s="494"/>
      <c r="E307" s="493"/>
      <c r="F307" s="494"/>
      <c r="G307" s="493"/>
      <c r="H307" s="493"/>
      <c r="I307" s="289"/>
      <c r="J307" s="288"/>
      <c r="K307" s="5"/>
      <c r="L307" s="5"/>
      <c r="M307" s="5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</row>
    <row r="308" spans="1:25" ht="14.25" customHeight="1" x14ac:dyDescent="0.3">
      <c r="A308" s="69"/>
      <c r="B308" s="493"/>
      <c r="C308" s="493"/>
      <c r="D308" s="494"/>
      <c r="E308" s="493"/>
      <c r="F308" s="494"/>
      <c r="G308" s="493"/>
      <c r="H308" s="493"/>
      <c r="I308" s="289"/>
      <c r="J308" s="288"/>
      <c r="K308" s="5"/>
      <c r="L308" s="5"/>
      <c r="M308" s="5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</row>
    <row r="309" spans="1:25" ht="14.25" customHeight="1" x14ac:dyDescent="0.3">
      <c r="A309" s="69"/>
      <c r="B309" s="493"/>
      <c r="C309" s="493"/>
      <c r="D309" s="494"/>
      <c r="E309" s="493"/>
      <c r="F309" s="494"/>
      <c r="G309" s="493"/>
      <c r="H309" s="493"/>
      <c r="I309" s="289"/>
      <c r="J309" s="288"/>
      <c r="K309" s="5"/>
      <c r="L309" s="5"/>
      <c r="M309" s="5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</row>
    <row r="310" spans="1:25" ht="14.25" customHeight="1" x14ac:dyDescent="0.3">
      <c r="A310" s="69"/>
      <c r="B310" s="493"/>
      <c r="C310" s="493"/>
      <c r="D310" s="494"/>
      <c r="E310" s="493"/>
      <c r="F310" s="494"/>
      <c r="G310" s="493"/>
      <c r="H310" s="493"/>
      <c r="I310" s="289"/>
      <c r="J310" s="288"/>
      <c r="K310" s="5"/>
      <c r="L310" s="5"/>
      <c r="M310" s="5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</row>
    <row r="311" spans="1:25" ht="14.25" customHeight="1" x14ac:dyDescent="0.3">
      <c r="A311" s="69"/>
      <c r="B311" s="493"/>
      <c r="C311" s="493"/>
      <c r="D311" s="494"/>
      <c r="E311" s="493"/>
      <c r="F311" s="494"/>
      <c r="G311" s="493"/>
      <c r="H311" s="493"/>
      <c r="I311" s="289"/>
      <c r="J311" s="288"/>
      <c r="K311" s="5"/>
      <c r="L311" s="5"/>
      <c r="M311" s="5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</row>
    <row r="312" spans="1:25" ht="14.25" customHeight="1" x14ac:dyDescent="0.3">
      <c r="A312" s="69"/>
      <c r="B312" s="493"/>
      <c r="C312" s="493"/>
      <c r="D312" s="494"/>
      <c r="E312" s="493"/>
      <c r="F312" s="494"/>
      <c r="G312" s="493"/>
      <c r="H312" s="493"/>
      <c r="I312" s="289"/>
      <c r="J312" s="288"/>
      <c r="K312" s="5"/>
      <c r="L312" s="5"/>
      <c r="M312" s="5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</row>
    <row r="313" spans="1:25" ht="14.25" customHeight="1" x14ac:dyDescent="0.3">
      <c r="A313" s="69"/>
      <c r="B313" s="493"/>
      <c r="C313" s="493"/>
      <c r="D313" s="494"/>
      <c r="E313" s="493"/>
      <c r="F313" s="494"/>
      <c r="G313" s="493"/>
      <c r="H313" s="493"/>
      <c r="I313" s="289"/>
      <c r="J313" s="288"/>
      <c r="K313" s="5"/>
      <c r="L313" s="5"/>
      <c r="M313" s="5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</row>
    <row r="314" spans="1:25" ht="14.25" customHeight="1" x14ac:dyDescent="0.3">
      <c r="A314" s="69"/>
      <c r="B314" s="493"/>
      <c r="C314" s="493"/>
      <c r="D314" s="494"/>
      <c r="E314" s="493"/>
      <c r="F314" s="494"/>
      <c r="G314" s="493"/>
      <c r="H314" s="493"/>
      <c r="I314" s="289"/>
      <c r="J314" s="288"/>
      <c r="K314" s="5"/>
      <c r="L314" s="5"/>
      <c r="M314" s="5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</row>
    <row r="315" spans="1:25" ht="14.25" customHeight="1" x14ac:dyDescent="0.3">
      <c r="A315" s="69"/>
      <c r="B315" s="493"/>
      <c r="C315" s="493"/>
      <c r="D315" s="494"/>
      <c r="E315" s="493"/>
      <c r="F315" s="494"/>
      <c r="G315" s="493"/>
      <c r="H315" s="493"/>
      <c r="I315" s="289"/>
      <c r="J315" s="288"/>
      <c r="K315" s="5"/>
      <c r="L315" s="5"/>
      <c r="M315" s="5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</row>
    <row r="316" spans="1:25" ht="14.25" customHeight="1" x14ac:dyDescent="0.3">
      <c r="A316" s="69"/>
      <c r="B316" s="493"/>
      <c r="C316" s="493"/>
      <c r="D316" s="494"/>
      <c r="E316" s="493"/>
      <c r="F316" s="494"/>
      <c r="G316" s="493"/>
      <c r="H316" s="493"/>
      <c r="I316" s="289"/>
      <c r="J316" s="288"/>
      <c r="K316" s="5"/>
      <c r="L316" s="5"/>
      <c r="M316" s="5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</row>
    <row r="317" spans="1:25" ht="14.25" customHeight="1" x14ac:dyDescent="0.3">
      <c r="A317" s="69"/>
      <c r="B317" s="493"/>
      <c r="C317" s="493"/>
      <c r="D317" s="494"/>
      <c r="E317" s="493"/>
      <c r="F317" s="494"/>
      <c r="G317" s="493"/>
      <c r="H317" s="493"/>
      <c r="I317" s="289"/>
      <c r="J317" s="288"/>
      <c r="K317" s="5"/>
      <c r="L317" s="5"/>
      <c r="M317" s="5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</row>
    <row r="318" spans="1:25" ht="14.25" customHeight="1" x14ac:dyDescent="0.3">
      <c r="A318" s="69"/>
      <c r="B318" s="493"/>
      <c r="C318" s="493"/>
      <c r="D318" s="494"/>
      <c r="E318" s="493"/>
      <c r="F318" s="494"/>
      <c r="G318" s="493"/>
      <c r="H318" s="493"/>
      <c r="I318" s="289"/>
      <c r="J318" s="288"/>
      <c r="K318" s="5"/>
      <c r="L318" s="5"/>
      <c r="M318" s="5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</row>
    <row r="319" spans="1:25" ht="14.25" customHeight="1" x14ac:dyDescent="0.3">
      <c r="A319" s="69"/>
      <c r="B319" s="493"/>
      <c r="C319" s="493"/>
      <c r="D319" s="494"/>
      <c r="E319" s="493"/>
      <c r="F319" s="494"/>
      <c r="G319" s="493"/>
      <c r="H319" s="493"/>
      <c r="I319" s="289"/>
      <c r="J319" s="288"/>
      <c r="K319" s="5"/>
      <c r="L319" s="5"/>
      <c r="M319" s="5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</row>
    <row r="320" spans="1:25" ht="14.25" customHeight="1" x14ac:dyDescent="0.3">
      <c r="A320" s="69"/>
      <c r="B320" s="493"/>
      <c r="C320" s="493"/>
      <c r="D320" s="494"/>
      <c r="E320" s="493"/>
      <c r="F320" s="494"/>
      <c r="G320" s="493"/>
      <c r="H320" s="493"/>
      <c r="I320" s="289"/>
      <c r="J320" s="288"/>
      <c r="K320" s="5"/>
      <c r="L320" s="5"/>
      <c r="M320" s="5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</row>
    <row r="321" spans="1:25" ht="14.25" customHeight="1" x14ac:dyDescent="0.3">
      <c r="A321" s="69"/>
      <c r="B321" s="493"/>
      <c r="C321" s="493"/>
      <c r="D321" s="494"/>
      <c r="E321" s="493"/>
      <c r="F321" s="494"/>
      <c r="G321" s="493"/>
      <c r="H321" s="493"/>
      <c r="I321" s="289"/>
      <c r="J321" s="288"/>
      <c r="K321" s="5"/>
      <c r="L321" s="5"/>
      <c r="M321" s="5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</row>
    <row r="322" spans="1:25" ht="14.25" customHeight="1" x14ac:dyDescent="0.3">
      <c r="A322" s="69"/>
      <c r="B322" s="493"/>
      <c r="C322" s="493"/>
      <c r="D322" s="494"/>
      <c r="E322" s="493"/>
      <c r="F322" s="494"/>
      <c r="G322" s="493"/>
      <c r="H322" s="493"/>
      <c r="I322" s="289"/>
      <c r="J322" s="288"/>
      <c r="K322" s="5"/>
      <c r="L322" s="5"/>
      <c r="M322" s="5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</row>
    <row r="323" spans="1:25" ht="14.25" customHeight="1" x14ac:dyDescent="0.3">
      <c r="A323" s="69"/>
      <c r="B323" s="493"/>
      <c r="C323" s="493"/>
      <c r="D323" s="494"/>
      <c r="E323" s="493"/>
      <c r="F323" s="494"/>
      <c r="G323" s="493"/>
      <c r="H323" s="493"/>
      <c r="I323" s="289"/>
      <c r="J323" s="288"/>
      <c r="K323" s="5"/>
      <c r="L323" s="5"/>
      <c r="M323" s="5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</row>
    <row r="324" spans="1:25" ht="14.25" customHeight="1" x14ac:dyDescent="0.3">
      <c r="A324" s="69"/>
      <c r="B324" s="493"/>
      <c r="C324" s="493"/>
      <c r="D324" s="494"/>
      <c r="E324" s="493"/>
      <c r="F324" s="494"/>
      <c r="G324" s="493"/>
      <c r="H324" s="493"/>
      <c r="I324" s="289"/>
      <c r="J324" s="288"/>
      <c r="K324" s="5"/>
      <c r="L324" s="5"/>
      <c r="M324" s="5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</row>
    <row r="325" spans="1:25" ht="14.25" customHeight="1" x14ac:dyDescent="0.3">
      <c r="A325" s="69"/>
      <c r="B325" s="493"/>
      <c r="C325" s="493"/>
      <c r="D325" s="494"/>
      <c r="E325" s="493"/>
      <c r="F325" s="494"/>
      <c r="G325" s="493"/>
      <c r="H325" s="493"/>
      <c r="I325" s="289"/>
      <c r="J325" s="288"/>
      <c r="K325" s="5"/>
      <c r="L325" s="5"/>
      <c r="M325" s="5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</row>
    <row r="326" spans="1:25" ht="14.25" customHeight="1" x14ac:dyDescent="0.3">
      <c r="A326" s="69"/>
      <c r="B326" s="493"/>
      <c r="C326" s="493"/>
      <c r="D326" s="494"/>
      <c r="E326" s="493"/>
      <c r="F326" s="494"/>
      <c r="G326" s="493"/>
      <c r="H326" s="493"/>
      <c r="I326" s="289"/>
      <c r="J326" s="288"/>
      <c r="K326" s="5"/>
      <c r="L326" s="5"/>
      <c r="M326" s="5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</row>
    <row r="327" spans="1:25" ht="14.25" customHeight="1" x14ac:dyDescent="0.3">
      <c r="A327" s="69"/>
      <c r="B327" s="493"/>
      <c r="C327" s="493"/>
      <c r="D327" s="494"/>
      <c r="E327" s="493"/>
      <c r="F327" s="494"/>
      <c r="G327" s="493"/>
      <c r="H327" s="493"/>
      <c r="I327" s="289"/>
      <c r="J327" s="288"/>
      <c r="K327" s="5"/>
      <c r="L327" s="5"/>
      <c r="M327" s="5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</row>
    <row r="328" spans="1:25" ht="14.25" customHeight="1" x14ac:dyDescent="0.3">
      <c r="A328" s="69"/>
      <c r="B328" s="493"/>
      <c r="C328" s="493"/>
      <c r="D328" s="494"/>
      <c r="E328" s="493"/>
      <c r="F328" s="494"/>
      <c r="G328" s="493"/>
      <c r="H328" s="493"/>
      <c r="I328" s="289"/>
      <c r="J328" s="288"/>
      <c r="K328" s="5"/>
      <c r="L328" s="5"/>
      <c r="M328" s="5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</row>
    <row r="329" spans="1:25" ht="14.25" customHeight="1" x14ac:dyDescent="0.3">
      <c r="A329" s="69"/>
      <c r="B329" s="493"/>
      <c r="C329" s="493"/>
      <c r="D329" s="494"/>
      <c r="E329" s="493"/>
      <c r="F329" s="494"/>
      <c r="G329" s="493"/>
      <c r="H329" s="493"/>
      <c r="I329" s="289"/>
      <c r="J329" s="288"/>
      <c r="K329" s="5"/>
      <c r="L329" s="5"/>
      <c r="M329" s="5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</row>
    <row r="330" spans="1:25" ht="14.25" customHeight="1" x14ac:dyDescent="0.3">
      <c r="A330" s="69"/>
      <c r="B330" s="493"/>
      <c r="C330" s="493"/>
      <c r="D330" s="494"/>
      <c r="E330" s="493"/>
      <c r="F330" s="494"/>
      <c r="G330" s="493"/>
      <c r="H330" s="493"/>
      <c r="I330" s="289"/>
      <c r="J330" s="288"/>
      <c r="K330" s="5"/>
      <c r="L330" s="5"/>
      <c r="M330" s="5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</row>
    <row r="331" spans="1:25" ht="14.25" customHeight="1" x14ac:dyDescent="0.3">
      <c r="A331" s="69"/>
      <c r="B331" s="493"/>
      <c r="C331" s="493"/>
      <c r="D331" s="494"/>
      <c r="E331" s="493"/>
      <c r="F331" s="494"/>
      <c r="G331" s="493"/>
      <c r="H331" s="493"/>
      <c r="I331" s="289"/>
      <c r="J331" s="288"/>
      <c r="K331" s="5"/>
      <c r="L331" s="5"/>
      <c r="M331" s="5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</row>
    <row r="332" spans="1:25" ht="14.25" customHeight="1" x14ac:dyDescent="0.3">
      <c r="A332" s="69"/>
      <c r="B332" s="493"/>
      <c r="C332" s="493"/>
      <c r="D332" s="494"/>
      <c r="E332" s="493"/>
      <c r="F332" s="494"/>
      <c r="G332" s="493"/>
      <c r="H332" s="493"/>
      <c r="I332" s="289"/>
      <c r="J332" s="288"/>
      <c r="K332" s="5"/>
      <c r="L332" s="5"/>
      <c r="M332" s="5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</row>
    <row r="333" spans="1:25" ht="14.25" customHeight="1" x14ac:dyDescent="0.3">
      <c r="A333" s="69"/>
      <c r="B333" s="493"/>
      <c r="C333" s="493"/>
      <c r="D333" s="494"/>
      <c r="E333" s="493"/>
      <c r="F333" s="494"/>
      <c r="G333" s="493"/>
      <c r="H333" s="493"/>
      <c r="I333" s="289"/>
      <c r="J333" s="288"/>
      <c r="K333" s="5"/>
      <c r="L333" s="5"/>
      <c r="M333" s="5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</row>
    <row r="334" spans="1:25" ht="14.25" customHeight="1" x14ac:dyDescent="0.3">
      <c r="A334" s="69"/>
      <c r="B334" s="493"/>
      <c r="C334" s="493"/>
      <c r="D334" s="494"/>
      <c r="E334" s="493"/>
      <c r="F334" s="494"/>
      <c r="G334" s="493"/>
      <c r="H334" s="493"/>
      <c r="I334" s="289"/>
      <c r="J334" s="288"/>
      <c r="K334" s="5"/>
      <c r="L334" s="5"/>
      <c r="M334" s="5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</row>
    <row r="335" spans="1:25" ht="14.25" customHeight="1" x14ac:dyDescent="0.3">
      <c r="A335" s="69"/>
      <c r="B335" s="493"/>
      <c r="C335" s="493"/>
      <c r="D335" s="494"/>
      <c r="E335" s="493"/>
      <c r="F335" s="494"/>
      <c r="G335" s="493"/>
      <c r="H335" s="493"/>
      <c r="I335" s="289"/>
      <c r="J335" s="288"/>
      <c r="K335" s="5"/>
      <c r="L335" s="5"/>
      <c r="M335" s="5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</row>
    <row r="336" spans="1:25" ht="14.25" customHeight="1" x14ac:dyDescent="0.3">
      <c r="A336" s="69"/>
      <c r="B336" s="493"/>
      <c r="C336" s="493"/>
      <c r="D336" s="494"/>
      <c r="E336" s="493"/>
      <c r="F336" s="494"/>
      <c r="G336" s="493"/>
      <c r="H336" s="493"/>
      <c r="I336" s="289"/>
      <c r="J336" s="288"/>
      <c r="K336" s="5"/>
      <c r="L336" s="5"/>
      <c r="M336" s="5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</row>
    <row r="337" spans="1:25" ht="14.25" customHeight="1" x14ac:dyDescent="0.3">
      <c r="A337" s="69"/>
      <c r="B337" s="493"/>
      <c r="C337" s="493"/>
      <c r="D337" s="494"/>
      <c r="E337" s="493"/>
      <c r="F337" s="494"/>
      <c r="G337" s="493"/>
      <c r="H337" s="493"/>
      <c r="I337" s="289"/>
      <c r="J337" s="288"/>
      <c r="K337" s="5"/>
      <c r="L337" s="5"/>
      <c r="M337" s="5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</row>
    <row r="338" spans="1:25" ht="14.25" customHeight="1" x14ac:dyDescent="0.3">
      <c r="A338" s="69"/>
      <c r="B338" s="493"/>
      <c r="C338" s="493"/>
      <c r="D338" s="494"/>
      <c r="E338" s="493"/>
      <c r="F338" s="494"/>
      <c r="G338" s="493"/>
      <c r="H338" s="493"/>
      <c r="I338" s="289"/>
      <c r="J338" s="288"/>
      <c r="K338" s="5"/>
      <c r="L338" s="5"/>
      <c r="M338" s="5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</row>
    <row r="339" spans="1:25" ht="14.25" customHeight="1" x14ac:dyDescent="0.3">
      <c r="A339" s="69"/>
      <c r="B339" s="493"/>
      <c r="C339" s="493"/>
      <c r="D339" s="494"/>
      <c r="E339" s="493"/>
      <c r="F339" s="494"/>
      <c r="G339" s="493"/>
      <c r="H339" s="493"/>
      <c r="I339" s="289"/>
      <c r="J339" s="288"/>
      <c r="K339" s="5"/>
      <c r="L339" s="5"/>
      <c r="M339" s="5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</row>
    <row r="340" spans="1:25" ht="14.25" customHeight="1" x14ac:dyDescent="0.3">
      <c r="A340" s="69"/>
      <c r="B340" s="493"/>
      <c r="C340" s="493"/>
      <c r="D340" s="494"/>
      <c r="E340" s="493"/>
      <c r="F340" s="494"/>
      <c r="G340" s="493"/>
      <c r="H340" s="493"/>
      <c r="I340" s="289"/>
      <c r="J340" s="288"/>
      <c r="K340" s="5"/>
      <c r="L340" s="5"/>
      <c r="M340" s="5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</row>
    <row r="341" spans="1:25" ht="14.25" customHeight="1" x14ac:dyDescent="0.3">
      <c r="A341" s="69"/>
      <c r="B341" s="493"/>
      <c r="C341" s="493"/>
      <c r="D341" s="494"/>
      <c r="E341" s="493"/>
      <c r="F341" s="494"/>
      <c r="G341" s="493"/>
      <c r="H341" s="493"/>
      <c r="I341" s="289"/>
      <c r="J341" s="288"/>
      <c r="K341" s="5"/>
      <c r="L341" s="5"/>
      <c r="M341" s="5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</row>
    <row r="342" spans="1:25" ht="14.25" customHeight="1" x14ac:dyDescent="0.3">
      <c r="A342" s="69"/>
      <c r="B342" s="493"/>
      <c r="C342" s="493"/>
      <c r="D342" s="494"/>
      <c r="E342" s="493"/>
      <c r="F342" s="494"/>
      <c r="G342" s="493"/>
      <c r="H342" s="493"/>
      <c r="I342" s="289"/>
      <c r="J342" s="288"/>
      <c r="K342" s="5"/>
      <c r="L342" s="5"/>
      <c r="M342" s="5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</row>
    <row r="343" spans="1:25" ht="14.25" customHeight="1" x14ac:dyDescent="0.3">
      <c r="A343" s="69"/>
      <c r="B343" s="493"/>
      <c r="C343" s="493"/>
      <c r="D343" s="494"/>
      <c r="E343" s="493"/>
      <c r="F343" s="494"/>
      <c r="G343" s="493"/>
      <c r="H343" s="493"/>
      <c r="I343" s="289"/>
      <c r="J343" s="288"/>
      <c r="K343" s="5"/>
      <c r="L343" s="5"/>
      <c r="M343" s="5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</row>
    <row r="344" spans="1:25" ht="14.25" customHeight="1" x14ac:dyDescent="0.3">
      <c r="A344" s="69"/>
      <c r="B344" s="493"/>
      <c r="C344" s="493"/>
      <c r="D344" s="494"/>
      <c r="E344" s="493"/>
      <c r="F344" s="494"/>
      <c r="G344" s="493"/>
      <c r="H344" s="493"/>
      <c r="I344" s="289"/>
      <c r="J344" s="288"/>
      <c r="K344" s="5"/>
      <c r="L344" s="5"/>
      <c r="M344" s="5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</row>
    <row r="345" spans="1:25" ht="14.25" customHeight="1" x14ac:dyDescent="0.3">
      <c r="A345" s="69"/>
      <c r="B345" s="493"/>
      <c r="C345" s="493"/>
      <c r="D345" s="494"/>
      <c r="E345" s="493"/>
      <c r="F345" s="494"/>
      <c r="G345" s="493"/>
      <c r="H345" s="493"/>
      <c r="I345" s="289"/>
      <c r="J345" s="288"/>
      <c r="K345" s="5"/>
      <c r="L345" s="5"/>
      <c r="M345" s="5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</row>
    <row r="346" spans="1:25" ht="14.25" customHeight="1" x14ac:dyDescent="0.3">
      <c r="A346" s="69"/>
      <c r="B346" s="493"/>
      <c r="C346" s="493"/>
      <c r="D346" s="494"/>
      <c r="E346" s="493"/>
      <c r="F346" s="494"/>
      <c r="G346" s="493"/>
      <c r="H346" s="493"/>
      <c r="I346" s="289"/>
      <c r="J346" s="288"/>
      <c r="K346" s="5"/>
      <c r="L346" s="5"/>
      <c r="M346" s="5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</row>
    <row r="347" spans="1:25" ht="14.25" customHeight="1" x14ac:dyDescent="0.3">
      <c r="A347" s="69"/>
      <c r="B347" s="493"/>
      <c r="C347" s="493"/>
      <c r="D347" s="494"/>
      <c r="E347" s="493"/>
      <c r="F347" s="494"/>
      <c r="G347" s="493"/>
      <c r="H347" s="493"/>
      <c r="I347" s="289"/>
      <c r="J347" s="288"/>
      <c r="K347" s="5"/>
      <c r="L347" s="5"/>
      <c r="M347" s="5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</row>
    <row r="348" spans="1:25" ht="14.25" customHeight="1" x14ac:dyDescent="0.3">
      <c r="A348" s="69"/>
      <c r="B348" s="493"/>
      <c r="C348" s="493"/>
      <c r="D348" s="494"/>
      <c r="E348" s="493"/>
      <c r="F348" s="494"/>
      <c r="G348" s="493"/>
      <c r="H348" s="493"/>
      <c r="I348" s="289"/>
      <c r="J348" s="288"/>
      <c r="K348" s="5"/>
      <c r="L348" s="5"/>
      <c r="M348" s="5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</row>
    <row r="349" spans="1:25" ht="14.25" customHeight="1" x14ac:dyDescent="0.3">
      <c r="A349" s="69"/>
      <c r="B349" s="493"/>
      <c r="C349" s="493"/>
      <c r="D349" s="494"/>
      <c r="E349" s="493"/>
      <c r="F349" s="494"/>
      <c r="G349" s="493"/>
      <c r="H349" s="493"/>
      <c r="I349" s="289"/>
      <c r="J349" s="288"/>
      <c r="K349" s="5"/>
      <c r="L349" s="5"/>
      <c r="M349" s="5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</row>
    <row r="350" spans="1:25" ht="14.25" customHeight="1" x14ac:dyDescent="0.3">
      <c r="A350" s="69"/>
      <c r="B350" s="493"/>
      <c r="C350" s="493"/>
      <c r="D350" s="494"/>
      <c r="E350" s="493"/>
      <c r="F350" s="494"/>
      <c r="G350" s="493"/>
      <c r="H350" s="493"/>
      <c r="I350" s="289"/>
      <c r="J350" s="288"/>
      <c r="K350" s="5"/>
      <c r="L350" s="5"/>
      <c r="M350" s="5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</row>
    <row r="351" spans="1:25" ht="14.25" customHeight="1" x14ac:dyDescent="0.3">
      <c r="A351" s="69"/>
      <c r="B351" s="493"/>
      <c r="C351" s="493"/>
      <c r="D351" s="494"/>
      <c r="E351" s="493"/>
      <c r="F351" s="494"/>
      <c r="G351" s="493"/>
      <c r="H351" s="493"/>
      <c r="I351" s="289"/>
      <c r="J351" s="288"/>
      <c r="K351" s="5"/>
      <c r="L351" s="5"/>
      <c r="M351" s="5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</row>
    <row r="352" spans="1:25" ht="14.25" customHeight="1" x14ac:dyDescent="0.3">
      <c r="A352" s="69"/>
      <c r="B352" s="493"/>
      <c r="C352" s="493"/>
      <c r="D352" s="494"/>
      <c r="E352" s="493"/>
      <c r="F352" s="494"/>
      <c r="G352" s="493"/>
      <c r="H352" s="493"/>
      <c r="I352" s="289"/>
      <c r="J352" s="288"/>
      <c r="K352" s="5"/>
      <c r="L352" s="5"/>
      <c r="M352" s="5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</row>
    <row r="353" spans="1:25" ht="14.25" customHeight="1" x14ac:dyDescent="0.3">
      <c r="A353" s="69"/>
      <c r="B353" s="493"/>
      <c r="C353" s="493"/>
      <c r="D353" s="494"/>
      <c r="E353" s="493"/>
      <c r="F353" s="494"/>
      <c r="G353" s="493"/>
      <c r="H353" s="493"/>
      <c r="I353" s="289"/>
      <c r="J353" s="288"/>
      <c r="K353" s="5"/>
      <c r="L353" s="5"/>
      <c r="M353" s="5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</row>
    <row r="354" spans="1:25" ht="14.25" customHeight="1" x14ac:dyDescent="0.3">
      <c r="A354" s="69"/>
      <c r="B354" s="493"/>
      <c r="C354" s="493"/>
      <c r="D354" s="494"/>
      <c r="E354" s="493"/>
      <c r="F354" s="494"/>
      <c r="G354" s="493"/>
      <c r="H354" s="493"/>
      <c r="I354" s="289"/>
      <c r="J354" s="288"/>
      <c r="K354" s="5"/>
      <c r="L354" s="5"/>
      <c r="M354" s="5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</row>
    <row r="355" spans="1:25" ht="14.25" customHeight="1" x14ac:dyDescent="0.3">
      <c r="A355" s="69"/>
      <c r="B355" s="493"/>
      <c r="C355" s="493"/>
      <c r="D355" s="494"/>
      <c r="E355" s="493"/>
      <c r="F355" s="494"/>
      <c r="G355" s="493"/>
      <c r="H355" s="493"/>
      <c r="I355" s="289"/>
      <c r="J355" s="288"/>
      <c r="K355" s="5"/>
      <c r="L355" s="5"/>
      <c r="M355" s="5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</row>
    <row r="356" spans="1:25" ht="14.25" customHeight="1" x14ac:dyDescent="0.3">
      <c r="A356" s="69"/>
      <c r="B356" s="493"/>
      <c r="C356" s="493"/>
      <c r="D356" s="494"/>
      <c r="E356" s="493"/>
      <c r="F356" s="494"/>
      <c r="G356" s="493"/>
      <c r="H356" s="493"/>
      <c r="I356" s="289"/>
      <c r="J356" s="288"/>
      <c r="K356" s="5"/>
      <c r="L356" s="5"/>
      <c r="M356" s="5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</row>
    <row r="357" spans="1:25" ht="14.25" customHeight="1" x14ac:dyDescent="0.3">
      <c r="A357" s="69"/>
      <c r="B357" s="493"/>
      <c r="C357" s="493"/>
      <c r="D357" s="494"/>
      <c r="E357" s="493"/>
      <c r="F357" s="494"/>
      <c r="G357" s="493"/>
      <c r="H357" s="493"/>
      <c r="I357" s="289"/>
      <c r="J357" s="288"/>
      <c r="K357" s="5"/>
      <c r="L357" s="5"/>
      <c r="M357" s="5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</row>
    <row r="358" spans="1:25" ht="14.25" customHeight="1" x14ac:dyDescent="0.3">
      <c r="A358" s="69"/>
      <c r="B358" s="493"/>
      <c r="C358" s="493"/>
      <c r="D358" s="494"/>
      <c r="E358" s="493"/>
      <c r="F358" s="494"/>
      <c r="G358" s="493"/>
      <c r="H358" s="493"/>
      <c r="I358" s="289"/>
      <c r="J358" s="288"/>
      <c r="K358" s="5"/>
      <c r="L358" s="5"/>
      <c r="M358" s="5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</row>
    <row r="359" spans="1:25" ht="14.25" customHeight="1" x14ac:dyDescent="0.3">
      <c r="A359" s="69"/>
      <c r="B359" s="493"/>
      <c r="C359" s="493"/>
      <c r="D359" s="494"/>
      <c r="E359" s="493"/>
      <c r="F359" s="494"/>
      <c r="G359" s="493"/>
      <c r="H359" s="493"/>
      <c r="I359" s="289"/>
      <c r="J359" s="288"/>
      <c r="K359" s="5"/>
      <c r="L359" s="5"/>
      <c r="M359" s="5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</row>
    <row r="360" spans="1:25" ht="14.25" customHeight="1" x14ac:dyDescent="0.3">
      <c r="A360" s="69"/>
      <c r="B360" s="493"/>
      <c r="C360" s="493"/>
      <c r="D360" s="494"/>
      <c r="E360" s="493"/>
      <c r="F360" s="494"/>
      <c r="G360" s="493"/>
      <c r="H360" s="493"/>
      <c r="I360" s="289"/>
      <c r="J360" s="288"/>
      <c r="K360" s="5"/>
      <c r="L360" s="5"/>
      <c r="M360" s="5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</row>
    <row r="361" spans="1:25" ht="14.25" customHeight="1" x14ac:dyDescent="0.3">
      <c r="A361" s="69"/>
      <c r="B361" s="493"/>
      <c r="C361" s="493"/>
      <c r="D361" s="494"/>
      <c r="E361" s="493"/>
      <c r="F361" s="494"/>
      <c r="G361" s="493"/>
      <c r="H361" s="493"/>
      <c r="I361" s="289"/>
      <c r="J361" s="288"/>
      <c r="K361" s="5"/>
      <c r="L361" s="5"/>
      <c r="M361" s="5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</row>
    <row r="362" spans="1:25" ht="14.25" customHeight="1" x14ac:dyDescent="0.3">
      <c r="A362" s="69"/>
      <c r="B362" s="493"/>
      <c r="C362" s="493"/>
      <c r="D362" s="494"/>
      <c r="E362" s="493"/>
      <c r="F362" s="494"/>
      <c r="G362" s="493"/>
      <c r="H362" s="493"/>
      <c r="I362" s="289"/>
      <c r="J362" s="288"/>
      <c r="K362" s="5"/>
      <c r="L362" s="5"/>
      <c r="M362" s="5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</row>
    <row r="363" spans="1:25" ht="14.25" customHeight="1" x14ac:dyDescent="0.3">
      <c r="A363" s="69"/>
      <c r="B363" s="493"/>
      <c r="C363" s="493"/>
      <c r="D363" s="494"/>
      <c r="E363" s="493"/>
      <c r="F363" s="494"/>
      <c r="G363" s="493"/>
      <c r="H363" s="493"/>
      <c r="I363" s="289"/>
      <c r="J363" s="288"/>
      <c r="K363" s="5"/>
      <c r="L363" s="5"/>
      <c r="M363" s="5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</row>
    <row r="364" spans="1:25" ht="14.25" customHeight="1" x14ac:dyDescent="0.3">
      <c r="A364" s="69"/>
      <c r="B364" s="493"/>
      <c r="C364" s="493"/>
      <c r="D364" s="494"/>
      <c r="E364" s="493"/>
      <c r="F364" s="494"/>
      <c r="G364" s="493"/>
      <c r="H364" s="493"/>
      <c r="I364" s="289"/>
      <c r="J364" s="288"/>
      <c r="K364" s="5"/>
      <c r="L364" s="5"/>
      <c r="M364" s="5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</row>
    <row r="365" spans="1:25" ht="14.25" customHeight="1" x14ac:dyDescent="0.3">
      <c r="A365" s="69"/>
      <c r="B365" s="493"/>
      <c r="C365" s="493"/>
      <c r="D365" s="494"/>
      <c r="E365" s="493"/>
      <c r="F365" s="494"/>
      <c r="G365" s="493"/>
      <c r="H365" s="493"/>
      <c r="I365" s="289"/>
      <c r="J365" s="288"/>
      <c r="K365" s="5"/>
      <c r="L365" s="5"/>
      <c r="M365" s="5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</row>
    <row r="366" spans="1:25" ht="14.25" customHeight="1" x14ac:dyDescent="0.3">
      <c r="A366" s="69"/>
      <c r="B366" s="493"/>
      <c r="C366" s="493"/>
      <c r="D366" s="494"/>
      <c r="E366" s="493"/>
      <c r="F366" s="494"/>
      <c r="G366" s="493"/>
      <c r="H366" s="493"/>
      <c r="I366" s="289"/>
      <c r="J366" s="288"/>
      <c r="K366" s="5"/>
      <c r="L366" s="5"/>
      <c r="M366" s="5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</row>
    <row r="367" spans="1:25" ht="14.25" customHeight="1" x14ac:dyDescent="0.3">
      <c r="A367" s="69"/>
      <c r="B367" s="493"/>
      <c r="C367" s="493"/>
      <c r="D367" s="494"/>
      <c r="E367" s="493"/>
      <c r="F367" s="494"/>
      <c r="G367" s="493"/>
      <c r="H367" s="493"/>
      <c r="I367" s="289"/>
      <c r="J367" s="288"/>
      <c r="K367" s="5"/>
      <c r="L367" s="5"/>
      <c r="M367" s="5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</row>
    <row r="368" spans="1:25" ht="14.25" customHeight="1" x14ac:dyDescent="0.3">
      <c r="A368" s="69"/>
      <c r="B368" s="493"/>
      <c r="C368" s="493"/>
      <c r="D368" s="494"/>
      <c r="E368" s="493"/>
      <c r="F368" s="494"/>
      <c r="G368" s="493"/>
      <c r="H368" s="493"/>
      <c r="I368" s="289"/>
      <c r="J368" s="288"/>
      <c r="K368" s="5"/>
      <c r="L368" s="5"/>
      <c r="M368" s="5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</row>
    <row r="369" spans="1:25" ht="14.25" customHeight="1" x14ac:dyDescent="0.3">
      <c r="A369" s="69"/>
      <c r="B369" s="493"/>
      <c r="C369" s="493"/>
      <c r="D369" s="494"/>
      <c r="E369" s="493"/>
      <c r="F369" s="494"/>
      <c r="G369" s="493"/>
      <c r="H369" s="493"/>
      <c r="I369" s="289"/>
      <c r="J369" s="288"/>
      <c r="K369" s="5"/>
      <c r="L369" s="5"/>
      <c r="M369" s="5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</row>
    <row r="370" spans="1:25" ht="14.25" customHeight="1" x14ac:dyDescent="0.3">
      <c r="A370" s="69"/>
      <c r="B370" s="493"/>
      <c r="C370" s="493"/>
      <c r="D370" s="494"/>
      <c r="E370" s="493"/>
      <c r="F370" s="494"/>
      <c r="G370" s="493"/>
      <c r="H370" s="493"/>
      <c r="I370" s="289"/>
      <c r="J370" s="288"/>
      <c r="K370" s="5"/>
      <c r="L370" s="5"/>
      <c r="M370" s="5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</row>
    <row r="371" spans="1:25" ht="14.25" customHeight="1" x14ac:dyDescent="0.3">
      <c r="A371" s="69"/>
      <c r="B371" s="493"/>
      <c r="C371" s="493"/>
      <c r="D371" s="494"/>
      <c r="E371" s="493"/>
      <c r="F371" s="494"/>
      <c r="G371" s="493"/>
      <c r="H371" s="493"/>
      <c r="I371" s="289"/>
      <c r="J371" s="288"/>
      <c r="K371" s="5"/>
      <c r="L371" s="5"/>
      <c r="M371" s="5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</row>
    <row r="372" spans="1:25" ht="14.25" customHeight="1" x14ac:dyDescent="0.3">
      <c r="A372" s="69"/>
      <c r="B372" s="493"/>
      <c r="C372" s="493"/>
      <c r="D372" s="494"/>
      <c r="E372" s="493"/>
      <c r="F372" s="494"/>
      <c r="G372" s="493"/>
      <c r="H372" s="493"/>
      <c r="I372" s="289"/>
      <c r="J372" s="288"/>
      <c r="K372" s="5"/>
      <c r="L372" s="5"/>
      <c r="M372" s="5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</row>
    <row r="373" spans="1:25" ht="14.25" customHeight="1" x14ac:dyDescent="0.3">
      <c r="A373" s="69"/>
      <c r="B373" s="493"/>
      <c r="C373" s="493"/>
      <c r="D373" s="494"/>
      <c r="E373" s="493"/>
      <c r="F373" s="494"/>
      <c r="G373" s="493"/>
      <c r="H373" s="493"/>
      <c r="I373" s="289"/>
      <c r="J373" s="288"/>
      <c r="K373" s="5"/>
      <c r="L373" s="5"/>
      <c r="M373" s="5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</row>
    <row r="374" spans="1:25" ht="14.25" customHeight="1" x14ac:dyDescent="0.3">
      <c r="A374" s="69"/>
      <c r="B374" s="493"/>
      <c r="C374" s="493"/>
      <c r="D374" s="494"/>
      <c r="E374" s="493"/>
      <c r="F374" s="494"/>
      <c r="G374" s="493"/>
      <c r="H374" s="493"/>
      <c r="I374" s="289"/>
      <c r="J374" s="288"/>
      <c r="K374" s="5"/>
      <c r="L374" s="5"/>
      <c r="M374" s="5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</row>
    <row r="375" spans="1:25" ht="14.25" customHeight="1" x14ac:dyDescent="0.3">
      <c r="A375" s="69"/>
      <c r="B375" s="493"/>
      <c r="C375" s="493"/>
      <c r="D375" s="494"/>
      <c r="E375" s="493"/>
      <c r="F375" s="494"/>
      <c r="G375" s="493"/>
      <c r="H375" s="493"/>
      <c r="I375" s="289"/>
      <c r="J375" s="288"/>
      <c r="K375" s="5"/>
      <c r="L375" s="5"/>
      <c r="M375" s="5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</row>
    <row r="376" spans="1:25" ht="14.25" customHeight="1" x14ac:dyDescent="0.3">
      <c r="A376" s="69"/>
      <c r="B376" s="493"/>
      <c r="C376" s="493"/>
      <c r="D376" s="494"/>
      <c r="E376" s="493"/>
      <c r="F376" s="494"/>
      <c r="G376" s="493"/>
      <c r="H376" s="493"/>
      <c r="I376" s="289"/>
      <c r="J376" s="288"/>
      <c r="K376" s="5"/>
      <c r="L376" s="5"/>
      <c r="M376" s="5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</row>
    <row r="377" spans="1:25" ht="14.25" customHeight="1" x14ac:dyDescent="0.3">
      <c r="A377" s="69"/>
      <c r="B377" s="493"/>
      <c r="C377" s="493"/>
      <c r="D377" s="494"/>
      <c r="E377" s="493"/>
      <c r="F377" s="494"/>
      <c r="G377" s="493"/>
      <c r="H377" s="493"/>
      <c r="I377" s="289"/>
      <c r="J377" s="288"/>
      <c r="K377" s="5"/>
      <c r="L377" s="5"/>
      <c r="M377" s="5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</row>
    <row r="378" spans="1:25" ht="14.25" customHeight="1" x14ac:dyDescent="0.3">
      <c r="A378" s="69"/>
      <c r="B378" s="493"/>
      <c r="C378" s="493"/>
      <c r="D378" s="494"/>
      <c r="E378" s="493"/>
      <c r="F378" s="494"/>
      <c r="G378" s="493"/>
      <c r="H378" s="493"/>
      <c r="I378" s="289"/>
      <c r="J378" s="288"/>
      <c r="K378" s="5"/>
      <c r="L378" s="5"/>
      <c r="M378" s="5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</row>
    <row r="379" spans="1:25" ht="14.25" customHeight="1" x14ac:dyDescent="0.3">
      <c r="A379" s="69"/>
      <c r="B379" s="493"/>
      <c r="C379" s="493"/>
      <c r="D379" s="494"/>
      <c r="E379" s="493"/>
      <c r="F379" s="494"/>
      <c r="G379" s="493"/>
      <c r="H379" s="493"/>
      <c r="I379" s="289"/>
      <c r="J379" s="288"/>
      <c r="K379" s="5"/>
      <c r="L379" s="5"/>
      <c r="M379" s="5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</row>
    <row r="380" spans="1:25" ht="14.25" customHeight="1" x14ac:dyDescent="0.3">
      <c r="A380" s="69"/>
      <c r="B380" s="493"/>
      <c r="C380" s="493"/>
      <c r="D380" s="494"/>
      <c r="E380" s="493"/>
      <c r="F380" s="494"/>
      <c r="G380" s="493"/>
      <c r="H380" s="493"/>
      <c r="I380" s="289"/>
      <c r="J380" s="288"/>
      <c r="K380" s="5"/>
      <c r="L380" s="5"/>
      <c r="M380" s="5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</row>
    <row r="381" spans="1:25" ht="14.25" customHeight="1" x14ac:dyDescent="0.3">
      <c r="A381" s="69"/>
      <c r="B381" s="493"/>
      <c r="C381" s="493"/>
      <c r="D381" s="494"/>
      <c r="E381" s="493"/>
      <c r="F381" s="494"/>
      <c r="G381" s="493"/>
      <c r="H381" s="493"/>
      <c r="I381" s="289"/>
      <c r="J381" s="288"/>
      <c r="K381" s="5"/>
      <c r="L381" s="5"/>
      <c r="M381" s="5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</row>
    <row r="382" spans="1:25" ht="14.25" customHeight="1" x14ac:dyDescent="0.3">
      <c r="A382" s="69"/>
      <c r="B382" s="493"/>
      <c r="C382" s="493"/>
      <c r="D382" s="494"/>
      <c r="E382" s="493"/>
      <c r="F382" s="494"/>
      <c r="G382" s="493"/>
      <c r="H382" s="493"/>
      <c r="I382" s="289"/>
      <c r="J382" s="288"/>
      <c r="K382" s="5"/>
      <c r="L382" s="5"/>
      <c r="M382" s="5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</row>
    <row r="383" spans="1:25" ht="14.25" customHeight="1" x14ac:dyDescent="0.3">
      <c r="A383" s="69"/>
      <c r="B383" s="493"/>
      <c r="C383" s="493"/>
      <c r="D383" s="494"/>
      <c r="E383" s="493"/>
      <c r="F383" s="494"/>
      <c r="G383" s="493"/>
      <c r="H383" s="493"/>
      <c r="I383" s="289"/>
      <c r="J383" s="288"/>
      <c r="K383" s="5"/>
      <c r="L383" s="5"/>
      <c r="M383" s="5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</row>
    <row r="384" spans="1:25" ht="14.25" customHeight="1" x14ac:dyDescent="0.3">
      <c r="A384" s="69"/>
      <c r="B384" s="493"/>
      <c r="C384" s="493"/>
      <c r="D384" s="494"/>
      <c r="E384" s="493"/>
      <c r="F384" s="494"/>
      <c r="G384" s="493"/>
      <c r="H384" s="493"/>
      <c r="I384" s="289"/>
      <c r="J384" s="288"/>
      <c r="K384" s="5"/>
      <c r="L384" s="5"/>
      <c r="M384" s="5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</row>
    <row r="385" spans="1:25" ht="14.25" customHeight="1" x14ac:dyDescent="0.3">
      <c r="A385" s="69"/>
      <c r="B385" s="493"/>
      <c r="C385" s="493"/>
      <c r="D385" s="494"/>
      <c r="E385" s="493"/>
      <c r="F385" s="494"/>
      <c r="G385" s="493"/>
      <c r="H385" s="493"/>
      <c r="I385" s="289"/>
      <c r="J385" s="288"/>
      <c r="K385" s="5"/>
      <c r="L385" s="5"/>
      <c r="M385" s="5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</row>
    <row r="386" spans="1:25" ht="14.25" customHeight="1" x14ac:dyDescent="0.3">
      <c r="A386" s="69"/>
      <c r="B386" s="493"/>
      <c r="C386" s="493"/>
      <c r="D386" s="494"/>
      <c r="E386" s="493"/>
      <c r="F386" s="494"/>
      <c r="G386" s="493"/>
      <c r="H386" s="493"/>
      <c r="I386" s="289"/>
      <c r="J386" s="288"/>
      <c r="K386" s="5"/>
      <c r="L386" s="5"/>
      <c r="M386" s="5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</row>
    <row r="387" spans="1:25" ht="14.25" customHeight="1" x14ac:dyDescent="0.3">
      <c r="A387" s="69"/>
      <c r="B387" s="493"/>
      <c r="C387" s="493"/>
      <c r="D387" s="494"/>
      <c r="E387" s="493"/>
      <c r="F387" s="494"/>
      <c r="G387" s="493"/>
      <c r="H387" s="493"/>
      <c r="I387" s="289"/>
      <c r="J387" s="288"/>
      <c r="K387" s="5"/>
      <c r="L387" s="5"/>
      <c r="M387" s="5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</row>
    <row r="388" spans="1:25" ht="14.25" customHeight="1" x14ac:dyDescent="0.3">
      <c r="A388" s="69"/>
      <c r="B388" s="493"/>
      <c r="C388" s="493"/>
      <c r="D388" s="494"/>
      <c r="E388" s="493"/>
      <c r="F388" s="494"/>
      <c r="G388" s="493"/>
      <c r="H388" s="493"/>
      <c r="I388" s="289"/>
      <c r="J388" s="288"/>
      <c r="K388" s="5"/>
      <c r="L388" s="5"/>
      <c r="M388" s="5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</row>
    <row r="389" spans="1:25" ht="14.25" customHeight="1" x14ac:dyDescent="0.3">
      <c r="A389" s="69"/>
      <c r="B389" s="493"/>
      <c r="C389" s="493"/>
      <c r="D389" s="494"/>
      <c r="E389" s="493"/>
      <c r="F389" s="494"/>
      <c r="G389" s="493"/>
      <c r="H389" s="493"/>
      <c r="I389" s="289"/>
      <c r="J389" s="288"/>
      <c r="K389" s="5"/>
      <c r="L389" s="5"/>
      <c r="M389" s="5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</row>
    <row r="390" spans="1:25" ht="14.25" customHeight="1" x14ac:dyDescent="0.3">
      <c r="A390" s="69"/>
      <c r="B390" s="493"/>
      <c r="C390" s="493"/>
      <c r="D390" s="494"/>
      <c r="E390" s="493"/>
      <c r="F390" s="494"/>
      <c r="G390" s="493"/>
      <c r="H390" s="493"/>
      <c r="I390" s="289"/>
      <c r="J390" s="288"/>
      <c r="K390" s="5"/>
      <c r="L390" s="5"/>
      <c r="M390" s="5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</row>
    <row r="391" spans="1:25" ht="14.25" customHeight="1" x14ac:dyDescent="0.3">
      <c r="A391" s="69"/>
      <c r="B391" s="493"/>
      <c r="C391" s="493"/>
      <c r="D391" s="494"/>
      <c r="E391" s="493"/>
      <c r="F391" s="494"/>
      <c r="G391" s="493"/>
      <c r="H391" s="493"/>
      <c r="I391" s="289"/>
      <c r="J391" s="288"/>
      <c r="K391" s="5"/>
      <c r="L391" s="5"/>
      <c r="M391" s="5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</row>
    <row r="392" spans="1:25" ht="14.25" customHeight="1" x14ac:dyDescent="0.3">
      <c r="A392" s="69"/>
      <c r="B392" s="493"/>
      <c r="C392" s="493"/>
      <c r="D392" s="494"/>
      <c r="E392" s="493"/>
      <c r="F392" s="494"/>
      <c r="G392" s="493"/>
      <c r="H392" s="493"/>
      <c r="I392" s="289"/>
      <c r="J392" s="288"/>
      <c r="K392" s="5"/>
      <c r="L392" s="5"/>
      <c r="M392" s="5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</row>
    <row r="393" spans="1:25" ht="14.25" customHeight="1" x14ac:dyDescent="0.3">
      <c r="A393" s="69"/>
      <c r="B393" s="493"/>
      <c r="C393" s="493"/>
      <c r="D393" s="494"/>
      <c r="E393" s="493"/>
      <c r="F393" s="494"/>
      <c r="G393" s="493"/>
      <c r="H393" s="493"/>
      <c r="I393" s="289"/>
      <c r="J393" s="288"/>
      <c r="K393" s="5"/>
      <c r="L393" s="5"/>
      <c r="M393" s="5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</row>
    <row r="394" spans="1:25" ht="14.25" customHeight="1" x14ac:dyDescent="0.3">
      <c r="A394" s="69"/>
      <c r="B394" s="493"/>
      <c r="C394" s="493"/>
      <c r="D394" s="494"/>
      <c r="E394" s="493"/>
      <c r="F394" s="494"/>
      <c r="G394" s="493"/>
      <c r="H394" s="493"/>
      <c r="I394" s="289"/>
      <c r="J394" s="288"/>
      <c r="K394" s="5"/>
      <c r="L394" s="5"/>
      <c r="M394" s="5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</row>
    <row r="395" spans="1:25" ht="14.25" customHeight="1" x14ac:dyDescent="0.3">
      <c r="A395" s="69"/>
      <c r="B395" s="493"/>
      <c r="C395" s="493"/>
      <c r="D395" s="494"/>
      <c r="E395" s="493"/>
      <c r="F395" s="494"/>
      <c r="G395" s="493"/>
      <c r="H395" s="493"/>
      <c r="I395" s="289"/>
      <c r="J395" s="288"/>
      <c r="K395" s="5"/>
      <c r="L395" s="5"/>
      <c r="M395" s="5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</row>
    <row r="396" spans="1:25" ht="14.25" customHeight="1" x14ac:dyDescent="0.3">
      <c r="A396" s="69"/>
      <c r="B396" s="493"/>
      <c r="C396" s="493"/>
      <c r="D396" s="494"/>
      <c r="E396" s="493"/>
      <c r="F396" s="494"/>
      <c r="G396" s="493"/>
      <c r="H396" s="493"/>
      <c r="I396" s="289"/>
      <c r="J396" s="288"/>
      <c r="K396" s="5"/>
      <c r="L396" s="5"/>
      <c r="M396" s="5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</row>
    <row r="397" spans="1:25" ht="14.25" customHeight="1" x14ac:dyDescent="0.3">
      <c r="A397" s="69"/>
      <c r="B397" s="493"/>
      <c r="C397" s="493"/>
      <c r="D397" s="494"/>
      <c r="E397" s="493"/>
      <c r="F397" s="494"/>
      <c r="G397" s="493"/>
      <c r="H397" s="493"/>
      <c r="I397" s="289"/>
      <c r="J397" s="288"/>
      <c r="K397" s="5"/>
      <c r="L397" s="5"/>
      <c r="M397" s="5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</row>
    <row r="398" spans="1:25" ht="14.25" customHeight="1" x14ac:dyDescent="0.3">
      <c r="A398" s="69"/>
      <c r="B398" s="493"/>
      <c r="C398" s="493"/>
      <c r="D398" s="494"/>
      <c r="E398" s="493"/>
      <c r="F398" s="494"/>
      <c r="G398" s="493"/>
      <c r="H398" s="493"/>
      <c r="I398" s="289"/>
      <c r="J398" s="288"/>
      <c r="K398" s="5"/>
      <c r="L398" s="5"/>
      <c r="M398" s="5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</row>
    <row r="399" spans="1:25" ht="14.25" customHeight="1" x14ac:dyDescent="0.3">
      <c r="A399" s="69"/>
      <c r="B399" s="493"/>
      <c r="C399" s="493"/>
      <c r="D399" s="494"/>
      <c r="E399" s="493"/>
      <c r="F399" s="494"/>
      <c r="G399" s="493"/>
      <c r="H399" s="493"/>
      <c r="I399" s="289"/>
      <c r="J399" s="288"/>
      <c r="K399" s="5"/>
      <c r="L399" s="5"/>
      <c r="M399" s="5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</row>
    <row r="400" spans="1:25" ht="14.25" customHeight="1" x14ac:dyDescent="0.3">
      <c r="A400" s="69"/>
      <c r="B400" s="493"/>
      <c r="C400" s="493"/>
      <c r="D400" s="494"/>
      <c r="E400" s="493"/>
      <c r="F400" s="494"/>
      <c r="G400" s="493"/>
      <c r="H400" s="493"/>
      <c r="I400" s="289"/>
      <c r="J400" s="288"/>
      <c r="K400" s="5"/>
      <c r="L400" s="5"/>
      <c r="M400" s="5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</row>
    <row r="401" spans="1:25" ht="14.25" customHeight="1" x14ac:dyDescent="0.3">
      <c r="A401" s="69"/>
      <c r="B401" s="493"/>
      <c r="C401" s="493"/>
      <c r="D401" s="494"/>
      <c r="E401" s="493"/>
      <c r="F401" s="494"/>
      <c r="G401" s="493"/>
      <c r="H401" s="493"/>
      <c r="I401" s="289"/>
      <c r="J401" s="288"/>
      <c r="K401" s="5"/>
      <c r="L401" s="5"/>
      <c r="M401" s="5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</row>
    <row r="402" spans="1:25" ht="14.25" customHeight="1" x14ac:dyDescent="0.3">
      <c r="A402" s="69"/>
      <c r="B402" s="493"/>
      <c r="C402" s="493"/>
      <c r="D402" s="494"/>
      <c r="E402" s="493"/>
      <c r="F402" s="494"/>
      <c r="G402" s="493"/>
      <c r="H402" s="493"/>
      <c r="I402" s="289"/>
      <c r="J402" s="288"/>
      <c r="K402" s="5"/>
      <c r="L402" s="5"/>
      <c r="M402" s="5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</row>
    <row r="403" spans="1:25" ht="14.25" customHeight="1" x14ac:dyDescent="0.3">
      <c r="A403" s="69"/>
      <c r="B403" s="493"/>
      <c r="C403" s="493"/>
      <c r="D403" s="494"/>
      <c r="E403" s="493"/>
      <c r="F403" s="494"/>
      <c r="G403" s="493"/>
      <c r="H403" s="493"/>
      <c r="I403" s="289"/>
      <c r="J403" s="288"/>
      <c r="K403" s="5"/>
      <c r="L403" s="5"/>
      <c r="M403" s="5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</row>
    <row r="404" spans="1:25" ht="14.25" customHeight="1" x14ac:dyDescent="0.3">
      <c r="A404" s="69"/>
      <c r="B404" s="493"/>
      <c r="C404" s="493"/>
      <c r="D404" s="494"/>
      <c r="E404" s="493"/>
      <c r="F404" s="494"/>
      <c r="G404" s="493"/>
      <c r="H404" s="493"/>
      <c r="I404" s="289"/>
      <c r="J404" s="288"/>
      <c r="K404" s="5"/>
      <c r="L404" s="5"/>
      <c r="M404" s="5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</row>
    <row r="405" spans="1:25" ht="14.25" customHeight="1" x14ac:dyDescent="0.3">
      <c r="A405" s="69"/>
      <c r="B405" s="493"/>
      <c r="C405" s="493"/>
      <c r="D405" s="494"/>
      <c r="E405" s="493"/>
      <c r="F405" s="494"/>
      <c r="G405" s="493"/>
      <c r="H405" s="493"/>
      <c r="I405" s="289"/>
      <c r="J405" s="288"/>
      <c r="K405" s="5"/>
      <c r="L405" s="5"/>
      <c r="M405" s="5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</row>
    <row r="406" spans="1:25" ht="14.25" customHeight="1" x14ac:dyDescent="0.3">
      <c r="A406" s="69"/>
      <c r="B406" s="493"/>
      <c r="C406" s="493"/>
      <c r="D406" s="494"/>
      <c r="E406" s="493"/>
      <c r="F406" s="494"/>
      <c r="G406" s="493"/>
      <c r="H406" s="493"/>
      <c r="I406" s="289"/>
      <c r="J406" s="288"/>
      <c r="K406" s="5"/>
      <c r="L406" s="5"/>
      <c r="M406" s="5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</row>
    <row r="407" spans="1:25" ht="14.25" customHeight="1" x14ac:dyDescent="0.3">
      <c r="A407" s="69"/>
      <c r="B407" s="493"/>
      <c r="C407" s="493"/>
      <c r="D407" s="494"/>
      <c r="E407" s="493"/>
      <c r="F407" s="494"/>
      <c r="G407" s="493"/>
      <c r="H407" s="493"/>
      <c r="I407" s="289"/>
      <c r="J407" s="288"/>
      <c r="K407" s="5"/>
      <c r="L407" s="5"/>
      <c r="M407" s="5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</row>
    <row r="408" spans="1:25" ht="14.25" customHeight="1" x14ac:dyDescent="0.3">
      <c r="A408" s="69"/>
      <c r="B408" s="493"/>
      <c r="C408" s="493"/>
      <c r="D408" s="494"/>
      <c r="E408" s="493"/>
      <c r="F408" s="494"/>
      <c r="G408" s="493"/>
      <c r="H408" s="493"/>
      <c r="I408" s="289"/>
      <c r="J408" s="288"/>
      <c r="K408" s="5"/>
      <c r="L408" s="5"/>
      <c r="M408" s="5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</row>
    <row r="409" spans="1:25" ht="14.25" customHeight="1" x14ac:dyDescent="0.3">
      <c r="A409" s="69"/>
      <c r="B409" s="493"/>
      <c r="C409" s="493"/>
      <c r="D409" s="494"/>
      <c r="E409" s="493"/>
      <c r="F409" s="494"/>
      <c r="G409" s="493"/>
      <c r="H409" s="493"/>
      <c r="I409" s="289"/>
      <c r="J409" s="288"/>
      <c r="K409" s="5"/>
      <c r="L409" s="5"/>
      <c r="M409" s="5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</row>
    <row r="410" spans="1:25" ht="14.25" customHeight="1" x14ac:dyDescent="0.3">
      <c r="A410" s="69"/>
      <c r="B410" s="493"/>
      <c r="C410" s="493"/>
      <c r="D410" s="494"/>
      <c r="E410" s="493"/>
      <c r="F410" s="494"/>
      <c r="G410" s="493"/>
      <c r="H410" s="493"/>
      <c r="I410" s="289"/>
      <c r="J410" s="288"/>
      <c r="K410" s="5"/>
      <c r="L410" s="5"/>
      <c r="M410" s="5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</row>
    <row r="411" spans="1:25" ht="14.25" customHeight="1" x14ac:dyDescent="0.3">
      <c r="A411" s="69"/>
      <c r="B411" s="493"/>
      <c r="C411" s="493"/>
      <c r="D411" s="494"/>
      <c r="E411" s="493"/>
      <c r="F411" s="494"/>
      <c r="G411" s="493"/>
      <c r="H411" s="493"/>
      <c r="I411" s="289"/>
      <c r="J411" s="288"/>
      <c r="K411" s="5"/>
      <c r="L411" s="5"/>
      <c r="M411" s="5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</row>
    <row r="412" spans="1:25" ht="14.25" customHeight="1" x14ac:dyDescent="0.3">
      <c r="A412" s="69"/>
      <c r="B412" s="493"/>
      <c r="C412" s="493"/>
      <c r="D412" s="494"/>
      <c r="E412" s="493"/>
      <c r="F412" s="494"/>
      <c r="G412" s="493"/>
      <c r="H412" s="493"/>
      <c r="I412" s="289"/>
      <c r="J412" s="288"/>
      <c r="K412" s="5"/>
      <c r="L412" s="5"/>
      <c r="M412" s="5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</row>
    <row r="413" spans="1:25" ht="14.25" customHeight="1" x14ac:dyDescent="0.3">
      <c r="A413" s="69"/>
      <c r="B413" s="493"/>
      <c r="C413" s="493"/>
      <c r="D413" s="494"/>
      <c r="E413" s="493"/>
      <c r="F413" s="494"/>
      <c r="G413" s="493"/>
      <c r="H413" s="493"/>
      <c r="I413" s="289"/>
      <c r="J413" s="288"/>
      <c r="K413" s="5"/>
      <c r="L413" s="5"/>
      <c r="M413" s="5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</row>
    <row r="414" spans="1:25" ht="14.25" customHeight="1" x14ac:dyDescent="0.3">
      <c r="A414" s="69"/>
      <c r="B414" s="493"/>
      <c r="C414" s="493"/>
      <c r="D414" s="494"/>
      <c r="E414" s="493"/>
      <c r="F414" s="494"/>
      <c r="G414" s="493"/>
      <c r="H414" s="493"/>
      <c r="I414" s="289"/>
      <c r="J414" s="288"/>
      <c r="K414" s="5"/>
      <c r="L414" s="5"/>
      <c r="M414" s="5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</row>
    <row r="415" spans="1:25" ht="14.25" customHeight="1" x14ac:dyDescent="0.3">
      <c r="A415" s="69"/>
      <c r="B415" s="493"/>
      <c r="C415" s="493"/>
      <c r="D415" s="494"/>
      <c r="E415" s="493"/>
      <c r="F415" s="494"/>
      <c r="G415" s="493"/>
      <c r="H415" s="493"/>
      <c r="I415" s="289"/>
      <c r="J415" s="288"/>
      <c r="K415" s="5"/>
      <c r="L415" s="5"/>
      <c r="M415" s="5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</row>
    <row r="416" spans="1:25" ht="14.25" customHeight="1" x14ac:dyDescent="0.3">
      <c r="A416" s="69"/>
      <c r="B416" s="493"/>
      <c r="C416" s="493"/>
      <c r="D416" s="494"/>
      <c r="E416" s="493"/>
      <c r="F416" s="494"/>
      <c r="G416" s="493"/>
      <c r="H416" s="493"/>
      <c r="I416" s="289"/>
      <c r="J416" s="288"/>
      <c r="K416" s="5"/>
      <c r="L416" s="5"/>
      <c r="M416" s="5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</row>
    <row r="417" spans="1:25" ht="14.25" customHeight="1" x14ac:dyDescent="0.3">
      <c r="A417" s="69"/>
      <c r="B417" s="493"/>
      <c r="C417" s="493"/>
      <c r="D417" s="494"/>
      <c r="E417" s="493"/>
      <c r="F417" s="494"/>
      <c r="G417" s="493"/>
      <c r="H417" s="493"/>
      <c r="I417" s="289"/>
      <c r="J417" s="288"/>
      <c r="K417" s="5"/>
      <c r="L417" s="5"/>
      <c r="M417" s="5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</row>
    <row r="418" spans="1:25" ht="14.25" customHeight="1" x14ac:dyDescent="0.3">
      <c r="A418" s="69"/>
      <c r="B418" s="493"/>
      <c r="C418" s="493"/>
      <c r="D418" s="494"/>
      <c r="E418" s="493"/>
      <c r="F418" s="494"/>
      <c r="G418" s="493"/>
      <c r="H418" s="493"/>
      <c r="I418" s="289"/>
      <c r="J418" s="288"/>
      <c r="K418" s="5"/>
      <c r="L418" s="5"/>
      <c r="M418" s="5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</row>
    <row r="419" spans="1:25" ht="14.25" customHeight="1" x14ac:dyDescent="0.3">
      <c r="A419" s="69"/>
      <c r="B419" s="493"/>
      <c r="C419" s="493"/>
      <c r="D419" s="494"/>
      <c r="E419" s="493"/>
      <c r="F419" s="494"/>
      <c r="G419" s="493"/>
      <c r="H419" s="493"/>
      <c r="I419" s="289"/>
      <c r="J419" s="288"/>
      <c r="K419" s="5"/>
      <c r="L419" s="5"/>
      <c r="M419" s="5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</row>
    <row r="420" spans="1:25" ht="14.25" customHeight="1" x14ac:dyDescent="0.3">
      <c r="A420" s="69"/>
      <c r="B420" s="493"/>
      <c r="C420" s="493"/>
      <c r="D420" s="494"/>
      <c r="E420" s="493"/>
      <c r="F420" s="494"/>
      <c r="G420" s="493"/>
      <c r="H420" s="493"/>
      <c r="I420" s="289"/>
      <c r="J420" s="288"/>
      <c r="K420" s="5"/>
      <c r="L420" s="5"/>
      <c r="M420" s="5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</row>
    <row r="421" spans="1:25" ht="14.25" customHeight="1" x14ac:dyDescent="0.3">
      <c r="A421" s="69"/>
      <c r="B421" s="493"/>
      <c r="C421" s="493"/>
      <c r="D421" s="494"/>
      <c r="E421" s="493"/>
      <c r="F421" s="494"/>
      <c r="G421" s="493"/>
      <c r="H421" s="493"/>
      <c r="I421" s="289"/>
      <c r="J421" s="288"/>
      <c r="K421" s="5"/>
      <c r="L421" s="5"/>
      <c r="M421" s="5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</row>
    <row r="422" spans="1:25" ht="14.25" customHeight="1" x14ac:dyDescent="0.3">
      <c r="A422" s="69"/>
      <c r="B422" s="493"/>
      <c r="C422" s="493"/>
      <c r="D422" s="494"/>
      <c r="E422" s="493"/>
      <c r="F422" s="494"/>
      <c r="G422" s="493"/>
      <c r="H422" s="493"/>
      <c r="I422" s="289"/>
      <c r="J422" s="288"/>
      <c r="K422" s="5"/>
      <c r="L422" s="5"/>
      <c r="M422" s="5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</row>
    <row r="423" spans="1:25" ht="14.25" customHeight="1" x14ac:dyDescent="0.3">
      <c r="A423" s="69"/>
      <c r="B423" s="493"/>
      <c r="C423" s="493"/>
      <c r="D423" s="494"/>
      <c r="E423" s="493"/>
      <c r="F423" s="494"/>
      <c r="G423" s="493"/>
      <c r="H423" s="493"/>
      <c r="I423" s="289"/>
      <c r="J423" s="288"/>
      <c r="K423" s="5"/>
      <c r="L423" s="5"/>
      <c r="M423" s="5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</row>
    <row r="424" spans="1:25" ht="14.25" customHeight="1" x14ac:dyDescent="0.3">
      <c r="A424" s="69"/>
      <c r="B424" s="493"/>
      <c r="C424" s="493"/>
      <c r="D424" s="494"/>
      <c r="E424" s="493"/>
      <c r="F424" s="494"/>
      <c r="G424" s="493"/>
      <c r="H424" s="493"/>
      <c r="I424" s="289"/>
      <c r="J424" s="288"/>
      <c r="K424" s="5"/>
      <c r="L424" s="5"/>
      <c r="M424" s="5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</row>
    <row r="425" spans="1:25" ht="14.25" customHeight="1" x14ac:dyDescent="0.3">
      <c r="A425" s="69"/>
      <c r="B425" s="493"/>
      <c r="C425" s="493"/>
      <c r="D425" s="494"/>
      <c r="E425" s="493"/>
      <c r="F425" s="494"/>
      <c r="G425" s="493"/>
      <c r="H425" s="493"/>
      <c r="I425" s="289"/>
      <c r="J425" s="288"/>
      <c r="K425" s="5"/>
      <c r="L425" s="5"/>
      <c r="M425" s="5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</row>
    <row r="426" spans="1:25" ht="14.25" customHeight="1" x14ac:dyDescent="0.3">
      <c r="A426" s="69"/>
      <c r="B426" s="493"/>
      <c r="C426" s="493"/>
      <c r="D426" s="494"/>
      <c r="E426" s="493"/>
      <c r="F426" s="494"/>
      <c r="G426" s="493"/>
      <c r="H426" s="493"/>
      <c r="I426" s="289"/>
      <c r="J426" s="288"/>
      <c r="K426" s="5"/>
      <c r="L426" s="5"/>
      <c r="M426" s="5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</row>
    <row r="427" spans="1:25" ht="14.25" customHeight="1" x14ac:dyDescent="0.3">
      <c r="A427" s="69"/>
      <c r="B427" s="493"/>
      <c r="C427" s="493"/>
      <c r="D427" s="494"/>
      <c r="E427" s="493"/>
      <c r="F427" s="494"/>
      <c r="G427" s="493"/>
      <c r="H427" s="493"/>
      <c r="I427" s="289"/>
      <c r="J427" s="288"/>
      <c r="K427" s="5"/>
      <c r="L427" s="5"/>
      <c r="M427" s="5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</row>
    <row r="428" spans="1:25" ht="14.25" customHeight="1" x14ac:dyDescent="0.3">
      <c r="A428" s="69"/>
      <c r="B428" s="493"/>
      <c r="C428" s="493"/>
      <c r="D428" s="494"/>
      <c r="E428" s="493"/>
      <c r="F428" s="494"/>
      <c r="G428" s="493"/>
      <c r="H428" s="493"/>
      <c r="I428" s="289"/>
      <c r="J428" s="288"/>
      <c r="K428" s="5"/>
      <c r="L428" s="5"/>
      <c r="M428" s="5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</row>
    <row r="429" spans="1:25" ht="14.25" customHeight="1" x14ac:dyDescent="0.3">
      <c r="A429" s="69"/>
      <c r="B429" s="493"/>
      <c r="C429" s="493"/>
      <c r="D429" s="494"/>
      <c r="E429" s="493"/>
      <c r="F429" s="494"/>
      <c r="G429" s="493"/>
      <c r="H429" s="493"/>
      <c r="I429" s="289"/>
      <c r="J429" s="288"/>
      <c r="K429" s="5"/>
      <c r="L429" s="5"/>
      <c r="M429" s="5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</row>
    <row r="430" spans="1:25" ht="14.25" customHeight="1" x14ac:dyDescent="0.3">
      <c r="A430" s="69"/>
      <c r="B430" s="493"/>
      <c r="C430" s="493"/>
      <c r="D430" s="494"/>
      <c r="E430" s="493"/>
      <c r="F430" s="494"/>
      <c r="G430" s="493"/>
      <c r="H430" s="493"/>
      <c r="I430" s="289"/>
      <c r="J430" s="288"/>
      <c r="K430" s="5"/>
      <c r="L430" s="5"/>
      <c r="M430" s="5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</row>
    <row r="431" spans="1:25" ht="14.25" customHeight="1" x14ac:dyDescent="0.3">
      <c r="A431" s="69"/>
      <c r="B431" s="493"/>
      <c r="C431" s="493"/>
      <c r="D431" s="494"/>
      <c r="E431" s="493"/>
      <c r="F431" s="494"/>
      <c r="G431" s="493"/>
      <c r="H431" s="493"/>
      <c r="I431" s="289"/>
      <c r="J431" s="288"/>
      <c r="K431" s="5"/>
      <c r="L431" s="5"/>
      <c r="M431" s="5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</row>
    <row r="432" spans="1:25" ht="14.25" customHeight="1" x14ac:dyDescent="0.3">
      <c r="A432" s="69"/>
      <c r="B432" s="493"/>
      <c r="C432" s="493"/>
      <c r="D432" s="494"/>
      <c r="E432" s="493"/>
      <c r="F432" s="494"/>
      <c r="G432" s="493"/>
      <c r="H432" s="493"/>
      <c r="I432" s="289"/>
      <c r="J432" s="288"/>
      <c r="K432" s="5"/>
      <c r="L432" s="5"/>
      <c r="M432" s="5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</row>
    <row r="433" spans="1:25" ht="14.25" customHeight="1" x14ac:dyDescent="0.3">
      <c r="A433" s="69"/>
      <c r="B433" s="493"/>
      <c r="C433" s="493"/>
      <c r="D433" s="494"/>
      <c r="E433" s="493"/>
      <c r="F433" s="494"/>
      <c r="G433" s="493"/>
      <c r="H433" s="493"/>
      <c r="I433" s="289"/>
      <c r="J433" s="288"/>
      <c r="K433" s="5"/>
      <c r="L433" s="5"/>
      <c r="M433" s="5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</row>
    <row r="434" spans="1:25" ht="14.25" customHeight="1" x14ac:dyDescent="0.3">
      <c r="A434" s="69"/>
      <c r="B434" s="493"/>
      <c r="C434" s="493"/>
      <c r="D434" s="494"/>
      <c r="E434" s="493"/>
      <c r="F434" s="494"/>
      <c r="G434" s="493"/>
      <c r="H434" s="493"/>
      <c r="I434" s="289"/>
      <c r="J434" s="288"/>
      <c r="K434" s="5"/>
      <c r="L434" s="5"/>
      <c r="M434" s="5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</row>
    <row r="435" spans="1:25" ht="14.25" customHeight="1" x14ac:dyDescent="0.3">
      <c r="A435" s="69"/>
      <c r="B435" s="493"/>
      <c r="C435" s="493"/>
      <c r="D435" s="494"/>
      <c r="E435" s="493"/>
      <c r="F435" s="494"/>
      <c r="G435" s="493"/>
      <c r="H435" s="493"/>
      <c r="I435" s="289"/>
      <c r="J435" s="288"/>
      <c r="K435" s="5"/>
      <c r="L435" s="5"/>
      <c r="M435" s="5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</row>
    <row r="436" spans="1:25" ht="14.25" customHeight="1" x14ac:dyDescent="0.3">
      <c r="A436" s="69"/>
      <c r="B436" s="493"/>
      <c r="C436" s="493"/>
      <c r="D436" s="494"/>
      <c r="E436" s="493"/>
      <c r="F436" s="494"/>
      <c r="G436" s="493"/>
      <c r="H436" s="493"/>
      <c r="I436" s="289"/>
      <c r="J436" s="288"/>
      <c r="K436" s="5"/>
      <c r="L436" s="5"/>
      <c r="M436" s="5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</row>
    <row r="437" spans="1:25" ht="14.25" customHeight="1" x14ac:dyDescent="0.3">
      <c r="A437" s="69"/>
      <c r="B437" s="493"/>
      <c r="C437" s="493"/>
      <c r="D437" s="494"/>
      <c r="E437" s="493"/>
      <c r="F437" s="494"/>
      <c r="G437" s="493"/>
      <c r="H437" s="493"/>
      <c r="I437" s="289"/>
      <c r="J437" s="288"/>
      <c r="K437" s="5"/>
      <c r="L437" s="5"/>
      <c r="M437" s="5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</row>
    <row r="438" spans="1:25" ht="14.25" customHeight="1" x14ac:dyDescent="0.3">
      <c r="A438" s="69"/>
      <c r="B438" s="493"/>
      <c r="C438" s="493"/>
      <c r="D438" s="494"/>
      <c r="E438" s="493"/>
      <c r="F438" s="494"/>
      <c r="G438" s="493"/>
      <c r="H438" s="493"/>
      <c r="I438" s="289"/>
      <c r="J438" s="288"/>
      <c r="K438" s="5"/>
      <c r="L438" s="5"/>
      <c r="M438" s="5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</row>
    <row r="439" spans="1:25" ht="14.25" customHeight="1" x14ac:dyDescent="0.3">
      <c r="A439" s="69"/>
      <c r="B439" s="493"/>
      <c r="C439" s="493"/>
      <c r="D439" s="494"/>
      <c r="E439" s="493"/>
      <c r="F439" s="494"/>
      <c r="G439" s="493"/>
      <c r="H439" s="493"/>
      <c r="I439" s="289"/>
      <c r="J439" s="288"/>
      <c r="K439" s="5"/>
      <c r="L439" s="5"/>
      <c r="M439" s="5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</row>
    <row r="440" spans="1:25" ht="14.25" customHeight="1" x14ac:dyDescent="0.3">
      <c r="A440" s="69"/>
      <c r="B440" s="493"/>
      <c r="C440" s="493"/>
      <c r="D440" s="494"/>
      <c r="E440" s="493"/>
      <c r="F440" s="494"/>
      <c r="G440" s="493"/>
      <c r="H440" s="493"/>
      <c r="I440" s="289"/>
      <c r="J440" s="288"/>
      <c r="K440" s="5"/>
      <c r="L440" s="5"/>
      <c r="M440" s="5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</row>
    <row r="441" spans="1:25" ht="14.25" customHeight="1" x14ac:dyDescent="0.3">
      <c r="A441" s="69"/>
      <c r="B441" s="493"/>
      <c r="C441" s="493"/>
      <c r="D441" s="494"/>
      <c r="E441" s="493"/>
      <c r="F441" s="494"/>
      <c r="G441" s="493"/>
      <c r="H441" s="493"/>
      <c r="I441" s="289"/>
      <c r="J441" s="288"/>
      <c r="K441" s="5"/>
      <c r="L441" s="5"/>
      <c r="M441" s="5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</row>
    <row r="442" spans="1:25" ht="14.25" customHeight="1" x14ac:dyDescent="0.3">
      <c r="A442" s="69"/>
      <c r="B442" s="493"/>
      <c r="C442" s="493"/>
      <c r="D442" s="494"/>
      <c r="E442" s="493"/>
      <c r="F442" s="494"/>
      <c r="G442" s="493"/>
      <c r="H442" s="493"/>
      <c r="I442" s="289"/>
      <c r="J442" s="288"/>
      <c r="K442" s="5"/>
      <c r="L442" s="5"/>
      <c r="M442" s="5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</row>
    <row r="443" spans="1:25" ht="14.25" customHeight="1" x14ac:dyDescent="0.3">
      <c r="A443" s="69"/>
      <c r="B443" s="493"/>
      <c r="C443" s="493"/>
      <c r="D443" s="494"/>
      <c r="E443" s="493"/>
      <c r="F443" s="494"/>
      <c r="G443" s="493"/>
      <c r="H443" s="493"/>
      <c r="I443" s="289"/>
      <c r="J443" s="288"/>
      <c r="K443" s="5"/>
      <c r="L443" s="5"/>
      <c r="M443" s="5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</row>
    <row r="444" spans="1:25" ht="14.25" customHeight="1" x14ac:dyDescent="0.3">
      <c r="A444" s="69"/>
      <c r="B444" s="493"/>
      <c r="C444" s="493"/>
      <c r="D444" s="494"/>
      <c r="E444" s="493"/>
      <c r="F444" s="494"/>
      <c r="G444" s="493"/>
      <c r="H444" s="493"/>
      <c r="I444" s="289"/>
      <c r="J444" s="288"/>
      <c r="K444" s="5"/>
      <c r="L444" s="5"/>
      <c r="M444" s="5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</row>
    <row r="445" spans="1:25" ht="14.25" customHeight="1" x14ac:dyDescent="0.3">
      <c r="A445" s="69"/>
      <c r="B445" s="493"/>
      <c r="C445" s="493"/>
      <c r="D445" s="494"/>
      <c r="E445" s="493"/>
      <c r="F445" s="494"/>
      <c r="G445" s="493"/>
      <c r="H445" s="493"/>
      <c r="I445" s="289"/>
      <c r="J445" s="288"/>
      <c r="K445" s="5"/>
      <c r="L445" s="5"/>
      <c r="M445" s="5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</row>
    <row r="446" spans="1:25" ht="14.25" customHeight="1" x14ac:dyDescent="0.3">
      <c r="A446" s="69"/>
      <c r="B446" s="493"/>
      <c r="C446" s="493"/>
      <c r="D446" s="494"/>
      <c r="E446" s="493"/>
      <c r="F446" s="494"/>
      <c r="G446" s="493"/>
      <c r="H446" s="493"/>
      <c r="I446" s="289"/>
      <c r="J446" s="288"/>
      <c r="K446" s="5"/>
      <c r="L446" s="5"/>
      <c r="M446" s="5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</row>
    <row r="447" spans="1:25" ht="14.25" customHeight="1" x14ac:dyDescent="0.3">
      <c r="A447" s="69"/>
      <c r="B447" s="493"/>
      <c r="C447" s="493"/>
      <c r="D447" s="494"/>
      <c r="E447" s="493"/>
      <c r="F447" s="494"/>
      <c r="G447" s="493"/>
      <c r="H447" s="493"/>
      <c r="I447" s="289"/>
      <c r="J447" s="288"/>
      <c r="K447" s="5"/>
      <c r="L447" s="5"/>
      <c r="M447" s="5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</row>
    <row r="448" spans="1:25" ht="14.25" customHeight="1" x14ac:dyDescent="0.3">
      <c r="A448" s="69"/>
      <c r="B448" s="493"/>
      <c r="C448" s="493"/>
      <c r="D448" s="494"/>
      <c r="E448" s="493"/>
      <c r="F448" s="494"/>
      <c r="G448" s="493"/>
      <c r="H448" s="493"/>
      <c r="I448" s="289"/>
      <c r="J448" s="288"/>
      <c r="K448" s="5"/>
      <c r="L448" s="5"/>
      <c r="M448" s="5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</row>
    <row r="449" spans="1:25" ht="14.25" customHeight="1" x14ac:dyDescent="0.3">
      <c r="A449" s="69"/>
      <c r="B449" s="493"/>
      <c r="C449" s="493"/>
      <c r="D449" s="494"/>
      <c r="E449" s="493"/>
      <c r="F449" s="494"/>
      <c r="G449" s="493"/>
      <c r="H449" s="493"/>
      <c r="I449" s="289"/>
      <c r="J449" s="288"/>
      <c r="K449" s="5"/>
      <c r="L449" s="5"/>
      <c r="M449" s="5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</row>
    <row r="450" spans="1:25" ht="14.25" customHeight="1" x14ac:dyDescent="0.3">
      <c r="A450" s="69"/>
      <c r="B450" s="493"/>
      <c r="C450" s="493"/>
      <c r="D450" s="494"/>
      <c r="E450" s="493"/>
      <c r="F450" s="494"/>
      <c r="G450" s="493"/>
      <c r="H450" s="493"/>
      <c r="I450" s="289"/>
      <c r="J450" s="288"/>
      <c r="K450" s="5"/>
      <c r="L450" s="5"/>
      <c r="M450" s="5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</row>
    <row r="451" spans="1:25" ht="14.25" customHeight="1" x14ac:dyDescent="0.3">
      <c r="A451" s="69"/>
      <c r="B451" s="493"/>
      <c r="C451" s="493"/>
      <c r="D451" s="494"/>
      <c r="E451" s="493"/>
      <c r="F451" s="494"/>
      <c r="G451" s="493"/>
      <c r="H451" s="493"/>
      <c r="I451" s="289"/>
      <c r="J451" s="288"/>
      <c r="K451" s="5"/>
      <c r="L451" s="5"/>
      <c r="M451" s="5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</row>
    <row r="452" spans="1:25" ht="14.25" customHeight="1" x14ac:dyDescent="0.3">
      <c r="A452" s="69"/>
      <c r="B452" s="493"/>
      <c r="C452" s="493"/>
      <c r="D452" s="494"/>
      <c r="E452" s="493"/>
      <c r="F452" s="494"/>
      <c r="G452" s="493"/>
      <c r="H452" s="493"/>
      <c r="I452" s="289"/>
      <c r="J452" s="288"/>
      <c r="K452" s="5"/>
      <c r="L452" s="5"/>
      <c r="M452" s="5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</row>
    <row r="453" spans="1:25" ht="14.25" customHeight="1" x14ac:dyDescent="0.3">
      <c r="A453" s="69"/>
      <c r="B453" s="493"/>
      <c r="C453" s="493"/>
      <c r="D453" s="494"/>
      <c r="E453" s="493"/>
      <c r="F453" s="494"/>
      <c r="G453" s="493"/>
      <c r="H453" s="493"/>
      <c r="I453" s="289"/>
      <c r="J453" s="288"/>
      <c r="K453" s="5"/>
      <c r="L453" s="5"/>
      <c r="M453" s="5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</row>
    <row r="454" spans="1:25" ht="14.25" customHeight="1" x14ac:dyDescent="0.3">
      <c r="A454" s="69"/>
      <c r="B454" s="493"/>
      <c r="C454" s="493"/>
      <c r="D454" s="494"/>
      <c r="E454" s="493"/>
      <c r="F454" s="494"/>
      <c r="G454" s="493"/>
      <c r="H454" s="493"/>
      <c r="I454" s="289"/>
      <c r="J454" s="288"/>
      <c r="K454" s="5"/>
      <c r="L454" s="5"/>
      <c r="M454" s="5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</row>
    <row r="455" spans="1:25" ht="14.25" customHeight="1" x14ac:dyDescent="0.3">
      <c r="A455" s="69"/>
      <c r="B455" s="493"/>
      <c r="C455" s="493"/>
      <c r="D455" s="494"/>
      <c r="E455" s="493"/>
      <c r="F455" s="494"/>
      <c r="G455" s="493"/>
      <c r="H455" s="493"/>
      <c r="I455" s="289"/>
      <c r="J455" s="288"/>
      <c r="K455" s="5"/>
      <c r="L455" s="5"/>
      <c r="M455" s="5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</row>
    <row r="456" spans="1:25" ht="14.25" customHeight="1" x14ac:dyDescent="0.3">
      <c r="A456" s="69"/>
      <c r="B456" s="493"/>
      <c r="C456" s="493"/>
      <c r="D456" s="494"/>
      <c r="E456" s="493"/>
      <c r="F456" s="494"/>
      <c r="G456" s="493"/>
      <c r="H456" s="493"/>
      <c r="I456" s="289"/>
      <c r="J456" s="288"/>
      <c r="K456" s="5"/>
      <c r="L456" s="5"/>
      <c r="M456" s="5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</row>
    <row r="457" spans="1:25" ht="14.25" customHeight="1" x14ac:dyDescent="0.3">
      <c r="A457" s="69"/>
      <c r="B457" s="493"/>
      <c r="C457" s="493"/>
      <c r="D457" s="494"/>
      <c r="E457" s="493"/>
      <c r="F457" s="494"/>
      <c r="G457" s="493"/>
      <c r="H457" s="493"/>
      <c r="I457" s="289"/>
      <c r="J457" s="288"/>
      <c r="K457" s="5"/>
      <c r="L457" s="5"/>
      <c r="M457" s="5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</row>
    <row r="458" spans="1:25" ht="14.25" customHeight="1" x14ac:dyDescent="0.3">
      <c r="A458" s="69"/>
      <c r="B458" s="493"/>
      <c r="C458" s="493"/>
      <c r="D458" s="494"/>
      <c r="E458" s="493"/>
      <c r="F458" s="494"/>
      <c r="G458" s="493"/>
      <c r="H458" s="493"/>
      <c r="I458" s="289"/>
      <c r="J458" s="288"/>
      <c r="K458" s="5"/>
      <c r="L458" s="5"/>
      <c r="M458" s="5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</row>
    <row r="459" spans="1:25" ht="14.25" customHeight="1" x14ac:dyDescent="0.3">
      <c r="A459" s="69"/>
      <c r="B459" s="493"/>
      <c r="C459" s="493"/>
      <c r="D459" s="494"/>
      <c r="E459" s="493"/>
      <c r="F459" s="494"/>
      <c r="G459" s="493"/>
      <c r="H459" s="493"/>
      <c r="I459" s="289"/>
      <c r="J459" s="288"/>
      <c r="K459" s="5"/>
      <c r="L459" s="5"/>
      <c r="M459" s="5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</row>
    <row r="460" spans="1:25" ht="14.25" customHeight="1" x14ac:dyDescent="0.3">
      <c r="A460" s="69"/>
      <c r="B460" s="493"/>
      <c r="C460" s="493"/>
      <c r="D460" s="494"/>
      <c r="E460" s="493"/>
      <c r="F460" s="494"/>
      <c r="G460" s="493"/>
      <c r="H460" s="493"/>
      <c r="I460" s="289"/>
      <c r="J460" s="288"/>
      <c r="K460" s="5"/>
      <c r="L460" s="5"/>
      <c r="M460" s="5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</row>
    <row r="461" spans="1:25" ht="14.25" customHeight="1" x14ac:dyDescent="0.3">
      <c r="A461" s="69"/>
      <c r="B461" s="493"/>
      <c r="C461" s="493"/>
      <c r="D461" s="494"/>
      <c r="E461" s="493"/>
      <c r="F461" s="494"/>
      <c r="G461" s="493"/>
      <c r="H461" s="493"/>
      <c r="I461" s="289"/>
      <c r="J461" s="288"/>
      <c r="K461" s="5"/>
      <c r="L461" s="5"/>
      <c r="M461" s="5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</row>
    <row r="462" spans="1:25" ht="14.25" customHeight="1" x14ac:dyDescent="0.3">
      <c r="A462" s="69"/>
      <c r="B462" s="493"/>
      <c r="C462" s="493"/>
      <c r="D462" s="494"/>
      <c r="E462" s="493"/>
      <c r="F462" s="494"/>
      <c r="G462" s="493"/>
      <c r="H462" s="493"/>
      <c r="I462" s="289"/>
      <c r="J462" s="288"/>
      <c r="K462" s="5"/>
      <c r="L462" s="5"/>
      <c r="M462" s="5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</row>
    <row r="463" spans="1:25" ht="14.25" customHeight="1" x14ac:dyDescent="0.3">
      <c r="A463" s="69"/>
      <c r="B463" s="493"/>
      <c r="C463" s="493"/>
      <c r="D463" s="494"/>
      <c r="E463" s="493"/>
      <c r="F463" s="494"/>
      <c r="G463" s="493"/>
      <c r="H463" s="493"/>
      <c r="I463" s="289"/>
      <c r="J463" s="288"/>
      <c r="K463" s="5"/>
      <c r="L463" s="5"/>
      <c r="M463" s="5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</row>
    <row r="464" spans="1:25" ht="14.25" customHeight="1" x14ac:dyDescent="0.3">
      <c r="A464" s="69"/>
      <c r="B464" s="493"/>
      <c r="C464" s="493"/>
      <c r="D464" s="494"/>
      <c r="E464" s="493"/>
      <c r="F464" s="494"/>
      <c r="G464" s="493"/>
      <c r="H464" s="493"/>
      <c r="I464" s="289"/>
      <c r="J464" s="288"/>
      <c r="K464" s="5"/>
      <c r="L464" s="5"/>
      <c r="M464" s="5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</row>
    <row r="465" spans="1:25" ht="14.25" customHeight="1" x14ac:dyDescent="0.3">
      <c r="A465" s="69"/>
      <c r="B465" s="493"/>
      <c r="C465" s="493"/>
      <c r="D465" s="494"/>
      <c r="E465" s="493"/>
      <c r="F465" s="494"/>
      <c r="G465" s="493"/>
      <c r="H465" s="493"/>
      <c r="I465" s="289"/>
      <c r="J465" s="288"/>
      <c r="K465" s="5"/>
      <c r="L465" s="5"/>
      <c r="M465" s="5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</row>
    <row r="466" spans="1:25" ht="14.25" customHeight="1" x14ac:dyDescent="0.3">
      <c r="A466" s="69"/>
      <c r="B466" s="493"/>
      <c r="C466" s="493"/>
      <c r="D466" s="494"/>
      <c r="E466" s="493"/>
      <c r="F466" s="494"/>
      <c r="G466" s="493"/>
      <c r="H466" s="493"/>
      <c r="I466" s="289"/>
      <c r="J466" s="288"/>
      <c r="K466" s="5"/>
      <c r="L466" s="5"/>
      <c r="M466" s="5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</row>
    <row r="467" spans="1:25" ht="14.25" customHeight="1" x14ac:dyDescent="0.3">
      <c r="A467" s="69"/>
      <c r="B467" s="493"/>
      <c r="C467" s="493"/>
      <c r="D467" s="494"/>
      <c r="E467" s="493"/>
      <c r="F467" s="494"/>
      <c r="G467" s="493"/>
      <c r="H467" s="493"/>
      <c r="I467" s="289"/>
      <c r="J467" s="288"/>
      <c r="K467" s="5"/>
      <c r="L467" s="5"/>
      <c r="M467" s="5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</row>
    <row r="468" spans="1:25" ht="14.25" customHeight="1" x14ac:dyDescent="0.3">
      <c r="A468" s="69"/>
      <c r="B468" s="493"/>
      <c r="C468" s="493"/>
      <c r="D468" s="494"/>
      <c r="E468" s="493"/>
      <c r="F468" s="494"/>
      <c r="G468" s="493"/>
      <c r="H468" s="493"/>
      <c r="I468" s="289"/>
      <c r="J468" s="288"/>
      <c r="K468" s="5"/>
      <c r="L468" s="5"/>
      <c r="M468" s="5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</row>
    <row r="469" spans="1:25" ht="14.25" customHeight="1" x14ac:dyDescent="0.3">
      <c r="A469" s="69"/>
      <c r="B469" s="493"/>
      <c r="C469" s="493"/>
      <c r="D469" s="494"/>
      <c r="E469" s="493"/>
      <c r="F469" s="494"/>
      <c r="G469" s="493"/>
      <c r="H469" s="493"/>
      <c r="I469" s="289"/>
      <c r="J469" s="288"/>
      <c r="K469" s="5"/>
      <c r="L469" s="5"/>
      <c r="M469" s="5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</row>
    <row r="470" spans="1:25" ht="14.25" customHeight="1" x14ac:dyDescent="0.3">
      <c r="A470" s="69"/>
      <c r="B470" s="493"/>
      <c r="C470" s="493"/>
      <c r="D470" s="494"/>
      <c r="E470" s="493"/>
      <c r="F470" s="494"/>
      <c r="G470" s="493"/>
      <c r="H470" s="493"/>
      <c r="I470" s="289"/>
      <c r="J470" s="288"/>
      <c r="K470" s="5"/>
      <c r="L470" s="5"/>
      <c r="M470" s="5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</row>
    <row r="471" spans="1:25" ht="14.25" customHeight="1" x14ac:dyDescent="0.3">
      <c r="A471" s="69"/>
      <c r="B471" s="493"/>
      <c r="C471" s="493"/>
      <c r="D471" s="494"/>
      <c r="E471" s="493"/>
      <c r="F471" s="494"/>
      <c r="G471" s="493"/>
      <c r="H471" s="493"/>
      <c r="I471" s="289"/>
      <c r="J471" s="288"/>
      <c r="K471" s="5"/>
      <c r="L471" s="5"/>
      <c r="M471" s="5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</row>
    <row r="472" spans="1:25" ht="14.25" customHeight="1" x14ac:dyDescent="0.3">
      <c r="A472" s="69"/>
      <c r="B472" s="493"/>
      <c r="C472" s="493"/>
      <c r="D472" s="494"/>
      <c r="E472" s="493"/>
      <c r="F472" s="494"/>
      <c r="G472" s="493"/>
      <c r="H472" s="493"/>
      <c r="I472" s="289"/>
      <c r="J472" s="288"/>
      <c r="K472" s="5"/>
      <c r="L472" s="5"/>
      <c r="M472" s="5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</row>
    <row r="473" spans="1:25" ht="14.25" customHeight="1" x14ac:dyDescent="0.3">
      <c r="A473" s="69"/>
      <c r="B473" s="493"/>
      <c r="C473" s="493"/>
      <c r="D473" s="494"/>
      <c r="E473" s="493"/>
      <c r="F473" s="494"/>
      <c r="G473" s="493"/>
      <c r="H473" s="493"/>
      <c r="I473" s="289"/>
      <c r="J473" s="288"/>
      <c r="K473" s="5"/>
      <c r="L473" s="5"/>
      <c r="M473" s="5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</row>
    <row r="474" spans="1:25" ht="14.25" customHeight="1" x14ac:dyDescent="0.3">
      <c r="A474" s="69"/>
      <c r="B474" s="493"/>
      <c r="C474" s="493"/>
      <c r="D474" s="494"/>
      <c r="E474" s="493"/>
      <c r="F474" s="494"/>
      <c r="G474" s="493"/>
      <c r="H474" s="493"/>
      <c r="I474" s="289"/>
      <c r="J474" s="288"/>
      <c r="K474" s="5"/>
      <c r="L474" s="5"/>
      <c r="M474" s="5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</row>
    <row r="475" spans="1:25" ht="14.25" customHeight="1" x14ac:dyDescent="0.3">
      <c r="A475" s="69"/>
      <c r="B475" s="493"/>
      <c r="C475" s="493"/>
      <c r="D475" s="494"/>
      <c r="E475" s="493"/>
      <c r="F475" s="494"/>
      <c r="G475" s="493"/>
      <c r="H475" s="493"/>
      <c r="I475" s="289"/>
      <c r="J475" s="288"/>
      <c r="K475" s="5"/>
      <c r="L475" s="5"/>
      <c r="M475" s="5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</row>
    <row r="476" spans="1:25" ht="14.25" customHeight="1" x14ac:dyDescent="0.3">
      <c r="A476" s="69"/>
      <c r="B476" s="493"/>
      <c r="C476" s="493"/>
      <c r="D476" s="494"/>
      <c r="E476" s="493"/>
      <c r="F476" s="494"/>
      <c r="G476" s="493"/>
      <c r="H476" s="493"/>
      <c r="I476" s="289"/>
      <c r="J476" s="288"/>
      <c r="K476" s="5"/>
      <c r="L476" s="5"/>
      <c r="M476" s="5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</row>
    <row r="477" spans="1:25" ht="14.25" customHeight="1" x14ac:dyDescent="0.3">
      <c r="A477" s="69"/>
      <c r="B477" s="493"/>
      <c r="C477" s="493"/>
      <c r="D477" s="494"/>
      <c r="E477" s="493"/>
      <c r="F477" s="494"/>
      <c r="G477" s="493"/>
      <c r="H477" s="493"/>
      <c r="I477" s="289"/>
      <c r="J477" s="288"/>
      <c r="K477" s="5"/>
      <c r="L477" s="5"/>
      <c r="M477" s="5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</row>
    <row r="478" spans="1:25" ht="14.25" customHeight="1" x14ac:dyDescent="0.3">
      <c r="A478" s="69"/>
      <c r="B478" s="493"/>
      <c r="C478" s="493"/>
      <c r="D478" s="494"/>
      <c r="E478" s="493"/>
      <c r="F478" s="494"/>
      <c r="G478" s="493"/>
      <c r="H478" s="493"/>
      <c r="I478" s="289"/>
      <c r="J478" s="288"/>
      <c r="K478" s="5"/>
      <c r="L478" s="5"/>
      <c r="M478" s="5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</row>
    <row r="479" spans="1:25" ht="14.25" customHeight="1" x14ac:dyDescent="0.3">
      <c r="A479" s="69"/>
      <c r="B479" s="493"/>
      <c r="C479" s="493"/>
      <c r="D479" s="494"/>
      <c r="E479" s="493"/>
      <c r="F479" s="494"/>
      <c r="G479" s="493"/>
      <c r="H479" s="493"/>
      <c r="I479" s="289"/>
      <c r="J479" s="288"/>
      <c r="K479" s="5"/>
      <c r="L479" s="5"/>
      <c r="M479" s="5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</row>
    <row r="480" spans="1:25" ht="14.25" customHeight="1" x14ac:dyDescent="0.3">
      <c r="A480" s="69"/>
      <c r="B480" s="493"/>
      <c r="C480" s="493"/>
      <c r="D480" s="494"/>
      <c r="E480" s="493"/>
      <c r="F480" s="494"/>
      <c r="G480" s="493"/>
      <c r="H480" s="493"/>
      <c r="I480" s="289"/>
      <c r="J480" s="288"/>
      <c r="K480" s="5"/>
      <c r="L480" s="5"/>
      <c r="M480" s="5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</row>
    <row r="481" spans="1:25" ht="14.25" customHeight="1" x14ac:dyDescent="0.3">
      <c r="A481" s="69"/>
      <c r="B481" s="493"/>
      <c r="C481" s="493"/>
      <c r="D481" s="494"/>
      <c r="E481" s="493"/>
      <c r="F481" s="494"/>
      <c r="G481" s="493"/>
      <c r="H481" s="493"/>
      <c r="I481" s="289"/>
      <c r="J481" s="288"/>
      <c r="K481" s="5"/>
      <c r="L481" s="5"/>
      <c r="M481" s="5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</row>
    <row r="482" spans="1:25" ht="14.25" customHeight="1" x14ac:dyDescent="0.3">
      <c r="A482" s="69"/>
      <c r="B482" s="493"/>
      <c r="C482" s="493"/>
      <c r="D482" s="494"/>
      <c r="E482" s="493"/>
      <c r="F482" s="494"/>
      <c r="G482" s="493"/>
      <c r="H482" s="493"/>
      <c r="I482" s="289"/>
      <c r="J482" s="288"/>
      <c r="K482" s="5"/>
      <c r="L482" s="5"/>
      <c r="M482" s="5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</row>
    <row r="483" spans="1:25" ht="14.25" customHeight="1" x14ac:dyDescent="0.3">
      <c r="A483" s="69"/>
      <c r="B483" s="493"/>
      <c r="C483" s="493"/>
      <c r="D483" s="494"/>
      <c r="E483" s="493"/>
      <c r="F483" s="494"/>
      <c r="G483" s="493"/>
      <c r="H483" s="493"/>
      <c r="I483" s="289"/>
      <c r="J483" s="288"/>
      <c r="K483" s="5"/>
      <c r="L483" s="5"/>
      <c r="M483" s="5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</row>
    <row r="484" spans="1:25" ht="14.25" customHeight="1" x14ac:dyDescent="0.3">
      <c r="A484" s="69"/>
      <c r="B484" s="493"/>
      <c r="C484" s="493"/>
      <c r="D484" s="494"/>
      <c r="E484" s="493"/>
      <c r="F484" s="494"/>
      <c r="G484" s="493"/>
      <c r="H484" s="493"/>
      <c r="I484" s="289"/>
      <c r="J484" s="288"/>
      <c r="K484" s="5"/>
      <c r="L484" s="5"/>
      <c r="M484" s="5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</row>
    <row r="485" spans="1:25" ht="14.25" customHeight="1" x14ac:dyDescent="0.3">
      <c r="A485" s="69"/>
      <c r="B485" s="493"/>
      <c r="C485" s="493"/>
      <c r="D485" s="494"/>
      <c r="E485" s="493"/>
      <c r="F485" s="494"/>
      <c r="G485" s="493"/>
      <c r="H485" s="493"/>
      <c r="I485" s="289"/>
      <c r="J485" s="288"/>
      <c r="K485" s="5"/>
      <c r="L485" s="5"/>
      <c r="M485" s="5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</row>
    <row r="486" spans="1:25" ht="14.25" customHeight="1" x14ac:dyDescent="0.3">
      <c r="A486" s="69"/>
      <c r="B486" s="493"/>
      <c r="C486" s="493"/>
      <c r="D486" s="494"/>
      <c r="E486" s="493"/>
      <c r="F486" s="494"/>
      <c r="G486" s="493"/>
      <c r="H486" s="493"/>
      <c r="I486" s="289"/>
      <c r="J486" s="288"/>
      <c r="K486" s="5"/>
      <c r="L486" s="5"/>
      <c r="M486" s="5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</row>
    <row r="487" spans="1:25" ht="14.25" customHeight="1" x14ac:dyDescent="0.3">
      <c r="A487" s="69"/>
      <c r="B487" s="493"/>
      <c r="C487" s="493"/>
      <c r="D487" s="494"/>
      <c r="E487" s="493"/>
      <c r="F487" s="494"/>
      <c r="G487" s="493"/>
      <c r="H487" s="493"/>
      <c r="I487" s="289"/>
      <c r="J487" s="288"/>
      <c r="K487" s="5"/>
      <c r="L487" s="5"/>
      <c r="M487" s="5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</row>
    <row r="488" spans="1:25" ht="14.25" customHeight="1" x14ac:dyDescent="0.3">
      <c r="A488" s="69"/>
      <c r="B488" s="493"/>
      <c r="C488" s="493"/>
      <c r="D488" s="494"/>
      <c r="E488" s="493"/>
      <c r="F488" s="494"/>
      <c r="G488" s="493"/>
      <c r="H488" s="493"/>
      <c r="I488" s="289"/>
      <c r="J488" s="288"/>
      <c r="K488" s="5"/>
      <c r="L488" s="5"/>
      <c r="M488" s="5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</row>
    <row r="489" spans="1:25" ht="14.25" customHeight="1" x14ac:dyDescent="0.3">
      <c r="A489" s="69"/>
      <c r="B489" s="493"/>
      <c r="C489" s="493"/>
      <c r="D489" s="494"/>
      <c r="E489" s="493"/>
      <c r="F489" s="494"/>
      <c r="G489" s="493"/>
      <c r="H489" s="493"/>
      <c r="I489" s="289"/>
      <c r="J489" s="288"/>
      <c r="K489" s="5"/>
      <c r="L489" s="5"/>
      <c r="M489" s="5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</row>
    <row r="490" spans="1:25" ht="14.25" customHeight="1" x14ac:dyDescent="0.3">
      <c r="A490" s="69"/>
      <c r="B490" s="493"/>
      <c r="C490" s="493"/>
      <c r="D490" s="494"/>
      <c r="E490" s="493"/>
      <c r="F490" s="494"/>
      <c r="G490" s="493"/>
      <c r="H490" s="493"/>
      <c r="I490" s="289"/>
      <c r="J490" s="288"/>
      <c r="K490" s="5"/>
      <c r="L490" s="5"/>
      <c r="M490" s="5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</row>
    <row r="491" spans="1:25" ht="14.25" customHeight="1" x14ac:dyDescent="0.3">
      <c r="A491" s="69"/>
      <c r="B491" s="493"/>
      <c r="C491" s="493"/>
      <c r="D491" s="494"/>
      <c r="E491" s="493"/>
      <c r="F491" s="494"/>
      <c r="G491" s="493"/>
      <c r="H491" s="493"/>
      <c r="I491" s="289"/>
      <c r="J491" s="288"/>
      <c r="K491" s="5"/>
      <c r="L491" s="5"/>
      <c r="M491" s="5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</row>
    <row r="492" spans="1:25" ht="14.25" customHeight="1" x14ac:dyDescent="0.3">
      <c r="A492" s="69"/>
      <c r="B492" s="493"/>
      <c r="C492" s="493"/>
      <c r="D492" s="494"/>
      <c r="E492" s="493"/>
      <c r="F492" s="494"/>
      <c r="G492" s="493"/>
      <c r="H492" s="493"/>
      <c r="I492" s="289"/>
      <c r="J492" s="288"/>
      <c r="K492" s="5"/>
      <c r="L492" s="5"/>
      <c r="M492" s="5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</row>
    <row r="493" spans="1:25" ht="14.25" customHeight="1" x14ac:dyDescent="0.3">
      <c r="A493" s="69"/>
      <c r="B493" s="493"/>
      <c r="C493" s="493"/>
      <c r="D493" s="494"/>
      <c r="E493" s="493"/>
      <c r="F493" s="494"/>
      <c r="G493" s="493"/>
      <c r="H493" s="493"/>
      <c r="I493" s="289"/>
      <c r="J493" s="288"/>
      <c r="K493" s="5"/>
      <c r="L493" s="5"/>
      <c r="M493" s="5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</row>
    <row r="494" spans="1:25" ht="14.25" customHeight="1" x14ac:dyDescent="0.3">
      <c r="A494" s="69"/>
      <c r="B494" s="493"/>
      <c r="C494" s="493"/>
      <c r="D494" s="494"/>
      <c r="E494" s="493"/>
      <c r="F494" s="494"/>
      <c r="G494" s="493"/>
      <c r="H494" s="493"/>
      <c r="I494" s="289"/>
      <c r="J494" s="288"/>
      <c r="K494" s="5"/>
      <c r="L494" s="5"/>
      <c r="M494" s="5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</row>
    <row r="495" spans="1:25" ht="14.25" customHeight="1" x14ac:dyDescent="0.3">
      <c r="A495" s="69"/>
      <c r="B495" s="493"/>
      <c r="C495" s="493"/>
      <c r="D495" s="494"/>
      <c r="E495" s="493"/>
      <c r="F495" s="494"/>
      <c r="G495" s="493"/>
      <c r="H495" s="493"/>
      <c r="I495" s="289"/>
      <c r="J495" s="288"/>
      <c r="K495" s="5"/>
      <c r="L495" s="5"/>
      <c r="M495" s="5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</row>
    <row r="496" spans="1:25" ht="14.25" customHeight="1" x14ac:dyDescent="0.3">
      <c r="A496" s="69"/>
      <c r="B496" s="493"/>
      <c r="C496" s="493"/>
      <c r="D496" s="494"/>
      <c r="E496" s="493"/>
      <c r="F496" s="494"/>
      <c r="G496" s="493"/>
      <c r="H496" s="493"/>
      <c r="I496" s="289"/>
      <c r="J496" s="288"/>
      <c r="K496" s="5"/>
      <c r="L496" s="5"/>
      <c r="M496" s="5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</row>
    <row r="497" spans="1:25" ht="14.25" customHeight="1" x14ac:dyDescent="0.3">
      <c r="A497" s="69"/>
      <c r="B497" s="493"/>
      <c r="C497" s="493"/>
      <c r="D497" s="494"/>
      <c r="E497" s="493"/>
      <c r="F497" s="494"/>
      <c r="G497" s="493"/>
      <c r="H497" s="493"/>
      <c r="I497" s="289"/>
      <c r="J497" s="288"/>
      <c r="K497" s="5"/>
      <c r="L497" s="5"/>
      <c r="M497" s="5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</row>
    <row r="498" spans="1:25" ht="14.25" customHeight="1" x14ac:dyDescent="0.3">
      <c r="A498" s="69"/>
      <c r="B498" s="493"/>
      <c r="C498" s="493"/>
      <c r="D498" s="494"/>
      <c r="E498" s="493"/>
      <c r="F498" s="494"/>
      <c r="G498" s="493"/>
      <c r="H498" s="493"/>
      <c r="I498" s="289"/>
      <c r="J498" s="288"/>
      <c r="K498" s="5"/>
      <c r="L498" s="5"/>
      <c r="M498" s="5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</row>
    <row r="499" spans="1:25" ht="14.25" customHeight="1" x14ac:dyDescent="0.3">
      <c r="A499" s="69"/>
      <c r="B499" s="493"/>
      <c r="C499" s="493"/>
      <c r="D499" s="494"/>
      <c r="E499" s="493"/>
      <c r="F499" s="494"/>
      <c r="G499" s="493"/>
      <c r="H499" s="493"/>
      <c r="I499" s="289"/>
      <c r="J499" s="288"/>
      <c r="K499" s="5"/>
      <c r="L499" s="5"/>
      <c r="M499" s="5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</row>
    <row r="500" spans="1:25" ht="14.25" customHeight="1" x14ac:dyDescent="0.3">
      <c r="A500" s="69"/>
      <c r="B500" s="493"/>
      <c r="C500" s="493"/>
      <c r="D500" s="494"/>
      <c r="E500" s="493"/>
      <c r="F500" s="494"/>
      <c r="G500" s="493"/>
      <c r="H500" s="493"/>
      <c r="I500" s="289"/>
      <c r="J500" s="288"/>
      <c r="K500" s="5"/>
      <c r="L500" s="5"/>
      <c r="M500" s="5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</row>
    <row r="501" spans="1:25" ht="14.25" customHeight="1" x14ac:dyDescent="0.3">
      <c r="A501" s="69"/>
      <c r="B501" s="493"/>
      <c r="C501" s="493"/>
      <c r="D501" s="494"/>
      <c r="E501" s="493"/>
      <c r="F501" s="494"/>
      <c r="G501" s="493"/>
      <c r="H501" s="493"/>
      <c r="I501" s="289"/>
      <c r="J501" s="288"/>
      <c r="K501" s="5"/>
      <c r="L501" s="5"/>
      <c r="M501" s="5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</row>
    <row r="502" spans="1:25" ht="14.25" customHeight="1" x14ac:dyDescent="0.3">
      <c r="A502" s="69"/>
      <c r="B502" s="493"/>
      <c r="C502" s="493"/>
      <c r="D502" s="494"/>
      <c r="E502" s="493"/>
      <c r="F502" s="494"/>
      <c r="G502" s="493"/>
      <c r="H502" s="493"/>
      <c r="I502" s="289"/>
      <c r="J502" s="288"/>
      <c r="K502" s="5"/>
      <c r="L502" s="5"/>
      <c r="M502" s="5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</row>
    <row r="503" spans="1:25" ht="14.25" customHeight="1" x14ac:dyDescent="0.3">
      <c r="A503" s="69"/>
      <c r="B503" s="493"/>
      <c r="C503" s="493"/>
      <c r="D503" s="494"/>
      <c r="E503" s="493"/>
      <c r="F503" s="494"/>
      <c r="G503" s="493"/>
      <c r="H503" s="493"/>
      <c r="I503" s="289"/>
      <c r="J503" s="288"/>
      <c r="K503" s="5"/>
      <c r="L503" s="5"/>
      <c r="M503" s="5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</row>
    <row r="504" spans="1:25" ht="14.25" customHeight="1" x14ac:dyDescent="0.3">
      <c r="A504" s="69"/>
      <c r="B504" s="493"/>
      <c r="C504" s="493"/>
      <c r="D504" s="494"/>
      <c r="E504" s="493"/>
      <c r="F504" s="494"/>
      <c r="G504" s="493"/>
      <c r="H504" s="493"/>
      <c r="I504" s="289"/>
      <c r="J504" s="288"/>
      <c r="K504" s="5"/>
      <c r="L504" s="5"/>
      <c r="M504" s="5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</row>
    <row r="505" spans="1:25" ht="14.25" customHeight="1" x14ac:dyDescent="0.3">
      <c r="A505" s="69"/>
      <c r="B505" s="493"/>
      <c r="C505" s="493"/>
      <c r="D505" s="494"/>
      <c r="E505" s="493"/>
      <c r="F505" s="494"/>
      <c r="G505" s="493"/>
      <c r="H505" s="493"/>
      <c r="I505" s="289"/>
      <c r="J505" s="288"/>
      <c r="K505" s="5"/>
      <c r="L505" s="5"/>
      <c r="M505" s="5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</row>
    <row r="506" spans="1:25" ht="14.25" customHeight="1" x14ac:dyDescent="0.3">
      <c r="A506" s="69"/>
      <c r="B506" s="493"/>
      <c r="C506" s="493"/>
      <c r="D506" s="494"/>
      <c r="E506" s="493"/>
      <c r="F506" s="494"/>
      <c r="G506" s="493"/>
      <c r="H506" s="493"/>
      <c r="I506" s="289"/>
      <c r="J506" s="288"/>
      <c r="K506" s="5"/>
      <c r="L506" s="5"/>
      <c r="M506" s="5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</row>
    <row r="507" spans="1:25" ht="14.25" customHeight="1" x14ac:dyDescent="0.3">
      <c r="A507" s="69"/>
      <c r="B507" s="493"/>
      <c r="C507" s="493"/>
      <c r="D507" s="494"/>
      <c r="E507" s="493"/>
      <c r="F507" s="494"/>
      <c r="G507" s="493"/>
      <c r="H507" s="493"/>
      <c r="I507" s="289"/>
      <c r="J507" s="288"/>
      <c r="K507" s="5"/>
      <c r="L507" s="5"/>
      <c r="M507" s="5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</row>
    <row r="508" spans="1:25" ht="14.25" customHeight="1" x14ac:dyDescent="0.3">
      <c r="A508" s="69"/>
      <c r="B508" s="493"/>
      <c r="C508" s="493"/>
      <c r="D508" s="494"/>
      <c r="E508" s="493"/>
      <c r="F508" s="494"/>
      <c r="G508" s="493"/>
      <c r="H508" s="493"/>
      <c r="I508" s="289"/>
      <c r="J508" s="288"/>
      <c r="K508" s="5"/>
      <c r="L508" s="5"/>
      <c r="M508" s="5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</row>
    <row r="509" spans="1:25" ht="14.25" customHeight="1" x14ac:dyDescent="0.3">
      <c r="A509" s="69"/>
      <c r="B509" s="493"/>
      <c r="C509" s="493"/>
      <c r="D509" s="494"/>
      <c r="E509" s="493"/>
      <c r="F509" s="494"/>
      <c r="G509" s="493"/>
      <c r="H509" s="493"/>
      <c r="I509" s="289"/>
      <c r="J509" s="288"/>
      <c r="K509" s="5"/>
      <c r="L509" s="5"/>
      <c r="M509" s="5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</row>
    <row r="510" spans="1:25" ht="14.25" customHeight="1" x14ac:dyDescent="0.3">
      <c r="A510" s="69"/>
      <c r="B510" s="493"/>
      <c r="C510" s="493"/>
      <c r="D510" s="494"/>
      <c r="E510" s="493"/>
      <c r="F510" s="494"/>
      <c r="G510" s="493"/>
      <c r="H510" s="493"/>
      <c r="I510" s="289"/>
      <c r="J510" s="288"/>
      <c r="K510" s="5"/>
      <c r="L510" s="5"/>
      <c r="M510" s="5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</row>
    <row r="511" spans="1:25" ht="14.25" customHeight="1" x14ac:dyDescent="0.3">
      <c r="A511" s="69"/>
      <c r="B511" s="493"/>
      <c r="C511" s="493"/>
      <c r="D511" s="494"/>
      <c r="E511" s="493"/>
      <c r="F511" s="494"/>
      <c r="G511" s="493"/>
      <c r="H511" s="493"/>
      <c r="I511" s="289"/>
      <c r="J511" s="288"/>
      <c r="K511" s="5"/>
      <c r="L511" s="5"/>
      <c r="M511" s="5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</row>
    <row r="512" spans="1:25" ht="14.25" customHeight="1" x14ac:dyDescent="0.3">
      <c r="A512" s="69"/>
      <c r="B512" s="493"/>
      <c r="C512" s="493"/>
      <c r="D512" s="494"/>
      <c r="E512" s="493"/>
      <c r="F512" s="494"/>
      <c r="G512" s="493"/>
      <c r="H512" s="493"/>
      <c r="I512" s="289"/>
      <c r="J512" s="288"/>
      <c r="K512" s="5"/>
      <c r="L512" s="5"/>
      <c r="M512" s="5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</row>
    <row r="513" spans="1:25" ht="14.25" customHeight="1" x14ac:dyDescent="0.3">
      <c r="A513" s="69"/>
      <c r="B513" s="493"/>
      <c r="C513" s="493"/>
      <c r="D513" s="494"/>
      <c r="E513" s="493"/>
      <c r="F513" s="494"/>
      <c r="G513" s="493"/>
      <c r="H513" s="493"/>
      <c r="I513" s="289"/>
      <c r="J513" s="288"/>
      <c r="K513" s="5"/>
      <c r="L513" s="5"/>
      <c r="M513" s="5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</row>
    <row r="514" spans="1:25" ht="14.25" customHeight="1" x14ac:dyDescent="0.3">
      <c r="A514" s="69"/>
      <c r="B514" s="493"/>
      <c r="C514" s="493"/>
      <c r="D514" s="494"/>
      <c r="E514" s="493"/>
      <c r="F514" s="494"/>
      <c r="G514" s="493"/>
      <c r="H514" s="493"/>
      <c r="I514" s="289"/>
      <c r="J514" s="288"/>
      <c r="K514" s="5"/>
      <c r="L514" s="5"/>
      <c r="M514" s="5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</row>
    <row r="515" spans="1:25" ht="14.25" customHeight="1" x14ac:dyDescent="0.3">
      <c r="A515" s="69"/>
      <c r="B515" s="493"/>
      <c r="C515" s="493"/>
      <c r="D515" s="494"/>
      <c r="E515" s="493"/>
      <c r="F515" s="494"/>
      <c r="G515" s="493"/>
      <c r="H515" s="493"/>
      <c r="I515" s="289"/>
      <c r="J515" s="288"/>
      <c r="K515" s="5"/>
      <c r="L515" s="5"/>
      <c r="M515" s="5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</row>
    <row r="516" spans="1:25" ht="14.25" customHeight="1" x14ac:dyDescent="0.3">
      <c r="A516" s="69"/>
      <c r="B516" s="493"/>
      <c r="C516" s="493"/>
      <c r="D516" s="494"/>
      <c r="E516" s="493"/>
      <c r="F516" s="494"/>
      <c r="G516" s="493"/>
      <c r="H516" s="493"/>
      <c r="I516" s="289"/>
      <c r="J516" s="288"/>
      <c r="K516" s="5"/>
      <c r="L516" s="5"/>
      <c r="M516" s="5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</row>
    <row r="517" spans="1:25" ht="14.25" customHeight="1" x14ac:dyDescent="0.3">
      <c r="A517" s="69"/>
      <c r="B517" s="493"/>
      <c r="C517" s="493"/>
      <c r="D517" s="494"/>
      <c r="E517" s="493"/>
      <c r="F517" s="494"/>
      <c r="G517" s="493"/>
      <c r="H517" s="493"/>
      <c r="I517" s="289"/>
      <c r="J517" s="288"/>
      <c r="K517" s="5"/>
      <c r="L517" s="5"/>
      <c r="M517" s="5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</row>
    <row r="518" spans="1:25" ht="14.25" customHeight="1" x14ac:dyDescent="0.3">
      <c r="A518" s="69"/>
      <c r="B518" s="493"/>
      <c r="C518" s="493"/>
      <c r="D518" s="494"/>
      <c r="E518" s="493"/>
      <c r="F518" s="494"/>
      <c r="G518" s="493"/>
      <c r="H518" s="493"/>
      <c r="I518" s="289"/>
      <c r="J518" s="288"/>
      <c r="K518" s="5"/>
      <c r="L518" s="5"/>
      <c r="M518" s="5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</row>
    <row r="519" spans="1:25" ht="14.25" customHeight="1" x14ac:dyDescent="0.3">
      <c r="A519" s="69"/>
      <c r="B519" s="493"/>
      <c r="C519" s="493"/>
      <c r="D519" s="494"/>
      <c r="E519" s="493"/>
      <c r="F519" s="494"/>
      <c r="G519" s="493"/>
      <c r="H519" s="493"/>
      <c r="I519" s="289"/>
      <c r="J519" s="288"/>
      <c r="K519" s="5"/>
      <c r="L519" s="5"/>
      <c r="M519" s="5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</row>
    <row r="520" spans="1:25" ht="14.25" customHeight="1" x14ac:dyDescent="0.3">
      <c r="A520" s="69"/>
      <c r="B520" s="493"/>
      <c r="C520" s="493"/>
      <c r="D520" s="494"/>
      <c r="E520" s="493"/>
      <c r="F520" s="494"/>
      <c r="G520" s="493"/>
      <c r="H520" s="493"/>
      <c r="I520" s="289"/>
      <c r="J520" s="288"/>
      <c r="K520" s="5"/>
      <c r="L520" s="5"/>
      <c r="M520" s="5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</row>
    <row r="521" spans="1:25" ht="14.25" customHeight="1" x14ac:dyDescent="0.3">
      <c r="A521" s="69"/>
      <c r="B521" s="493"/>
      <c r="C521" s="493"/>
      <c r="D521" s="494"/>
      <c r="E521" s="493"/>
      <c r="F521" s="494"/>
      <c r="G521" s="493"/>
      <c r="H521" s="493"/>
      <c r="I521" s="289"/>
      <c r="J521" s="288"/>
      <c r="K521" s="5"/>
      <c r="L521" s="5"/>
      <c r="M521" s="5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</row>
    <row r="522" spans="1:25" ht="14.25" customHeight="1" x14ac:dyDescent="0.3">
      <c r="A522" s="69"/>
      <c r="B522" s="493"/>
      <c r="C522" s="493"/>
      <c r="D522" s="494"/>
      <c r="E522" s="493"/>
      <c r="F522" s="494"/>
      <c r="G522" s="493"/>
      <c r="H522" s="493"/>
      <c r="I522" s="289"/>
      <c r="J522" s="288"/>
      <c r="K522" s="5"/>
      <c r="L522" s="5"/>
      <c r="M522" s="5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</row>
    <row r="523" spans="1:25" ht="14.25" customHeight="1" x14ac:dyDescent="0.3">
      <c r="A523" s="69"/>
      <c r="B523" s="493"/>
      <c r="C523" s="493"/>
      <c r="D523" s="494"/>
      <c r="E523" s="493"/>
      <c r="F523" s="494"/>
      <c r="G523" s="493"/>
      <c r="H523" s="493"/>
      <c r="I523" s="289"/>
      <c r="J523" s="288"/>
      <c r="K523" s="5"/>
      <c r="L523" s="5"/>
      <c r="M523" s="5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</row>
    <row r="524" spans="1:25" ht="14.25" customHeight="1" x14ac:dyDescent="0.3">
      <c r="A524" s="69"/>
      <c r="B524" s="493"/>
      <c r="C524" s="493"/>
      <c r="D524" s="494"/>
      <c r="E524" s="493"/>
      <c r="F524" s="494"/>
      <c r="G524" s="493"/>
      <c r="H524" s="493"/>
      <c r="I524" s="289"/>
      <c r="J524" s="288"/>
      <c r="K524" s="5"/>
      <c r="L524" s="5"/>
      <c r="M524" s="5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</row>
    <row r="525" spans="1:25" ht="14.25" customHeight="1" x14ac:dyDescent="0.3">
      <c r="A525" s="69"/>
      <c r="B525" s="493"/>
      <c r="C525" s="493"/>
      <c r="D525" s="494"/>
      <c r="E525" s="493"/>
      <c r="F525" s="494"/>
      <c r="G525" s="493"/>
      <c r="H525" s="493"/>
      <c r="I525" s="289"/>
      <c r="J525" s="288"/>
      <c r="K525" s="5"/>
      <c r="L525" s="5"/>
      <c r="M525" s="5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</row>
    <row r="526" spans="1:25" ht="14.25" customHeight="1" x14ac:dyDescent="0.3">
      <c r="A526" s="69"/>
      <c r="B526" s="493"/>
      <c r="C526" s="493"/>
      <c r="D526" s="494"/>
      <c r="E526" s="493"/>
      <c r="F526" s="494"/>
      <c r="G526" s="493"/>
      <c r="H526" s="493"/>
      <c r="I526" s="289"/>
      <c r="J526" s="288"/>
      <c r="K526" s="5"/>
      <c r="L526" s="5"/>
      <c r="M526" s="5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</row>
    <row r="527" spans="1:25" ht="14.25" customHeight="1" x14ac:dyDescent="0.3">
      <c r="A527" s="69"/>
      <c r="B527" s="493"/>
      <c r="C527" s="493"/>
      <c r="D527" s="494"/>
      <c r="E527" s="493"/>
      <c r="F527" s="494"/>
      <c r="G527" s="493"/>
      <c r="H527" s="493"/>
      <c r="I527" s="289"/>
      <c r="J527" s="288"/>
      <c r="K527" s="5"/>
      <c r="L527" s="5"/>
      <c r="M527" s="5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</row>
    <row r="528" spans="1:25" ht="14.25" customHeight="1" x14ac:dyDescent="0.3">
      <c r="A528" s="69"/>
      <c r="B528" s="493"/>
      <c r="C528" s="493"/>
      <c r="D528" s="494"/>
      <c r="E528" s="493"/>
      <c r="F528" s="494"/>
      <c r="G528" s="493"/>
      <c r="H528" s="493"/>
      <c r="I528" s="289"/>
      <c r="J528" s="288"/>
      <c r="K528" s="5"/>
      <c r="L528" s="5"/>
      <c r="M528" s="5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</row>
    <row r="529" spans="1:25" ht="14.25" customHeight="1" x14ac:dyDescent="0.3">
      <c r="A529" s="69"/>
      <c r="B529" s="493"/>
      <c r="C529" s="493"/>
      <c r="D529" s="494"/>
      <c r="E529" s="493"/>
      <c r="F529" s="494"/>
      <c r="G529" s="493"/>
      <c r="H529" s="493"/>
      <c r="I529" s="289"/>
      <c r="J529" s="288"/>
      <c r="K529" s="5"/>
      <c r="L529" s="5"/>
      <c r="M529" s="5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</row>
    <row r="530" spans="1:25" ht="14.25" customHeight="1" x14ac:dyDescent="0.3">
      <c r="A530" s="69"/>
      <c r="B530" s="493"/>
      <c r="C530" s="493"/>
      <c r="D530" s="494"/>
      <c r="E530" s="493"/>
      <c r="F530" s="494"/>
      <c r="G530" s="493"/>
      <c r="H530" s="493"/>
      <c r="I530" s="289"/>
      <c r="J530" s="288"/>
      <c r="K530" s="5"/>
      <c r="L530" s="5"/>
      <c r="M530" s="5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</row>
    <row r="531" spans="1:25" ht="14.25" customHeight="1" x14ac:dyDescent="0.3">
      <c r="A531" s="69"/>
      <c r="B531" s="493"/>
      <c r="C531" s="493"/>
      <c r="D531" s="494"/>
      <c r="E531" s="493"/>
      <c r="F531" s="494"/>
      <c r="G531" s="493"/>
      <c r="H531" s="493"/>
      <c r="I531" s="289"/>
      <c r="J531" s="288"/>
      <c r="K531" s="5"/>
      <c r="L531" s="5"/>
      <c r="M531" s="5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</row>
    <row r="532" spans="1:25" ht="14.25" customHeight="1" x14ac:dyDescent="0.3">
      <c r="A532" s="69"/>
      <c r="B532" s="493"/>
      <c r="C532" s="493"/>
      <c r="D532" s="494"/>
      <c r="E532" s="493"/>
      <c r="F532" s="494"/>
      <c r="G532" s="493"/>
      <c r="H532" s="493"/>
      <c r="I532" s="289"/>
      <c r="J532" s="288"/>
      <c r="K532" s="5"/>
      <c r="L532" s="5"/>
      <c r="M532" s="5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</row>
    <row r="533" spans="1:25" ht="14.25" customHeight="1" x14ac:dyDescent="0.3">
      <c r="A533" s="69"/>
      <c r="B533" s="493"/>
      <c r="C533" s="493"/>
      <c r="D533" s="494"/>
      <c r="E533" s="493"/>
      <c r="F533" s="494"/>
      <c r="G533" s="493"/>
      <c r="H533" s="493"/>
      <c r="I533" s="289"/>
      <c r="J533" s="288"/>
      <c r="K533" s="5"/>
      <c r="L533" s="5"/>
      <c r="M533" s="5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</row>
    <row r="534" spans="1:25" ht="14.25" customHeight="1" x14ac:dyDescent="0.3">
      <c r="A534" s="69"/>
      <c r="B534" s="493"/>
      <c r="C534" s="493"/>
      <c r="D534" s="494"/>
      <c r="E534" s="493"/>
      <c r="F534" s="494"/>
      <c r="G534" s="493"/>
      <c r="H534" s="493"/>
      <c r="I534" s="289"/>
      <c r="J534" s="288"/>
      <c r="K534" s="5"/>
      <c r="L534" s="5"/>
      <c r="M534" s="5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</row>
    <row r="535" spans="1:25" ht="14.25" customHeight="1" x14ac:dyDescent="0.3">
      <c r="A535" s="69"/>
      <c r="B535" s="493"/>
      <c r="C535" s="493"/>
      <c r="D535" s="494"/>
      <c r="E535" s="493"/>
      <c r="F535" s="494"/>
      <c r="G535" s="493"/>
      <c r="H535" s="493"/>
      <c r="I535" s="289"/>
      <c r="J535" s="288"/>
      <c r="K535" s="5"/>
      <c r="L535" s="5"/>
      <c r="M535" s="5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</row>
    <row r="536" spans="1:25" ht="14.25" customHeight="1" x14ac:dyDescent="0.3">
      <c r="A536" s="69"/>
      <c r="B536" s="493"/>
      <c r="C536" s="493"/>
      <c r="D536" s="494"/>
      <c r="E536" s="493"/>
      <c r="F536" s="494"/>
      <c r="G536" s="493"/>
      <c r="H536" s="493"/>
      <c r="I536" s="289"/>
      <c r="J536" s="288"/>
      <c r="K536" s="5"/>
      <c r="L536" s="5"/>
      <c r="M536" s="5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</row>
    <row r="537" spans="1:25" ht="14.25" customHeight="1" x14ac:dyDescent="0.3">
      <c r="A537" s="69"/>
      <c r="B537" s="493"/>
      <c r="C537" s="493"/>
      <c r="D537" s="494"/>
      <c r="E537" s="493"/>
      <c r="F537" s="494"/>
      <c r="G537" s="493"/>
      <c r="H537" s="493"/>
      <c r="I537" s="289"/>
      <c r="J537" s="288"/>
      <c r="K537" s="5"/>
      <c r="L537" s="5"/>
      <c r="M537" s="5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</row>
    <row r="538" spans="1:25" ht="14.25" customHeight="1" x14ac:dyDescent="0.3">
      <c r="A538" s="69"/>
      <c r="B538" s="493"/>
      <c r="C538" s="493"/>
      <c r="D538" s="494"/>
      <c r="E538" s="493"/>
      <c r="F538" s="494"/>
      <c r="G538" s="493"/>
      <c r="H538" s="493"/>
      <c r="I538" s="289"/>
      <c r="J538" s="288"/>
      <c r="K538" s="5"/>
      <c r="L538" s="5"/>
      <c r="M538" s="5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</row>
    <row r="539" spans="1:25" ht="14.25" customHeight="1" x14ac:dyDescent="0.3">
      <c r="A539" s="69"/>
      <c r="B539" s="493"/>
      <c r="C539" s="493"/>
      <c r="D539" s="494"/>
      <c r="E539" s="493"/>
      <c r="F539" s="494"/>
      <c r="G539" s="493"/>
      <c r="H539" s="493"/>
      <c r="I539" s="289"/>
      <c r="J539" s="288"/>
      <c r="K539" s="5"/>
      <c r="L539" s="5"/>
      <c r="M539" s="5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</row>
    <row r="540" spans="1:25" ht="14.25" customHeight="1" x14ac:dyDescent="0.3">
      <c r="A540" s="69"/>
      <c r="B540" s="493"/>
      <c r="C540" s="493"/>
      <c r="D540" s="494"/>
      <c r="E540" s="493"/>
      <c r="F540" s="494"/>
      <c r="G540" s="493"/>
      <c r="H540" s="493"/>
      <c r="I540" s="289"/>
      <c r="J540" s="288"/>
      <c r="K540" s="5"/>
      <c r="L540" s="5"/>
      <c r="M540" s="5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</row>
    <row r="541" spans="1:25" ht="14.25" customHeight="1" x14ac:dyDescent="0.3">
      <c r="A541" s="69"/>
      <c r="B541" s="493"/>
      <c r="C541" s="493"/>
      <c r="D541" s="494"/>
      <c r="E541" s="493"/>
      <c r="F541" s="494"/>
      <c r="G541" s="493"/>
      <c r="H541" s="493"/>
      <c r="I541" s="289"/>
      <c r="J541" s="288"/>
      <c r="K541" s="5"/>
      <c r="L541" s="5"/>
      <c r="M541" s="5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</row>
    <row r="542" spans="1:25" ht="14.25" customHeight="1" x14ac:dyDescent="0.3">
      <c r="A542" s="69"/>
      <c r="B542" s="493"/>
      <c r="C542" s="493"/>
      <c r="D542" s="494"/>
      <c r="E542" s="493"/>
      <c r="F542" s="494"/>
      <c r="G542" s="493"/>
      <c r="H542" s="493"/>
      <c r="I542" s="289"/>
      <c r="J542" s="288"/>
      <c r="K542" s="5"/>
      <c r="L542" s="5"/>
      <c r="M542" s="5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</row>
    <row r="543" spans="1:25" ht="14.25" customHeight="1" x14ac:dyDescent="0.3">
      <c r="A543" s="69"/>
      <c r="B543" s="493"/>
      <c r="C543" s="493"/>
      <c r="D543" s="494"/>
      <c r="E543" s="493"/>
      <c r="F543" s="494"/>
      <c r="G543" s="493"/>
      <c r="H543" s="493"/>
      <c r="I543" s="289"/>
      <c r="J543" s="288"/>
      <c r="K543" s="5"/>
      <c r="L543" s="5"/>
      <c r="M543" s="5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</row>
    <row r="544" spans="1:25" ht="14.25" customHeight="1" x14ac:dyDescent="0.3">
      <c r="A544" s="69"/>
      <c r="B544" s="493"/>
      <c r="C544" s="493"/>
      <c r="D544" s="494"/>
      <c r="E544" s="493"/>
      <c r="F544" s="494"/>
      <c r="G544" s="493"/>
      <c r="H544" s="493"/>
      <c r="I544" s="289"/>
      <c r="J544" s="288"/>
      <c r="K544" s="5"/>
      <c r="L544" s="5"/>
      <c r="M544" s="5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</row>
    <row r="545" spans="1:25" ht="14.25" customHeight="1" x14ac:dyDescent="0.3">
      <c r="A545" s="69"/>
      <c r="B545" s="493"/>
      <c r="C545" s="493"/>
      <c r="D545" s="494"/>
      <c r="E545" s="493"/>
      <c r="F545" s="494"/>
      <c r="G545" s="493"/>
      <c r="H545" s="493"/>
      <c r="I545" s="289"/>
      <c r="J545" s="288"/>
      <c r="K545" s="5"/>
      <c r="L545" s="5"/>
      <c r="M545" s="5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</row>
    <row r="546" spans="1:25" ht="14.25" customHeight="1" x14ac:dyDescent="0.3">
      <c r="A546" s="69"/>
      <c r="B546" s="493"/>
      <c r="C546" s="493"/>
      <c r="D546" s="494"/>
      <c r="E546" s="493"/>
      <c r="F546" s="494"/>
      <c r="G546" s="493"/>
      <c r="H546" s="493"/>
      <c r="I546" s="289"/>
      <c r="J546" s="288"/>
      <c r="K546" s="5"/>
      <c r="L546" s="5"/>
      <c r="M546" s="5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</row>
    <row r="547" spans="1:25" ht="14.25" customHeight="1" x14ac:dyDescent="0.3">
      <c r="A547" s="69"/>
      <c r="B547" s="493"/>
      <c r="C547" s="493"/>
      <c r="D547" s="494"/>
      <c r="E547" s="493"/>
      <c r="F547" s="494"/>
      <c r="G547" s="493"/>
      <c r="H547" s="493"/>
      <c r="I547" s="289"/>
      <c r="J547" s="288"/>
      <c r="K547" s="5"/>
      <c r="L547" s="5"/>
      <c r="M547" s="5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</row>
    <row r="548" spans="1:25" ht="14.25" customHeight="1" x14ac:dyDescent="0.3">
      <c r="A548" s="69"/>
      <c r="B548" s="493"/>
      <c r="C548" s="493"/>
      <c r="D548" s="494"/>
      <c r="E548" s="493"/>
      <c r="F548" s="494"/>
      <c r="G548" s="493"/>
      <c r="H548" s="493"/>
      <c r="I548" s="289"/>
      <c r="J548" s="288"/>
      <c r="K548" s="5"/>
      <c r="L548" s="5"/>
      <c r="M548" s="5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</row>
    <row r="549" spans="1:25" ht="14.25" customHeight="1" x14ac:dyDescent="0.3">
      <c r="A549" s="69"/>
      <c r="B549" s="493"/>
      <c r="C549" s="493"/>
      <c r="D549" s="494"/>
      <c r="E549" s="493"/>
      <c r="F549" s="494"/>
      <c r="G549" s="493"/>
      <c r="H549" s="493"/>
      <c r="I549" s="289"/>
      <c r="J549" s="288"/>
      <c r="K549" s="5"/>
      <c r="L549" s="5"/>
      <c r="M549" s="5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</row>
    <row r="550" spans="1:25" ht="14.25" customHeight="1" x14ac:dyDescent="0.3">
      <c r="A550" s="69"/>
      <c r="B550" s="493"/>
      <c r="C550" s="493"/>
      <c r="D550" s="494"/>
      <c r="E550" s="493"/>
      <c r="F550" s="494"/>
      <c r="G550" s="493"/>
      <c r="H550" s="493"/>
      <c r="I550" s="289"/>
      <c r="J550" s="288"/>
      <c r="K550" s="5"/>
      <c r="L550" s="5"/>
      <c r="M550" s="5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</row>
    <row r="551" spans="1:25" ht="14.25" customHeight="1" x14ac:dyDescent="0.3">
      <c r="A551" s="69"/>
      <c r="B551" s="493"/>
      <c r="C551" s="493"/>
      <c r="D551" s="494"/>
      <c r="E551" s="493"/>
      <c r="F551" s="494"/>
      <c r="G551" s="493"/>
      <c r="H551" s="493"/>
      <c r="I551" s="289"/>
      <c r="J551" s="288"/>
      <c r="K551" s="5"/>
      <c r="L551" s="5"/>
      <c r="M551" s="5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</row>
    <row r="552" spans="1:25" ht="14.25" customHeight="1" x14ac:dyDescent="0.3">
      <c r="A552" s="69"/>
      <c r="B552" s="493"/>
      <c r="C552" s="493"/>
      <c r="D552" s="494"/>
      <c r="E552" s="493"/>
      <c r="F552" s="494"/>
      <c r="G552" s="493"/>
      <c r="H552" s="493"/>
      <c r="I552" s="289"/>
      <c r="J552" s="288"/>
      <c r="K552" s="5"/>
      <c r="L552" s="5"/>
      <c r="M552" s="5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</row>
    <row r="553" spans="1:25" ht="14.25" customHeight="1" x14ac:dyDescent="0.3">
      <c r="A553" s="69"/>
      <c r="B553" s="493"/>
      <c r="C553" s="493"/>
      <c r="D553" s="494"/>
      <c r="E553" s="493"/>
      <c r="F553" s="494"/>
      <c r="G553" s="493"/>
      <c r="H553" s="493"/>
      <c r="I553" s="289"/>
      <c r="J553" s="288"/>
      <c r="K553" s="5"/>
      <c r="L553" s="5"/>
      <c r="M553" s="5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</row>
    <row r="554" spans="1:25" ht="14.25" customHeight="1" x14ac:dyDescent="0.3">
      <c r="A554" s="69"/>
      <c r="B554" s="493"/>
      <c r="C554" s="493"/>
      <c r="D554" s="494"/>
      <c r="E554" s="493"/>
      <c r="F554" s="494"/>
      <c r="G554" s="493"/>
      <c r="H554" s="493"/>
      <c r="I554" s="289"/>
      <c r="J554" s="288"/>
      <c r="K554" s="5"/>
      <c r="L554" s="5"/>
      <c r="M554" s="5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</row>
    <row r="555" spans="1:25" ht="14.25" customHeight="1" x14ac:dyDescent="0.3">
      <c r="A555" s="69"/>
      <c r="B555" s="493"/>
      <c r="C555" s="493"/>
      <c r="D555" s="494"/>
      <c r="E555" s="493"/>
      <c r="F555" s="494"/>
      <c r="G555" s="493"/>
      <c r="H555" s="493"/>
      <c r="I555" s="289"/>
      <c r="J555" s="288"/>
      <c r="K555" s="5"/>
      <c r="L555" s="5"/>
      <c r="M555" s="5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</row>
    <row r="556" spans="1:25" ht="14.25" customHeight="1" x14ac:dyDescent="0.3">
      <c r="A556" s="69"/>
      <c r="B556" s="493"/>
      <c r="C556" s="493"/>
      <c r="D556" s="494"/>
      <c r="E556" s="493"/>
      <c r="F556" s="494"/>
      <c r="G556" s="493"/>
      <c r="H556" s="493"/>
      <c r="I556" s="289"/>
      <c r="J556" s="288"/>
      <c r="K556" s="5"/>
      <c r="L556" s="5"/>
      <c r="M556" s="5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</row>
    <row r="557" spans="1:25" ht="14.25" customHeight="1" x14ac:dyDescent="0.3">
      <c r="A557" s="69"/>
      <c r="B557" s="493"/>
      <c r="C557" s="493"/>
      <c r="D557" s="494"/>
      <c r="E557" s="493"/>
      <c r="F557" s="494"/>
      <c r="G557" s="493"/>
      <c r="H557" s="493"/>
      <c r="I557" s="289"/>
      <c r="J557" s="288"/>
      <c r="K557" s="5"/>
      <c r="L557" s="5"/>
      <c r="M557" s="5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</row>
    <row r="558" spans="1:25" ht="14.25" customHeight="1" x14ac:dyDescent="0.3">
      <c r="A558" s="69"/>
      <c r="B558" s="493"/>
      <c r="C558" s="493"/>
      <c r="D558" s="494"/>
      <c r="E558" s="493"/>
      <c r="F558" s="494"/>
      <c r="G558" s="493"/>
      <c r="H558" s="493"/>
      <c r="I558" s="289"/>
      <c r="J558" s="288"/>
      <c r="K558" s="5"/>
      <c r="L558" s="5"/>
      <c r="M558" s="5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</row>
    <row r="559" spans="1:25" ht="14.25" customHeight="1" x14ac:dyDescent="0.3">
      <c r="A559" s="69"/>
      <c r="B559" s="493"/>
      <c r="C559" s="493"/>
      <c r="D559" s="494"/>
      <c r="E559" s="493"/>
      <c r="F559" s="494"/>
      <c r="G559" s="493"/>
      <c r="H559" s="493"/>
      <c r="I559" s="289"/>
      <c r="J559" s="288"/>
      <c r="K559" s="5"/>
      <c r="L559" s="5"/>
      <c r="M559" s="5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</row>
    <row r="560" spans="1:25" ht="14.25" customHeight="1" x14ac:dyDescent="0.3">
      <c r="A560" s="69"/>
      <c r="B560" s="493"/>
      <c r="C560" s="493"/>
      <c r="D560" s="494"/>
      <c r="E560" s="493"/>
      <c r="F560" s="494"/>
      <c r="G560" s="493"/>
      <c r="H560" s="493"/>
      <c r="I560" s="289"/>
      <c r="J560" s="288"/>
      <c r="K560" s="5"/>
      <c r="L560" s="5"/>
      <c r="M560" s="5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</row>
    <row r="561" spans="1:25" ht="14.25" customHeight="1" x14ac:dyDescent="0.3">
      <c r="A561" s="69"/>
      <c r="B561" s="493"/>
      <c r="C561" s="493"/>
      <c r="D561" s="494"/>
      <c r="E561" s="493"/>
      <c r="F561" s="494"/>
      <c r="G561" s="493"/>
      <c r="H561" s="493"/>
      <c r="I561" s="289"/>
      <c r="J561" s="288"/>
      <c r="K561" s="5"/>
      <c r="L561" s="5"/>
      <c r="M561" s="5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</row>
    <row r="562" spans="1:25" ht="14.25" customHeight="1" x14ac:dyDescent="0.3">
      <c r="A562" s="69"/>
      <c r="B562" s="493"/>
      <c r="C562" s="493"/>
      <c r="D562" s="494"/>
      <c r="E562" s="493"/>
      <c r="F562" s="494"/>
      <c r="G562" s="493"/>
      <c r="H562" s="493"/>
      <c r="I562" s="289"/>
      <c r="J562" s="288"/>
      <c r="K562" s="5"/>
      <c r="L562" s="5"/>
      <c r="M562" s="5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</row>
    <row r="563" spans="1:25" ht="14.25" customHeight="1" x14ac:dyDescent="0.3">
      <c r="A563" s="69"/>
      <c r="B563" s="493"/>
      <c r="C563" s="493"/>
      <c r="D563" s="494"/>
      <c r="E563" s="493"/>
      <c r="F563" s="494"/>
      <c r="G563" s="493"/>
      <c r="H563" s="493"/>
      <c r="I563" s="289"/>
      <c r="J563" s="288"/>
      <c r="K563" s="5"/>
      <c r="L563" s="5"/>
      <c r="M563" s="5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</row>
    <row r="564" spans="1:25" ht="14.25" customHeight="1" x14ac:dyDescent="0.3">
      <c r="A564" s="69"/>
      <c r="B564" s="493"/>
      <c r="C564" s="493"/>
      <c r="D564" s="494"/>
      <c r="E564" s="493"/>
      <c r="F564" s="494"/>
      <c r="G564" s="493"/>
      <c r="H564" s="493"/>
      <c r="I564" s="289"/>
      <c r="J564" s="288"/>
      <c r="K564" s="5"/>
      <c r="L564" s="5"/>
      <c r="M564" s="5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</row>
    <row r="565" spans="1:25" ht="14.25" customHeight="1" x14ac:dyDescent="0.3">
      <c r="A565" s="69"/>
      <c r="B565" s="493"/>
      <c r="C565" s="493"/>
      <c r="D565" s="494"/>
      <c r="E565" s="493"/>
      <c r="F565" s="494"/>
      <c r="G565" s="493"/>
      <c r="H565" s="493"/>
      <c r="I565" s="289"/>
      <c r="J565" s="288"/>
      <c r="K565" s="5"/>
      <c r="L565" s="5"/>
      <c r="M565" s="5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</row>
    <row r="566" spans="1:25" ht="14.25" customHeight="1" x14ac:dyDescent="0.3">
      <c r="A566" s="69"/>
      <c r="B566" s="493"/>
      <c r="C566" s="493"/>
      <c r="D566" s="494"/>
      <c r="E566" s="493"/>
      <c r="F566" s="494"/>
      <c r="G566" s="493"/>
      <c r="H566" s="493"/>
      <c r="I566" s="289"/>
      <c r="J566" s="288"/>
      <c r="K566" s="5"/>
      <c r="L566" s="5"/>
      <c r="M566" s="5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</row>
    <row r="567" spans="1:25" ht="14.25" customHeight="1" x14ac:dyDescent="0.3">
      <c r="A567" s="69"/>
      <c r="B567" s="493"/>
      <c r="C567" s="493"/>
      <c r="D567" s="494"/>
      <c r="E567" s="493"/>
      <c r="F567" s="494"/>
      <c r="G567" s="493"/>
      <c r="H567" s="493"/>
      <c r="I567" s="289"/>
      <c r="J567" s="288"/>
      <c r="K567" s="5"/>
      <c r="L567" s="5"/>
      <c r="M567" s="5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</row>
    <row r="568" spans="1:25" ht="14.25" customHeight="1" x14ac:dyDescent="0.3">
      <c r="A568" s="69"/>
      <c r="B568" s="493"/>
      <c r="C568" s="493"/>
      <c r="D568" s="494"/>
      <c r="E568" s="493"/>
      <c r="F568" s="494"/>
      <c r="G568" s="493"/>
      <c r="H568" s="493"/>
      <c r="I568" s="289"/>
      <c r="J568" s="288"/>
      <c r="K568" s="5"/>
      <c r="L568" s="5"/>
      <c r="M568" s="5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</row>
    <row r="569" spans="1:25" ht="14.25" customHeight="1" x14ac:dyDescent="0.3">
      <c r="A569" s="69"/>
      <c r="B569" s="493"/>
      <c r="C569" s="493"/>
      <c r="D569" s="494"/>
      <c r="E569" s="493"/>
      <c r="F569" s="494"/>
      <c r="G569" s="493"/>
      <c r="H569" s="493"/>
      <c r="I569" s="289"/>
      <c r="J569" s="288"/>
      <c r="K569" s="5"/>
      <c r="L569" s="5"/>
      <c r="M569" s="5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</row>
    <row r="570" spans="1:25" ht="14.25" customHeight="1" x14ac:dyDescent="0.3">
      <c r="A570" s="69"/>
      <c r="B570" s="493"/>
      <c r="C570" s="493"/>
      <c r="D570" s="494"/>
      <c r="E570" s="493"/>
      <c r="F570" s="494"/>
      <c r="G570" s="493"/>
      <c r="H570" s="493"/>
      <c r="I570" s="289"/>
      <c r="J570" s="288"/>
      <c r="K570" s="5"/>
      <c r="L570" s="5"/>
      <c r="M570" s="5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</row>
    <row r="571" spans="1:25" ht="14.25" customHeight="1" x14ac:dyDescent="0.3">
      <c r="A571" s="69"/>
      <c r="B571" s="493"/>
      <c r="C571" s="493"/>
      <c r="D571" s="494"/>
      <c r="E571" s="493"/>
      <c r="F571" s="494"/>
      <c r="G571" s="493"/>
      <c r="H571" s="493"/>
      <c r="I571" s="289"/>
      <c r="J571" s="288"/>
      <c r="K571" s="5"/>
      <c r="L571" s="5"/>
      <c r="M571" s="5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</row>
    <row r="572" spans="1:25" ht="14.25" customHeight="1" x14ac:dyDescent="0.3">
      <c r="A572" s="69"/>
      <c r="B572" s="493"/>
      <c r="C572" s="493"/>
      <c r="D572" s="494"/>
      <c r="E572" s="493"/>
      <c r="F572" s="494"/>
      <c r="G572" s="493"/>
      <c r="H572" s="493"/>
      <c r="I572" s="289"/>
      <c r="J572" s="288"/>
      <c r="K572" s="5"/>
      <c r="L572" s="5"/>
      <c r="M572" s="5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</row>
    <row r="573" spans="1:25" ht="14.25" customHeight="1" x14ac:dyDescent="0.3">
      <c r="A573" s="69"/>
      <c r="B573" s="493"/>
      <c r="C573" s="493"/>
      <c r="D573" s="494"/>
      <c r="E573" s="493"/>
      <c r="F573" s="494"/>
      <c r="G573" s="493"/>
      <c r="H573" s="493"/>
      <c r="I573" s="289"/>
      <c r="J573" s="288"/>
      <c r="K573" s="5"/>
      <c r="L573" s="5"/>
      <c r="M573" s="5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</row>
    <row r="574" spans="1:25" ht="14.25" customHeight="1" x14ac:dyDescent="0.3">
      <c r="A574" s="69"/>
      <c r="B574" s="493"/>
      <c r="C574" s="493"/>
      <c r="D574" s="494"/>
      <c r="E574" s="493"/>
      <c r="F574" s="494"/>
      <c r="G574" s="493"/>
      <c r="H574" s="493"/>
      <c r="I574" s="289"/>
      <c r="J574" s="288"/>
      <c r="K574" s="5"/>
      <c r="L574" s="5"/>
      <c r="M574" s="5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</row>
    <row r="575" spans="1:25" ht="14.25" customHeight="1" x14ac:dyDescent="0.3">
      <c r="A575" s="69"/>
      <c r="B575" s="493"/>
      <c r="C575" s="493"/>
      <c r="D575" s="494"/>
      <c r="E575" s="493"/>
      <c r="F575" s="494"/>
      <c r="G575" s="493"/>
      <c r="H575" s="493"/>
      <c r="I575" s="289"/>
      <c r="J575" s="288"/>
      <c r="K575" s="5"/>
      <c r="L575" s="5"/>
      <c r="M575" s="5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</row>
    <row r="576" spans="1:25" ht="14.25" customHeight="1" x14ac:dyDescent="0.3">
      <c r="A576" s="69"/>
      <c r="B576" s="493"/>
      <c r="C576" s="493"/>
      <c r="D576" s="494"/>
      <c r="E576" s="493"/>
      <c r="F576" s="494"/>
      <c r="G576" s="493"/>
      <c r="H576" s="493"/>
      <c r="I576" s="289"/>
      <c r="J576" s="288"/>
      <c r="K576" s="5"/>
      <c r="L576" s="5"/>
      <c r="M576" s="5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</row>
    <row r="577" spans="1:25" ht="14.25" customHeight="1" x14ac:dyDescent="0.3">
      <c r="A577" s="69"/>
      <c r="B577" s="493"/>
      <c r="C577" s="493"/>
      <c r="D577" s="494"/>
      <c r="E577" s="493"/>
      <c r="F577" s="494"/>
      <c r="G577" s="493"/>
      <c r="H577" s="493"/>
      <c r="I577" s="289"/>
      <c r="J577" s="288"/>
      <c r="K577" s="5"/>
      <c r="L577" s="5"/>
      <c r="M577" s="5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</row>
    <row r="578" spans="1:25" ht="14.25" customHeight="1" x14ac:dyDescent="0.3">
      <c r="A578" s="69"/>
      <c r="B578" s="493"/>
      <c r="C578" s="493"/>
      <c r="D578" s="494"/>
      <c r="E578" s="493"/>
      <c r="F578" s="494"/>
      <c r="G578" s="493"/>
      <c r="H578" s="493"/>
      <c r="I578" s="289"/>
      <c r="J578" s="288"/>
      <c r="K578" s="5"/>
      <c r="L578" s="5"/>
      <c r="M578" s="5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</row>
    <row r="579" spans="1:25" ht="14.25" customHeight="1" x14ac:dyDescent="0.3">
      <c r="A579" s="69"/>
      <c r="B579" s="493"/>
      <c r="C579" s="493"/>
      <c r="D579" s="494"/>
      <c r="E579" s="493"/>
      <c r="F579" s="494"/>
      <c r="G579" s="493"/>
      <c r="H579" s="493"/>
      <c r="I579" s="289"/>
      <c r="J579" s="288"/>
      <c r="K579" s="5"/>
      <c r="L579" s="5"/>
      <c r="M579" s="5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</row>
    <row r="580" spans="1:25" ht="14.25" customHeight="1" x14ac:dyDescent="0.3">
      <c r="A580" s="69"/>
      <c r="B580" s="493"/>
      <c r="C580" s="493"/>
      <c r="D580" s="494"/>
      <c r="E580" s="493"/>
      <c r="F580" s="494"/>
      <c r="G580" s="493"/>
      <c r="H580" s="493"/>
      <c r="I580" s="289"/>
      <c r="J580" s="288"/>
      <c r="K580" s="5"/>
      <c r="L580" s="5"/>
      <c r="M580" s="5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</row>
    <row r="581" spans="1:25" ht="14.25" customHeight="1" x14ac:dyDescent="0.3">
      <c r="A581" s="69"/>
      <c r="B581" s="493"/>
      <c r="C581" s="493"/>
      <c r="D581" s="494"/>
      <c r="E581" s="493"/>
      <c r="F581" s="494"/>
      <c r="G581" s="493"/>
      <c r="H581" s="493"/>
      <c r="I581" s="289"/>
      <c r="J581" s="288"/>
      <c r="K581" s="5"/>
      <c r="L581" s="5"/>
      <c r="M581" s="5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</row>
    <row r="582" spans="1:25" ht="14.25" customHeight="1" x14ac:dyDescent="0.3">
      <c r="A582" s="69"/>
      <c r="B582" s="493"/>
      <c r="C582" s="493"/>
      <c r="D582" s="494"/>
      <c r="E582" s="493"/>
      <c r="F582" s="494"/>
      <c r="G582" s="493"/>
      <c r="H582" s="493"/>
      <c r="I582" s="289"/>
      <c r="J582" s="288"/>
      <c r="K582" s="5"/>
      <c r="L582" s="5"/>
      <c r="M582" s="5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</row>
    <row r="583" spans="1:25" ht="14.25" customHeight="1" x14ac:dyDescent="0.3">
      <c r="A583" s="69"/>
      <c r="B583" s="493"/>
      <c r="C583" s="493"/>
      <c r="D583" s="494"/>
      <c r="E583" s="493"/>
      <c r="F583" s="494"/>
      <c r="G583" s="493"/>
      <c r="H583" s="493"/>
      <c r="I583" s="289"/>
      <c r="J583" s="288"/>
      <c r="K583" s="5"/>
      <c r="L583" s="5"/>
      <c r="M583" s="5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</row>
    <row r="584" spans="1:25" ht="14.25" customHeight="1" x14ac:dyDescent="0.3">
      <c r="A584" s="69"/>
      <c r="B584" s="493"/>
      <c r="C584" s="493"/>
      <c r="D584" s="494"/>
      <c r="E584" s="493"/>
      <c r="F584" s="494"/>
      <c r="G584" s="493"/>
      <c r="H584" s="493"/>
      <c r="I584" s="289"/>
      <c r="J584" s="288"/>
      <c r="K584" s="5"/>
      <c r="L584" s="5"/>
      <c r="M584" s="5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</row>
    <row r="585" spans="1:25" ht="14.25" customHeight="1" x14ac:dyDescent="0.3">
      <c r="A585" s="69"/>
      <c r="B585" s="493"/>
      <c r="C585" s="493"/>
      <c r="D585" s="494"/>
      <c r="E585" s="493"/>
      <c r="F585" s="494"/>
      <c r="G585" s="493"/>
      <c r="H585" s="493"/>
      <c r="I585" s="289"/>
      <c r="J585" s="288"/>
      <c r="K585" s="5"/>
      <c r="L585" s="5"/>
      <c r="M585" s="5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</row>
    <row r="586" spans="1:25" ht="14.25" customHeight="1" x14ac:dyDescent="0.3">
      <c r="A586" s="69"/>
      <c r="B586" s="493"/>
      <c r="C586" s="493"/>
      <c r="D586" s="494"/>
      <c r="E586" s="493"/>
      <c r="F586" s="494"/>
      <c r="G586" s="493"/>
      <c r="H586" s="493"/>
      <c r="I586" s="289"/>
      <c r="J586" s="288"/>
      <c r="K586" s="5"/>
      <c r="L586" s="5"/>
      <c r="M586" s="5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</row>
    <row r="587" spans="1:25" ht="14.25" customHeight="1" x14ac:dyDescent="0.3">
      <c r="A587" s="69"/>
      <c r="B587" s="493"/>
      <c r="C587" s="493"/>
      <c r="D587" s="494"/>
      <c r="E587" s="493"/>
      <c r="F587" s="494"/>
      <c r="G587" s="493"/>
      <c r="H587" s="493"/>
      <c r="I587" s="289"/>
      <c r="J587" s="288"/>
      <c r="K587" s="5"/>
      <c r="L587" s="5"/>
      <c r="M587" s="5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</row>
    <row r="588" spans="1:25" ht="14.25" customHeight="1" x14ac:dyDescent="0.3">
      <c r="A588" s="69"/>
      <c r="B588" s="493"/>
      <c r="C588" s="493"/>
      <c r="D588" s="494"/>
      <c r="E588" s="493"/>
      <c r="F588" s="494"/>
      <c r="G588" s="493"/>
      <c r="H588" s="493"/>
      <c r="I588" s="289"/>
      <c r="J588" s="288"/>
      <c r="K588" s="5"/>
      <c r="L588" s="5"/>
      <c r="M588" s="5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</row>
    <row r="589" spans="1:25" ht="14.25" customHeight="1" x14ac:dyDescent="0.3">
      <c r="A589" s="69"/>
      <c r="B589" s="493"/>
      <c r="C589" s="493"/>
      <c r="D589" s="494"/>
      <c r="E589" s="493"/>
      <c r="F589" s="494"/>
      <c r="G589" s="493"/>
      <c r="H589" s="493"/>
      <c r="I589" s="289"/>
      <c r="J589" s="288"/>
      <c r="K589" s="5"/>
      <c r="L589" s="5"/>
      <c r="M589" s="5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</row>
    <row r="590" spans="1:25" ht="14.25" customHeight="1" x14ac:dyDescent="0.3">
      <c r="A590" s="69"/>
      <c r="B590" s="493"/>
      <c r="C590" s="493"/>
      <c r="D590" s="494"/>
      <c r="E590" s="493"/>
      <c r="F590" s="494"/>
      <c r="G590" s="493"/>
      <c r="H590" s="493"/>
      <c r="I590" s="289"/>
      <c r="J590" s="288"/>
      <c r="K590" s="5"/>
      <c r="L590" s="5"/>
      <c r="M590" s="5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</row>
    <row r="591" spans="1:25" ht="14.25" customHeight="1" x14ac:dyDescent="0.3">
      <c r="A591" s="69"/>
      <c r="B591" s="493"/>
      <c r="C591" s="493"/>
      <c r="D591" s="494"/>
      <c r="E591" s="493"/>
      <c r="F591" s="494"/>
      <c r="G591" s="493"/>
      <c r="H591" s="493"/>
      <c r="I591" s="289"/>
      <c r="J591" s="288"/>
      <c r="K591" s="5"/>
      <c r="L591" s="5"/>
      <c r="M591" s="5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</row>
    <row r="592" spans="1:25" ht="14.25" customHeight="1" x14ac:dyDescent="0.3">
      <c r="A592" s="69"/>
      <c r="B592" s="493"/>
      <c r="C592" s="493"/>
      <c r="D592" s="494"/>
      <c r="E592" s="493"/>
      <c r="F592" s="494"/>
      <c r="G592" s="493"/>
      <c r="H592" s="493"/>
      <c r="I592" s="289"/>
      <c r="J592" s="288"/>
      <c r="K592" s="5"/>
      <c r="L592" s="5"/>
      <c r="M592" s="5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</row>
    <row r="593" spans="1:25" ht="14.25" customHeight="1" x14ac:dyDescent="0.3">
      <c r="A593" s="69"/>
      <c r="B593" s="493"/>
      <c r="C593" s="493"/>
      <c r="D593" s="494"/>
      <c r="E593" s="493"/>
      <c r="F593" s="494"/>
      <c r="G593" s="493"/>
      <c r="H593" s="493"/>
      <c r="I593" s="289"/>
      <c r="J593" s="288"/>
      <c r="K593" s="5"/>
      <c r="L593" s="5"/>
      <c r="M593" s="5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</row>
    <row r="594" spans="1:25" ht="14.25" customHeight="1" x14ac:dyDescent="0.3">
      <c r="A594" s="69"/>
      <c r="B594" s="493"/>
      <c r="C594" s="493"/>
      <c r="D594" s="494"/>
      <c r="E594" s="493"/>
      <c r="F594" s="494"/>
      <c r="G594" s="493"/>
      <c r="H594" s="493"/>
      <c r="I594" s="289"/>
      <c r="J594" s="288"/>
      <c r="K594" s="5"/>
      <c r="L594" s="5"/>
      <c r="M594" s="5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</row>
    <row r="595" spans="1:25" ht="14.25" customHeight="1" x14ac:dyDescent="0.3">
      <c r="A595" s="69"/>
      <c r="B595" s="493"/>
      <c r="C595" s="493"/>
      <c r="D595" s="494"/>
      <c r="E595" s="493"/>
      <c r="F595" s="494"/>
      <c r="G595" s="493"/>
      <c r="H595" s="493"/>
      <c r="I595" s="289"/>
      <c r="J595" s="288"/>
      <c r="K595" s="5"/>
      <c r="L595" s="5"/>
      <c r="M595" s="5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</row>
    <row r="596" spans="1:25" ht="14.25" customHeight="1" x14ac:dyDescent="0.3">
      <c r="A596" s="69"/>
      <c r="B596" s="493"/>
      <c r="C596" s="493"/>
      <c r="D596" s="494"/>
      <c r="E596" s="493"/>
      <c r="F596" s="494"/>
      <c r="G596" s="493"/>
      <c r="H596" s="493"/>
      <c r="I596" s="289"/>
      <c r="J596" s="288"/>
      <c r="K596" s="5"/>
      <c r="L596" s="5"/>
      <c r="M596" s="5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</row>
    <row r="597" spans="1:25" ht="14.25" customHeight="1" x14ac:dyDescent="0.3">
      <c r="A597" s="69"/>
      <c r="B597" s="493"/>
      <c r="C597" s="493"/>
      <c r="D597" s="494"/>
      <c r="E597" s="493"/>
      <c r="F597" s="494"/>
      <c r="G597" s="493"/>
      <c r="H597" s="493"/>
      <c r="I597" s="289"/>
      <c r="J597" s="288"/>
      <c r="K597" s="5"/>
      <c r="L597" s="5"/>
      <c r="M597" s="5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</row>
    <row r="598" spans="1:25" ht="14.25" customHeight="1" x14ac:dyDescent="0.3">
      <c r="A598" s="69"/>
      <c r="B598" s="493"/>
      <c r="C598" s="493"/>
      <c r="D598" s="494"/>
      <c r="E598" s="493"/>
      <c r="F598" s="494"/>
      <c r="G598" s="493"/>
      <c r="H598" s="493"/>
      <c r="I598" s="289"/>
      <c r="J598" s="288"/>
      <c r="K598" s="5"/>
      <c r="L598" s="5"/>
      <c r="M598" s="5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</row>
    <row r="599" spans="1:25" ht="14.25" customHeight="1" x14ac:dyDescent="0.3">
      <c r="A599" s="69"/>
      <c r="B599" s="493"/>
      <c r="C599" s="493"/>
      <c r="D599" s="494"/>
      <c r="E599" s="493"/>
      <c r="F599" s="494"/>
      <c r="G599" s="493"/>
      <c r="H599" s="493"/>
      <c r="I599" s="289"/>
      <c r="J599" s="288"/>
      <c r="K599" s="5"/>
      <c r="L599" s="5"/>
      <c r="M599" s="5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</row>
    <row r="600" spans="1:25" ht="14.25" customHeight="1" x14ac:dyDescent="0.3">
      <c r="A600" s="69"/>
      <c r="B600" s="493"/>
      <c r="C600" s="493"/>
      <c r="D600" s="494"/>
      <c r="E600" s="493"/>
      <c r="F600" s="494"/>
      <c r="G600" s="493"/>
      <c r="H600" s="493"/>
      <c r="I600" s="289"/>
      <c r="J600" s="288"/>
      <c r="K600" s="5"/>
      <c r="L600" s="5"/>
      <c r="M600" s="5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</row>
    <row r="601" spans="1:25" ht="14.25" customHeight="1" x14ac:dyDescent="0.3">
      <c r="A601" s="69"/>
      <c r="B601" s="493"/>
      <c r="C601" s="493"/>
      <c r="D601" s="494"/>
      <c r="E601" s="493"/>
      <c r="F601" s="494"/>
      <c r="G601" s="493"/>
      <c r="H601" s="493"/>
      <c r="I601" s="289"/>
      <c r="J601" s="288"/>
      <c r="K601" s="5"/>
      <c r="L601" s="5"/>
      <c r="M601" s="5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</row>
    <row r="602" spans="1:25" ht="14.25" customHeight="1" x14ac:dyDescent="0.3">
      <c r="A602" s="69"/>
      <c r="B602" s="493"/>
      <c r="C602" s="493"/>
      <c r="D602" s="494"/>
      <c r="E602" s="493"/>
      <c r="F602" s="494"/>
      <c r="G602" s="493"/>
      <c r="H602" s="493"/>
      <c r="I602" s="289"/>
      <c r="J602" s="288"/>
      <c r="K602" s="5"/>
      <c r="L602" s="5"/>
      <c r="M602" s="5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</row>
    <row r="603" spans="1:25" ht="14.25" customHeight="1" x14ac:dyDescent="0.3">
      <c r="A603" s="69"/>
      <c r="B603" s="493"/>
      <c r="C603" s="493"/>
      <c r="D603" s="494"/>
      <c r="E603" s="493"/>
      <c r="F603" s="494"/>
      <c r="G603" s="493"/>
      <c r="H603" s="493"/>
      <c r="I603" s="289"/>
      <c r="J603" s="288"/>
      <c r="K603" s="5"/>
      <c r="L603" s="5"/>
      <c r="M603" s="5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</row>
    <row r="604" spans="1:25" ht="14.25" customHeight="1" x14ac:dyDescent="0.3">
      <c r="A604" s="69"/>
      <c r="B604" s="493"/>
      <c r="C604" s="493"/>
      <c r="D604" s="494"/>
      <c r="E604" s="493"/>
      <c r="F604" s="494"/>
      <c r="G604" s="493"/>
      <c r="H604" s="493"/>
      <c r="I604" s="289"/>
      <c r="J604" s="288"/>
      <c r="K604" s="5"/>
      <c r="L604" s="5"/>
      <c r="M604" s="5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</row>
    <row r="605" spans="1:25" ht="14.25" customHeight="1" x14ac:dyDescent="0.3">
      <c r="A605" s="69"/>
      <c r="B605" s="493"/>
      <c r="C605" s="493"/>
      <c r="D605" s="494"/>
      <c r="E605" s="493"/>
      <c r="F605" s="494"/>
      <c r="G605" s="493"/>
      <c r="H605" s="493"/>
      <c r="I605" s="289"/>
      <c r="J605" s="288"/>
      <c r="K605" s="5"/>
      <c r="L605" s="5"/>
      <c r="M605" s="5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</row>
    <row r="606" spans="1:25" ht="14.25" customHeight="1" x14ac:dyDescent="0.3">
      <c r="A606" s="69"/>
      <c r="B606" s="493"/>
      <c r="C606" s="493"/>
      <c r="D606" s="494"/>
      <c r="E606" s="493"/>
      <c r="F606" s="494"/>
      <c r="G606" s="493"/>
      <c r="H606" s="493"/>
      <c r="I606" s="289"/>
      <c r="J606" s="288"/>
      <c r="K606" s="5"/>
      <c r="L606" s="5"/>
      <c r="M606" s="5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</row>
    <row r="607" spans="1:25" ht="14.25" customHeight="1" x14ac:dyDescent="0.3">
      <c r="A607" s="69"/>
      <c r="B607" s="493"/>
      <c r="C607" s="493"/>
      <c r="D607" s="494"/>
      <c r="E607" s="493"/>
      <c r="F607" s="494"/>
      <c r="G607" s="493"/>
      <c r="H607" s="493"/>
      <c r="I607" s="289"/>
      <c r="J607" s="288"/>
      <c r="K607" s="5"/>
      <c r="L607" s="5"/>
      <c r="M607" s="5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</row>
    <row r="608" spans="1:25" ht="14.25" customHeight="1" x14ac:dyDescent="0.3">
      <c r="A608" s="69"/>
      <c r="B608" s="493"/>
      <c r="C608" s="493"/>
      <c r="D608" s="494"/>
      <c r="E608" s="493"/>
      <c r="F608" s="494"/>
      <c r="G608" s="493"/>
      <c r="H608" s="493"/>
      <c r="I608" s="289"/>
      <c r="J608" s="288"/>
      <c r="K608" s="5"/>
      <c r="L608" s="5"/>
      <c r="M608" s="5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</row>
    <row r="609" spans="1:25" ht="14.25" customHeight="1" x14ac:dyDescent="0.3">
      <c r="A609" s="69"/>
      <c r="B609" s="493"/>
      <c r="C609" s="493"/>
      <c r="D609" s="494"/>
      <c r="E609" s="493"/>
      <c r="F609" s="494"/>
      <c r="G609" s="493"/>
      <c r="H609" s="493"/>
      <c r="I609" s="289"/>
      <c r="J609" s="288"/>
      <c r="K609" s="5"/>
      <c r="L609" s="5"/>
      <c r="M609" s="5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</row>
    <row r="610" spans="1:25" ht="14.25" customHeight="1" x14ac:dyDescent="0.3">
      <c r="A610" s="69"/>
      <c r="B610" s="493"/>
      <c r="C610" s="493"/>
      <c r="D610" s="494"/>
      <c r="E610" s="493"/>
      <c r="F610" s="494"/>
      <c r="G610" s="493"/>
      <c r="H610" s="493"/>
      <c r="I610" s="289"/>
      <c r="J610" s="288"/>
      <c r="K610" s="5"/>
      <c r="L610" s="5"/>
      <c r="M610" s="5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</row>
    <row r="611" spans="1:25" ht="14.25" customHeight="1" x14ac:dyDescent="0.3">
      <c r="A611" s="69"/>
      <c r="B611" s="493"/>
      <c r="C611" s="493"/>
      <c r="D611" s="494"/>
      <c r="E611" s="493"/>
      <c r="F611" s="494"/>
      <c r="G611" s="493"/>
      <c r="H611" s="493"/>
      <c r="I611" s="289"/>
      <c r="J611" s="288"/>
      <c r="K611" s="5"/>
      <c r="L611" s="5"/>
      <c r="M611" s="5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</row>
    <row r="612" spans="1:25" ht="14.25" customHeight="1" x14ac:dyDescent="0.3">
      <c r="A612" s="69"/>
      <c r="B612" s="493"/>
      <c r="C612" s="493"/>
      <c r="D612" s="494"/>
      <c r="E612" s="493"/>
      <c r="F612" s="494"/>
      <c r="G612" s="493"/>
      <c r="H612" s="493"/>
      <c r="I612" s="289"/>
      <c r="J612" s="288"/>
      <c r="K612" s="5"/>
      <c r="L612" s="5"/>
      <c r="M612" s="5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</row>
    <row r="613" spans="1:25" ht="14.25" customHeight="1" x14ac:dyDescent="0.3">
      <c r="A613" s="69"/>
      <c r="B613" s="493"/>
      <c r="C613" s="493"/>
      <c r="D613" s="494"/>
      <c r="E613" s="493"/>
      <c r="F613" s="494"/>
      <c r="G613" s="493"/>
      <c r="H613" s="493"/>
      <c r="I613" s="289"/>
      <c r="J613" s="288"/>
      <c r="K613" s="5"/>
      <c r="L613" s="5"/>
      <c r="M613" s="5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</row>
    <row r="614" spans="1:25" ht="14.25" customHeight="1" x14ac:dyDescent="0.3">
      <c r="A614" s="69"/>
      <c r="B614" s="493"/>
      <c r="C614" s="493"/>
      <c r="D614" s="494"/>
      <c r="E614" s="493"/>
      <c r="F614" s="494"/>
      <c r="G614" s="493"/>
      <c r="H614" s="493"/>
      <c r="I614" s="289"/>
      <c r="J614" s="288"/>
      <c r="K614" s="5"/>
      <c r="L614" s="5"/>
      <c r="M614" s="5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</row>
    <row r="615" spans="1:25" ht="14.25" customHeight="1" x14ac:dyDescent="0.3">
      <c r="A615" s="69"/>
      <c r="B615" s="493"/>
      <c r="C615" s="493"/>
      <c r="D615" s="494"/>
      <c r="E615" s="493"/>
      <c r="F615" s="494"/>
      <c r="G615" s="493"/>
      <c r="H615" s="493"/>
      <c r="I615" s="289"/>
      <c r="J615" s="288"/>
      <c r="K615" s="5"/>
      <c r="L615" s="5"/>
      <c r="M615" s="5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</row>
    <row r="616" spans="1:25" ht="14.25" customHeight="1" x14ac:dyDescent="0.3">
      <c r="A616" s="69"/>
      <c r="B616" s="493"/>
      <c r="C616" s="493"/>
      <c r="D616" s="494"/>
      <c r="E616" s="493"/>
      <c r="F616" s="494"/>
      <c r="G616" s="493"/>
      <c r="H616" s="493"/>
      <c r="I616" s="289"/>
      <c r="J616" s="288"/>
      <c r="K616" s="5"/>
      <c r="L616" s="5"/>
      <c r="M616" s="5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</row>
    <row r="617" spans="1:25" ht="14.25" customHeight="1" x14ac:dyDescent="0.3">
      <c r="A617" s="69"/>
      <c r="B617" s="493"/>
      <c r="C617" s="493"/>
      <c r="D617" s="494"/>
      <c r="E617" s="493"/>
      <c r="F617" s="494"/>
      <c r="G617" s="493"/>
      <c r="H617" s="493"/>
      <c r="I617" s="289"/>
      <c r="J617" s="288"/>
      <c r="K617" s="5"/>
      <c r="L617" s="5"/>
      <c r="M617" s="5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</row>
    <row r="618" spans="1:25" ht="14.25" customHeight="1" x14ac:dyDescent="0.3">
      <c r="A618" s="69"/>
      <c r="B618" s="493"/>
      <c r="C618" s="493"/>
      <c r="D618" s="494"/>
      <c r="E618" s="493"/>
      <c r="F618" s="494"/>
      <c r="G618" s="493"/>
      <c r="H618" s="493"/>
      <c r="I618" s="289"/>
      <c r="J618" s="288"/>
      <c r="K618" s="5"/>
      <c r="L618" s="5"/>
      <c r="M618" s="5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</row>
    <row r="619" spans="1:25" ht="14.25" customHeight="1" x14ac:dyDescent="0.3">
      <c r="A619" s="69"/>
      <c r="B619" s="493"/>
      <c r="C619" s="493"/>
      <c r="D619" s="494"/>
      <c r="E619" s="493"/>
      <c r="F619" s="494"/>
      <c r="G619" s="493"/>
      <c r="H619" s="493"/>
      <c r="I619" s="289"/>
      <c r="J619" s="288"/>
      <c r="K619" s="5"/>
      <c r="L619" s="5"/>
      <c r="M619" s="5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</row>
    <row r="620" spans="1:25" ht="14.25" customHeight="1" x14ac:dyDescent="0.3">
      <c r="A620" s="69"/>
      <c r="B620" s="493"/>
      <c r="C620" s="493"/>
      <c r="D620" s="494"/>
      <c r="E620" s="493"/>
      <c r="F620" s="494"/>
      <c r="G620" s="493"/>
      <c r="H620" s="493"/>
      <c r="I620" s="289"/>
      <c r="J620" s="288"/>
      <c r="K620" s="5"/>
      <c r="L620" s="5"/>
      <c r="M620" s="5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</row>
    <row r="621" spans="1:25" ht="14.25" customHeight="1" x14ac:dyDescent="0.3">
      <c r="A621" s="69"/>
      <c r="B621" s="493"/>
      <c r="C621" s="493"/>
      <c r="D621" s="494"/>
      <c r="E621" s="493"/>
      <c r="F621" s="494"/>
      <c r="G621" s="493"/>
      <c r="H621" s="493"/>
      <c r="I621" s="289"/>
      <c r="J621" s="288"/>
      <c r="K621" s="5"/>
      <c r="L621" s="5"/>
      <c r="M621" s="5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</row>
    <row r="622" spans="1:25" ht="14.25" customHeight="1" x14ac:dyDescent="0.3">
      <c r="A622" s="69"/>
      <c r="B622" s="493"/>
      <c r="C622" s="493"/>
      <c r="D622" s="494"/>
      <c r="E622" s="493"/>
      <c r="F622" s="494"/>
      <c r="G622" s="493"/>
      <c r="H622" s="493"/>
      <c r="I622" s="289"/>
      <c r="J622" s="288"/>
      <c r="K622" s="5"/>
      <c r="L622" s="5"/>
      <c r="M622" s="5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</row>
    <row r="623" spans="1:25" ht="14.25" customHeight="1" x14ac:dyDescent="0.3">
      <c r="A623" s="69"/>
      <c r="B623" s="493"/>
      <c r="C623" s="493"/>
      <c r="D623" s="494"/>
      <c r="E623" s="493"/>
      <c r="F623" s="494"/>
      <c r="G623" s="493"/>
      <c r="H623" s="493"/>
      <c r="I623" s="289"/>
      <c r="J623" s="288"/>
      <c r="K623" s="5"/>
      <c r="L623" s="5"/>
      <c r="M623" s="5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</row>
    <row r="624" spans="1:25" ht="14.25" customHeight="1" x14ac:dyDescent="0.3">
      <c r="A624" s="69"/>
      <c r="B624" s="493"/>
      <c r="C624" s="493"/>
      <c r="D624" s="494"/>
      <c r="E624" s="493"/>
      <c r="F624" s="494"/>
      <c r="G624" s="493"/>
      <c r="H624" s="493"/>
      <c r="I624" s="289"/>
      <c r="J624" s="288"/>
      <c r="K624" s="5"/>
      <c r="L624" s="5"/>
      <c r="M624" s="5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</row>
    <row r="625" spans="1:25" ht="14.25" customHeight="1" x14ac:dyDescent="0.3">
      <c r="A625" s="69"/>
      <c r="B625" s="493"/>
      <c r="C625" s="493"/>
      <c r="D625" s="494"/>
      <c r="E625" s="493"/>
      <c r="F625" s="494"/>
      <c r="G625" s="493"/>
      <c r="H625" s="493"/>
      <c r="I625" s="289"/>
      <c r="J625" s="288"/>
      <c r="K625" s="5"/>
      <c r="L625" s="5"/>
      <c r="M625" s="5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</row>
    <row r="626" spans="1:25" ht="14.25" customHeight="1" x14ac:dyDescent="0.3">
      <c r="A626" s="69"/>
      <c r="B626" s="493"/>
      <c r="C626" s="493"/>
      <c r="D626" s="494"/>
      <c r="E626" s="493"/>
      <c r="F626" s="494"/>
      <c r="G626" s="493"/>
      <c r="H626" s="493"/>
      <c r="I626" s="289"/>
      <c r="J626" s="288"/>
      <c r="K626" s="5"/>
      <c r="L626" s="5"/>
      <c r="M626" s="5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</row>
    <row r="627" spans="1:25" ht="14.25" customHeight="1" x14ac:dyDescent="0.3">
      <c r="A627" s="69"/>
      <c r="B627" s="493"/>
      <c r="C627" s="493"/>
      <c r="D627" s="494"/>
      <c r="E627" s="493"/>
      <c r="F627" s="494"/>
      <c r="G627" s="493"/>
      <c r="H627" s="493"/>
      <c r="I627" s="289"/>
      <c r="J627" s="288"/>
      <c r="K627" s="5"/>
      <c r="L627" s="5"/>
      <c r="M627" s="5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</row>
    <row r="628" spans="1:25" ht="14.25" customHeight="1" x14ac:dyDescent="0.3">
      <c r="A628" s="69"/>
      <c r="B628" s="493"/>
      <c r="C628" s="493"/>
      <c r="D628" s="494"/>
      <c r="E628" s="493"/>
      <c r="F628" s="494"/>
      <c r="G628" s="493"/>
      <c r="H628" s="493"/>
      <c r="I628" s="289"/>
      <c r="J628" s="288"/>
      <c r="K628" s="5"/>
      <c r="L628" s="5"/>
      <c r="M628" s="5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</row>
    <row r="629" spans="1:25" ht="14.25" customHeight="1" x14ac:dyDescent="0.3">
      <c r="A629" s="69"/>
      <c r="B629" s="493"/>
      <c r="C629" s="493"/>
      <c r="D629" s="494"/>
      <c r="E629" s="493"/>
      <c r="F629" s="494"/>
      <c r="G629" s="493"/>
      <c r="H629" s="493"/>
      <c r="I629" s="289"/>
      <c r="J629" s="288"/>
      <c r="K629" s="5"/>
      <c r="L629" s="5"/>
      <c r="M629" s="5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</row>
    <row r="630" spans="1:25" ht="14.25" customHeight="1" x14ac:dyDescent="0.3">
      <c r="A630" s="69"/>
      <c r="B630" s="493"/>
      <c r="C630" s="493"/>
      <c r="D630" s="494"/>
      <c r="E630" s="493"/>
      <c r="F630" s="494"/>
      <c r="G630" s="493"/>
      <c r="H630" s="493"/>
      <c r="I630" s="289"/>
      <c r="J630" s="288"/>
      <c r="K630" s="5"/>
      <c r="L630" s="5"/>
      <c r="M630" s="5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</row>
    <row r="631" spans="1:25" ht="14.25" customHeight="1" x14ac:dyDescent="0.3">
      <c r="A631" s="69"/>
      <c r="B631" s="493"/>
      <c r="C631" s="493"/>
      <c r="D631" s="494"/>
      <c r="E631" s="493"/>
      <c r="F631" s="494"/>
      <c r="G631" s="493"/>
      <c r="H631" s="493"/>
      <c r="I631" s="289"/>
      <c r="J631" s="288"/>
      <c r="K631" s="5"/>
      <c r="L631" s="5"/>
      <c r="M631" s="5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</row>
    <row r="632" spans="1:25" ht="14.25" customHeight="1" x14ac:dyDescent="0.3">
      <c r="A632" s="69"/>
      <c r="B632" s="493"/>
      <c r="C632" s="493"/>
      <c r="D632" s="494"/>
      <c r="E632" s="493"/>
      <c r="F632" s="494"/>
      <c r="G632" s="493"/>
      <c r="H632" s="493"/>
      <c r="I632" s="289"/>
      <c r="J632" s="288"/>
      <c r="K632" s="5"/>
      <c r="L632" s="5"/>
      <c r="M632" s="5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</row>
    <row r="633" spans="1:25" ht="14.25" customHeight="1" x14ac:dyDescent="0.3">
      <c r="A633" s="69"/>
      <c r="B633" s="493"/>
      <c r="C633" s="493"/>
      <c r="D633" s="494"/>
      <c r="E633" s="493"/>
      <c r="F633" s="494"/>
      <c r="G633" s="493"/>
      <c r="H633" s="493"/>
      <c r="I633" s="289"/>
      <c r="J633" s="288"/>
      <c r="K633" s="5"/>
      <c r="L633" s="5"/>
      <c r="M633" s="5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</row>
    <row r="634" spans="1:25" ht="14.25" customHeight="1" x14ac:dyDescent="0.3">
      <c r="A634" s="69"/>
      <c r="B634" s="493"/>
      <c r="C634" s="493"/>
      <c r="D634" s="494"/>
      <c r="E634" s="493"/>
      <c r="F634" s="494"/>
      <c r="G634" s="493"/>
      <c r="H634" s="493"/>
      <c r="I634" s="289"/>
      <c r="J634" s="288"/>
      <c r="K634" s="5"/>
      <c r="L634" s="5"/>
      <c r="M634" s="5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</row>
    <row r="635" spans="1:25" ht="14.25" customHeight="1" x14ac:dyDescent="0.3">
      <c r="A635" s="69"/>
      <c r="B635" s="493"/>
      <c r="C635" s="493"/>
      <c r="D635" s="494"/>
      <c r="E635" s="493"/>
      <c r="F635" s="494"/>
      <c r="G635" s="493"/>
      <c r="H635" s="493"/>
      <c r="I635" s="289"/>
      <c r="J635" s="288"/>
      <c r="K635" s="5"/>
      <c r="L635" s="5"/>
      <c r="M635" s="5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</row>
    <row r="636" spans="1:25" ht="14.25" customHeight="1" x14ac:dyDescent="0.3">
      <c r="A636" s="69"/>
      <c r="B636" s="493"/>
      <c r="C636" s="493"/>
      <c r="D636" s="494"/>
      <c r="E636" s="493"/>
      <c r="F636" s="494"/>
      <c r="G636" s="493"/>
      <c r="H636" s="493"/>
      <c r="I636" s="289"/>
      <c r="J636" s="288"/>
      <c r="K636" s="5"/>
      <c r="L636" s="5"/>
      <c r="M636" s="5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</row>
    <row r="637" spans="1:25" ht="14.25" customHeight="1" x14ac:dyDescent="0.3">
      <c r="A637" s="69"/>
      <c r="B637" s="493"/>
      <c r="C637" s="493"/>
      <c r="D637" s="494"/>
      <c r="E637" s="493"/>
      <c r="F637" s="494"/>
      <c r="G637" s="493"/>
      <c r="H637" s="493"/>
      <c r="I637" s="289"/>
      <c r="J637" s="288"/>
      <c r="K637" s="5"/>
      <c r="L637" s="5"/>
      <c r="M637" s="5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</row>
    <row r="638" spans="1:25" ht="14.25" customHeight="1" x14ac:dyDescent="0.3">
      <c r="A638" s="69"/>
      <c r="B638" s="493"/>
      <c r="C638" s="493"/>
      <c r="D638" s="494"/>
      <c r="E638" s="493"/>
      <c r="F638" s="494"/>
      <c r="G638" s="493"/>
      <c r="H638" s="493"/>
      <c r="I638" s="289"/>
      <c r="J638" s="288"/>
      <c r="K638" s="5"/>
      <c r="L638" s="5"/>
      <c r="M638" s="5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</row>
    <row r="639" spans="1:25" ht="14.25" customHeight="1" x14ac:dyDescent="0.3">
      <c r="A639" s="69"/>
      <c r="B639" s="493"/>
      <c r="C639" s="493"/>
      <c r="D639" s="494"/>
      <c r="E639" s="493"/>
      <c r="F639" s="494"/>
      <c r="G639" s="493"/>
      <c r="H639" s="493"/>
      <c r="I639" s="289"/>
      <c r="J639" s="288"/>
      <c r="K639" s="5"/>
      <c r="L639" s="5"/>
      <c r="M639" s="5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</row>
    <row r="640" spans="1:25" ht="14.25" customHeight="1" x14ac:dyDescent="0.3">
      <c r="A640" s="69"/>
      <c r="B640" s="493"/>
      <c r="C640" s="493"/>
      <c r="D640" s="494"/>
      <c r="E640" s="493"/>
      <c r="F640" s="494"/>
      <c r="G640" s="493"/>
      <c r="H640" s="493"/>
      <c r="I640" s="289"/>
      <c r="J640" s="288"/>
      <c r="K640" s="5"/>
      <c r="L640" s="5"/>
      <c r="M640" s="5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</row>
    <row r="641" spans="1:25" ht="14.25" customHeight="1" x14ac:dyDescent="0.3">
      <c r="A641" s="69"/>
      <c r="B641" s="493"/>
      <c r="C641" s="493"/>
      <c r="D641" s="494"/>
      <c r="E641" s="493"/>
      <c r="F641" s="494"/>
      <c r="G641" s="493"/>
      <c r="H641" s="493"/>
      <c r="I641" s="289"/>
      <c r="J641" s="288"/>
      <c r="K641" s="5"/>
      <c r="L641" s="5"/>
      <c r="M641" s="5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</row>
    <row r="642" spans="1:25" ht="14.25" customHeight="1" x14ac:dyDescent="0.3">
      <c r="A642" s="69"/>
      <c r="B642" s="493"/>
      <c r="C642" s="493"/>
      <c r="D642" s="494"/>
      <c r="E642" s="493"/>
      <c r="F642" s="494"/>
      <c r="G642" s="493"/>
      <c r="H642" s="493"/>
      <c r="I642" s="289"/>
      <c r="J642" s="288"/>
      <c r="K642" s="5"/>
      <c r="L642" s="5"/>
      <c r="M642" s="5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</row>
    <row r="643" spans="1:25" ht="14.25" customHeight="1" x14ac:dyDescent="0.3">
      <c r="A643" s="69"/>
      <c r="B643" s="493"/>
      <c r="C643" s="493"/>
      <c r="D643" s="494"/>
      <c r="E643" s="493"/>
      <c r="F643" s="494"/>
      <c r="G643" s="493"/>
      <c r="H643" s="493"/>
      <c r="I643" s="289"/>
      <c r="J643" s="288"/>
      <c r="K643" s="5"/>
      <c r="L643" s="5"/>
      <c r="M643" s="5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</row>
    <row r="644" spans="1:25" ht="14.25" customHeight="1" x14ac:dyDescent="0.3">
      <c r="A644" s="69"/>
      <c r="B644" s="493"/>
      <c r="C644" s="493"/>
      <c r="D644" s="494"/>
      <c r="E644" s="493"/>
      <c r="F644" s="494"/>
      <c r="G644" s="493"/>
      <c r="H644" s="493"/>
      <c r="I644" s="289"/>
      <c r="J644" s="288"/>
      <c r="K644" s="5"/>
      <c r="L644" s="5"/>
      <c r="M644" s="5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</row>
    <row r="645" spans="1:25" ht="14.25" customHeight="1" x14ac:dyDescent="0.3">
      <c r="A645" s="69"/>
      <c r="B645" s="493"/>
      <c r="C645" s="493"/>
      <c r="D645" s="494"/>
      <c r="E645" s="493"/>
      <c r="F645" s="494"/>
      <c r="G645" s="493"/>
      <c r="H645" s="493"/>
      <c r="I645" s="289"/>
      <c r="J645" s="288"/>
      <c r="K645" s="5"/>
      <c r="L645" s="5"/>
      <c r="M645" s="5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</row>
    <row r="646" spans="1:25" ht="14.25" customHeight="1" x14ac:dyDescent="0.3">
      <c r="A646" s="69"/>
      <c r="B646" s="493"/>
      <c r="C646" s="493"/>
      <c r="D646" s="494"/>
      <c r="E646" s="493"/>
      <c r="F646" s="494"/>
      <c r="G646" s="493"/>
      <c r="H646" s="493"/>
      <c r="I646" s="289"/>
      <c r="J646" s="288"/>
      <c r="K646" s="5"/>
      <c r="L646" s="5"/>
      <c r="M646" s="5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</row>
    <row r="647" spans="1:25" ht="14.25" customHeight="1" x14ac:dyDescent="0.3">
      <c r="A647" s="69"/>
      <c r="B647" s="493"/>
      <c r="C647" s="493"/>
      <c r="D647" s="494"/>
      <c r="E647" s="493"/>
      <c r="F647" s="494"/>
      <c r="G647" s="493"/>
      <c r="H647" s="493"/>
      <c r="I647" s="289"/>
      <c r="J647" s="288"/>
      <c r="K647" s="5"/>
      <c r="L647" s="5"/>
      <c r="M647" s="5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</row>
    <row r="648" spans="1:25" ht="14.25" customHeight="1" x14ac:dyDescent="0.3">
      <c r="A648" s="69"/>
      <c r="B648" s="493"/>
      <c r="C648" s="493"/>
      <c r="D648" s="494"/>
      <c r="E648" s="493"/>
      <c r="F648" s="494"/>
      <c r="G648" s="493"/>
      <c r="H648" s="493"/>
      <c r="I648" s="289"/>
      <c r="J648" s="288"/>
      <c r="K648" s="5"/>
      <c r="L648" s="5"/>
      <c r="M648" s="5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</row>
    <row r="649" spans="1:25" ht="14.25" customHeight="1" x14ac:dyDescent="0.3">
      <c r="A649" s="69"/>
      <c r="B649" s="493"/>
      <c r="C649" s="493"/>
      <c r="D649" s="494"/>
      <c r="E649" s="493"/>
      <c r="F649" s="494"/>
      <c r="G649" s="493"/>
      <c r="H649" s="493"/>
      <c r="I649" s="289"/>
      <c r="J649" s="288"/>
      <c r="K649" s="5"/>
      <c r="L649" s="5"/>
      <c r="M649" s="5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</row>
    <row r="650" spans="1:25" ht="14.25" customHeight="1" x14ac:dyDescent="0.3">
      <c r="A650" s="69"/>
      <c r="B650" s="493"/>
      <c r="C650" s="493"/>
      <c r="D650" s="494"/>
      <c r="E650" s="493"/>
      <c r="F650" s="494"/>
      <c r="G650" s="493"/>
      <c r="H650" s="493"/>
      <c r="I650" s="289"/>
      <c r="J650" s="288"/>
      <c r="K650" s="5"/>
      <c r="L650" s="5"/>
      <c r="M650" s="5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</row>
    <row r="651" spans="1:25" ht="14.25" customHeight="1" x14ac:dyDescent="0.3">
      <c r="A651" s="69"/>
      <c r="B651" s="493"/>
      <c r="C651" s="493"/>
      <c r="D651" s="494"/>
      <c r="E651" s="493"/>
      <c r="F651" s="494"/>
      <c r="G651" s="493"/>
      <c r="H651" s="493"/>
      <c r="I651" s="289"/>
      <c r="J651" s="288"/>
      <c r="K651" s="5"/>
      <c r="L651" s="5"/>
      <c r="M651" s="5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</row>
    <row r="652" spans="1:25" ht="14.25" customHeight="1" x14ac:dyDescent="0.3">
      <c r="A652" s="69"/>
      <c r="B652" s="493"/>
      <c r="C652" s="493"/>
      <c r="D652" s="494"/>
      <c r="E652" s="493"/>
      <c r="F652" s="494"/>
      <c r="G652" s="493"/>
      <c r="H652" s="493"/>
      <c r="I652" s="289"/>
      <c r="J652" s="288"/>
      <c r="K652" s="5"/>
      <c r="L652" s="5"/>
      <c r="M652" s="5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</row>
    <row r="653" spans="1:25" ht="14.25" customHeight="1" x14ac:dyDescent="0.3">
      <c r="A653" s="69"/>
      <c r="B653" s="493"/>
      <c r="C653" s="493"/>
      <c r="D653" s="494"/>
      <c r="E653" s="493"/>
      <c r="F653" s="494"/>
      <c r="G653" s="493"/>
      <c r="H653" s="493"/>
      <c r="I653" s="289"/>
      <c r="J653" s="288"/>
      <c r="K653" s="5"/>
      <c r="L653" s="5"/>
      <c r="M653" s="5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</row>
    <row r="654" spans="1:25" ht="14.25" customHeight="1" x14ac:dyDescent="0.3">
      <c r="A654" s="69"/>
      <c r="B654" s="493"/>
      <c r="C654" s="493"/>
      <c r="D654" s="494"/>
      <c r="E654" s="493"/>
      <c r="F654" s="494"/>
      <c r="G654" s="493"/>
      <c r="H654" s="493"/>
      <c r="I654" s="289"/>
      <c r="J654" s="288"/>
      <c r="K654" s="5"/>
      <c r="L654" s="5"/>
      <c r="M654" s="5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</row>
    <row r="655" spans="1:25" ht="14.25" customHeight="1" x14ac:dyDescent="0.3">
      <c r="A655" s="69"/>
      <c r="B655" s="493"/>
      <c r="C655" s="493"/>
      <c r="D655" s="494"/>
      <c r="E655" s="493"/>
      <c r="F655" s="494"/>
      <c r="G655" s="493"/>
      <c r="H655" s="493"/>
      <c r="I655" s="289"/>
      <c r="J655" s="288"/>
      <c r="K655" s="5"/>
      <c r="L655" s="5"/>
      <c r="M655" s="5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</row>
    <row r="656" spans="1:25" ht="14.25" customHeight="1" x14ac:dyDescent="0.3">
      <c r="A656" s="69"/>
      <c r="B656" s="493"/>
      <c r="C656" s="493"/>
      <c r="D656" s="494"/>
      <c r="E656" s="493"/>
      <c r="F656" s="494"/>
      <c r="G656" s="493"/>
      <c r="H656" s="493"/>
      <c r="I656" s="289"/>
      <c r="J656" s="288"/>
      <c r="K656" s="5"/>
      <c r="L656" s="5"/>
      <c r="M656" s="5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</row>
    <row r="657" spans="1:25" ht="14.25" customHeight="1" x14ac:dyDescent="0.3">
      <c r="A657" s="69"/>
      <c r="B657" s="493"/>
      <c r="C657" s="493"/>
      <c r="D657" s="494"/>
      <c r="E657" s="493"/>
      <c r="F657" s="494"/>
      <c r="G657" s="493"/>
      <c r="H657" s="493"/>
      <c r="I657" s="289"/>
      <c r="J657" s="288"/>
      <c r="K657" s="5"/>
      <c r="L657" s="5"/>
      <c r="M657" s="5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</row>
    <row r="658" spans="1:25" ht="14.25" customHeight="1" x14ac:dyDescent="0.3">
      <c r="A658" s="69"/>
      <c r="B658" s="493"/>
      <c r="C658" s="493"/>
      <c r="D658" s="494"/>
      <c r="E658" s="493"/>
      <c r="F658" s="494"/>
      <c r="G658" s="493"/>
      <c r="H658" s="493"/>
      <c r="I658" s="289"/>
      <c r="J658" s="288"/>
      <c r="K658" s="5"/>
      <c r="L658" s="5"/>
      <c r="M658" s="5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</row>
    <row r="659" spans="1:25" ht="14.25" customHeight="1" x14ac:dyDescent="0.3">
      <c r="A659" s="69"/>
      <c r="B659" s="493"/>
      <c r="C659" s="493"/>
      <c r="D659" s="494"/>
      <c r="E659" s="493"/>
      <c r="F659" s="494"/>
      <c r="G659" s="493"/>
      <c r="H659" s="493"/>
      <c r="I659" s="289"/>
      <c r="J659" s="288"/>
      <c r="K659" s="5"/>
      <c r="L659" s="5"/>
      <c r="M659" s="5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</row>
    <row r="660" spans="1:25" ht="14.25" customHeight="1" x14ac:dyDescent="0.3">
      <c r="A660" s="69"/>
      <c r="B660" s="493"/>
      <c r="C660" s="493"/>
      <c r="D660" s="494"/>
      <c r="E660" s="493"/>
      <c r="F660" s="494"/>
      <c r="G660" s="493"/>
      <c r="H660" s="493"/>
      <c r="I660" s="289"/>
      <c r="J660" s="288"/>
      <c r="K660" s="5"/>
      <c r="L660" s="5"/>
      <c r="M660" s="5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</row>
    <row r="661" spans="1:25" ht="14.25" customHeight="1" x14ac:dyDescent="0.3">
      <c r="A661" s="69"/>
      <c r="B661" s="493"/>
      <c r="C661" s="493"/>
      <c r="D661" s="494"/>
      <c r="E661" s="493"/>
      <c r="F661" s="494"/>
      <c r="G661" s="493"/>
      <c r="H661" s="493"/>
      <c r="I661" s="289"/>
      <c r="J661" s="288"/>
      <c r="K661" s="5"/>
      <c r="L661" s="5"/>
      <c r="M661" s="5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</row>
    <row r="662" spans="1:25" ht="14.25" customHeight="1" x14ac:dyDescent="0.3">
      <c r="A662" s="69"/>
      <c r="B662" s="493"/>
      <c r="C662" s="493"/>
      <c r="D662" s="494"/>
      <c r="E662" s="493"/>
      <c r="F662" s="494"/>
      <c r="G662" s="493"/>
      <c r="H662" s="493"/>
      <c r="I662" s="289"/>
      <c r="J662" s="288"/>
      <c r="K662" s="5"/>
      <c r="L662" s="5"/>
      <c r="M662" s="5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</row>
    <row r="663" spans="1:25" ht="14.25" customHeight="1" x14ac:dyDescent="0.3">
      <c r="A663" s="69"/>
      <c r="B663" s="493"/>
      <c r="C663" s="493"/>
      <c r="D663" s="494"/>
      <c r="E663" s="493"/>
      <c r="F663" s="494"/>
      <c r="G663" s="493"/>
      <c r="H663" s="493"/>
      <c r="I663" s="289"/>
      <c r="J663" s="288"/>
      <c r="K663" s="5"/>
      <c r="L663" s="5"/>
      <c r="M663" s="5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</row>
    <row r="664" spans="1:25" ht="14.25" customHeight="1" x14ac:dyDescent="0.3">
      <c r="A664" s="69"/>
      <c r="B664" s="493"/>
      <c r="C664" s="493"/>
      <c r="D664" s="494"/>
      <c r="E664" s="493"/>
      <c r="F664" s="494"/>
      <c r="G664" s="493"/>
      <c r="H664" s="493"/>
      <c r="I664" s="289"/>
      <c r="J664" s="288"/>
      <c r="K664" s="5"/>
      <c r="L664" s="5"/>
      <c r="M664" s="5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</row>
    <row r="665" spans="1:25" ht="14.25" customHeight="1" x14ac:dyDescent="0.3">
      <c r="A665" s="69"/>
      <c r="B665" s="493"/>
      <c r="C665" s="493"/>
      <c r="D665" s="494"/>
      <c r="E665" s="493"/>
      <c r="F665" s="494"/>
      <c r="G665" s="493"/>
      <c r="H665" s="493"/>
      <c r="I665" s="289"/>
      <c r="J665" s="288"/>
      <c r="K665" s="5"/>
      <c r="L665" s="5"/>
      <c r="M665" s="5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</row>
    <row r="666" spans="1:25" ht="14.25" customHeight="1" x14ac:dyDescent="0.3">
      <c r="A666" s="69"/>
      <c r="B666" s="493"/>
      <c r="C666" s="493"/>
      <c r="D666" s="494"/>
      <c r="E666" s="493"/>
      <c r="F666" s="494"/>
      <c r="G666" s="493"/>
      <c r="H666" s="493"/>
      <c r="I666" s="289"/>
      <c r="J666" s="288"/>
      <c r="K666" s="5"/>
      <c r="L666" s="5"/>
      <c r="M666" s="5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</row>
    <row r="667" spans="1:25" ht="14.25" customHeight="1" x14ac:dyDescent="0.3">
      <c r="A667" s="69"/>
      <c r="B667" s="493"/>
      <c r="C667" s="493"/>
      <c r="D667" s="494"/>
      <c r="E667" s="493"/>
      <c r="F667" s="494"/>
      <c r="G667" s="493"/>
      <c r="H667" s="493"/>
      <c r="I667" s="289"/>
      <c r="J667" s="288"/>
      <c r="K667" s="5"/>
      <c r="L667" s="5"/>
      <c r="M667" s="5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</row>
    <row r="668" spans="1:25" ht="14.25" customHeight="1" x14ac:dyDescent="0.3">
      <c r="A668" s="69"/>
      <c r="B668" s="493"/>
      <c r="C668" s="493"/>
      <c r="D668" s="494"/>
      <c r="E668" s="493"/>
      <c r="F668" s="494"/>
      <c r="G668" s="493"/>
      <c r="H668" s="493"/>
      <c r="I668" s="289"/>
      <c r="J668" s="288"/>
      <c r="K668" s="5"/>
      <c r="L668" s="5"/>
      <c r="M668" s="5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</row>
    <row r="669" spans="1:25" ht="14.25" customHeight="1" x14ac:dyDescent="0.3">
      <c r="A669" s="69"/>
      <c r="B669" s="493"/>
      <c r="C669" s="493"/>
      <c r="D669" s="494"/>
      <c r="E669" s="493"/>
      <c r="F669" s="494"/>
      <c r="G669" s="493"/>
      <c r="H669" s="493"/>
      <c r="I669" s="289"/>
      <c r="J669" s="288"/>
      <c r="K669" s="5"/>
      <c r="L669" s="5"/>
      <c r="M669" s="5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</row>
    <row r="670" spans="1:25" ht="14.25" customHeight="1" x14ac:dyDescent="0.3">
      <c r="A670" s="69"/>
      <c r="B670" s="493"/>
      <c r="C670" s="493"/>
      <c r="D670" s="494"/>
      <c r="E670" s="493"/>
      <c r="F670" s="494"/>
      <c r="G670" s="493"/>
      <c r="H670" s="493"/>
      <c r="I670" s="289"/>
      <c r="J670" s="288"/>
      <c r="K670" s="5"/>
      <c r="L670" s="5"/>
      <c r="M670" s="5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</row>
    <row r="671" spans="1:25" ht="14.25" customHeight="1" x14ac:dyDescent="0.3">
      <c r="A671" s="69"/>
      <c r="B671" s="493"/>
      <c r="C671" s="493"/>
      <c r="D671" s="494"/>
      <c r="E671" s="493"/>
      <c r="F671" s="494"/>
      <c r="G671" s="493"/>
      <c r="H671" s="493"/>
      <c r="I671" s="289"/>
      <c r="J671" s="288"/>
      <c r="K671" s="5"/>
      <c r="L671" s="5"/>
      <c r="M671" s="5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</row>
    <row r="672" spans="1:25" ht="14.25" customHeight="1" x14ac:dyDescent="0.3">
      <c r="A672" s="69"/>
      <c r="B672" s="493"/>
      <c r="C672" s="493"/>
      <c r="D672" s="494"/>
      <c r="E672" s="493"/>
      <c r="F672" s="494"/>
      <c r="G672" s="493"/>
      <c r="H672" s="493"/>
      <c r="I672" s="289"/>
      <c r="J672" s="288"/>
      <c r="K672" s="5"/>
      <c r="L672" s="5"/>
      <c r="M672" s="5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</row>
    <row r="673" spans="1:25" ht="14.25" customHeight="1" x14ac:dyDescent="0.3">
      <c r="A673" s="69"/>
      <c r="B673" s="493"/>
      <c r="C673" s="493"/>
      <c r="D673" s="494"/>
      <c r="E673" s="493"/>
      <c r="F673" s="494"/>
      <c r="G673" s="493"/>
      <c r="H673" s="493"/>
      <c r="I673" s="289"/>
      <c r="J673" s="288"/>
      <c r="K673" s="5"/>
      <c r="L673" s="5"/>
      <c r="M673" s="5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</row>
    <row r="674" spans="1:25" ht="14.25" customHeight="1" x14ac:dyDescent="0.3">
      <c r="A674" s="69"/>
      <c r="B674" s="493"/>
      <c r="C674" s="493"/>
      <c r="D674" s="494"/>
      <c r="E674" s="493"/>
      <c r="F674" s="494"/>
      <c r="G674" s="493"/>
      <c r="H674" s="493"/>
      <c r="I674" s="289"/>
      <c r="J674" s="288"/>
      <c r="K674" s="5"/>
      <c r="L674" s="5"/>
      <c r="M674" s="5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</row>
    <row r="675" spans="1:25" ht="14.25" customHeight="1" x14ac:dyDescent="0.3">
      <c r="A675" s="69"/>
      <c r="B675" s="493"/>
      <c r="C675" s="493"/>
      <c r="D675" s="494"/>
      <c r="E675" s="493"/>
      <c r="F675" s="494"/>
      <c r="G675" s="493"/>
      <c r="H675" s="493"/>
      <c r="I675" s="289"/>
      <c r="J675" s="288"/>
      <c r="K675" s="5"/>
      <c r="L675" s="5"/>
      <c r="M675" s="5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</row>
    <row r="676" spans="1:25" ht="14.25" customHeight="1" x14ac:dyDescent="0.3">
      <c r="A676" s="69"/>
      <c r="B676" s="493"/>
      <c r="C676" s="493"/>
      <c r="D676" s="494"/>
      <c r="E676" s="493"/>
      <c r="F676" s="494"/>
      <c r="G676" s="493"/>
      <c r="H676" s="493"/>
      <c r="I676" s="289"/>
      <c r="J676" s="288"/>
      <c r="K676" s="5"/>
      <c r="L676" s="5"/>
      <c r="M676" s="5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</row>
    <row r="677" spans="1:25" ht="14.25" customHeight="1" x14ac:dyDescent="0.3">
      <c r="A677" s="69"/>
      <c r="B677" s="493"/>
      <c r="C677" s="493"/>
      <c r="D677" s="494"/>
      <c r="E677" s="493"/>
      <c r="F677" s="494"/>
      <c r="G677" s="493"/>
      <c r="H677" s="493"/>
      <c r="I677" s="289"/>
      <c r="J677" s="288"/>
      <c r="K677" s="5"/>
      <c r="L677" s="5"/>
      <c r="M677" s="5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</row>
    <row r="678" spans="1:25" ht="14.25" customHeight="1" x14ac:dyDescent="0.3">
      <c r="A678" s="69"/>
      <c r="B678" s="493"/>
      <c r="C678" s="493"/>
      <c r="D678" s="494"/>
      <c r="E678" s="493"/>
      <c r="F678" s="494"/>
      <c r="G678" s="493"/>
      <c r="H678" s="493"/>
      <c r="I678" s="289"/>
      <c r="J678" s="288"/>
      <c r="K678" s="5"/>
      <c r="L678" s="5"/>
      <c r="M678" s="5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</row>
    <row r="679" spans="1:25" ht="14.25" customHeight="1" x14ac:dyDescent="0.3">
      <c r="A679" s="69"/>
      <c r="B679" s="493"/>
      <c r="C679" s="493"/>
      <c r="D679" s="494"/>
      <c r="E679" s="493"/>
      <c r="F679" s="494"/>
      <c r="G679" s="493"/>
      <c r="H679" s="493"/>
      <c r="I679" s="289"/>
      <c r="J679" s="288"/>
      <c r="K679" s="5"/>
      <c r="L679" s="5"/>
      <c r="M679" s="5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</row>
    <row r="680" spans="1:25" ht="14.25" customHeight="1" x14ac:dyDescent="0.3">
      <c r="A680" s="69"/>
      <c r="B680" s="493"/>
      <c r="C680" s="493"/>
      <c r="D680" s="494"/>
      <c r="E680" s="493"/>
      <c r="F680" s="494"/>
      <c r="G680" s="493"/>
      <c r="H680" s="493"/>
      <c r="I680" s="289"/>
      <c r="J680" s="288"/>
      <c r="K680" s="5"/>
      <c r="L680" s="5"/>
      <c r="M680" s="5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</row>
    <row r="681" spans="1:25" ht="14.25" customHeight="1" x14ac:dyDescent="0.3">
      <c r="A681" s="69"/>
      <c r="B681" s="493"/>
      <c r="C681" s="493"/>
      <c r="D681" s="494"/>
      <c r="E681" s="493"/>
      <c r="F681" s="494"/>
      <c r="G681" s="493"/>
      <c r="H681" s="493"/>
      <c r="I681" s="289"/>
      <c r="J681" s="288"/>
      <c r="K681" s="5"/>
      <c r="L681" s="5"/>
      <c r="M681" s="5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</row>
    <row r="682" spans="1:25" ht="14.25" customHeight="1" x14ac:dyDescent="0.3">
      <c r="A682" s="69"/>
      <c r="B682" s="493"/>
      <c r="C682" s="493"/>
      <c r="D682" s="494"/>
      <c r="E682" s="493"/>
      <c r="F682" s="494"/>
      <c r="G682" s="493"/>
      <c r="H682" s="493"/>
      <c r="I682" s="289"/>
      <c r="J682" s="288"/>
      <c r="K682" s="5"/>
      <c r="L682" s="5"/>
      <c r="M682" s="5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</row>
    <row r="683" spans="1:25" ht="14.25" customHeight="1" x14ac:dyDescent="0.3">
      <c r="A683" s="69"/>
      <c r="B683" s="493"/>
      <c r="C683" s="493"/>
      <c r="D683" s="494"/>
      <c r="E683" s="493"/>
      <c r="F683" s="494"/>
      <c r="G683" s="493"/>
      <c r="H683" s="493"/>
      <c r="I683" s="289"/>
      <c r="J683" s="288"/>
      <c r="K683" s="5"/>
      <c r="L683" s="5"/>
      <c r="M683" s="5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</row>
    <row r="684" spans="1:25" ht="14.25" customHeight="1" x14ac:dyDescent="0.3">
      <c r="A684" s="69"/>
      <c r="B684" s="493"/>
      <c r="C684" s="493"/>
      <c r="D684" s="494"/>
      <c r="E684" s="493"/>
      <c r="F684" s="494"/>
      <c r="G684" s="493"/>
      <c r="H684" s="493"/>
      <c r="I684" s="289"/>
      <c r="J684" s="288"/>
      <c r="K684" s="5"/>
      <c r="L684" s="5"/>
      <c r="M684" s="5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</row>
    <row r="685" spans="1:25" ht="14.25" customHeight="1" x14ac:dyDescent="0.3">
      <c r="A685" s="69"/>
      <c r="B685" s="493"/>
      <c r="C685" s="493"/>
      <c r="D685" s="494"/>
      <c r="E685" s="493"/>
      <c r="F685" s="494"/>
      <c r="G685" s="493"/>
      <c r="H685" s="493"/>
      <c r="I685" s="289"/>
      <c r="J685" s="288"/>
      <c r="K685" s="5"/>
      <c r="L685" s="5"/>
      <c r="M685" s="5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</row>
    <row r="686" spans="1:25" ht="14.25" customHeight="1" x14ac:dyDescent="0.3">
      <c r="A686" s="69"/>
      <c r="B686" s="493"/>
      <c r="C686" s="493"/>
      <c r="D686" s="494"/>
      <c r="E686" s="493"/>
      <c r="F686" s="494"/>
      <c r="G686" s="493"/>
      <c r="H686" s="493"/>
      <c r="I686" s="289"/>
      <c r="J686" s="288"/>
      <c r="K686" s="5"/>
      <c r="L686" s="5"/>
      <c r="M686" s="5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</row>
    <row r="687" spans="1:25" ht="14.25" customHeight="1" x14ac:dyDescent="0.3">
      <c r="A687" s="69"/>
      <c r="B687" s="493"/>
      <c r="C687" s="493"/>
      <c r="D687" s="494"/>
      <c r="E687" s="493"/>
      <c r="F687" s="494"/>
      <c r="G687" s="493"/>
      <c r="H687" s="493"/>
      <c r="I687" s="289"/>
      <c r="J687" s="288"/>
      <c r="K687" s="5"/>
      <c r="L687" s="5"/>
      <c r="M687" s="5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</row>
    <row r="688" spans="1:25" ht="14.25" customHeight="1" x14ac:dyDescent="0.3">
      <c r="A688" s="69"/>
      <c r="B688" s="493"/>
      <c r="C688" s="493"/>
      <c r="D688" s="494"/>
      <c r="E688" s="493"/>
      <c r="F688" s="494"/>
      <c r="G688" s="493"/>
      <c r="H688" s="493"/>
      <c r="I688" s="289"/>
      <c r="J688" s="288"/>
      <c r="K688" s="5"/>
      <c r="L688" s="5"/>
      <c r="M688" s="5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</row>
    <row r="689" spans="1:25" ht="14.25" customHeight="1" x14ac:dyDescent="0.3">
      <c r="A689" s="69"/>
      <c r="B689" s="493"/>
      <c r="C689" s="493"/>
      <c r="D689" s="494"/>
      <c r="E689" s="493"/>
      <c r="F689" s="494"/>
      <c r="G689" s="493"/>
      <c r="H689" s="493"/>
      <c r="I689" s="289"/>
      <c r="J689" s="288"/>
      <c r="K689" s="5"/>
      <c r="L689" s="5"/>
      <c r="M689" s="5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</row>
    <row r="690" spans="1:25" ht="14.25" customHeight="1" x14ac:dyDescent="0.3">
      <c r="A690" s="69"/>
      <c r="B690" s="493"/>
      <c r="C690" s="493"/>
      <c r="D690" s="494"/>
      <c r="E690" s="493"/>
      <c r="F690" s="494"/>
      <c r="G690" s="493"/>
      <c r="H690" s="493"/>
      <c r="I690" s="289"/>
      <c r="J690" s="288"/>
      <c r="K690" s="5"/>
      <c r="L690" s="5"/>
      <c r="M690" s="5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</row>
    <row r="691" spans="1:25" ht="14.25" customHeight="1" x14ac:dyDescent="0.3">
      <c r="A691" s="69"/>
      <c r="B691" s="493"/>
      <c r="C691" s="493"/>
      <c r="D691" s="494"/>
      <c r="E691" s="493"/>
      <c r="F691" s="494"/>
      <c r="G691" s="493"/>
      <c r="H691" s="493"/>
      <c r="I691" s="289"/>
      <c r="J691" s="288"/>
      <c r="K691" s="5"/>
      <c r="L691" s="5"/>
      <c r="M691" s="5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</row>
    <row r="692" spans="1:25" ht="14.25" customHeight="1" x14ac:dyDescent="0.3">
      <c r="A692" s="69"/>
      <c r="B692" s="493"/>
      <c r="C692" s="493"/>
      <c r="D692" s="494"/>
      <c r="E692" s="493"/>
      <c r="F692" s="494"/>
      <c r="G692" s="493"/>
      <c r="H692" s="493"/>
      <c r="I692" s="289"/>
      <c r="J692" s="288"/>
      <c r="K692" s="5"/>
      <c r="L692" s="5"/>
      <c r="M692" s="5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</row>
    <row r="693" spans="1:25" ht="14.25" customHeight="1" x14ac:dyDescent="0.3">
      <c r="A693" s="69"/>
      <c r="B693" s="493"/>
      <c r="C693" s="493"/>
      <c r="D693" s="494"/>
      <c r="E693" s="493"/>
      <c r="F693" s="494"/>
      <c r="G693" s="493"/>
      <c r="H693" s="493"/>
      <c r="I693" s="289"/>
      <c r="J693" s="288"/>
      <c r="K693" s="5"/>
      <c r="L693" s="5"/>
      <c r="M693" s="5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</row>
    <row r="694" spans="1:25" ht="14.25" customHeight="1" x14ac:dyDescent="0.3">
      <c r="A694" s="69"/>
      <c r="B694" s="493"/>
      <c r="C694" s="493"/>
      <c r="D694" s="494"/>
      <c r="E694" s="493"/>
      <c r="F694" s="494"/>
      <c r="G694" s="493"/>
      <c r="H694" s="493"/>
      <c r="I694" s="289"/>
      <c r="J694" s="288"/>
      <c r="K694" s="5"/>
      <c r="L694" s="5"/>
      <c r="M694" s="5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</row>
    <row r="695" spans="1:25" ht="14.25" customHeight="1" x14ac:dyDescent="0.3">
      <c r="A695" s="69"/>
      <c r="B695" s="493"/>
      <c r="C695" s="493"/>
      <c r="D695" s="494"/>
      <c r="E695" s="493"/>
      <c r="F695" s="494"/>
      <c r="G695" s="493"/>
      <c r="H695" s="493"/>
      <c r="I695" s="289"/>
      <c r="J695" s="288"/>
      <c r="K695" s="5"/>
      <c r="L695" s="5"/>
      <c r="M695" s="5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</row>
    <row r="696" spans="1:25" ht="14.25" customHeight="1" x14ac:dyDescent="0.3">
      <c r="A696" s="69"/>
      <c r="B696" s="493"/>
      <c r="C696" s="493"/>
      <c r="D696" s="494"/>
      <c r="E696" s="493"/>
      <c r="F696" s="494"/>
      <c r="G696" s="493"/>
      <c r="H696" s="493"/>
      <c r="I696" s="289"/>
      <c r="J696" s="288"/>
      <c r="K696" s="5"/>
      <c r="L696" s="5"/>
      <c r="M696" s="5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</row>
    <row r="697" spans="1:25" ht="14.25" customHeight="1" x14ac:dyDescent="0.3">
      <c r="A697" s="69"/>
      <c r="B697" s="493"/>
      <c r="C697" s="493"/>
      <c r="D697" s="494"/>
      <c r="E697" s="493"/>
      <c r="F697" s="494"/>
      <c r="G697" s="493"/>
      <c r="H697" s="493"/>
      <c r="I697" s="289"/>
      <c r="J697" s="288"/>
      <c r="K697" s="5"/>
      <c r="L697" s="5"/>
      <c r="M697" s="5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</row>
    <row r="698" spans="1:25" ht="14.25" customHeight="1" x14ac:dyDescent="0.3">
      <c r="A698" s="69"/>
      <c r="B698" s="493"/>
      <c r="C698" s="493"/>
      <c r="D698" s="494"/>
      <c r="E698" s="493"/>
      <c r="F698" s="494"/>
      <c r="G698" s="493"/>
      <c r="H698" s="493"/>
      <c r="I698" s="289"/>
      <c r="J698" s="288"/>
      <c r="K698" s="5"/>
      <c r="L698" s="5"/>
      <c r="M698" s="5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</row>
    <row r="699" spans="1:25" ht="14.25" customHeight="1" x14ac:dyDescent="0.3">
      <c r="A699" s="69"/>
      <c r="B699" s="493"/>
      <c r="C699" s="493"/>
      <c r="D699" s="494"/>
      <c r="E699" s="493"/>
      <c r="F699" s="494"/>
      <c r="G699" s="493"/>
      <c r="H699" s="493"/>
      <c r="I699" s="289"/>
      <c r="J699" s="288"/>
      <c r="K699" s="5"/>
      <c r="L699" s="5"/>
      <c r="M699" s="5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</row>
    <row r="700" spans="1:25" ht="14.25" customHeight="1" x14ac:dyDescent="0.3">
      <c r="A700" s="69"/>
      <c r="B700" s="493"/>
      <c r="C700" s="493"/>
      <c r="D700" s="494"/>
      <c r="E700" s="493"/>
      <c r="F700" s="494"/>
      <c r="G700" s="493"/>
      <c r="H700" s="493"/>
      <c r="I700" s="289"/>
      <c r="J700" s="288"/>
      <c r="K700" s="5"/>
      <c r="L700" s="5"/>
      <c r="M700" s="5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</row>
    <row r="701" spans="1:25" ht="14.25" customHeight="1" x14ac:dyDescent="0.3">
      <c r="A701" s="69"/>
      <c r="B701" s="493"/>
      <c r="C701" s="493"/>
      <c r="D701" s="494"/>
      <c r="E701" s="493"/>
      <c r="F701" s="494"/>
      <c r="G701" s="493"/>
      <c r="H701" s="493"/>
      <c r="I701" s="289"/>
      <c r="J701" s="288"/>
      <c r="K701" s="5"/>
      <c r="L701" s="5"/>
      <c r="M701" s="5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</row>
    <row r="702" spans="1:25" ht="14.25" customHeight="1" x14ac:dyDescent="0.3">
      <c r="A702" s="69"/>
      <c r="B702" s="493"/>
      <c r="C702" s="493"/>
      <c r="D702" s="494"/>
      <c r="E702" s="493"/>
      <c r="F702" s="494"/>
      <c r="G702" s="493"/>
      <c r="H702" s="493"/>
      <c r="I702" s="289"/>
      <c r="J702" s="288"/>
      <c r="K702" s="5"/>
      <c r="L702" s="5"/>
      <c r="M702" s="5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</row>
    <row r="703" spans="1:25" ht="14.25" customHeight="1" x14ac:dyDescent="0.3">
      <c r="A703" s="69"/>
      <c r="B703" s="493"/>
      <c r="C703" s="493"/>
      <c r="D703" s="494"/>
      <c r="E703" s="493"/>
      <c r="F703" s="494"/>
      <c r="G703" s="493"/>
      <c r="H703" s="493"/>
      <c r="I703" s="289"/>
      <c r="J703" s="288"/>
      <c r="K703" s="5"/>
      <c r="L703" s="5"/>
      <c r="M703" s="5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</row>
    <row r="704" spans="1:25" ht="14.25" customHeight="1" x14ac:dyDescent="0.3">
      <c r="A704" s="69"/>
      <c r="B704" s="493"/>
      <c r="C704" s="493"/>
      <c r="D704" s="494"/>
      <c r="E704" s="493"/>
      <c r="F704" s="494"/>
      <c r="G704" s="493"/>
      <c r="H704" s="493"/>
      <c r="I704" s="289"/>
      <c r="J704" s="288"/>
      <c r="K704" s="5"/>
      <c r="L704" s="5"/>
      <c r="M704" s="5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</row>
    <row r="705" spans="1:25" ht="14.25" customHeight="1" x14ac:dyDescent="0.3">
      <c r="A705" s="69"/>
      <c r="B705" s="493"/>
      <c r="C705" s="493"/>
      <c r="D705" s="494"/>
      <c r="E705" s="493"/>
      <c r="F705" s="494"/>
      <c r="G705" s="493"/>
      <c r="H705" s="493"/>
      <c r="I705" s="289"/>
      <c r="J705" s="288"/>
      <c r="K705" s="5"/>
      <c r="L705" s="5"/>
      <c r="M705" s="5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</row>
    <row r="706" spans="1:25" ht="14.25" customHeight="1" x14ac:dyDescent="0.3">
      <c r="A706" s="69"/>
      <c r="B706" s="493"/>
      <c r="C706" s="493"/>
      <c r="D706" s="494"/>
      <c r="E706" s="493"/>
      <c r="F706" s="494"/>
      <c r="G706" s="493"/>
      <c r="H706" s="493"/>
      <c r="I706" s="289"/>
      <c r="J706" s="288"/>
      <c r="K706" s="5"/>
      <c r="L706" s="5"/>
      <c r="M706" s="5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</row>
    <row r="707" spans="1:25" ht="14.25" customHeight="1" x14ac:dyDescent="0.3">
      <c r="A707" s="69"/>
      <c r="B707" s="493"/>
      <c r="C707" s="493"/>
      <c r="D707" s="494"/>
      <c r="E707" s="493"/>
      <c r="F707" s="494"/>
      <c r="G707" s="493"/>
      <c r="H707" s="493"/>
      <c r="I707" s="289"/>
      <c r="J707" s="288"/>
      <c r="K707" s="5"/>
      <c r="L707" s="5"/>
      <c r="M707" s="5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</row>
    <row r="708" spans="1:25" ht="14.25" customHeight="1" x14ac:dyDescent="0.3">
      <c r="A708" s="69"/>
      <c r="B708" s="493"/>
      <c r="C708" s="493"/>
      <c r="D708" s="494"/>
      <c r="E708" s="493"/>
      <c r="F708" s="494"/>
      <c r="G708" s="493"/>
      <c r="H708" s="493"/>
      <c r="I708" s="289"/>
      <c r="J708" s="288"/>
      <c r="K708" s="5"/>
      <c r="L708" s="5"/>
      <c r="M708" s="5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</row>
    <row r="709" spans="1:25" ht="14.25" customHeight="1" x14ac:dyDescent="0.3">
      <c r="A709" s="69"/>
      <c r="B709" s="493"/>
      <c r="C709" s="493"/>
      <c r="D709" s="494"/>
      <c r="E709" s="493"/>
      <c r="F709" s="494"/>
      <c r="G709" s="493"/>
      <c r="H709" s="493"/>
      <c r="I709" s="289"/>
      <c r="J709" s="288"/>
      <c r="K709" s="5"/>
      <c r="L709" s="5"/>
      <c r="M709" s="5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</row>
    <row r="710" spans="1:25" ht="14.25" customHeight="1" x14ac:dyDescent="0.3">
      <c r="A710" s="69"/>
      <c r="B710" s="493"/>
      <c r="C710" s="493"/>
      <c r="D710" s="494"/>
      <c r="E710" s="493"/>
      <c r="F710" s="494"/>
      <c r="G710" s="493"/>
      <c r="H710" s="493"/>
      <c r="I710" s="289"/>
      <c r="J710" s="288"/>
      <c r="K710" s="5"/>
      <c r="L710" s="5"/>
      <c r="M710" s="5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</row>
    <row r="711" spans="1:25" ht="14.25" customHeight="1" x14ac:dyDescent="0.3">
      <c r="A711" s="69"/>
      <c r="B711" s="493"/>
      <c r="C711" s="493"/>
      <c r="D711" s="494"/>
      <c r="E711" s="493"/>
      <c r="F711" s="494"/>
      <c r="G711" s="493"/>
      <c r="H711" s="493"/>
      <c r="I711" s="289"/>
      <c r="J711" s="288"/>
      <c r="K711" s="5"/>
      <c r="L711" s="5"/>
      <c r="M711" s="5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</row>
    <row r="712" spans="1:25" ht="14.25" customHeight="1" x14ac:dyDescent="0.3">
      <c r="A712" s="69"/>
      <c r="B712" s="493"/>
      <c r="C712" s="493"/>
      <c r="D712" s="494"/>
      <c r="E712" s="493"/>
      <c r="F712" s="494"/>
      <c r="G712" s="493"/>
      <c r="H712" s="493"/>
      <c r="I712" s="289"/>
      <c r="J712" s="288"/>
      <c r="K712" s="5"/>
      <c r="L712" s="5"/>
      <c r="M712" s="5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</row>
    <row r="713" spans="1:25" ht="14.25" customHeight="1" x14ac:dyDescent="0.3">
      <c r="A713" s="69"/>
      <c r="B713" s="493"/>
      <c r="C713" s="493"/>
      <c r="D713" s="494"/>
      <c r="E713" s="493"/>
      <c r="F713" s="494"/>
      <c r="G713" s="493"/>
      <c r="H713" s="493"/>
      <c r="I713" s="289"/>
      <c r="J713" s="288"/>
      <c r="K713" s="5"/>
      <c r="L713" s="5"/>
      <c r="M713" s="5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</row>
    <row r="714" spans="1:25" ht="14.25" customHeight="1" x14ac:dyDescent="0.3">
      <c r="A714" s="69"/>
      <c r="B714" s="493"/>
      <c r="C714" s="493"/>
      <c r="D714" s="494"/>
      <c r="E714" s="493"/>
      <c r="F714" s="494"/>
      <c r="G714" s="493"/>
      <c r="H714" s="493"/>
      <c r="I714" s="289"/>
      <c r="J714" s="288"/>
      <c r="K714" s="5"/>
      <c r="L714" s="5"/>
      <c r="M714" s="5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</row>
    <row r="715" spans="1:25" ht="14.25" customHeight="1" x14ac:dyDescent="0.3">
      <c r="A715" s="69"/>
      <c r="B715" s="493"/>
      <c r="C715" s="493"/>
      <c r="D715" s="494"/>
      <c r="E715" s="493"/>
      <c r="F715" s="494"/>
      <c r="G715" s="493"/>
      <c r="H715" s="493"/>
      <c r="I715" s="289"/>
      <c r="J715" s="288"/>
      <c r="K715" s="5"/>
      <c r="L715" s="5"/>
      <c r="M715" s="5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</row>
    <row r="716" spans="1:25" ht="14.25" customHeight="1" x14ac:dyDescent="0.3">
      <c r="A716" s="69"/>
      <c r="B716" s="493"/>
      <c r="C716" s="493"/>
      <c r="D716" s="494"/>
      <c r="E716" s="493"/>
      <c r="F716" s="494"/>
      <c r="G716" s="493"/>
      <c r="H716" s="493"/>
      <c r="I716" s="289"/>
      <c r="J716" s="288"/>
      <c r="K716" s="5"/>
      <c r="L716" s="5"/>
      <c r="M716" s="5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</row>
    <row r="717" spans="1:25" ht="14.25" customHeight="1" x14ac:dyDescent="0.3">
      <c r="A717" s="69"/>
      <c r="B717" s="493"/>
      <c r="C717" s="493"/>
      <c r="D717" s="494"/>
      <c r="E717" s="493"/>
      <c r="F717" s="494"/>
      <c r="G717" s="493"/>
      <c r="H717" s="493"/>
      <c r="I717" s="289"/>
      <c r="J717" s="288"/>
      <c r="K717" s="5"/>
      <c r="L717" s="5"/>
      <c r="M717" s="5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</row>
    <row r="718" spans="1:25" ht="14.25" customHeight="1" x14ac:dyDescent="0.3">
      <c r="A718" s="69"/>
      <c r="B718" s="493"/>
      <c r="C718" s="493"/>
      <c r="D718" s="494"/>
      <c r="E718" s="493"/>
      <c r="F718" s="494"/>
      <c r="G718" s="493"/>
      <c r="H718" s="493"/>
      <c r="I718" s="289"/>
      <c r="J718" s="288"/>
      <c r="K718" s="5"/>
      <c r="L718" s="5"/>
      <c r="M718" s="5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</row>
    <row r="719" spans="1:25" ht="14.25" customHeight="1" x14ac:dyDescent="0.3">
      <c r="A719" s="69"/>
      <c r="B719" s="493"/>
      <c r="C719" s="493"/>
      <c r="D719" s="494"/>
      <c r="E719" s="493"/>
      <c r="F719" s="494"/>
      <c r="G719" s="493"/>
      <c r="H719" s="493"/>
      <c r="I719" s="289"/>
      <c r="J719" s="288"/>
      <c r="K719" s="5"/>
      <c r="L719" s="5"/>
      <c r="M719" s="5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</row>
    <row r="720" spans="1:25" ht="14.25" customHeight="1" x14ac:dyDescent="0.3">
      <c r="A720" s="69"/>
      <c r="B720" s="493"/>
      <c r="C720" s="493"/>
      <c r="D720" s="494"/>
      <c r="E720" s="493"/>
      <c r="F720" s="494"/>
      <c r="G720" s="493"/>
      <c r="H720" s="493"/>
      <c r="I720" s="289"/>
      <c r="J720" s="288"/>
      <c r="K720" s="5"/>
      <c r="L720" s="5"/>
      <c r="M720" s="5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</row>
    <row r="721" spans="1:25" ht="14.25" customHeight="1" x14ac:dyDescent="0.3">
      <c r="A721" s="69"/>
      <c r="B721" s="493"/>
      <c r="C721" s="493"/>
      <c r="D721" s="494"/>
      <c r="E721" s="493"/>
      <c r="F721" s="494"/>
      <c r="G721" s="493"/>
      <c r="H721" s="493"/>
      <c r="I721" s="289"/>
      <c r="J721" s="288"/>
      <c r="K721" s="5"/>
      <c r="L721" s="5"/>
      <c r="M721" s="5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</row>
    <row r="722" spans="1:25" ht="14.25" customHeight="1" x14ac:dyDescent="0.3">
      <c r="A722" s="69"/>
      <c r="B722" s="493"/>
      <c r="C722" s="493"/>
      <c r="D722" s="494"/>
      <c r="E722" s="493"/>
      <c r="F722" s="494"/>
      <c r="G722" s="493"/>
      <c r="H722" s="493"/>
      <c r="I722" s="289"/>
      <c r="J722" s="288"/>
      <c r="K722" s="5"/>
      <c r="L722" s="5"/>
      <c r="M722" s="5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</row>
    <row r="723" spans="1:25" ht="14.25" customHeight="1" x14ac:dyDescent="0.3">
      <c r="A723" s="69"/>
      <c r="B723" s="493"/>
      <c r="C723" s="493"/>
      <c r="D723" s="494"/>
      <c r="E723" s="493"/>
      <c r="F723" s="494"/>
      <c r="G723" s="493"/>
      <c r="H723" s="493"/>
      <c r="I723" s="289"/>
      <c r="J723" s="288"/>
      <c r="K723" s="5"/>
      <c r="L723" s="5"/>
      <c r="M723" s="5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</row>
    <row r="724" spans="1:25" ht="14.25" customHeight="1" x14ac:dyDescent="0.3">
      <c r="A724" s="69"/>
      <c r="B724" s="493"/>
      <c r="C724" s="493"/>
      <c r="D724" s="494"/>
      <c r="E724" s="493"/>
      <c r="F724" s="494"/>
      <c r="G724" s="493"/>
      <c r="H724" s="493"/>
      <c r="I724" s="289"/>
      <c r="J724" s="288"/>
      <c r="K724" s="5"/>
      <c r="L724" s="5"/>
      <c r="M724" s="5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</row>
    <row r="725" spans="1:25" ht="14.25" customHeight="1" x14ac:dyDescent="0.3">
      <c r="A725" s="69"/>
      <c r="B725" s="493"/>
      <c r="C725" s="493"/>
      <c r="D725" s="494"/>
      <c r="E725" s="493"/>
      <c r="F725" s="494"/>
      <c r="G725" s="493"/>
      <c r="H725" s="493"/>
      <c r="I725" s="289"/>
      <c r="J725" s="288"/>
      <c r="K725" s="5"/>
      <c r="L725" s="5"/>
      <c r="M725" s="5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</row>
    <row r="726" spans="1:25" ht="14.25" customHeight="1" x14ac:dyDescent="0.3">
      <c r="A726" s="69"/>
      <c r="B726" s="493"/>
      <c r="C726" s="493"/>
      <c r="D726" s="494"/>
      <c r="E726" s="493"/>
      <c r="F726" s="494"/>
      <c r="G726" s="493"/>
      <c r="H726" s="493"/>
      <c r="I726" s="289"/>
      <c r="J726" s="288"/>
      <c r="K726" s="5"/>
      <c r="L726" s="5"/>
      <c r="M726" s="5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</row>
    <row r="727" spans="1:25" ht="14.25" customHeight="1" x14ac:dyDescent="0.3">
      <c r="A727" s="69"/>
      <c r="B727" s="493"/>
      <c r="C727" s="493"/>
      <c r="D727" s="494"/>
      <c r="E727" s="493"/>
      <c r="F727" s="494"/>
      <c r="G727" s="493"/>
      <c r="H727" s="493"/>
      <c r="I727" s="289"/>
      <c r="J727" s="288"/>
      <c r="K727" s="5"/>
      <c r="L727" s="5"/>
      <c r="M727" s="5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</row>
    <row r="728" spans="1:25" ht="14.25" customHeight="1" x14ac:dyDescent="0.3">
      <c r="A728" s="69"/>
      <c r="B728" s="493"/>
      <c r="C728" s="493"/>
      <c r="D728" s="494"/>
      <c r="E728" s="493"/>
      <c r="F728" s="494"/>
      <c r="G728" s="493"/>
      <c r="H728" s="493"/>
      <c r="I728" s="289"/>
      <c r="J728" s="288"/>
      <c r="K728" s="5"/>
      <c r="L728" s="5"/>
      <c r="M728" s="5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</row>
    <row r="729" spans="1:25" ht="14.25" customHeight="1" x14ac:dyDescent="0.3">
      <c r="A729" s="69"/>
      <c r="B729" s="493"/>
      <c r="C729" s="493"/>
      <c r="D729" s="494"/>
      <c r="E729" s="493"/>
      <c r="F729" s="494"/>
      <c r="G729" s="493"/>
      <c r="H729" s="493"/>
      <c r="I729" s="289"/>
      <c r="J729" s="288"/>
      <c r="K729" s="5"/>
      <c r="L729" s="5"/>
      <c r="M729" s="5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</row>
    <row r="730" spans="1:25" ht="14.25" customHeight="1" x14ac:dyDescent="0.3">
      <c r="A730" s="69"/>
      <c r="B730" s="493"/>
      <c r="C730" s="493"/>
      <c r="D730" s="494"/>
      <c r="E730" s="493"/>
      <c r="F730" s="494"/>
      <c r="G730" s="493"/>
      <c r="H730" s="493"/>
      <c r="I730" s="289"/>
      <c r="J730" s="288"/>
      <c r="K730" s="5"/>
      <c r="L730" s="5"/>
      <c r="M730" s="5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</row>
    <row r="731" spans="1:25" ht="14.25" customHeight="1" x14ac:dyDescent="0.3">
      <c r="A731" s="69"/>
      <c r="B731" s="493"/>
      <c r="C731" s="493"/>
      <c r="D731" s="494"/>
      <c r="E731" s="493"/>
      <c r="F731" s="494"/>
      <c r="G731" s="493"/>
      <c r="H731" s="493"/>
      <c r="I731" s="289"/>
      <c r="J731" s="288"/>
      <c r="K731" s="5"/>
      <c r="L731" s="5"/>
      <c r="M731" s="5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</row>
    <row r="732" spans="1:25" ht="14.25" customHeight="1" x14ac:dyDescent="0.3">
      <c r="A732" s="69"/>
      <c r="B732" s="493"/>
      <c r="C732" s="493"/>
      <c r="D732" s="494"/>
      <c r="E732" s="493"/>
      <c r="F732" s="494"/>
      <c r="G732" s="493"/>
      <c r="H732" s="493"/>
      <c r="I732" s="289"/>
      <c r="J732" s="288"/>
      <c r="K732" s="5"/>
      <c r="L732" s="5"/>
      <c r="M732" s="5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</row>
    <row r="733" spans="1:25" ht="14.25" customHeight="1" x14ac:dyDescent="0.3">
      <c r="A733" s="69"/>
      <c r="B733" s="493"/>
      <c r="C733" s="493"/>
      <c r="D733" s="494"/>
      <c r="E733" s="493"/>
      <c r="F733" s="494"/>
      <c r="G733" s="493"/>
      <c r="H733" s="493"/>
      <c r="I733" s="289"/>
      <c r="J733" s="288"/>
      <c r="K733" s="5"/>
      <c r="L733" s="5"/>
      <c r="M733" s="5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</row>
    <row r="734" spans="1:25" ht="14.25" customHeight="1" x14ac:dyDescent="0.3">
      <c r="A734" s="69"/>
      <c r="B734" s="493"/>
      <c r="C734" s="493"/>
      <c r="D734" s="494"/>
      <c r="E734" s="493"/>
      <c r="F734" s="494"/>
      <c r="G734" s="493"/>
      <c r="H734" s="493"/>
      <c r="I734" s="289"/>
      <c r="J734" s="288"/>
      <c r="K734" s="5"/>
      <c r="L734" s="5"/>
      <c r="M734" s="5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</row>
    <row r="735" spans="1:25" ht="14.25" customHeight="1" x14ac:dyDescent="0.3">
      <c r="A735" s="69"/>
      <c r="B735" s="493"/>
      <c r="C735" s="493"/>
      <c r="D735" s="494"/>
      <c r="E735" s="493"/>
      <c r="F735" s="494"/>
      <c r="G735" s="493"/>
      <c r="H735" s="493"/>
      <c r="I735" s="289"/>
      <c r="J735" s="288"/>
      <c r="K735" s="5"/>
      <c r="L735" s="5"/>
      <c r="M735" s="5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</row>
    <row r="736" spans="1:25" ht="14.25" customHeight="1" x14ac:dyDescent="0.3">
      <c r="A736" s="69"/>
      <c r="B736" s="493"/>
      <c r="C736" s="493"/>
      <c r="D736" s="494"/>
      <c r="E736" s="493"/>
      <c r="F736" s="494"/>
      <c r="G736" s="493"/>
      <c r="H736" s="493"/>
      <c r="I736" s="289"/>
      <c r="J736" s="288"/>
      <c r="K736" s="5"/>
      <c r="L736" s="5"/>
      <c r="M736" s="5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</row>
    <row r="737" spans="1:25" ht="14.25" customHeight="1" x14ac:dyDescent="0.3">
      <c r="A737" s="69"/>
      <c r="B737" s="493"/>
      <c r="C737" s="493"/>
      <c r="D737" s="494"/>
      <c r="E737" s="493"/>
      <c r="F737" s="494"/>
      <c r="G737" s="493"/>
      <c r="H737" s="493"/>
      <c r="I737" s="289"/>
      <c r="J737" s="288"/>
      <c r="K737" s="5"/>
      <c r="L737" s="5"/>
      <c r="M737" s="5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</row>
    <row r="738" spans="1:25" ht="14.25" customHeight="1" x14ac:dyDescent="0.3">
      <c r="A738" s="69"/>
      <c r="B738" s="493"/>
      <c r="C738" s="493"/>
      <c r="D738" s="494"/>
      <c r="E738" s="493"/>
      <c r="F738" s="494"/>
      <c r="G738" s="493"/>
      <c r="H738" s="493"/>
      <c r="I738" s="289"/>
      <c r="J738" s="288"/>
      <c r="K738" s="5"/>
      <c r="L738" s="5"/>
      <c r="M738" s="5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</row>
    <row r="739" spans="1:25" ht="14.25" customHeight="1" x14ac:dyDescent="0.3">
      <c r="A739" s="69"/>
      <c r="B739" s="493"/>
      <c r="C739" s="493"/>
      <c r="D739" s="494"/>
      <c r="E739" s="493"/>
      <c r="F739" s="494"/>
      <c r="G739" s="493"/>
      <c r="H739" s="493"/>
      <c r="I739" s="289"/>
      <c r="J739" s="288"/>
      <c r="K739" s="5"/>
      <c r="L739" s="5"/>
      <c r="M739" s="5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</row>
    <row r="740" spans="1:25" ht="14.25" customHeight="1" x14ac:dyDescent="0.3">
      <c r="A740" s="69"/>
      <c r="B740" s="493"/>
      <c r="C740" s="493"/>
      <c r="D740" s="494"/>
      <c r="E740" s="493"/>
      <c r="F740" s="494"/>
      <c r="G740" s="493"/>
      <c r="H740" s="493"/>
      <c r="I740" s="289"/>
      <c r="J740" s="288"/>
      <c r="K740" s="5"/>
      <c r="L740" s="5"/>
      <c r="M740" s="5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</row>
    <row r="741" spans="1:25" ht="14.25" customHeight="1" x14ac:dyDescent="0.3">
      <c r="A741" s="69"/>
      <c r="B741" s="493"/>
      <c r="C741" s="493"/>
      <c r="D741" s="494"/>
      <c r="E741" s="493"/>
      <c r="F741" s="494"/>
      <c r="G741" s="493"/>
      <c r="H741" s="493"/>
      <c r="I741" s="289"/>
      <c r="J741" s="288"/>
      <c r="K741" s="5"/>
      <c r="L741" s="5"/>
      <c r="M741" s="5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</row>
    <row r="742" spans="1:25" ht="14.25" customHeight="1" x14ac:dyDescent="0.3">
      <c r="A742" s="69"/>
      <c r="B742" s="493"/>
      <c r="C742" s="493"/>
      <c r="D742" s="494"/>
      <c r="E742" s="493"/>
      <c r="F742" s="494"/>
      <c r="G742" s="493"/>
      <c r="H742" s="493"/>
      <c r="I742" s="289"/>
      <c r="J742" s="288"/>
      <c r="K742" s="5"/>
      <c r="L742" s="5"/>
      <c r="M742" s="5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</row>
    <row r="743" spans="1:25" ht="14.25" customHeight="1" x14ac:dyDescent="0.3">
      <c r="A743" s="69"/>
      <c r="B743" s="493"/>
      <c r="C743" s="493"/>
      <c r="D743" s="494"/>
      <c r="E743" s="493"/>
      <c r="F743" s="494"/>
      <c r="G743" s="493"/>
      <c r="H743" s="493"/>
      <c r="I743" s="289"/>
      <c r="J743" s="288"/>
      <c r="K743" s="5"/>
      <c r="L743" s="5"/>
      <c r="M743" s="5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</row>
    <row r="744" spans="1:25" ht="14.25" customHeight="1" x14ac:dyDescent="0.3">
      <c r="A744" s="69"/>
      <c r="B744" s="493"/>
      <c r="C744" s="493"/>
      <c r="D744" s="494"/>
      <c r="E744" s="493"/>
      <c r="F744" s="494"/>
      <c r="G744" s="493"/>
      <c r="H744" s="493"/>
      <c r="I744" s="289"/>
      <c r="J744" s="288"/>
      <c r="K744" s="5"/>
      <c r="L744" s="5"/>
      <c r="M744" s="5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</row>
    <row r="745" spans="1:25" ht="14.25" customHeight="1" x14ac:dyDescent="0.3">
      <c r="A745" s="69"/>
      <c r="B745" s="493"/>
      <c r="C745" s="493"/>
      <c r="D745" s="494"/>
      <c r="E745" s="493"/>
      <c r="F745" s="494"/>
      <c r="G745" s="493"/>
      <c r="H745" s="493"/>
      <c r="I745" s="289"/>
      <c r="J745" s="288"/>
      <c r="K745" s="5"/>
      <c r="L745" s="5"/>
      <c r="M745" s="5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</row>
    <row r="746" spans="1:25" ht="14.25" customHeight="1" x14ac:dyDescent="0.3">
      <c r="A746" s="69"/>
      <c r="B746" s="493"/>
      <c r="C746" s="493"/>
      <c r="D746" s="494"/>
      <c r="E746" s="493"/>
      <c r="F746" s="494"/>
      <c r="G746" s="493"/>
      <c r="H746" s="493"/>
      <c r="I746" s="289"/>
      <c r="J746" s="288"/>
      <c r="K746" s="5"/>
      <c r="L746" s="5"/>
      <c r="M746" s="5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</row>
    <row r="747" spans="1:25" ht="14.25" customHeight="1" x14ac:dyDescent="0.3">
      <c r="A747" s="69"/>
      <c r="B747" s="493"/>
      <c r="C747" s="493"/>
      <c r="D747" s="494"/>
      <c r="E747" s="493"/>
      <c r="F747" s="494"/>
      <c r="G747" s="493"/>
      <c r="H747" s="493"/>
      <c r="I747" s="289"/>
      <c r="J747" s="288"/>
      <c r="K747" s="5"/>
      <c r="L747" s="5"/>
      <c r="M747" s="5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</row>
    <row r="748" spans="1:25" ht="14.25" customHeight="1" x14ac:dyDescent="0.3">
      <c r="A748" s="69"/>
      <c r="B748" s="493"/>
      <c r="C748" s="493"/>
      <c r="D748" s="494"/>
      <c r="E748" s="493"/>
      <c r="F748" s="494"/>
      <c r="G748" s="493"/>
      <c r="H748" s="493"/>
      <c r="I748" s="289"/>
      <c r="J748" s="288"/>
      <c r="K748" s="5"/>
      <c r="L748" s="5"/>
      <c r="M748" s="5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</row>
    <row r="749" spans="1:25" ht="14.25" customHeight="1" x14ac:dyDescent="0.3">
      <c r="A749" s="69"/>
      <c r="B749" s="493"/>
      <c r="C749" s="493"/>
      <c r="D749" s="494"/>
      <c r="E749" s="493"/>
      <c r="F749" s="494"/>
      <c r="G749" s="493"/>
      <c r="H749" s="493"/>
      <c r="I749" s="289"/>
      <c r="J749" s="288"/>
      <c r="K749" s="5"/>
      <c r="L749" s="5"/>
      <c r="M749" s="5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</row>
    <row r="750" spans="1:25" ht="14.25" customHeight="1" x14ac:dyDescent="0.3">
      <c r="A750" s="69"/>
      <c r="B750" s="493"/>
      <c r="C750" s="493"/>
      <c r="D750" s="494"/>
      <c r="E750" s="493"/>
      <c r="F750" s="494"/>
      <c r="G750" s="493"/>
      <c r="H750" s="493"/>
      <c r="I750" s="289"/>
      <c r="J750" s="288"/>
      <c r="K750" s="5"/>
      <c r="L750" s="5"/>
      <c r="M750" s="5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</row>
    <row r="751" spans="1:25" ht="14.25" customHeight="1" x14ac:dyDescent="0.3">
      <c r="A751" s="69"/>
      <c r="B751" s="493"/>
      <c r="C751" s="493"/>
      <c r="D751" s="494"/>
      <c r="E751" s="493"/>
      <c r="F751" s="494"/>
      <c r="G751" s="493"/>
      <c r="H751" s="493"/>
      <c r="I751" s="289"/>
      <c r="J751" s="288"/>
      <c r="K751" s="5"/>
      <c r="L751" s="5"/>
      <c r="M751" s="5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</row>
    <row r="752" spans="1:25" ht="14.25" customHeight="1" x14ac:dyDescent="0.3">
      <c r="A752" s="69"/>
      <c r="B752" s="493"/>
      <c r="C752" s="493"/>
      <c r="D752" s="494"/>
      <c r="E752" s="493"/>
      <c r="F752" s="494"/>
      <c r="G752" s="493"/>
      <c r="H752" s="493"/>
      <c r="I752" s="289"/>
      <c r="J752" s="288"/>
      <c r="K752" s="5"/>
      <c r="L752" s="5"/>
      <c r="M752" s="5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</row>
    <row r="753" spans="1:25" ht="14.25" customHeight="1" x14ac:dyDescent="0.3">
      <c r="A753" s="69"/>
      <c r="B753" s="493"/>
      <c r="C753" s="493"/>
      <c r="D753" s="494"/>
      <c r="E753" s="493"/>
      <c r="F753" s="494"/>
      <c r="G753" s="493"/>
      <c r="H753" s="493"/>
      <c r="I753" s="289"/>
      <c r="J753" s="288"/>
      <c r="K753" s="5"/>
      <c r="L753" s="5"/>
      <c r="M753" s="5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</row>
    <row r="754" spans="1:25" ht="14.25" customHeight="1" x14ac:dyDescent="0.3">
      <c r="A754" s="69"/>
      <c r="B754" s="493"/>
      <c r="C754" s="493"/>
      <c r="D754" s="494"/>
      <c r="E754" s="493"/>
      <c r="F754" s="494"/>
      <c r="G754" s="493"/>
      <c r="H754" s="493"/>
      <c r="I754" s="289"/>
      <c r="J754" s="288"/>
      <c r="K754" s="5"/>
      <c r="L754" s="5"/>
      <c r="M754" s="5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</row>
    <row r="755" spans="1:25" ht="14.25" customHeight="1" x14ac:dyDescent="0.3">
      <c r="A755" s="69"/>
      <c r="B755" s="493"/>
      <c r="C755" s="493"/>
      <c r="D755" s="494"/>
      <c r="E755" s="493"/>
      <c r="F755" s="494"/>
      <c r="G755" s="493"/>
      <c r="H755" s="493"/>
      <c r="I755" s="289"/>
      <c r="J755" s="288"/>
      <c r="K755" s="5"/>
      <c r="L755" s="5"/>
      <c r="M755" s="5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</row>
    <row r="756" spans="1:25" ht="14.25" customHeight="1" x14ac:dyDescent="0.3">
      <c r="A756" s="69"/>
      <c r="B756" s="493"/>
      <c r="C756" s="493"/>
      <c r="D756" s="494"/>
      <c r="E756" s="493"/>
      <c r="F756" s="494"/>
      <c r="G756" s="493"/>
      <c r="H756" s="493"/>
      <c r="I756" s="289"/>
      <c r="J756" s="288"/>
      <c r="K756" s="5"/>
      <c r="L756" s="5"/>
      <c r="M756" s="5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</row>
    <row r="757" spans="1:25" ht="14.25" customHeight="1" x14ac:dyDescent="0.3">
      <c r="A757" s="69"/>
      <c r="B757" s="493"/>
      <c r="C757" s="493"/>
      <c r="D757" s="494"/>
      <c r="E757" s="493"/>
      <c r="F757" s="494"/>
      <c r="G757" s="493"/>
      <c r="H757" s="493"/>
      <c r="I757" s="289"/>
      <c r="J757" s="288"/>
      <c r="K757" s="5"/>
      <c r="L757" s="5"/>
      <c r="M757" s="5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</row>
    <row r="758" spans="1:25" ht="14.25" customHeight="1" x14ac:dyDescent="0.3">
      <c r="A758" s="69"/>
      <c r="B758" s="493"/>
      <c r="C758" s="493"/>
      <c r="D758" s="494"/>
      <c r="E758" s="493"/>
      <c r="F758" s="494"/>
      <c r="G758" s="493"/>
      <c r="H758" s="493"/>
      <c r="I758" s="289"/>
      <c r="J758" s="288"/>
      <c r="K758" s="5"/>
      <c r="L758" s="5"/>
      <c r="M758" s="5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</row>
    <row r="759" spans="1:25" ht="14.25" customHeight="1" x14ac:dyDescent="0.3">
      <c r="A759" s="69"/>
      <c r="B759" s="493"/>
      <c r="C759" s="493"/>
      <c r="D759" s="494"/>
      <c r="E759" s="493"/>
      <c r="F759" s="494"/>
      <c r="G759" s="493"/>
      <c r="H759" s="493"/>
      <c r="I759" s="289"/>
      <c r="J759" s="288"/>
      <c r="K759" s="5"/>
      <c r="L759" s="5"/>
      <c r="M759" s="5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</row>
    <row r="760" spans="1:25" ht="14.25" customHeight="1" x14ac:dyDescent="0.3">
      <c r="A760" s="69"/>
      <c r="B760" s="493"/>
      <c r="C760" s="493"/>
      <c r="D760" s="494"/>
      <c r="E760" s="493"/>
      <c r="F760" s="494"/>
      <c r="G760" s="493"/>
      <c r="H760" s="493"/>
      <c r="I760" s="289"/>
      <c r="J760" s="288"/>
      <c r="K760" s="5"/>
      <c r="L760" s="5"/>
      <c r="M760" s="5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</row>
    <row r="761" spans="1:25" ht="14.25" customHeight="1" x14ac:dyDescent="0.3">
      <c r="A761" s="69"/>
      <c r="B761" s="493"/>
      <c r="C761" s="493"/>
      <c r="D761" s="494"/>
      <c r="E761" s="493"/>
      <c r="F761" s="494"/>
      <c r="G761" s="493"/>
      <c r="H761" s="493"/>
      <c r="I761" s="289"/>
      <c r="J761" s="288"/>
      <c r="K761" s="5"/>
      <c r="L761" s="5"/>
      <c r="M761" s="5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</row>
    <row r="762" spans="1:25" ht="14.25" customHeight="1" x14ac:dyDescent="0.3">
      <c r="A762" s="69"/>
      <c r="B762" s="493"/>
      <c r="C762" s="493"/>
      <c r="D762" s="494"/>
      <c r="E762" s="493"/>
      <c r="F762" s="494"/>
      <c r="G762" s="493"/>
      <c r="H762" s="493"/>
      <c r="I762" s="289"/>
      <c r="J762" s="288"/>
      <c r="K762" s="5"/>
      <c r="L762" s="5"/>
      <c r="M762" s="5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</row>
    <row r="763" spans="1:25" ht="14.25" customHeight="1" x14ac:dyDescent="0.3">
      <c r="A763" s="69"/>
      <c r="B763" s="493"/>
      <c r="C763" s="493"/>
      <c r="D763" s="494"/>
      <c r="E763" s="493"/>
      <c r="F763" s="494"/>
      <c r="G763" s="493"/>
      <c r="H763" s="493"/>
      <c r="I763" s="289"/>
      <c r="J763" s="288"/>
      <c r="K763" s="5"/>
      <c r="L763" s="5"/>
      <c r="M763" s="5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</row>
    <row r="764" spans="1:25" ht="14.25" customHeight="1" x14ac:dyDescent="0.3">
      <c r="A764" s="69"/>
      <c r="B764" s="493"/>
      <c r="C764" s="493"/>
      <c r="D764" s="494"/>
      <c r="E764" s="493"/>
      <c r="F764" s="494"/>
      <c r="G764" s="493"/>
      <c r="H764" s="493"/>
      <c r="I764" s="289"/>
      <c r="J764" s="288"/>
      <c r="K764" s="5"/>
      <c r="L764" s="5"/>
      <c r="M764" s="5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</row>
    <row r="765" spans="1:25" ht="14.25" customHeight="1" x14ac:dyDescent="0.3">
      <c r="A765" s="69"/>
      <c r="B765" s="493"/>
      <c r="C765" s="493"/>
      <c r="D765" s="494"/>
      <c r="E765" s="493"/>
      <c r="F765" s="494"/>
      <c r="G765" s="493"/>
      <c r="H765" s="493"/>
      <c r="I765" s="289"/>
      <c r="J765" s="288"/>
      <c r="K765" s="5"/>
      <c r="L765" s="5"/>
      <c r="M765" s="5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</row>
    <row r="766" spans="1:25" ht="14.25" customHeight="1" x14ac:dyDescent="0.3">
      <c r="A766" s="69"/>
      <c r="B766" s="493"/>
      <c r="C766" s="493"/>
      <c r="D766" s="494"/>
      <c r="E766" s="493"/>
      <c r="F766" s="494"/>
      <c r="G766" s="493"/>
      <c r="H766" s="493"/>
      <c r="I766" s="289"/>
      <c r="J766" s="288"/>
      <c r="K766" s="5"/>
      <c r="L766" s="5"/>
      <c r="M766" s="5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</row>
    <row r="767" spans="1:25" ht="14.25" customHeight="1" x14ac:dyDescent="0.3">
      <c r="A767" s="69"/>
      <c r="B767" s="493"/>
      <c r="C767" s="493"/>
      <c r="D767" s="494"/>
      <c r="E767" s="493"/>
      <c r="F767" s="494"/>
      <c r="G767" s="493"/>
      <c r="H767" s="493"/>
      <c r="I767" s="289"/>
      <c r="J767" s="288"/>
      <c r="K767" s="5"/>
      <c r="L767" s="5"/>
      <c r="M767" s="5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</row>
    <row r="768" spans="1:25" ht="14.25" customHeight="1" x14ac:dyDescent="0.3">
      <c r="A768" s="69"/>
      <c r="B768" s="493"/>
      <c r="C768" s="493"/>
      <c r="D768" s="494"/>
      <c r="E768" s="493"/>
      <c r="F768" s="494"/>
      <c r="G768" s="493"/>
      <c r="H768" s="493"/>
      <c r="I768" s="289"/>
      <c r="J768" s="288"/>
      <c r="K768" s="5"/>
      <c r="L768" s="5"/>
      <c r="M768" s="5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</row>
    <row r="769" spans="1:25" ht="14.25" customHeight="1" x14ac:dyDescent="0.3">
      <c r="A769" s="69"/>
      <c r="B769" s="493"/>
      <c r="C769" s="493"/>
      <c r="D769" s="494"/>
      <c r="E769" s="493"/>
      <c r="F769" s="494"/>
      <c r="G769" s="493"/>
      <c r="H769" s="493"/>
      <c r="I769" s="289"/>
      <c r="J769" s="288"/>
      <c r="K769" s="5"/>
      <c r="L769" s="5"/>
      <c r="M769" s="5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</row>
    <row r="770" spans="1:25" ht="14.25" customHeight="1" x14ac:dyDescent="0.3">
      <c r="A770" s="69"/>
      <c r="B770" s="493"/>
      <c r="C770" s="493"/>
      <c r="D770" s="494"/>
      <c r="E770" s="493"/>
      <c r="F770" s="494"/>
      <c r="G770" s="493"/>
      <c r="H770" s="493"/>
      <c r="I770" s="289"/>
      <c r="J770" s="288"/>
      <c r="K770" s="5"/>
      <c r="L770" s="5"/>
      <c r="M770" s="5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</row>
    <row r="771" spans="1:25" ht="14.25" customHeight="1" x14ac:dyDescent="0.3">
      <c r="A771" s="69"/>
      <c r="B771" s="493"/>
      <c r="C771" s="493"/>
      <c r="D771" s="494"/>
      <c r="E771" s="493"/>
      <c r="F771" s="494"/>
      <c r="G771" s="493"/>
      <c r="H771" s="493"/>
      <c r="I771" s="289"/>
      <c r="J771" s="288"/>
      <c r="K771" s="5"/>
      <c r="L771" s="5"/>
      <c r="M771" s="5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</row>
    <row r="772" spans="1:25" ht="14.25" customHeight="1" x14ac:dyDescent="0.3">
      <c r="A772" s="69"/>
      <c r="B772" s="493"/>
      <c r="C772" s="493"/>
      <c r="D772" s="494"/>
      <c r="E772" s="493"/>
      <c r="F772" s="494"/>
      <c r="G772" s="493"/>
      <c r="H772" s="493"/>
      <c r="I772" s="289"/>
      <c r="J772" s="288"/>
      <c r="K772" s="5"/>
      <c r="L772" s="5"/>
      <c r="M772" s="5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</row>
    <row r="773" spans="1:25" ht="14.25" customHeight="1" x14ac:dyDescent="0.3">
      <c r="A773" s="69"/>
      <c r="B773" s="493"/>
      <c r="C773" s="493"/>
      <c r="D773" s="494"/>
      <c r="E773" s="493"/>
      <c r="F773" s="494"/>
      <c r="G773" s="493"/>
      <c r="H773" s="493"/>
      <c r="I773" s="289"/>
      <c r="J773" s="288"/>
      <c r="K773" s="5"/>
      <c r="L773" s="5"/>
      <c r="M773" s="5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</row>
    <row r="774" spans="1:25" ht="14.25" customHeight="1" x14ac:dyDescent="0.3">
      <c r="A774" s="69"/>
      <c r="B774" s="493"/>
      <c r="C774" s="493"/>
      <c r="D774" s="494"/>
      <c r="E774" s="493"/>
      <c r="F774" s="494"/>
      <c r="G774" s="493"/>
      <c r="H774" s="493"/>
      <c r="I774" s="289"/>
      <c r="J774" s="288"/>
      <c r="K774" s="5"/>
      <c r="L774" s="5"/>
      <c r="M774" s="5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</row>
    <row r="775" spans="1:25" ht="14.25" customHeight="1" x14ac:dyDescent="0.3">
      <c r="A775" s="69"/>
      <c r="B775" s="493"/>
      <c r="C775" s="493"/>
      <c r="D775" s="494"/>
      <c r="E775" s="493"/>
      <c r="F775" s="494"/>
      <c r="G775" s="493"/>
      <c r="H775" s="493"/>
      <c r="I775" s="289"/>
      <c r="J775" s="288"/>
      <c r="K775" s="5"/>
      <c r="L775" s="5"/>
      <c r="M775" s="5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</row>
    <row r="776" spans="1:25" ht="14.25" customHeight="1" x14ac:dyDescent="0.3">
      <c r="A776" s="69"/>
      <c r="B776" s="493"/>
      <c r="C776" s="493"/>
      <c r="D776" s="494"/>
      <c r="E776" s="493"/>
      <c r="F776" s="494"/>
      <c r="G776" s="493"/>
      <c r="H776" s="493"/>
      <c r="I776" s="289"/>
      <c r="J776" s="288"/>
      <c r="K776" s="5"/>
      <c r="L776" s="5"/>
      <c r="M776" s="5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</row>
    <row r="777" spans="1:25" ht="14.25" customHeight="1" x14ac:dyDescent="0.3">
      <c r="A777" s="69"/>
      <c r="B777" s="493"/>
      <c r="C777" s="493"/>
      <c r="D777" s="494"/>
      <c r="E777" s="493"/>
      <c r="F777" s="494"/>
      <c r="G777" s="493"/>
      <c r="H777" s="493"/>
      <c r="I777" s="289"/>
      <c r="J777" s="288"/>
      <c r="K777" s="5"/>
      <c r="L777" s="5"/>
      <c r="M777" s="5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</row>
    <row r="778" spans="1:25" ht="14.25" customHeight="1" x14ac:dyDescent="0.3">
      <c r="A778" s="69"/>
      <c r="B778" s="493"/>
      <c r="C778" s="493"/>
      <c r="D778" s="494"/>
      <c r="E778" s="493"/>
      <c r="F778" s="494"/>
      <c r="G778" s="493"/>
      <c r="H778" s="493"/>
      <c r="I778" s="289"/>
      <c r="J778" s="288"/>
      <c r="K778" s="5"/>
      <c r="L778" s="5"/>
      <c r="M778" s="5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</row>
    <row r="779" spans="1:25" ht="14.25" customHeight="1" x14ac:dyDescent="0.3">
      <c r="A779" s="69"/>
      <c r="B779" s="493"/>
      <c r="C779" s="493"/>
      <c r="D779" s="494"/>
      <c r="E779" s="493"/>
      <c r="F779" s="494"/>
      <c r="G779" s="493"/>
      <c r="H779" s="493"/>
      <c r="I779" s="289"/>
      <c r="J779" s="288"/>
      <c r="K779" s="5"/>
      <c r="L779" s="5"/>
      <c r="M779" s="5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</row>
    <row r="780" spans="1:25" ht="14.25" customHeight="1" x14ac:dyDescent="0.3">
      <c r="A780" s="69"/>
      <c r="B780" s="493"/>
      <c r="C780" s="493"/>
      <c r="D780" s="494"/>
      <c r="E780" s="493"/>
      <c r="F780" s="494"/>
      <c r="G780" s="493"/>
      <c r="H780" s="493"/>
      <c r="I780" s="289"/>
      <c r="J780" s="288"/>
      <c r="K780" s="5"/>
      <c r="L780" s="5"/>
      <c r="M780" s="5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</row>
    <row r="781" spans="1:25" ht="14.25" customHeight="1" x14ac:dyDescent="0.3">
      <c r="A781" s="69"/>
      <c r="B781" s="493"/>
      <c r="C781" s="493"/>
      <c r="D781" s="494"/>
      <c r="E781" s="493"/>
      <c r="F781" s="494"/>
      <c r="G781" s="493"/>
      <c r="H781" s="493"/>
      <c r="I781" s="289"/>
      <c r="J781" s="288"/>
      <c r="K781" s="5"/>
      <c r="L781" s="5"/>
      <c r="M781" s="5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</row>
    <row r="782" spans="1:25" ht="14.25" customHeight="1" x14ac:dyDescent="0.3">
      <c r="A782" s="69"/>
      <c r="B782" s="493"/>
      <c r="C782" s="493"/>
      <c r="D782" s="494"/>
      <c r="E782" s="493"/>
      <c r="F782" s="494"/>
      <c r="G782" s="493"/>
      <c r="H782" s="493"/>
      <c r="I782" s="289"/>
      <c r="J782" s="288"/>
      <c r="K782" s="5"/>
      <c r="L782" s="5"/>
      <c r="M782" s="5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</row>
    <row r="783" spans="1:25" ht="14.25" customHeight="1" x14ac:dyDescent="0.3">
      <c r="A783" s="69"/>
      <c r="B783" s="493"/>
      <c r="C783" s="493"/>
      <c r="D783" s="494"/>
      <c r="E783" s="493"/>
      <c r="F783" s="494"/>
      <c r="G783" s="493"/>
      <c r="H783" s="493"/>
      <c r="I783" s="289"/>
      <c r="J783" s="288"/>
      <c r="K783" s="5"/>
      <c r="L783" s="5"/>
      <c r="M783" s="5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</row>
    <row r="784" spans="1:25" ht="14.25" customHeight="1" x14ac:dyDescent="0.3">
      <c r="A784" s="69"/>
      <c r="B784" s="493"/>
      <c r="C784" s="493"/>
      <c r="D784" s="494"/>
      <c r="E784" s="493"/>
      <c r="F784" s="494"/>
      <c r="G784" s="493"/>
      <c r="H784" s="493"/>
      <c r="I784" s="289"/>
      <c r="J784" s="288"/>
      <c r="K784" s="5"/>
      <c r="L784" s="5"/>
      <c r="M784" s="5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</row>
    <row r="785" spans="1:25" ht="14.25" customHeight="1" x14ac:dyDescent="0.3">
      <c r="A785" s="69"/>
      <c r="B785" s="493"/>
      <c r="C785" s="493"/>
      <c r="D785" s="494"/>
      <c r="E785" s="493"/>
      <c r="F785" s="494"/>
      <c r="G785" s="493"/>
      <c r="H785" s="493"/>
      <c r="I785" s="289"/>
      <c r="J785" s="288"/>
      <c r="K785" s="5"/>
      <c r="L785" s="5"/>
      <c r="M785" s="5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</row>
    <row r="786" spans="1:25" ht="14.25" customHeight="1" x14ac:dyDescent="0.3">
      <c r="A786" s="69"/>
      <c r="B786" s="493"/>
      <c r="C786" s="493"/>
      <c r="D786" s="494"/>
      <c r="E786" s="493"/>
      <c r="F786" s="494"/>
      <c r="G786" s="493"/>
      <c r="H786" s="493"/>
      <c r="I786" s="289"/>
      <c r="J786" s="288"/>
      <c r="K786" s="5"/>
      <c r="L786" s="5"/>
      <c r="M786" s="5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</row>
    <row r="787" spans="1:25" ht="14.25" customHeight="1" x14ac:dyDescent="0.3">
      <c r="A787" s="69"/>
      <c r="B787" s="493"/>
      <c r="C787" s="493"/>
      <c r="D787" s="494"/>
      <c r="E787" s="493"/>
      <c r="F787" s="494"/>
      <c r="G787" s="493"/>
      <c r="H787" s="493"/>
      <c r="I787" s="289"/>
      <c r="J787" s="288"/>
      <c r="K787" s="5"/>
      <c r="L787" s="5"/>
      <c r="M787" s="5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</row>
    <row r="788" spans="1:25" ht="14.25" customHeight="1" x14ac:dyDescent="0.3">
      <c r="A788" s="69"/>
      <c r="B788" s="493"/>
      <c r="C788" s="493"/>
      <c r="D788" s="494"/>
      <c r="E788" s="493"/>
      <c r="F788" s="494"/>
      <c r="G788" s="493"/>
      <c r="H788" s="493"/>
      <c r="I788" s="289"/>
      <c r="J788" s="288"/>
      <c r="K788" s="5"/>
      <c r="L788" s="5"/>
      <c r="M788" s="5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</row>
    <row r="789" spans="1:25" ht="14.25" customHeight="1" x14ac:dyDescent="0.3">
      <c r="A789" s="69"/>
      <c r="B789" s="493"/>
      <c r="C789" s="493"/>
      <c r="D789" s="494"/>
      <c r="E789" s="493"/>
      <c r="F789" s="494"/>
      <c r="G789" s="493"/>
      <c r="H789" s="493"/>
      <c r="I789" s="289"/>
      <c r="J789" s="288"/>
      <c r="K789" s="5"/>
      <c r="L789" s="5"/>
      <c r="M789" s="5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</row>
    <row r="790" spans="1:25" ht="14.25" customHeight="1" x14ac:dyDescent="0.3">
      <c r="A790" s="69"/>
      <c r="B790" s="493"/>
      <c r="C790" s="493"/>
      <c r="D790" s="494"/>
      <c r="E790" s="493"/>
      <c r="F790" s="494"/>
      <c r="G790" s="493"/>
      <c r="H790" s="493"/>
      <c r="I790" s="289"/>
      <c r="J790" s="288"/>
      <c r="K790" s="5"/>
      <c r="L790" s="5"/>
      <c r="M790" s="5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</row>
    <row r="791" spans="1:25" ht="14.25" customHeight="1" x14ac:dyDescent="0.3">
      <c r="A791" s="69"/>
      <c r="B791" s="493"/>
      <c r="C791" s="493"/>
      <c r="D791" s="494"/>
      <c r="E791" s="493"/>
      <c r="F791" s="494"/>
      <c r="G791" s="493"/>
      <c r="H791" s="493"/>
      <c r="I791" s="289"/>
      <c r="J791" s="288"/>
      <c r="K791" s="5"/>
      <c r="L791" s="5"/>
      <c r="M791" s="5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</row>
    <row r="792" spans="1:25" ht="14.25" customHeight="1" x14ac:dyDescent="0.3">
      <c r="A792" s="69"/>
      <c r="B792" s="493"/>
      <c r="C792" s="493"/>
      <c r="D792" s="494"/>
      <c r="E792" s="493"/>
      <c r="F792" s="494"/>
      <c r="G792" s="493"/>
      <c r="H792" s="493"/>
      <c r="I792" s="289"/>
      <c r="J792" s="288"/>
      <c r="K792" s="5"/>
      <c r="L792" s="5"/>
      <c r="M792" s="5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</row>
    <row r="793" spans="1:25" ht="14.25" customHeight="1" x14ac:dyDescent="0.3">
      <c r="A793" s="69"/>
      <c r="B793" s="493"/>
      <c r="C793" s="493"/>
      <c r="D793" s="494"/>
      <c r="E793" s="493"/>
      <c r="F793" s="494"/>
      <c r="G793" s="493"/>
      <c r="H793" s="493"/>
      <c r="I793" s="289"/>
      <c r="J793" s="288"/>
      <c r="K793" s="5"/>
      <c r="L793" s="5"/>
      <c r="M793" s="5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</row>
    <row r="794" spans="1:25" ht="14.25" customHeight="1" x14ac:dyDescent="0.3">
      <c r="A794" s="69"/>
      <c r="B794" s="493"/>
      <c r="C794" s="493"/>
      <c r="D794" s="494"/>
      <c r="E794" s="493"/>
      <c r="F794" s="494"/>
      <c r="G794" s="493"/>
      <c r="H794" s="493"/>
      <c r="I794" s="289"/>
      <c r="J794" s="288"/>
      <c r="K794" s="5"/>
      <c r="L794" s="5"/>
      <c r="M794" s="5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</row>
    <row r="795" spans="1:25" ht="14.25" customHeight="1" x14ac:dyDescent="0.3">
      <c r="A795" s="69"/>
      <c r="B795" s="493"/>
      <c r="C795" s="493"/>
      <c r="D795" s="494"/>
      <c r="E795" s="493"/>
      <c r="F795" s="494"/>
      <c r="G795" s="493"/>
      <c r="H795" s="493"/>
      <c r="I795" s="289"/>
      <c r="J795" s="288"/>
      <c r="K795" s="5"/>
      <c r="L795" s="5"/>
      <c r="M795" s="5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</row>
    <row r="796" spans="1:25" ht="14.25" customHeight="1" x14ac:dyDescent="0.3">
      <c r="A796" s="69"/>
      <c r="B796" s="493"/>
      <c r="C796" s="493"/>
      <c r="D796" s="494"/>
      <c r="E796" s="493"/>
      <c r="F796" s="494"/>
      <c r="G796" s="493"/>
      <c r="H796" s="493"/>
      <c r="I796" s="289"/>
      <c r="J796" s="288"/>
      <c r="K796" s="5"/>
      <c r="L796" s="5"/>
      <c r="M796" s="5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</row>
    <row r="797" spans="1:25" ht="14.25" customHeight="1" x14ac:dyDescent="0.3">
      <c r="A797" s="69"/>
      <c r="B797" s="493"/>
      <c r="C797" s="493"/>
      <c r="D797" s="494"/>
      <c r="E797" s="493"/>
      <c r="F797" s="494"/>
      <c r="G797" s="493"/>
      <c r="H797" s="493"/>
      <c r="I797" s="289"/>
      <c r="J797" s="288"/>
      <c r="K797" s="5"/>
      <c r="L797" s="5"/>
      <c r="M797" s="5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</row>
    <row r="798" spans="1:25" ht="14.25" customHeight="1" x14ac:dyDescent="0.3">
      <c r="A798" s="69"/>
      <c r="B798" s="493"/>
      <c r="C798" s="493"/>
      <c r="D798" s="494"/>
      <c r="E798" s="493"/>
      <c r="F798" s="494"/>
      <c r="G798" s="493"/>
      <c r="H798" s="493"/>
      <c r="I798" s="289"/>
      <c r="J798" s="288"/>
      <c r="K798" s="5"/>
      <c r="L798" s="5"/>
      <c r="M798" s="5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</row>
    <row r="799" spans="1:25" ht="14.25" customHeight="1" x14ac:dyDescent="0.3">
      <c r="A799" s="69"/>
      <c r="B799" s="493"/>
      <c r="C799" s="493"/>
      <c r="D799" s="494"/>
      <c r="E799" s="493"/>
      <c r="F799" s="494"/>
      <c r="G799" s="493"/>
      <c r="H799" s="493"/>
      <c r="I799" s="289"/>
      <c r="J799" s="288"/>
      <c r="K799" s="5"/>
      <c r="L799" s="5"/>
      <c r="M799" s="5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</row>
    <row r="800" spans="1:25" ht="14.25" customHeight="1" x14ac:dyDescent="0.3">
      <c r="A800" s="69"/>
      <c r="B800" s="493"/>
      <c r="C800" s="493"/>
      <c r="D800" s="494"/>
      <c r="E800" s="493"/>
      <c r="F800" s="494"/>
      <c r="G800" s="493"/>
      <c r="H800" s="493"/>
      <c r="I800" s="289"/>
      <c r="J800" s="288"/>
      <c r="K800" s="5"/>
      <c r="L800" s="5"/>
      <c r="M800" s="5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</row>
    <row r="801" spans="1:25" ht="14.25" customHeight="1" x14ac:dyDescent="0.3">
      <c r="A801" s="69"/>
      <c r="B801" s="493"/>
      <c r="C801" s="493"/>
      <c r="D801" s="494"/>
      <c r="E801" s="493"/>
      <c r="F801" s="494"/>
      <c r="G801" s="493"/>
      <c r="H801" s="493"/>
      <c r="I801" s="289"/>
      <c r="J801" s="288"/>
      <c r="K801" s="5"/>
      <c r="L801" s="5"/>
      <c r="M801" s="5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</row>
    <row r="802" spans="1:25" ht="14.25" customHeight="1" x14ac:dyDescent="0.3">
      <c r="A802" s="69"/>
      <c r="B802" s="493"/>
      <c r="C802" s="493"/>
      <c r="D802" s="494"/>
      <c r="E802" s="493"/>
      <c r="F802" s="494"/>
      <c r="G802" s="493"/>
      <c r="H802" s="493"/>
      <c r="I802" s="289"/>
      <c r="J802" s="288"/>
      <c r="K802" s="5"/>
      <c r="L802" s="5"/>
      <c r="M802" s="5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</row>
    <row r="803" spans="1:25" ht="14.25" customHeight="1" x14ac:dyDescent="0.3">
      <c r="A803" s="69"/>
      <c r="B803" s="493"/>
      <c r="C803" s="493"/>
      <c r="D803" s="494"/>
      <c r="E803" s="493"/>
      <c r="F803" s="494"/>
      <c r="G803" s="493"/>
      <c r="H803" s="493"/>
      <c r="I803" s="289"/>
      <c r="J803" s="288"/>
      <c r="K803" s="5"/>
      <c r="L803" s="5"/>
      <c r="M803" s="5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</row>
    <row r="804" spans="1:25" ht="14.25" customHeight="1" x14ac:dyDescent="0.3">
      <c r="A804" s="69"/>
      <c r="B804" s="493"/>
      <c r="C804" s="493"/>
      <c r="D804" s="494"/>
      <c r="E804" s="493"/>
      <c r="F804" s="494"/>
      <c r="G804" s="493"/>
      <c r="H804" s="493"/>
      <c r="I804" s="289"/>
      <c r="J804" s="288"/>
      <c r="K804" s="5"/>
      <c r="L804" s="5"/>
      <c r="M804" s="5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</row>
    <row r="805" spans="1:25" ht="14.25" customHeight="1" x14ac:dyDescent="0.3">
      <c r="A805" s="69"/>
      <c r="B805" s="493"/>
      <c r="C805" s="493"/>
      <c r="D805" s="494"/>
      <c r="E805" s="493"/>
      <c r="F805" s="494"/>
      <c r="G805" s="493"/>
      <c r="H805" s="493"/>
      <c r="I805" s="289"/>
      <c r="J805" s="288"/>
      <c r="K805" s="5"/>
      <c r="L805" s="5"/>
      <c r="M805" s="5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</row>
    <row r="806" spans="1:25" ht="14.25" customHeight="1" x14ac:dyDescent="0.3">
      <c r="A806" s="69"/>
      <c r="B806" s="493"/>
      <c r="C806" s="493"/>
      <c r="D806" s="494"/>
      <c r="E806" s="493"/>
      <c r="F806" s="494"/>
      <c r="G806" s="493"/>
      <c r="H806" s="493"/>
      <c r="I806" s="289"/>
      <c r="J806" s="288"/>
      <c r="K806" s="5"/>
      <c r="L806" s="5"/>
      <c r="M806" s="5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</row>
    <row r="807" spans="1:25" ht="14.25" customHeight="1" x14ac:dyDescent="0.3">
      <c r="A807" s="69"/>
      <c r="B807" s="493"/>
      <c r="C807" s="493"/>
      <c r="D807" s="494"/>
      <c r="E807" s="493"/>
      <c r="F807" s="494"/>
      <c r="G807" s="493"/>
      <c r="H807" s="493"/>
      <c r="I807" s="289"/>
      <c r="J807" s="288"/>
      <c r="K807" s="5"/>
      <c r="L807" s="5"/>
      <c r="M807" s="5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</row>
    <row r="808" spans="1:25" ht="14.25" customHeight="1" x14ac:dyDescent="0.3">
      <c r="A808" s="69"/>
      <c r="B808" s="493"/>
      <c r="C808" s="493"/>
      <c r="D808" s="494"/>
      <c r="E808" s="493"/>
      <c r="F808" s="494"/>
      <c r="G808" s="493"/>
      <c r="H808" s="493"/>
      <c r="I808" s="289"/>
      <c r="J808" s="288"/>
      <c r="K808" s="5"/>
      <c r="L808" s="5"/>
      <c r="M808" s="5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</row>
    <row r="809" spans="1:25" ht="14.25" customHeight="1" x14ac:dyDescent="0.3">
      <c r="A809" s="69"/>
      <c r="B809" s="493"/>
      <c r="C809" s="493"/>
      <c r="D809" s="494"/>
      <c r="E809" s="493"/>
      <c r="F809" s="494"/>
      <c r="G809" s="493"/>
      <c r="H809" s="493"/>
      <c r="I809" s="289"/>
      <c r="J809" s="288"/>
      <c r="K809" s="5"/>
      <c r="L809" s="5"/>
      <c r="M809" s="5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</row>
    <row r="810" spans="1:25" ht="14.25" customHeight="1" x14ac:dyDescent="0.3">
      <c r="A810" s="69"/>
      <c r="B810" s="493"/>
      <c r="C810" s="493"/>
      <c r="D810" s="494"/>
      <c r="E810" s="493"/>
      <c r="F810" s="494"/>
      <c r="G810" s="493"/>
      <c r="H810" s="493"/>
      <c r="I810" s="289"/>
      <c r="J810" s="288"/>
      <c r="K810" s="5"/>
      <c r="L810" s="5"/>
      <c r="M810" s="5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</row>
    <row r="811" spans="1:25" ht="14.25" customHeight="1" x14ac:dyDescent="0.3">
      <c r="A811" s="69"/>
      <c r="B811" s="493"/>
      <c r="C811" s="493"/>
      <c r="D811" s="494"/>
      <c r="E811" s="493"/>
      <c r="F811" s="494"/>
      <c r="G811" s="493"/>
      <c r="H811" s="493"/>
      <c r="I811" s="289"/>
      <c r="J811" s="288"/>
      <c r="K811" s="5"/>
      <c r="L811" s="5"/>
      <c r="M811" s="5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</row>
    <row r="812" spans="1:25" ht="14.25" customHeight="1" x14ac:dyDescent="0.3">
      <c r="A812" s="69"/>
      <c r="B812" s="493"/>
      <c r="C812" s="493"/>
      <c r="D812" s="494"/>
      <c r="E812" s="493"/>
      <c r="F812" s="494"/>
      <c r="G812" s="493"/>
      <c r="H812" s="493"/>
      <c r="I812" s="289"/>
      <c r="J812" s="288"/>
      <c r="K812" s="5"/>
      <c r="L812" s="5"/>
      <c r="M812" s="5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</row>
    <row r="813" spans="1:25" ht="14.25" customHeight="1" x14ac:dyDescent="0.3">
      <c r="A813" s="69"/>
      <c r="B813" s="493"/>
      <c r="C813" s="493"/>
      <c r="D813" s="494"/>
      <c r="E813" s="493"/>
      <c r="F813" s="494"/>
      <c r="G813" s="493"/>
      <c r="H813" s="493"/>
      <c r="I813" s="289"/>
      <c r="J813" s="288"/>
      <c r="K813" s="5"/>
      <c r="L813" s="5"/>
      <c r="M813" s="5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</row>
    <row r="814" spans="1:25" ht="14.25" customHeight="1" x14ac:dyDescent="0.3">
      <c r="A814" s="69"/>
      <c r="B814" s="493"/>
      <c r="C814" s="493"/>
      <c r="D814" s="494"/>
      <c r="E814" s="493"/>
      <c r="F814" s="494"/>
      <c r="G814" s="493"/>
      <c r="H814" s="493"/>
      <c r="I814" s="289"/>
      <c r="J814" s="288"/>
      <c r="K814" s="5"/>
      <c r="L814" s="5"/>
      <c r="M814" s="5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</row>
    <row r="815" spans="1:25" ht="14.25" customHeight="1" x14ac:dyDescent="0.3">
      <c r="A815" s="69"/>
      <c r="B815" s="493"/>
      <c r="C815" s="493"/>
      <c r="D815" s="494"/>
      <c r="E815" s="493"/>
      <c r="F815" s="494"/>
      <c r="G815" s="493"/>
      <c r="H815" s="493"/>
      <c r="I815" s="289"/>
      <c r="J815" s="288"/>
      <c r="K815" s="5"/>
      <c r="L815" s="5"/>
      <c r="M815" s="5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</row>
    <row r="816" spans="1:25" ht="14.25" customHeight="1" x14ac:dyDescent="0.3">
      <c r="A816" s="69"/>
      <c r="B816" s="493"/>
      <c r="C816" s="493"/>
      <c r="D816" s="494"/>
      <c r="E816" s="493"/>
      <c r="F816" s="494"/>
      <c r="G816" s="493"/>
      <c r="H816" s="493"/>
      <c r="I816" s="289"/>
      <c r="J816" s="288"/>
      <c r="K816" s="5"/>
      <c r="L816" s="5"/>
      <c r="M816" s="5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</row>
    <row r="817" spans="1:25" ht="14.25" customHeight="1" x14ac:dyDescent="0.3">
      <c r="A817" s="69"/>
      <c r="B817" s="493"/>
      <c r="C817" s="493"/>
      <c r="D817" s="494"/>
      <c r="E817" s="493"/>
      <c r="F817" s="494"/>
      <c r="G817" s="493"/>
      <c r="H817" s="493"/>
      <c r="I817" s="289"/>
      <c r="J817" s="288"/>
      <c r="K817" s="5"/>
      <c r="L817" s="5"/>
      <c r="M817" s="5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</row>
    <row r="818" spans="1:25" ht="14.25" customHeight="1" x14ac:dyDescent="0.3">
      <c r="A818" s="69"/>
      <c r="B818" s="493"/>
      <c r="C818" s="493"/>
      <c r="D818" s="494"/>
      <c r="E818" s="493"/>
      <c r="F818" s="494"/>
      <c r="G818" s="493"/>
      <c r="H818" s="493"/>
      <c r="I818" s="289"/>
      <c r="J818" s="288"/>
      <c r="K818" s="5"/>
      <c r="L818" s="5"/>
      <c r="M818" s="5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</row>
    <row r="819" spans="1:25" ht="14.25" customHeight="1" x14ac:dyDescent="0.3">
      <c r="A819" s="69"/>
      <c r="B819" s="493"/>
      <c r="C819" s="493"/>
      <c r="D819" s="494"/>
      <c r="E819" s="493"/>
      <c r="F819" s="494"/>
      <c r="G819" s="493"/>
      <c r="H819" s="493"/>
      <c r="I819" s="289"/>
      <c r="J819" s="288"/>
      <c r="K819" s="5"/>
      <c r="L819" s="5"/>
      <c r="M819" s="5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</row>
    <row r="820" spans="1:25" ht="14.25" customHeight="1" x14ac:dyDescent="0.3">
      <c r="A820" s="69"/>
      <c r="B820" s="493"/>
      <c r="C820" s="493"/>
      <c r="D820" s="494"/>
      <c r="E820" s="493"/>
      <c r="F820" s="494"/>
      <c r="G820" s="493"/>
      <c r="H820" s="493"/>
      <c r="I820" s="289"/>
      <c r="J820" s="288"/>
      <c r="K820" s="5"/>
      <c r="L820" s="5"/>
      <c r="M820" s="5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</row>
    <row r="821" spans="1:25" ht="14.25" customHeight="1" x14ac:dyDescent="0.3">
      <c r="A821" s="69"/>
      <c r="B821" s="493"/>
      <c r="C821" s="493"/>
      <c r="D821" s="494"/>
      <c r="E821" s="493"/>
      <c r="F821" s="494"/>
      <c r="G821" s="493"/>
      <c r="H821" s="493"/>
      <c r="I821" s="289"/>
      <c r="J821" s="288"/>
      <c r="K821" s="5"/>
      <c r="L821" s="5"/>
      <c r="M821" s="5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</row>
    <row r="822" spans="1:25" ht="14.25" customHeight="1" x14ac:dyDescent="0.3">
      <c r="A822" s="69"/>
      <c r="B822" s="493"/>
      <c r="C822" s="493"/>
      <c r="D822" s="494"/>
      <c r="E822" s="493"/>
      <c r="F822" s="494"/>
      <c r="G822" s="493"/>
      <c r="H822" s="493"/>
      <c r="I822" s="289"/>
      <c r="J822" s="288"/>
      <c r="K822" s="5"/>
      <c r="L822" s="5"/>
      <c r="M822" s="5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</row>
    <row r="823" spans="1:25" ht="14.25" customHeight="1" x14ac:dyDescent="0.3">
      <c r="A823" s="69"/>
      <c r="B823" s="493"/>
      <c r="C823" s="493"/>
      <c r="D823" s="494"/>
      <c r="E823" s="493"/>
      <c r="F823" s="494"/>
      <c r="G823" s="493"/>
      <c r="H823" s="493"/>
      <c r="I823" s="289"/>
      <c r="J823" s="288"/>
      <c r="K823" s="5"/>
      <c r="L823" s="5"/>
      <c r="M823" s="5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</row>
    <row r="824" spans="1:25" ht="14.25" customHeight="1" x14ac:dyDescent="0.3">
      <c r="A824" s="69"/>
      <c r="B824" s="493"/>
      <c r="C824" s="493"/>
      <c r="D824" s="494"/>
      <c r="E824" s="493"/>
      <c r="F824" s="494"/>
      <c r="G824" s="493"/>
      <c r="H824" s="493"/>
      <c r="I824" s="289"/>
      <c r="J824" s="288"/>
      <c r="K824" s="5"/>
      <c r="L824" s="5"/>
      <c r="M824" s="5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</row>
    <row r="825" spans="1:25" ht="14.25" customHeight="1" x14ac:dyDescent="0.3">
      <c r="A825" s="69"/>
      <c r="B825" s="493"/>
      <c r="C825" s="493"/>
      <c r="D825" s="494"/>
      <c r="E825" s="493"/>
      <c r="F825" s="494"/>
      <c r="G825" s="493"/>
      <c r="H825" s="493"/>
      <c r="I825" s="289"/>
      <c r="J825" s="288"/>
      <c r="K825" s="5"/>
      <c r="L825" s="5"/>
      <c r="M825" s="5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</row>
    <row r="826" spans="1:25" ht="14.25" customHeight="1" x14ac:dyDescent="0.3">
      <c r="A826" s="69"/>
      <c r="B826" s="493"/>
      <c r="C826" s="493"/>
      <c r="D826" s="494"/>
      <c r="E826" s="493"/>
      <c r="F826" s="494"/>
      <c r="G826" s="493"/>
      <c r="H826" s="493"/>
      <c r="I826" s="289"/>
      <c r="J826" s="288"/>
      <c r="K826" s="5"/>
      <c r="L826" s="5"/>
      <c r="M826" s="5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</row>
    <row r="827" spans="1:25" ht="14.25" customHeight="1" x14ac:dyDescent="0.3">
      <c r="A827" s="69"/>
      <c r="B827" s="493"/>
      <c r="C827" s="493"/>
      <c r="D827" s="494"/>
      <c r="E827" s="493"/>
      <c r="F827" s="494"/>
      <c r="G827" s="493"/>
      <c r="H827" s="493"/>
      <c r="I827" s="289"/>
      <c r="J827" s="288"/>
      <c r="K827" s="5"/>
      <c r="L827" s="5"/>
      <c r="M827" s="5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</row>
    <row r="828" spans="1:25" ht="14.25" customHeight="1" x14ac:dyDescent="0.3">
      <c r="A828" s="69"/>
      <c r="B828" s="493"/>
      <c r="C828" s="493"/>
      <c r="D828" s="494"/>
      <c r="E828" s="493"/>
      <c r="F828" s="494"/>
      <c r="G828" s="493"/>
      <c r="H828" s="493"/>
      <c r="I828" s="289"/>
      <c r="J828" s="288"/>
      <c r="K828" s="5"/>
      <c r="L828" s="5"/>
      <c r="M828" s="5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</row>
    <row r="829" spans="1:25" ht="14.25" customHeight="1" x14ac:dyDescent="0.3">
      <c r="A829" s="69"/>
      <c r="B829" s="493"/>
      <c r="C829" s="493"/>
      <c r="D829" s="494"/>
      <c r="E829" s="493"/>
      <c r="F829" s="494"/>
      <c r="G829" s="493"/>
      <c r="H829" s="493"/>
      <c r="I829" s="289"/>
      <c r="J829" s="288"/>
      <c r="K829" s="5"/>
      <c r="L829" s="5"/>
      <c r="M829" s="5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</row>
    <row r="830" spans="1:25" ht="14.25" customHeight="1" x14ac:dyDescent="0.3">
      <c r="A830" s="69"/>
      <c r="B830" s="493"/>
      <c r="C830" s="493"/>
      <c r="D830" s="494"/>
      <c r="E830" s="493"/>
      <c r="F830" s="494"/>
      <c r="G830" s="493"/>
      <c r="H830" s="493"/>
      <c r="I830" s="289"/>
      <c r="J830" s="288"/>
      <c r="K830" s="5"/>
      <c r="L830" s="5"/>
      <c r="M830" s="5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</row>
    <row r="831" spans="1:25" ht="14.25" customHeight="1" x14ac:dyDescent="0.3">
      <c r="A831" s="69"/>
      <c r="B831" s="493"/>
      <c r="C831" s="493"/>
      <c r="D831" s="494"/>
      <c r="E831" s="493"/>
      <c r="F831" s="494"/>
      <c r="G831" s="493"/>
      <c r="H831" s="493"/>
      <c r="I831" s="289"/>
      <c r="J831" s="288"/>
      <c r="K831" s="5"/>
      <c r="L831" s="5"/>
      <c r="M831" s="5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</row>
    <row r="832" spans="1:25" ht="14.25" customHeight="1" x14ac:dyDescent="0.3">
      <c r="A832" s="69"/>
      <c r="B832" s="493"/>
      <c r="C832" s="493"/>
      <c r="D832" s="494"/>
      <c r="E832" s="493"/>
      <c r="F832" s="494"/>
      <c r="G832" s="493"/>
      <c r="H832" s="493"/>
      <c r="I832" s="289"/>
      <c r="J832" s="288"/>
      <c r="K832" s="5"/>
      <c r="L832" s="5"/>
      <c r="M832" s="5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</row>
    <row r="833" spans="1:25" ht="14.25" customHeight="1" x14ac:dyDescent="0.3">
      <c r="A833" s="69"/>
      <c r="B833" s="493"/>
      <c r="C833" s="493"/>
      <c r="D833" s="494"/>
      <c r="E833" s="493"/>
      <c r="F833" s="494"/>
      <c r="G833" s="493"/>
      <c r="H833" s="493"/>
      <c r="I833" s="289"/>
      <c r="J833" s="288"/>
      <c r="K833" s="5"/>
      <c r="L833" s="5"/>
      <c r="M833" s="5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</row>
    <row r="834" spans="1:25" ht="14.25" customHeight="1" x14ac:dyDescent="0.3">
      <c r="A834" s="69"/>
      <c r="B834" s="493"/>
      <c r="C834" s="493"/>
      <c r="D834" s="494"/>
      <c r="E834" s="493"/>
      <c r="F834" s="494"/>
      <c r="G834" s="493"/>
      <c r="H834" s="493"/>
      <c r="I834" s="289"/>
      <c r="J834" s="288"/>
      <c r="K834" s="5"/>
      <c r="L834" s="5"/>
      <c r="M834" s="5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</row>
    <row r="835" spans="1:25" ht="14.25" customHeight="1" x14ac:dyDescent="0.3">
      <c r="A835" s="69"/>
      <c r="B835" s="493"/>
      <c r="C835" s="493"/>
      <c r="D835" s="494"/>
      <c r="E835" s="493"/>
      <c r="F835" s="494"/>
      <c r="G835" s="493"/>
      <c r="H835" s="493"/>
      <c r="I835" s="289"/>
      <c r="J835" s="288"/>
      <c r="K835" s="5"/>
      <c r="L835" s="5"/>
      <c r="M835" s="5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</row>
    <row r="836" spans="1:25" ht="14.25" customHeight="1" x14ac:dyDescent="0.3">
      <c r="A836" s="69"/>
      <c r="B836" s="493"/>
      <c r="C836" s="493"/>
      <c r="D836" s="494"/>
      <c r="E836" s="493"/>
      <c r="F836" s="494"/>
      <c r="G836" s="493"/>
      <c r="H836" s="493"/>
      <c r="I836" s="289"/>
      <c r="J836" s="288"/>
      <c r="K836" s="5"/>
      <c r="L836" s="5"/>
      <c r="M836" s="5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</row>
    <row r="837" spans="1:25" ht="14.25" customHeight="1" x14ac:dyDescent="0.3">
      <c r="A837" s="69"/>
      <c r="B837" s="493"/>
      <c r="C837" s="493"/>
      <c r="D837" s="494"/>
      <c r="E837" s="493"/>
      <c r="F837" s="494"/>
      <c r="G837" s="493"/>
      <c r="H837" s="493"/>
      <c r="I837" s="289"/>
      <c r="J837" s="288"/>
      <c r="K837" s="5"/>
      <c r="L837" s="5"/>
      <c r="M837" s="5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</row>
    <row r="838" spans="1:25" ht="14.25" customHeight="1" x14ac:dyDescent="0.3">
      <c r="A838" s="69"/>
      <c r="B838" s="493"/>
      <c r="C838" s="493"/>
      <c r="D838" s="494"/>
      <c r="E838" s="493"/>
      <c r="F838" s="494"/>
      <c r="G838" s="493"/>
      <c r="H838" s="493"/>
      <c r="I838" s="289"/>
      <c r="J838" s="288"/>
      <c r="K838" s="5"/>
      <c r="L838" s="5"/>
      <c r="M838" s="5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</row>
    <row r="839" spans="1:25" ht="14.25" customHeight="1" x14ac:dyDescent="0.3">
      <c r="A839" s="69"/>
      <c r="B839" s="493"/>
      <c r="C839" s="493"/>
      <c r="D839" s="494"/>
      <c r="E839" s="493"/>
      <c r="F839" s="494"/>
      <c r="G839" s="493"/>
      <c r="H839" s="493"/>
      <c r="I839" s="289"/>
      <c r="J839" s="288"/>
      <c r="K839" s="5"/>
      <c r="L839" s="5"/>
      <c r="M839" s="5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</row>
    <row r="840" spans="1:25" ht="14.25" customHeight="1" x14ac:dyDescent="0.3">
      <c r="A840" s="69"/>
      <c r="B840" s="493"/>
      <c r="C840" s="493"/>
      <c r="D840" s="494"/>
      <c r="E840" s="493"/>
      <c r="F840" s="494"/>
      <c r="G840" s="493"/>
      <c r="H840" s="493"/>
      <c r="I840" s="289"/>
      <c r="J840" s="288"/>
      <c r="K840" s="5"/>
      <c r="L840" s="5"/>
      <c r="M840" s="5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</row>
    <row r="841" spans="1:25" ht="14.25" customHeight="1" x14ac:dyDescent="0.3">
      <c r="A841" s="69"/>
      <c r="B841" s="493"/>
      <c r="C841" s="493"/>
      <c r="D841" s="494"/>
      <c r="E841" s="493"/>
      <c r="F841" s="494"/>
      <c r="G841" s="493"/>
      <c r="H841" s="493"/>
      <c r="I841" s="289"/>
      <c r="J841" s="288"/>
      <c r="K841" s="5"/>
      <c r="L841" s="5"/>
      <c r="M841" s="5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</row>
    <row r="842" spans="1:25" ht="14.25" customHeight="1" x14ac:dyDescent="0.3">
      <c r="A842" s="69"/>
      <c r="B842" s="493"/>
      <c r="C842" s="493"/>
      <c r="D842" s="494"/>
      <c r="E842" s="493"/>
      <c r="F842" s="494"/>
      <c r="G842" s="493"/>
      <c r="H842" s="493"/>
      <c r="I842" s="289"/>
      <c r="J842" s="288"/>
      <c r="K842" s="5"/>
      <c r="L842" s="5"/>
      <c r="M842" s="5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</row>
    <row r="843" spans="1:25" ht="14.25" customHeight="1" x14ac:dyDescent="0.3">
      <c r="A843" s="69"/>
      <c r="B843" s="493"/>
      <c r="C843" s="493"/>
      <c r="D843" s="494"/>
      <c r="E843" s="493"/>
      <c r="F843" s="494"/>
      <c r="G843" s="493"/>
      <c r="H843" s="493"/>
      <c r="I843" s="289"/>
      <c r="J843" s="288"/>
      <c r="K843" s="5"/>
      <c r="L843" s="5"/>
      <c r="M843" s="5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</row>
    <row r="844" spans="1:25" ht="14.25" customHeight="1" x14ac:dyDescent="0.3">
      <c r="A844" s="69"/>
      <c r="B844" s="493"/>
      <c r="C844" s="493"/>
      <c r="D844" s="494"/>
      <c r="E844" s="493"/>
      <c r="F844" s="494"/>
      <c r="G844" s="493"/>
      <c r="H844" s="493"/>
      <c r="I844" s="289"/>
      <c r="J844" s="288"/>
      <c r="K844" s="5"/>
      <c r="L844" s="5"/>
      <c r="M844" s="5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</row>
    <row r="845" spans="1:25" ht="14.25" customHeight="1" x14ac:dyDescent="0.3">
      <c r="A845" s="69"/>
      <c r="B845" s="493"/>
      <c r="C845" s="493"/>
      <c r="D845" s="494"/>
      <c r="E845" s="493"/>
      <c r="F845" s="494"/>
      <c r="G845" s="493"/>
      <c r="H845" s="493"/>
      <c r="I845" s="289"/>
      <c r="J845" s="288"/>
      <c r="K845" s="5"/>
      <c r="L845" s="5"/>
      <c r="M845" s="5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</row>
    <row r="846" spans="1:25" ht="14.25" customHeight="1" x14ac:dyDescent="0.3">
      <c r="A846" s="69"/>
      <c r="B846" s="493"/>
      <c r="C846" s="493"/>
      <c r="D846" s="494"/>
      <c r="E846" s="493"/>
      <c r="F846" s="494"/>
      <c r="G846" s="493"/>
      <c r="H846" s="493"/>
      <c r="I846" s="289"/>
      <c r="J846" s="288"/>
      <c r="K846" s="5"/>
      <c r="L846" s="5"/>
      <c r="M846" s="5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</row>
    <row r="847" spans="1:25" ht="14.25" customHeight="1" x14ac:dyDescent="0.3">
      <c r="A847" s="69"/>
      <c r="B847" s="493"/>
      <c r="C847" s="493"/>
      <c r="D847" s="494"/>
      <c r="E847" s="493"/>
      <c r="F847" s="494"/>
      <c r="G847" s="493"/>
      <c r="H847" s="493"/>
      <c r="I847" s="289"/>
      <c r="J847" s="288"/>
      <c r="K847" s="5"/>
      <c r="L847" s="5"/>
      <c r="M847" s="5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</row>
    <row r="848" spans="1:25" ht="14.25" customHeight="1" x14ac:dyDescent="0.3">
      <c r="A848" s="69"/>
      <c r="B848" s="493"/>
      <c r="C848" s="493"/>
      <c r="D848" s="494"/>
      <c r="E848" s="493"/>
      <c r="F848" s="494"/>
      <c r="G848" s="493"/>
      <c r="H848" s="493"/>
      <c r="I848" s="289"/>
      <c r="J848" s="288"/>
      <c r="K848" s="5"/>
      <c r="L848" s="5"/>
      <c r="M848" s="5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</row>
    <row r="849" spans="1:25" ht="14.25" customHeight="1" x14ac:dyDescent="0.3">
      <c r="A849" s="69"/>
      <c r="B849" s="493"/>
      <c r="C849" s="493"/>
      <c r="D849" s="494"/>
      <c r="E849" s="493"/>
      <c r="F849" s="494"/>
      <c r="G849" s="493"/>
      <c r="H849" s="493"/>
      <c r="I849" s="289"/>
      <c r="J849" s="288"/>
      <c r="K849" s="5"/>
      <c r="L849" s="5"/>
      <c r="M849" s="5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</row>
    <row r="850" spans="1:25" ht="14.25" customHeight="1" x14ac:dyDescent="0.3">
      <c r="A850" s="69"/>
      <c r="B850" s="493"/>
      <c r="C850" s="493"/>
      <c r="D850" s="494"/>
      <c r="E850" s="493"/>
      <c r="F850" s="494"/>
      <c r="G850" s="493"/>
      <c r="H850" s="493"/>
      <c r="I850" s="289"/>
      <c r="J850" s="288"/>
      <c r="K850" s="5"/>
      <c r="L850" s="5"/>
      <c r="M850" s="5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</row>
    <row r="851" spans="1:25" ht="14.25" customHeight="1" x14ac:dyDescent="0.3">
      <c r="A851" s="69"/>
      <c r="B851" s="493"/>
      <c r="C851" s="493"/>
      <c r="D851" s="494"/>
      <c r="E851" s="493"/>
      <c r="F851" s="494"/>
      <c r="G851" s="493"/>
      <c r="H851" s="493"/>
      <c r="I851" s="289"/>
      <c r="J851" s="288"/>
      <c r="K851" s="5"/>
      <c r="L851" s="5"/>
      <c r="M851" s="5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</row>
    <row r="852" spans="1:25" ht="14.25" customHeight="1" x14ac:dyDescent="0.3">
      <c r="A852" s="69"/>
      <c r="B852" s="493"/>
      <c r="C852" s="493"/>
      <c r="D852" s="494"/>
      <c r="E852" s="493"/>
      <c r="F852" s="494"/>
      <c r="G852" s="493"/>
      <c r="H852" s="493"/>
      <c r="I852" s="289"/>
      <c r="J852" s="288"/>
      <c r="K852" s="5"/>
      <c r="L852" s="5"/>
      <c r="M852" s="5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</row>
    <row r="853" spans="1:25" ht="14.25" customHeight="1" x14ac:dyDescent="0.3">
      <c r="A853" s="69"/>
      <c r="B853" s="493"/>
      <c r="C853" s="493"/>
      <c r="D853" s="494"/>
      <c r="E853" s="493"/>
      <c r="F853" s="494"/>
      <c r="G853" s="493"/>
      <c r="H853" s="493"/>
      <c r="I853" s="289"/>
      <c r="J853" s="288"/>
      <c r="K853" s="5"/>
      <c r="L853" s="5"/>
      <c r="M853" s="5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</row>
    <row r="854" spans="1:25" ht="14.25" customHeight="1" x14ac:dyDescent="0.3">
      <c r="A854" s="69"/>
      <c r="B854" s="493"/>
      <c r="C854" s="493"/>
      <c r="D854" s="494"/>
      <c r="E854" s="493"/>
      <c r="F854" s="494"/>
      <c r="G854" s="493"/>
      <c r="H854" s="493"/>
      <c r="I854" s="289"/>
      <c r="J854" s="288"/>
      <c r="K854" s="5"/>
      <c r="L854" s="5"/>
      <c r="M854" s="5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</row>
    <row r="855" spans="1:25" ht="14.25" customHeight="1" x14ac:dyDescent="0.3">
      <c r="A855" s="69"/>
      <c r="B855" s="493"/>
      <c r="C855" s="493"/>
      <c r="D855" s="494"/>
      <c r="E855" s="493"/>
      <c r="F855" s="494"/>
      <c r="G855" s="493"/>
      <c r="H855" s="493"/>
      <c r="I855" s="289"/>
      <c r="J855" s="288"/>
      <c r="K855" s="5"/>
      <c r="L855" s="5"/>
      <c r="M855" s="5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</row>
    <row r="856" spans="1:25" ht="14.25" customHeight="1" x14ac:dyDescent="0.3">
      <c r="A856" s="69"/>
      <c r="B856" s="493"/>
      <c r="C856" s="493"/>
      <c r="D856" s="494"/>
      <c r="E856" s="493"/>
      <c r="F856" s="494"/>
      <c r="G856" s="493"/>
      <c r="H856" s="493"/>
      <c r="I856" s="289"/>
      <c r="J856" s="288"/>
      <c r="K856" s="5"/>
      <c r="L856" s="5"/>
      <c r="M856" s="5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</row>
    <row r="857" spans="1:25" ht="14.25" customHeight="1" x14ac:dyDescent="0.3">
      <c r="A857" s="69"/>
      <c r="B857" s="493"/>
      <c r="C857" s="493"/>
      <c r="D857" s="494"/>
      <c r="E857" s="493"/>
      <c r="F857" s="494"/>
      <c r="G857" s="493"/>
      <c r="H857" s="493"/>
      <c r="I857" s="289"/>
      <c r="J857" s="288"/>
      <c r="K857" s="5"/>
      <c r="L857" s="5"/>
      <c r="M857" s="5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</row>
    <row r="858" spans="1:25" ht="14.25" customHeight="1" x14ac:dyDescent="0.3">
      <c r="A858" s="69"/>
      <c r="B858" s="493"/>
      <c r="C858" s="493"/>
      <c r="D858" s="494"/>
      <c r="E858" s="493"/>
      <c r="F858" s="494"/>
      <c r="G858" s="493"/>
      <c r="H858" s="493"/>
      <c r="I858" s="289"/>
      <c r="J858" s="288"/>
      <c r="K858" s="5"/>
      <c r="L858" s="5"/>
      <c r="M858" s="5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</row>
    <row r="859" spans="1:25" ht="14.25" customHeight="1" x14ac:dyDescent="0.3">
      <c r="A859" s="69"/>
      <c r="B859" s="493"/>
      <c r="C859" s="493"/>
      <c r="D859" s="494"/>
      <c r="E859" s="493"/>
      <c r="F859" s="494"/>
      <c r="G859" s="493"/>
      <c r="H859" s="493"/>
      <c r="I859" s="289"/>
      <c r="J859" s="288"/>
      <c r="K859" s="5"/>
      <c r="L859" s="5"/>
      <c r="M859" s="5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</row>
    <row r="860" spans="1:25" ht="14.25" customHeight="1" x14ac:dyDescent="0.3">
      <c r="A860" s="69"/>
      <c r="B860" s="493"/>
      <c r="C860" s="493"/>
      <c r="D860" s="494"/>
      <c r="E860" s="493"/>
      <c r="F860" s="494"/>
      <c r="G860" s="493"/>
      <c r="H860" s="493"/>
      <c r="I860" s="289"/>
      <c r="J860" s="288"/>
      <c r="K860" s="5"/>
      <c r="L860" s="5"/>
      <c r="M860" s="5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</row>
    <row r="861" spans="1:25" ht="14.25" customHeight="1" x14ac:dyDescent="0.3">
      <c r="A861" s="69"/>
      <c r="B861" s="493"/>
      <c r="C861" s="493"/>
      <c r="D861" s="494"/>
      <c r="E861" s="493"/>
      <c r="F861" s="494"/>
      <c r="G861" s="493"/>
      <c r="H861" s="493"/>
      <c r="I861" s="289"/>
      <c r="J861" s="288"/>
      <c r="K861" s="5"/>
      <c r="L861" s="5"/>
      <c r="M861" s="5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</row>
    <row r="862" spans="1:25" ht="14.25" customHeight="1" x14ac:dyDescent="0.3">
      <c r="A862" s="69"/>
      <c r="B862" s="493"/>
      <c r="C862" s="493"/>
      <c r="D862" s="494"/>
      <c r="E862" s="493"/>
      <c r="F862" s="494"/>
      <c r="G862" s="493"/>
      <c r="H862" s="493"/>
      <c r="I862" s="289"/>
      <c r="J862" s="288"/>
      <c r="K862" s="5"/>
      <c r="L862" s="5"/>
      <c r="M862" s="5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</row>
    <row r="863" spans="1:25" ht="14.25" customHeight="1" x14ac:dyDescent="0.3">
      <c r="A863" s="69"/>
      <c r="B863" s="493"/>
      <c r="C863" s="493"/>
      <c r="D863" s="494"/>
      <c r="E863" s="493"/>
      <c r="F863" s="494"/>
      <c r="G863" s="493"/>
      <c r="H863" s="493"/>
      <c r="I863" s="289"/>
      <c r="J863" s="288"/>
      <c r="K863" s="5"/>
      <c r="L863" s="5"/>
      <c r="M863" s="5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</row>
    <row r="864" spans="1:25" ht="14.25" customHeight="1" x14ac:dyDescent="0.3">
      <c r="A864" s="69"/>
      <c r="B864" s="493"/>
      <c r="C864" s="493"/>
      <c r="D864" s="494"/>
      <c r="E864" s="493"/>
      <c r="F864" s="494"/>
      <c r="G864" s="493"/>
      <c r="H864" s="493"/>
      <c r="I864" s="289"/>
      <c r="J864" s="288"/>
      <c r="K864" s="5"/>
      <c r="L864" s="5"/>
      <c r="M864" s="5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</row>
    <row r="865" spans="1:25" ht="14.25" customHeight="1" x14ac:dyDescent="0.3">
      <c r="A865" s="69"/>
      <c r="B865" s="493"/>
      <c r="C865" s="493"/>
      <c r="D865" s="494"/>
      <c r="E865" s="493"/>
      <c r="F865" s="494"/>
      <c r="G865" s="493"/>
      <c r="H865" s="493"/>
      <c r="I865" s="289"/>
      <c r="J865" s="288"/>
      <c r="K865" s="5"/>
      <c r="L865" s="5"/>
      <c r="M865" s="5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</row>
    <row r="866" spans="1:25" ht="14.25" customHeight="1" x14ac:dyDescent="0.3">
      <c r="A866" s="69"/>
      <c r="B866" s="493"/>
      <c r="C866" s="493"/>
      <c r="D866" s="494"/>
      <c r="E866" s="493"/>
      <c r="F866" s="494"/>
      <c r="G866" s="493"/>
      <c r="H866" s="493"/>
      <c r="I866" s="289"/>
      <c r="J866" s="288"/>
      <c r="K866" s="5"/>
      <c r="L866" s="5"/>
      <c r="M866" s="5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</row>
    <row r="867" spans="1:25" ht="14.25" customHeight="1" x14ac:dyDescent="0.3">
      <c r="A867" s="69"/>
      <c r="B867" s="493"/>
      <c r="C867" s="493"/>
      <c r="D867" s="494"/>
      <c r="E867" s="493"/>
      <c r="F867" s="494"/>
      <c r="G867" s="493"/>
      <c r="H867" s="493"/>
      <c r="I867" s="289"/>
      <c r="J867" s="288"/>
      <c r="K867" s="5"/>
      <c r="L867" s="5"/>
      <c r="M867" s="5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</row>
    <row r="868" spans="1:25" ht="14.25" customHeight="1" x14ac:dyDescent="0.3">
      <c r="A868" s="69"/>
      <c r="B868" s="493"/>
      <c r="C868" s="493"/>
      <c r="D868" s="494"/>
      <c r="E868" s="493"/>
      <c r="F868" s="494"/>
      <c r="G868" s="493"/>
      <c r="H868" s="493"/>
      <c r="I868" s="289"/>
      <c r="J868" s="288"/>
      <c r="K868" s="5"/>
      <c r="L868" s="5"/>
      <c r="M868" s="5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</row>
    <row r="869" spans="1:25" ht="14.25" customHeight="1" x14ac:dyDescent="0.3">
      <c r="A869" s="69"/>
      <c r="B869" s="493"/>
      <c r="C869" s="493"/>
      <c r="D869" s="494"/>
      <c r="E869" s="493"/>
      <c r="F869" s="494"/>
      <c r="G869" s="493"/>
      <c r="H869" s="493"/>
      <c r="I869" s="289"/>
      <c r="J869" s="288"/>
      <c r="K869" s="5"/>
      <c r="L869" s="5"/>
      <c r="M869" s="5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</row>
    <row r="870" spans="1:25" ht="14.25" customHeight="1" x14ac:dyDescent="0.3">
      <c r="A870" s="69"/>
      <c r="B870" s="493"/>
      <c r="C870" s="493"/>
      <c r="D870" s="494"/>
      <c r="E870" s="493"/>
      <c r="F870" s="494"/>
      <c r="G870" s="493"/>
      <c r="H870" s="493"/>
      <c r="I870" s="289"/>
      <c r="J870" s="288"/>
      <c r="K870" s="5"/>
      <c r="L870" s="5"/>
      <c r="M870" s="5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</row>
    <row r="871" spans="1:25" ht="14.25" customHeight="1" x14ac:dyDescent="0.3">
      <c r="A871" s="69"/>
      <c r="B871" s="493"/>
      <c r="C871" s="493"/>
      <c r="D871" s="494"/>
      <c r="E871" s="493"/>
      <c r="F871" s="494"/>
      <c r="G871" s="493"/>
      <c r="H871" s="493"/>
      <c r="I871" s="289"/>
      <c r="J871" s="288"/>
      <c r="K871" s="5"/>
      <c r="L871" s="5"/>
      <c r="M871" s="5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</row>
    <row r="872" spans="1:25" ht="14.25" customHeight="1" x14ac:dyDescent="0.3">
      <c r="A872" s="69"/>
      <c r="B872" s="493"/>
      <c r="C872" s="493"/>
      <c r="D872" s="494"/>
      <c r="E872" s="493"/>
      <c r="F872" s="494"/>
      <c r="G872" s="493"/>
      <c r="H872" s="493"/>
      <c r="I872" s="289"/>
      <c r="J872" s="288"/>
      <c r="K872" s="5"/>
      <c r="L872" s="5"/>
      <c r="M872" s="5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</row>
    <row r="873" spans="1:25" ht="14.25" customHeight="1" x14ac:dyDescent="0.3">
      <c r="A873" s="69"/>
      <c r="B873" s="493"/>
      <c r="C873" s="493"/>
      <c r="D873" s="494"/>
      <c r="E873" s="493"/>
      <c r="F873" s="494"/>
      <c r="G873" s="493"/>
      <c r="H873" s="493"/>
      <c r="I873" s="289"/>
      <c r="J873" s="288"/>
      <c r="K873" s="5"/>
      <c r="L873" s="5"/>
      <c r="M873" s="5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</row>
    <row r="874" spans="1:25" ht="14.25" customHeight="1" x14ac:dyDescent="0.3">
      <c r="A874" s="69"/>
      <c r="B874" s="493"/>
      <c r="C874" s="493"/>
      <c r="D874" s="494"/>
      <c r="E874" s="493"/>
      <c r="F874" s="494"/>
      <c r="G874" s="493"/>
      <c r="H874" s="493"/>
      <c r="I874" s="289"/>
      <c r="J874" s="288"/>
      <c r="K874" s="5"/>
      <c r="L874" s="5"/>
      <c r="M874" s="5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</row>
    <row r="875" spans="1:25" ht="14.25" customHeight="1" x14ac:dyDescent="0.3">
      <c r="A875" s="69"/>
      <c r="B875" s="493"/>
      <c r="C875" s="493"/>
      <c r="D875" s="494"/>
      <c r="E875" s="493"/>
      <c r="F875" s="494"/>
      <c r="G875" s="493"/>
      <c r="H875" s="493"/>
      <c r="I875" s="289"/>
      <c r="J875" s="288"/>
      <c r="K875" s="5"/>
      <c r="L875" s="5"/>
      <c r="M875" s="5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</row>
    <row r="876" spans="1:25" ht="14.25" customHeight="1" x14ac:dyDescent="0.3">
      <c r="A876" s="69"/>
      <c r="B876" s="493"/>
      <c r="C876" s="493"/>
      <c r="D876" s="494"/>
      <c r="E876" s="493"/>
      <c r="F876" s="494"/>
      <c r="G876" s="493"/>
      <c r="H876" s="493"/>
      <c r="I876" s="289"/>
      <c r="J876" s="288"/>
      <c r="K876" s="5"/>
      <c r="L876" s="5"/>
      <c r="M876" s="5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</row>
    <row r="877" spans="1:25" ht="14.25" customHeight="1" x14ac:dyDescent="0.3">
      <c r="A877" s="69"/>
      <c r="B877" s="493"/>
      <c r="C877" s="493"/>
      <c r="D877" s="494"/>
      <c r="E877" s="493"/>
      <c r="F877" s="494"/>
      <c r="G877" s="493"/>
      <c r="H877" s="493"/>
      <c r="I877" s="289"/>
      <c r="J877" s="288"/>
      <c r="K877" s="5"/>
      <c r="L877" s="5"/>
      <c r="M877" s="5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</row>
    <row r="878" spans="1:25" ht="14.25" customHeight="1" x14ac:dyDescent="0.3">
      <c r="A878" s="69"/>
      <c r="B878" s="493"/>
      <c r="C878" s="493"/>
      <c r="D878" s="494"/>
      <c r="E878" s="493"/>
      <c r="F878" s="494"/>
      <c r="G878" s="493"/>
      <c r="H878" s="493"/>
      <c r="I878" s="289"/>
      <c r="J878" s="288"/>
      <c r="K878" s="5"/>
      <c r="L878" s="5"/>
      <c r="M878" s="5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</row>
    <row r="879" spans="1:25" ht="14.25" customHeight="1" x14ac:dyDescent="0.3">
      <c r="A879" s="69"/>
      <c r="B879" s="493"/>
      <c r="C879" s="493"/>
      <c r="D879" s="494"/>
      <c r="E879" s="493"/>
      <c r="F879" s="494"/>
      <c r="G879" s="493"/>
      <c r="H879" s="493"/>
      <c r="I879" s="289"/>
      <c r="J879" s="288"/>
      <c r="K879" s="5"/>
      <c r="L879" s="5"/>
      <c r="M879" s="5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</row>
    <row r="880" spans="1:25" ht="14.25" customHeight="1" x14ac:dyDescent="0.3">
      <c r="A880" s="69"/>
      <c r="B880" s="493"/>
      <c r="C880" s="493"/>
      <c r="D880" s="494"/>
      <c r="E880" s="493"/>
      <c r="F880" s="494"/>
      <c r="G880" s="493"/>
      <c r="H880" s="493"/>
      <c r="I880" s="289"/>
      <c r="J880" s="288"/>
      <c r="K880" s="5"/>
      <c r="L880" s="5"/>
      <c r="M880" s="5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</row>
    <row r="881" spans="1:25" ht="14.25" customHeight="1" x14ac:dyDescent="0.3">
      <c r="A881" s="69"/>
      <c r="B881" s="493"/>
      <c r="C881" s="493"/>
      <c r="D881" s="494"/>
      <c r="E881" s="493"/>
      <c r="F881" s="494"/>
      <c r="G881" s="493"/>
      <c r="H881" s="493"/>
      <c r="I881" s="289"/>
      <c r="J881" s="288"/>
      <c r="K881" s="5"/>
      <c r="L881" s="5"/>
      <c r="M881" s="5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</row>
    <row r="882" spans="1:25" ht="14.25" customHeight="1" x14ac:dyDescent="0.3">
      <c r="A882" s="69"/>
      <c r="B882" s="493"/>
      <c r="C882" s="493"/>
      <c r="D882" s="494"/>
      <c r="E882" s="493"/>
      <c r="F882" s="494"/>
      <c r="G882" s="493"/>
      <c r="H882" s="493"/>
      <c r="I882" s="289"/>
      <c r="J882" s="288"/>
      <c r="K882" s="5"/>
      <c r="L882" s="5"/>
      <c r="M882" s="5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</row>
    <row r="883" spans="1:25" ht="14.25" customHeight="1" x14ac:dyDescent="0.3">
      <c r="A883" s="69"/>
      <c r="B883" s="493"/>
      <c r="C883" s="493"/>
      <c r="D883" s="494"/>
      <c r="E883" s="493"/>
      <c r="F883" s="494"/>
      <c r="G883" s="493"/>
      <c r="H883" s="493"/>
      <c r="I883" s="289"/>
      <c r="J883" s="288"/>
      <c r="K883" s="5"/>
      <c r="L883" s="5"/>
      <c r="M883" s="5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</row>
    <row r="884" spans="1:25" ht="14.25" customHeight="1" x14ac:dyDescent="0.3">
      <c r="A884" s="69"/>
      <c r="B884" s="493"/>
      <c r="C884" s="493"/>
      <c r="D884" s="494"/>
      <c r="E884" s="493"/>
      <c r="F884" s="494"/>
      <c r="G884" s="493"/>
      <c r="H884" s="493"/>
      <c r="I884" s="289"/>
      <c r="J884" s="288"/>
      <c r="K884" s="5"/>
      <c r="L884" s="5"/>
      <c r="M884" s="5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</row>
    <row r="885" spans="1:25" ht="14.25" customHeight="1" x14ac:dyDescent="0.3">
      <c r="A885" s="69"/>
      <c r="B885" s="493"/>
      <c r="C885" s="493"/>
      <c r="D885" s="494"/>
      <c r="E885" s="493"/>
      <c r="F885" s="494"/>
      <c r="G885" s="493"/>
      <c r="H885" s="493"/>
      <c r="I885" s="289"/>
      <c r="J885" s="288"/>
      <c r="K885" s="5"/>
      <c r="L885" s="5"/>
      <c r="M885" s="5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</row>
    <row r="886" spans="1:25" ht="14.25" customHeight="1" x14ac:dyDescent="0.3">
      <c r="A886" s="69"/>
      <c r="B886" s="493"/>
      <c r="C886" s="493"/>
      <c r="D886" s="494"/>
      <c r="E886" s="493"/>
      <c r="F886" s="494"/>
      <c r="G886" s="493"/>
      <c r="H886" s="493"/>
      <c r="I886" s="289"/>
      <c r="J886" s="288"/>
      <c r="K886" s="5"/>
      <c r="L886" s="5"/>
      <c r="M886" s="5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</row>
    <row r="887" spans="1:25" ht="14.25" customHeight="1" x14ac:dyDescent="0.3">
      <c r="A887" s="69"/>
      <c r="B887" s="493"/>
      <c r="C887" s="493"/>
      <c r="D887" s="494"/>
      <c r="E887" s="493"/>
      <c r="F887" s="494"/>
      <c r="G887" s="493"/>
      <c r="H887" s="493"/>
      <c r="I887" s="289"/>
      <c r="J887" s="288"/>
      <c r="K887" s="5"/>
      <c r="L887" s="5"/>
      <c r="M887" s="5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</row>
    <row r="888" spans="1:25" ht="14.25" customHeight="1" x14ac:dyDescent="0.3">
      <c r="A888" s="69"/>
      <c r="B888" s="493"/>
      <c r="C888" s="493"/>
      <c r="D888" s="494"/>
      <c r="E888" s="493"/>
      <c r="F888" s="494"/>
      <c r="G888" s="493"/>
      <c r="H888" s="493"/>
      <c r="I888" s="289"/>
      <c r="J888" s="288"/>
      <c r="K888" s="5"/>
      <c r="L888" s="5"/>
      <c r="M888" s="5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</row>
    <row r="889" spans="1:25" ht="14.25" customHeight="1" x14ac:dyDescent="0.3">
      <c r="A889" s="69"/>
      <c r="B889" s="493"/>
      <c r="C889" s="493"/>
      <c r="D889" s="494"/>
      <c r="E889" s="493"/>
      <c r="F889" s="494"/>
      <c r="G889" s="493"/>
      <c r="H889" s="493"/>
      <c r="I889" s="289"/>
      <c r="J889" s="288"/>
      <c r="K889" s="5"/>
      <c r="L889" s="5"/>
      <c r="M889" s="5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</row>
    <row r="890" spans="1:25" ht="14.25" customHeight="1" x14ac:dyDescent="0.3">
      <c r="A890" s="69"/>
      <c r="B890" s="493"/>
      <c r="C890" s="493"/>
      <c r="D890" s="494"/>
      <c r="E890" s="493"/>
      <c r="F890" s="494"/>
      <c r="G890" s="493"/>
      <c r="H890" s="493"/>
      <c r="I890" s="289"/>
      <c r="J890" s="288"/>
      <c r="K890" s="5"/>
      <c r="L890" s="5"/>
      <c r="M890" s="5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</row>
    <row r="891" spans="1:25" ht="14.25" customHeight="1" x14ac:dyDescent="0.3">
      <c r="A891" s="69"/>
      <c r="B891" s="493"/>
      <c r="C891" s="493"/>
      <c r="D891" s="494"/>
      <c r="E891" s="493"/>
      <c r="F891" s="494"/>
      <c r="G891" s="493"/>
      <c r="H891" s="493"/>
      <c r="I891" s="289"/>
      <c r="J891" s="288"/>
      <c r="K891" s="5"/>
      <c r="L891" s="5"/>
      <c r="M891" s="5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</row>
    <row r="892" spans="1:25" ht="14.25" customHeight="1" x14ac:dyDescent="0.3">
      <c r="A892" s="69"/>
      <c r="B892" s="493"/>
      <c r="C892" s="493"/>
      <c r="D892" s="494"/>
      <c r="E892" s="493"/>
      <c r="F892" s="494"/>
      <c r="G892" s="493"/>
      <c r="H892" s="493"/>
      <c r="I892" s="289"/>
      <c r="J892" s="288"/>
      <c r="K892" s="5"/>
      <c r="L892" s="5"/>
      <c r="M892" s="5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</row>
    <row r="893" spans="1:25" ht="14.25" customHeight="1" x14ac:dyDescent="0.3">
      <c r="A893" s="69"/>
      <c r="B893" s="493"/>
      <c r="C893" s="493"/>
      <c r="D893" s="494"/>
      <c r="E893" s="493"/>
      <c r="F893" s="494"/>
      <c r="G893" s="493"/>
      <c r="H893" s="493"/>
      <c r="I893" s="289"/>
      <c r="J893" s="288"/>
      <c r="K893" s="5"/>
      <c r="L893" s="5"/>
      <c r="M893" s="5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</row>
    <row r="894" spans="1:25" ht="14.25" customHeight="1" x14ac:dyDescent="0.3">
      <c r="A894" s="69"/>
      <c r="B894" s="493"/>
      <c r="C894" s="493"/>
      <c r="D894" s="494"/>
      <c r="E894" s="493"/>
      <c r="F894" s="494"/>
      <c r="G894" s="493"/>
      <c r="H894" s="493"/>
      <c r="I894" s="289"/>
      <c r="J894" s="288"/>
      <c r="K894" s="5"/>
      <c r="L894" s="5"/>
      <c r="M894" s="5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</row>
    <row r="895" spans="1:25" ht="14.25" customHeight="1" x14ac:dyDescent="0.3">
      <c r="A895" s="69"/>
      <c r="B895" s="493"/>
      <c r="C895" s="493"/>
      <c r="D895" s="494"/>
      <c r="E895" s="493"/>
      <c r="F895" s="494"/>
      <c r="G895" s="493"/>
      <c r="H895" s="493"/>
      <c r="I895" s="289"/>
      <c r="J895" s="288"/>
      <c r="K895" s="5"/>
      <c r="L895" s="5"/>
      <c r="M895" s="5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</row>
    <row r="896" spans="1:25" ht="14.25" customHeight="1" x14ac:dyDescent="0.3">
      <c r="A896" s="69"/>
      <c r="B896" s="493"/>
      <c r="C896" s="493"/>
      <c r="D896" s="494"/>
      <c r="E896" s="493"/>
      <c r="F896" s="494"/>
      <c r="G896" s="493"/>
      <c r="H896" s="493"/>
      <c r="I896" s="289"/>
      <c r="J896" s="288"/>
      <c r="K896" s="5"/>
      <c r="L896" s="5"/>
      <c r="M896" s="5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</row>
    <row r="897" spans="1:25" ht="14.25" customHeight="1" x14ac:dyDescent="0.3">
      <c r="A897" s="69"/>
      <c r="B897" s="493"/>
      <c r="C897" s="493"/>
      <c r="D897" s="494"/>
      <c r="E897" s="493"/>
      <c r="F897" s="494"/>
      <c r="G897" s="493"/>
      <c r="H897" s="493"/>
      <c r="I897" s="289"/>
      <c r="J897" s="288"/>
      <c r="K897" s="5"/>
      <c r="L897" s="5"/>
      <c r="M897" s="5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</row>
    <row r="898" spans="1:25" ht="14.25" customHeight="1" x14ac:dyDescent="0.3">
      <c r="A898" s="69"/>
      <c r="B898" s="493"/>
      <c r="C898" s="493"/>
      <c r="D898" s="494"/>
      <c r="E898" s="493"/>
      <c r="F898" s="494"/>
      <c r="G898" s="493"/>
      <c r="H898" s="493"/>
      <c r="I898" s="289"/>
      <c r="J898" s="288"/>
      <c r="K898" s="5"/>
      <c r="L898" s="5"/>
      <c r="M898" s="5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</row>
    <row r="899" spans="1:25" ht="14.25" customHeight="1" x14ac:dyDescent="0.3">
      <c r="A899" s="69"/>
      <c r="B899" s="493"/>
      <c r="C899" s="493"/>
      <c r="D899" s="494"/>
      <c r="E899" s="493"/>
      <c r="F899" s="494"/>
      <c r="G899" s="493"/>
      <c r="H899" s="493"/>
      <c r="I899" s="289"/>
      <c r="J899" s="288"/>
      <c r="K899" s="5"/>
      <c r="L899" s="5"/>
      <c r="M899" s="5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</row>
    <row r="900" spans="1:25" ht="14.25" customHeight="1" x14ac:dyDescent="0.3">
      <c r="A900" s="69"/>
      <c r="B900" s="493"/>
      <c r="C900" s="493"/>
      <c r="D900" s="494"/>
      <c r="E900" s="493"/>
      <c r="F900" s="494"/>
      <c r="G900" s="493"/>
      <c r="H900" s="493"/>
      <c r="I900" s="289"/>
      <c r="J900" s="288"/>
      <c r="K900" s="5"/>
      <c r="L900" s="5"/>
      <c r="M900" s="5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</row>
    <row r="901" spans="1:25" ht="14.25" customHeight="1" x14ac:dyDescent="0.3">
      <c r="A901" s="69"/>
      <c r="B901" s="493"/>
      <c r="C901" s="493"/>
      <c r="D901" s="494"/>
      <c r="E901" s="493"/>
      <c r="F901" s="494"/>
      <c r="G901" s="493"/>
      <c r="H901" s="493"/>
      <c r="I901" s="289"/>
      <c r="J901" s="288"/>
      <c r="K901" s="5"/>
      <c r="L901" s="5"/>
      <c r="M901" s="5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</row>
    <row r="902" spans="1:25" ht="14.25" customHeight="1" x14ac:dyDescent="0.3">
      <c r="A902" s="69"/>
      <c r="B902" s="493"/>
      <c r="C902" s="493"/>
      <c r="D902" s="494"/>
      <c r="E902" s="493"/>
      <c r="F902" s="494"/>
      <c r="G902" s="493"/>
      <c r="H902" s="493"/>
      <c r="I902" s="289"/>
      <c r="J902" s="288"/>
      <c r="K902" s="5"/>
      <c r="L902" s="5"/>
      <c r="M902" s="5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</row>
    <row r="903" spans="1:25" ht="14.25" customHeight="1" x14ac:dyDescent="0.3">
      <c r="A903" s="69"/>
      <c r="B903" s="493"/>
      <c r="C903" s="493"/>
      <c r="D903" s="494"/>
      <c r="E903" s="493"/>
      <c r="F903" s="494"/>
      <c r="G903" s="493"/>
      <c r="H903" s="493"/>
      <c r="I903" s="289"/>
      <c r="J903" s="288"/>
      <c r="K903" s="5"/>
      <c r="L903" s="5"/>
      <c r="M903" s="5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</row>
    <row r="904" spans="1:25" ht="14.25" customHeight="1" x14ac:dyDescent="0.3">
      <c r="A904" s="69"/>
      <c r="B904" s="493"/>
      <c r="C904" s="493"/>
      <c r="D904" s="494"/>
      <c r="E904" s="493"/>
      <c r="F904" s="494"/>
      <c r="G904" s="493"/>
      <c r="H904" s="493"/>
      <c r="I904" s="289"/>
      <c r="J904" s="288"/>
      <c r="K904" s="5"/>
      <c r="L904" s="5"/>
      <c r="M904" s="5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</row>
    <row r="905" spans="1:25" ht="14.25" customHeight="1" x14ac:dyDescent="0.3">
      <c r="A905" s="69"/>
      <c r="B905" s="493"/>
      <c r="C905" s="493"/>
      <c r="D905" s="494"/>
      <c r="E905" s="493"/>
      <c r="F905" s="494"/>
      <c r="G905" s="493"/>
      <c r="H905" s="493"/>
      <c r="I905" s="289"/>
      <c r="J905" s="288"/>
      <c r="K905" s="5"/>
      <c r="L905" s="5"/>
      <c r="M905" s="5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</row>
    <row r="906" spans="1:25" ht="14.25" customHeight="1" x14ac:dyDescent="0.3">
      <c r="A906" s="69"/>
      <c r="B906" s="493"/>
      <c r="C906" s="493"/>
      <c r="D906" s="494"/>
      <c r="E906" s="493"/>
      <c r="F906" s="494"/>
      <c r="G906" s="493"/>
      <c r="H906" s="493"/>
      <c r="I906" s="289"/>
      <c r="J906" s="288"/>
      <c r="K906" s="5"/>
      <c r="L906" s="5"/>
      <c r="M906" s="5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</row>
    <row r="907" spans="1:25" ht="14.25" customHeight="1" x14ac:dyDescent="0.3">
      <c r="A907" s="69"/>
      <c r="B907" s="493"/>
      <c r="C907" s="493"/>
      <c r="D907" s="494"/>
      <c r="E907" s="493"/>
      <c r="F907" s="494"/>
      <c r="G907" s="493"/>
      <c r="H907" s="493"/>
      <c r="I907" s="289"/>
      <c r="J907" s="288"/>
      <c r="K907" s="5"/>
      <c r="L907" s="5"/>
      <c r="M907" s="5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</row>
    <row r="908" spans="1:25" ht="14.25" customHeight="1" x14ac:dyDescent="0.3">
      <c r="A908" s="69"/>
      <c r="B908" s="493"/>
      <c r="C908" s="493"/>
      <c r="D908" s="494"/>
      <c r="E908" s="493"/>
      <c r="F908" s="494"/>
      <c r="G908" s="493"/>
      <c r="H908" s="493"/>
      <c r="I908" s="289"/>
      <c r="J908" s="288"/>
      <c r="K908" s="5"/>
      <c r="L908" s="5"/>
      <c r="M908" s="5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</row>
    <row r="909" spans="1:25" ht="14.25" customHeight="1" x14ac:dyDescent="0.3">
      <c r="A909" s="69"/>
      <c r="B909" s="493"/>
      <c r="C909" s="493"/>
      <c r="D909" s="494"/>
      <c r="E909" s="493"/>
      <c r="F909" s="494"/>
      <c r="G909" s="493"/>
      <c r="H909" s="493"/>
      <c r="I909" s="289"/>
      <c r="J909" s="288"/>
      <c r="K909" s="5"/>
      <c r="L909" s="5"/>
      <c r="M909" s="5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</row>
    <row r="910" spans="1:25" ht="14.25" customHeight="1" x14ac:dyDescent="0.3">
      <c r="A910" s="69"/>
      <c r="B910" s="493"/>
      <c r="C910" s="493"/>
      <c r="D910" s="494"/>
      <c r="E910" s="493"/>
      <c r="F910" s="494"/>
      <c r="G910" s="493"/>
      <c r="H910" s="493"/>
      <c r="I910" s="289"/>
      <c r="J910" s="288"/>
      <c r="K910" s="5"/>
      <c r="L910" s="5"/>
      <c r="M910" s="5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</row>
    <row r="911" spans="1:25" ht="14.25" customHeight="1" x14ac:dyDescent="0.3">
      <c r="A911" s="69"/>
      <c r="B911" s="493"/>
      <c r="C911" s="493"/>
      <c r="D911" s="494"/>
      <c r="E911" s="493"/>
      <c r="F911" s="494"/>
      <c r="G911" s="493"/>
      <c r="H911" s="493"/>
      <c r="I911" s="289"/>
      <c r="J911" s="288"/>
      <c r="K911" s="5"/>
      <c r="L911" s="5"/>
      <c r="M911" s="5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</row>
    <row r="912" spans="1:25" ht="14.25" customHeight="1" x14ac:dyDescent="0.3">
      <c r="A912" s="69"/>
      <c r="B912" s="493"/>
      <c r="C912" s="493"/>
      <c r="D912" s="494"/>
      <c r="E912" s="493"/>
      <c r="F912" s="494"/>
      <c r="G912" s="493"/>
      <c r="H912" s="493"/>
      <c r="I912" s="289"/>
      <c r="J912" s="288"/>
      <c r="K912" s="5"/>
      <c r="L912" s="5"/>
      <c r="M912" s="5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</row>
    <row r="913" spans="1:25" ht="14.25" customHeight="1" x14ac:dyDescent="0.3">
      <c r="A913" s="69"/>
      <c r="B913" s="493"/>
      <c r="C913" s="493"/>
      <c r="D913" s="494"/>
      <c r="E913" s="493"/>
      <c r="F913" s="494"/>
      <c r="G913" s="493"/>
      <c r="H913" s="493"/>
      <c r="I913" s="289"/>
      <c r="J913" s="288"/>
      <c r="K913" s="5"/>
      <c r="L913" s="5"/>
      <c r="M913" s="5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</row>
    <row r="914" spans="1:25" ht="14.25" customHeight="1" x14ac:dyDescent="0.3">
      <c r="A914" s="69"/>
      <c r="B914" s="493"/>
      <c r="C914" s="493"/>
      <c r="D914" s="494"/>
      <c r="E914" s="493"/>
      <c r="F914" s="494"/>
      <c r="G914" s="493"/>
      <c r="H914" s="493"/>
      <c r="I914" s="289"/>
      <c r="J914" s="288"/>
      <c r="K914" s="5"/>
      <c r="L914" s="5"/>
      <c r="M914" s="5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</row>
    <row r="915" spans="1:25" ht="14.25" customHeight="1" x14ac:dyDescent="0.3">
      <c r="A915" s="69"/>
      <c r="B915" s="493"/>
      <c r="C915" s="493"/>
      <c r="D915" s="494"/>
      <c r="E915" s="493"/>
      <c r="F915" s="494"/>
      <c r="G915" s="493"/>
      <c r="H915" s="493"/>
      <c r="I915" s="289"/>
      <c r="J915" s="288"/>
      <c r="K915" s="5"/>
      <c r="L915" s="5"/>
      <c r="M915" s="5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</row>
    <row r="916" spans="1:25" ht="14.25" customHeight="1" x14ac:dyDescent="0.3">
      <c r="A916" s="69"/>
      <c r="B916" s="493"/>
      <c r="C916" s="493"/>
      <c r="D916" s="494"/>
      <c r="E916" s="493"/>
      <c r="F916" s="494"/>
      <c r="G916" s="493"/>
      <c r="H916" s="493"/>
      <c r="I916" s="289"/>
      <c r="J916" s="288"/>
      <c r="K916" s="5"/>
      <c r="L916" s="5"/>
      <c r="M916" s="5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</row>
    <row r="917" spans="1:25" ht="14.25" customHeight="1" x14ac:dyDescent="0.3">
      <c r="A917" s="69"/>
      <c r="B917" s="493"/>
      <c r="C917" s="493"/>
      <c r="D917" s="494"/>
      <c r="E917" s="493"/>
      <c r="F917" s="494"/>
      <c r="G917" s="493"/>
      <c r="H917" s="493"/>
      <c r="I917" s="289"/>
      <c r="J917" s="288"/>
      <c r="K917" s="5"/>
      <c r="L917" s="5"/>
      <c r="M917" s="5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</row>
    <row r="918" spans="1:25" ht="14.25" customHeight="1" x14ac:dyDescent="0.3">
      <c r="A918" s="69"/>
      <c r="B918" s="493"/>
      <c r="C918" s="493"/>
      <c r="D918" s="494"/>
      <c r="E918" s="493"/>
      <c r="F918" s="494"/>
      <c r="G918" s="493"/>
      <c r="H918" s="493"/>
      <c r="I918" s="289"/>
      <c r="J918" s="288"/>
      <c r="K918" s="5"/>
      <c r="L918" s="5"/>
      <c r="M918" s="5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</row>
    <row r="919" spans="1:25" ht="14.25" customHeight="1" x14ac:dyDescent="0.3">
      <c r="A919" s="69"/>
      <c r="B919" s="493"/>
      <c r="C919" s="493"/>
      <c r="D919" s="494"/>
      <c r="E919" s="493"/>
      <c r="F919" s="494"/>
      <c r="G919" s="493"/>
      <c r="H919" s="493"/>
      <c r="I919" s="289"/>
      <c r="J919" s="288"/>
      <c r="K919" s="5"/>
      <c r="L919" s="5"/>
      <c r="M919" s="5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</row>
    <row r="920" spans="1:25" ht="14.25" customHeight="1" x14ac:dyDescent="0.3">
      <c r="A920" s="69"/>
      <c r="B920" s="493"/>
      <c r="C920" s="493"/>
      <c r="D920" s="494"/>
      <c r="E920" s="493"/>
      <c r="F920" s="494"/>
      <c r="G920" s="493"/>
      <c r="H920" s="493"/>
      <c r="I920" s="289"/>
      <c r="J920" s="288"/>
      <c r="K920" s="5"/>
      <c r="L920" s="5"/>
      <c r="M920" s="5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</row>
    <row r="921" spans="1:25" ht="14.25" customHeight="1" x14ac:dyDescent="0.3">
      <c r="A921" s="69"/>
      <c r="B921" s="493"/>
      <c r="C921" s="493"/>
      <c r="D921" s="494"/>
      <c r="E921" s="493"/>
      <c r="F921" s="494"/>
      <c r="G921" s="493"/>
      <c r="H921" s="493"/>
      <c r="I921" s="289"/>
      <c r="J921" s="288"/>
      <c r="K921" s="5"/>
      <c r="L921" s="5"/>
      <c r="M921" s="5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</row>
    <row r="922" spans="1:25" ht="14.25" customHeight="1" x14ac:dyDescent="0.3">
      <c r="A922" s="69"/>
      <c r="B922" s="493"/>
      <c r="C922" s="493"/>
      <c r="D922" s="494"/>
      <c r="E922" s="493"/>
      <c r="F922" s="494"/>
      <c r="G922" s="493"/>
      <c r="H922" s="493"/>
      <c r="I922" s="289"/>
      <c r="J922" s="288"/>
      <c r="K922" s="5"/>
      <c r="L922" s="5"/>
      <c r="M922" s="5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</row>
    <row r="923" spans="1:25" ht="14.25" customHeight="1" x14ac:dyDescent="0.3">
      <c r="A923" s="69"/>
      <c r="B923" s="493"/>
      <c r="C923" s="493"/>
      <c r="D923" s="494"/>
      <c r="E923" s="493"/>
      <c r="F923" s="494"/>
      <c r="G923" s="493"/>
      <c r="H923" s="493"/>
      <c r="I923" s="289"/>
      <c r="J923" s="288"/>
      <c r="K923" s="5"/>
      <c r="L923" s="5"/>
      <c r="M923" s="5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</row>
    <row r="924" spans="1:25" ht="14.25" customHeight="1" x14ac:dyDescent="0.3">
      <c r="A924" s="69"/>
      <c r="B924" s="493"/>
      <c r="C924" s="493"/>
      <c r="D924" s="494"/>
      <c r="E924" s="493"/>
      <c r="F924" s="494"/>
      <c r="G924" s="493"/>
      <c r="H924" s="493"/>
      <c r="I924" s="289"/>
      <c r="J924" s="288"/>
      <c r="K924" s="5"/>
      <c r="L924" s="5"/>
      <c r="M924" s="5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</row>
    <row r="925" spans="1:25" ht="14.25" customHeight="1" x14ac:dyDescent="0.3">
      <c r="A925" s="69"/>
      <c r="B925" s="493"/>
      <c r="C925" s="493"/>
      <c r="D925" s="494"/>
      <c r="E925" s="493"/>
      <c r="F925" s="494"/>
      <c r="G925" s="493"/>
      <c r="H925" s="493"/>
      <c r="I925" s="289"/>
      <c r="J925" s="288"/>
      <c r="K925" s="5"/>
      <c r="L925" s="5"/>
      <c r="M925" s="5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</row>
    <row r="926" spans="1:25" ht="14.25" customHeight="1" x14ac:dyDescent="0.3">
      <c r="A926" s="69"/>
      <c r="B926" s="493"/>
      <c r="C926" s="493"/>
      <c r="D926" s="494"/>
      <c r="E926" s="493"/>
      <c r="F926" s="494"/>
      <c r="G926" s="493"/>
      <c r="H926" s="493"/>
      <c r="I926" s="289"/>
      <c r="J926" s="288"/>
      <c r="K926" s="5"/>
      <c r="L926" s="5"/>
      <c r="M926" s="5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</row>
    <row r="927" spans="1:25" ht="14.25" customHeight="1" x14ac:dyDescent="0.3">
      <c r="A927" s="69"/>
      <c r="B927" s="493"/>
      <c r="C927" s="493"/>
      <c r="D927" s="494"/>
      <c r="E927" s="493"/>
      <c r="F927" s="494"/>
      <c r="G927" s="493"/>
      <c r="H927" s="493"/>
      <c r="I927" s="289"/>
      <c r="J927" s="288"/>
      <c r="K927" s="5"/>
      <c r="L927" s="5"/>
      <c r="M927" s="5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</row>
    <row r="928" spans="1:25" ht="14.25" customHeight="1" x14ac:dyDescent="0.3">
      <c r="A928" s="69"/>
      <c r="B928" s="493"/>
      <c r="C928" s="493"/>
      <c r="D928" s="494"/>
      <c r="E928" s="493"/>
      <c r="F928" s="494"/>
      <c r="G928" s="493"/>
      <c r="H928" s="493"/>
      <c r="I928" s="289"/>
      <c r="J928" s="288"/>
      <c r="K928" s="5"/>
      <c r="L928" s="5"/>
      <c r="M928" s="5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</row>
    <row r="929" spans="1:25" ht="14.25" customHeight="1" x14ac:dyDescent="0.3">
      <c r="A929" s="69"/>
      <c r="B929" s="493"/>
      <c r="C929" s="493"/>
      <c r="D929" s="494"/>
      <c r="E929" s="493"/>
      <c r="F929" s="494"/>
      <c r="G929" s="493"/>
      <c r="H929" s="493"/>
      <c r="I929" s="289"/>
      <c r="J929" s="288"/>
      <c r="K929" s="5"/>
      <c r="L929" s="5"/>
      <c r="M929" s="5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</row>
    <row r="930" spans="1:25" ht="14.25" customHeight="1" x14ac:dyDescent="0.3">
      <c r="A930" s="69"/>
      <c r="B930" s="493"/>
      <c r="C930" s="493"/>
      <c r="D930" s="494"/>
      <c r="E930" s="493"/>
      <c r="F930" s="494"/>
      <c r="G930" s="493"/>
      <c r="H930" s="493"/>
      <c r="I930" s="289"/>
      <c r="J930" s="288"/>
      <c r="K930" s="5"/>
      <c r="L930" s="5"/>
      <c r="M930" s="5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</row>
    <row r="931" spans="1:25" ht="14.25" customHeight="1" x14ac:dyDescent="0.3">
      <c r="A931" s="69"/>
      <c r="B931" s="493"/>
      <c r="C931" s="493"/>
      <c r="D931" s="494"/>
      <c r="E931" s="493"/>
      <c r="F931" s="494"/>
      <c r="G931" s="493"/>
      <c r="H931" s="493"/>
      <c r="I931" s="289"/>
      <c r="J931" s="288"/>
      <c r="K931" s="5"/>
      <c r="L931" s="5"/>
      <c r="M931" s="5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</row>
    <row r="932" spans="1:25" ht="14.25" customHeight="1" x14ac:dyDescent="0.3">
      <c r="A932" s="69"/>
      <c r="B932" s="493"/>
      <c r="C932" s="493"/>
      <c r="D932" s="494"/>
      <c r="E932" s="493"/>
      <c r="F932" s="494"/>
      <c r="G932" s="493"/>
      <c r="H932" s="493"/>
      <c r="I932" s="289"/>
      <c r="J932" s="288"/>
      <c r="K932" s="5"/>
      <c r="L932" s="5"/>
      <c r="M932" s="5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</row>
    <row r="933" spans="1:25" ht="14.25" customHeight="1" x14ac:dyDescent="0.3">
      <c r="A933" s="69"/>
      <c r="B933" s="493"/>
      <c r="C933" s="493"/>
      <c r="D933" s="494"/>
      <c r="E933" s="493"/>
      <c r="F933" s="494"/>
      <c r="G933" s="493"/>
      <c r="H933" s="493"/>
      <c r="I933" s="289"/>
      <c r="J933" s="288"/>
      <c r="K933" s="5"/>
      <c r="L933" s="5"/>
      <c r="M933" s="5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</row>
    <row r="934" spans="1:25" ht="14.25" customHeight="1" x14ac:dyDescent="0.3">
      <c r="A934" s="69"/>
      <c r="B934" s="493"/>
      <c r="C934" s="493"/>
      <c r="D934" s="494"/>
      <c r="E934" s="493"/>
      <c r="F934" s="494"/>
      <c r="G934" s="493"/>
      <c r="H934" s="493"/>
      <c r="I934" s="289"/>
      <c r="J934" s="288"/>
      <c r="K934" s="5"/>
      <c r="L934" s="5"/>
      <c r="M934" s="5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</row>
    <row r="935" spans="1:25" ht="14.25" customHeight="1" x14ac:dyDescent="0.3">
      <c r="A935" s="69"/>
      <c r="B935" s="493"/>
      <c r="C935" s="493"/>
      <c r="D935" s="494"/>
      <c r="E935" s="493"/>
      <c r="F935" s="494"/>
      <c r="G935" s="493"/>
      <c r="H935" s="493"/>
      <c r="I935" s="289"/>
      <c r="J935" s="288"/>
      <c r="K935" s="5"/>
      <c r="L935" s="5"/>
      <c r="M935" s="5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</row>
    <row r="936" spans="1:25" ht="14.25" customHeight="1" x14ac:dyDescent="0.3">
      <c r="A936" s="69"/>
      <c r="B936" s="493"/>
      <c r="C936" s="493"/>
      <c r="D936" s="494"/>
      <c r="E936" s="493"/>
      <c r="F936" s="494"/>
      <c r="G936" s="493"/>
      <c r="H936" s="493"/>
      <c r="I936" s="289"/>
      <c r="J936" s="288"/>
      <c r="K936" s="5"/>
      <c r="L936" s="5"/>
      <c r="M936" s="5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</row>
    <row r="937" spans="1:25" ht="14.25" customHeight="1" x14ac:dyDescent="0.3">
      <c r="A937" s="69"/>
      <c r="B937" s="493"/>
      <c r="C937" s="493"/>
      <c r="D937" s="494"/>
      <c r="E937" s="493"/>
      <c r="F937" s="494"/>
      <c r="G937" s="493"/>
      <c r="H937" s="493"/>
      <c r="I937" s="289"/>
      <c r="J937" s="288"/>
      <c r="K937" s="5"/>
      <c r="L937" s="5"/>
      <c r="M937" s="5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</row>
    <row r="938" spans="1:25" ht="14.25" customHeight="1" x14ac:dyDescent="0.3">
      <c r="A938" s="69"/>
      <c r="B938" s="493"/>
      <c r="C938" s="493"/>
      <c r="D938" s="494"/>
      <c r="E938" s="493"/>
      <c r="F938" s="494"/>
      <c r="G938" s="493"/>
      <c r="H938" s="493"/>
      <c r="I938" s="289"/>
      <c r="J938" s="288"/>
      <c r="K938" s="5"/>
      <c r="L938" s="5"/>
      <c r="M938" s="5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</row>
    <row r="939" spans="1:25" ht="14.25" customHeight="1" x14ac:dyDescent="0.3">
      <c r="A939" s="69"/>
      <c r="B939" s="493"/>
      <c r="C939" s="493"/>
      <c r="D939" s="494"/>
      <c r="E939" s="493"/>
      <c r="F939" s="494"/>
      <c r="G939" s="493"/>
      <c r="H939" s="493"/>
      <c r="I939" s="289"/>
      <c r="J939" s="288"/>
      <c r="K939" s="5"/>
      <c r="L939" s="5"/>
      <c r="M939" s="5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</row>
    <row r="940" spans="1:25" ht="14.25" customHeight="1" x14ac:dyDescent="0.3">
      <c r="A940" s="69"/>
      <c r="B940" s="493"/>
      <c r="C940" s="493"/>
      <c r="D940" s="494"/>
      <c r="E940" s="493"/>
      <c r="F940" s="494"/>
      <c r="G940" s="493"/>
      <c r="H940" s="493"/>
      <c r="I940" s="289"/>
      <c r="J940" s="288"/>
      <c r="K940" s="5"/>
      <c r="L940" s="5"/>
      <c r="M940" s="5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</row>
    <row r="941" spans="1:25" ht="14.25" customHeight="1" x14ac:dyDescent="0.3">
      <c r="A941" s="69"/>
      <c r="B941" s="493"/>
      <c r="C941" s="493"/>
      <c r="D941" s="494"/>
      <c r="E941" s="493"/>
      <c r="F941" s="494"/>
      <c r="G941" s="493"/>
      <c r="H941" s="493"/>
      <c r="I941" s="289"/>
      <c r="J941" s="288"/>
      <c r="K941" s="5"/>
      <c r="L941" s="5"/>
      <c r="M941" s="5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</row>
    <row r="942" spans="1:25" ht="14.25" customHeight="1" x14ac:dyDescent="0.3">
      <c r="A942" s="69"/>
      <c r="B942" s="493"/>
      <c r="C942" s="493"/>
      <c r="D942" s="494"/>
      <c r="E942" s="493"/>
      <c r="F942" s="494"/>
      <c r="G942" s="493"/>
      <c r="H942" s="493"/>
      <c r="I942" s="289"/>
      <c r="J942" s="288"/>
      <c r="K942" s="5"/>
      <c r="L942" s="5"/>
      <c r="M942" s="5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</row>
    <row r="943" spans="1:25" ht="14.25" customHeight="1" x14ac:dyDescent="0.3">
      <c r="A943" s="69"/>
      <c r="B943" s="493"/>
      <c r="C943" s="493"/>
      <c r="D943" s="494"/>
      <c r="E943" s="493"/>
      <c r="F943" s="494"/>
      <c r="G943" s="493"/>
      <c r="H943" s="493"/>
      <c r="I943" s="289"/>
      <c r="J943" s="288"/>
      <c r="K943" s="5"/>
      <c r="L943" s="5"/>
      <c r="M943" s="5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</row>
    <row r="944" spans="1:25" ht="14.25" customHeight="1" x14ac:dyDescent="0.3">
      <c r="A944" s="69"/>
      <c r="B944" s="493"/>
      <c r="C944" s="493"/>
      <c r="D944" s="494"/>
      <c r="E944" s="493"/>
      <c r="F944" s="494"/>
      <c r="G944" s="493"/>
      <c r="H944" s="493"/>
      <c r="I944" s="289"/>
      <c r="J944" s="288"/>
      <c r="K944" s="5"/>
      <c r="L944" s="5"/>
      <c r="M944" s="5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</row>
    <row r="945" spans="1:25" ht="14.25" customHeight="1" x14ac:dyDescent="0.3">
      <c r="A945" s="69"/>
      <c r="B945" s="493"/>
      <c r="C945" s="493"/>
      <c r="D945" s="494"/>
      <c r="E945" s="493"/>
      <c r="F945" s="494"/>
      <c r="G945" s="493"/>
      <c r="H945" s="493"/>
      <c r="I945" s="289"/>
      <c r="J945" s="288"/>
      <c r="K945" s="5"/>
      <c r="L945" s="5"/>
      <c r="M945" s="5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</row>
    <row r="946" spans="1:25" ht="14.25" customHeight="1" x14ac:dyDescent="0.3">
      <c r="A946" s="69"/>
      <c r="B946" s="493"/>
      <c r="C946" s="493"/>
      <c r="D946" s="494"/>
      <c r="E946" s="493"/>
      <c r="F946" s="494"/>
      <c r="G946" s="493"/>
      <c r="H946" s="493"/>
      <c r="I946" s="289"/>
      <c r="J946" s="288"/>
      <c r="K946" s="5"/>
      <c r="L946" s="5"/>
      <c r="M946" s="5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</row>
    <row r="947" spans="1:25" ht="14.25" customHeight="1" x14ac:dyDescent="0.3">
      <c r="A947" s="69"/>
      <c r="B947" s="493"/>
      <c r="C947" s="493"/>
      <c r="D947" s="494"/>
      <c r="E947" s="493"/>
      <c r="F947" s="494"/>
      <c r="G947" s="493"/>
      <c r="H947" s="493"/>
      <c r="I947" s="289"/>
      <c r="J947" s="288"/>
      <c r="K947" s="5"/>
      <c r="L947" s="5"/>
      <c r="M947" s="5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</row>
    <row r="948" spans="1:25" ht="14.25" customHeight="1" x14ac:dyDescent="0.3">
      <c r="A948" s="69"/>
      <c r="B948" s="493"/>
      <c r="C948" s="493"/>
      <c r="D948" s="494"/>
      <c r="E948" s="493"/>
      <c r="F948" s="494"/>
      <c r="G948" s="493"/>
      <c r="H948" s="493"/>
      <c r="I948" s="289"/>
      <c r="J948" s="288"/>
      <c r="K948" s="5"/>
      <c r="L948" s="5"/>
      <c r="M948" s="5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</row>
    <row r="949" spans="1:25" ht="14.25" customHeight="1" x14ac:dyDescent="0.3">
      <c r="A949" s="69"/>
      <c r="B949" s="493"/>
      <c r="C949" s="493"/>
      <c r="D949" s="494"/>
      <c r="E949" s="493"/>
      <c r="F949" s="494"/>
      <c r="G949" s="493"/>
      <c r="H949" s="493"/>
      <c r="I949" s="289"/>
      <c r="J949" s="288"/>
      <c r="K949" s="5"/>
      <c r="L949" s="5"/>
      <c r="M949" s="5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</row>
    <row r="950" spans="1:25" ht="14.25" customHeight="1" x14ac:dyDescent="0.3">
      <c r="A950" s="69"/>
      <c r="B950" s="493"/>
      <c r="C950" s="493"/>
      <c r="D950" s="494"/>
      <c r="E950" s="493"/>
      <c r="F950" s="494"/>
      <c r="G950" s="493"/>
      <c r="H950" s="493"/>
      <c r="I950" s="289"/>
      <c r="J950" s="288"/>
      <c r="K950" s="5"/>
      <c r="L950" s="5"/>
      <c r="M950" s="5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</row>
    <row r="951" spans="1:25" ht="14.25" customHeight="1" x14ac:dyDescent="0.3">
      <c r="A951" s="69"/>
      <c r="B951" s="493"/>
      <c r="C951" s="493"/>
      <c r="D951" s="494"/>
      <c r="E951" s="493"/>
      <c r="F951" s="494"/>
      <c r="G951" s="493"/>
      <c r="H951" s="493"/>
      <c r="I951" s="289"/>
      <c r="J951" s="288"/>
      <c r="K951" s="5"/>
      <c r="L951" s="5"/>
      <c r="M951" s="5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</row>
    <row r="952" spans="1:25" ht="14.25" customHeight="1" x14ac:dyDescent="0.3">
      <c r="A952" s="69"/>
      <c r="B952" s="493"/>
      <c r="C952" s="493"/>
      <c r="D952" s="494"/>
      <c r="E952" s="493"/>
      <c r="F952" s="494"/>
      <c r="G952" s="493"/>
      <c r="H952" s="493"/>
      <c r="I952" s="289"/>
      <c r="J952" s="288"/>
      <c r="K952" s="5"/>
      <c r="L952" s="5"/>
      <c r="M952" s="5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</row>
    <row r="953" spans="1:25" ht="14.25" customHeight="1" x14ac:dyDescent="0.3">
      <c r="A953" s="69"/>
      <c r="B953" s="493"/>
      <c r="C953" s="493"/>
      <c r="D953" s="494"/>
      <c r="E953" s="493"/>
      <c r="F953" s="494"/>
      <c r="G953" s="493"/>
      <c r="H953" s="493"/>
      <c r="I953" s="289"/>
      <c r="J953" s="288"/>
      <c r="K953" s="5"/>
      <c r="L953" s="5"/>
      <c r="M953" s="5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</row>
    <row r="954" spans="1:25" ht="14.25" customHeight="1" x14ac:dyDescent="0.3">
      <c r="A954" s="69"/>
      <c r="B954" s="493"/>
      <c r="C954" s="493"/>
      <c r="D954" s="494"/>
      <c r="E954" s="493"/>
      <c r="F954" s="494"/>
      <c r="G954" s="493"/>
      <c r="H954" s="493"/>
      <c r="I954" s="289"/>
      <c r="J954" s="288"/>
      <c r="K954" s="5"/>
      <c r="L954" s="5"/>
      <c r="M954" s="5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  <c r="Y954" s="78"/>
    </row>
    <row r="955" spans="1:25" ht="14.25" customHeight="1" x14ac:dyDescent="0.3">
      <c r="A955" s="69"/>
      <c r="B955" s="493"/>
      <c r="C955" s="493"/>
      <c r="D955" s="494"/>
      <c r="E955" s="493"/>
      <c r="F955" s="494"/>
      <c r="G955" s="493"/>
      <c r="H955" s="493"/>
      <c r="I955" s="289"/>
      <c r="J955" s="288"/>
      <c r="K955" s="5"/>
      <c r="L955" s="5"/>
      <c r="M955" s="5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</row>
    <row r="956" spans="1:25" ht="14.25" customHeight="1" x14ac:dyDescent="0.3">
      <c r="A956" s="69"/>
      <c r="B956" s="493"/>
      <c r="C956" s="493"/>
      <c r="D956" s="494"/>
      <c r="E956" s="493"/>
      <c r="F956" s="494"/>
      <c r="G956" s="493"/>
      <c r="H956" s="493"/>
      <c r="I956" s="289"/>
      <c r="J956" s="288"/>
      <c r="K956" s="5"/>
      <c r="L956" s="5"/>
      <c r="M956" s="5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</row>
    <row r="957" spans="1:25" ht="14.25" customHeight="1" x14ac:dyDescent="0.3">
      <c r="A957" s="69"/>
      <c r="B957" s="493"/>
      <c r="C957" s="493"/>
      <c r="D957" s="494"/>
      <c r="E957" s="493"/>
      <c r="F957" s="494"/>
      <c r="G957" s="493"/>
      <c r="H957" s="493"/>
      <c r="I957" s="289"/>
      <c r="J957" s="288"/>
      <c r="K957" s="5"/>
      <c r="L957" s="5"/>
      <c r="M957" s="5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</row>
    <row r="958" spans="1:25" ht="14.25" customHeight="1" x14ac:dyDescent="0.3">
      <c r="A958" s="69"/>
      <c r="B958" s="493"/>
      <c r="C958" s="493"/>
      <c r="D958" s="494"/>
      <c r="E958" s="493"/>
      <c r="F958" s="494"/>
      <c r="G958" s="493"/>
      <c r="H958" s="493"/>
      <c r="I958" s="289"/>
      <c r="J958" s="288"/>
      <c r="K958" s="5"/>
      <c r="L958" s="5"/>
      <c r="M958" s="5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</row>
    <row r="959" spans="1:25" ht="14.25" customHeight="1" x14ac:dyDescent="0.3">
      <c r="A959" s="69"/>
      <c r="B959" s="493"/>
      <c r="C959" s="493"/>
      <c r="D959" s="494"/>
      <c r="E959" s="493"/>
      <c r="F959" s="494"/>
      <c r="G959" s="493"/>
      <c r="H959" s="493"/>
      <c r="I959" s="289"/>
      <c r="J959" s="288"/>
      <c r="K959" s="5"/>
      <c r="L959" s="5"/>
      <c r="M959" s="5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</row>
    <row r="960" spans="1:25" ht="14.25" customHeight="1" x14ac:dyDescent="0.3">
      <c r="A960" s="69"/>
      <c r="B960" s="493"/>
      <c r="C960" s="493"/>
      <c r="D960" s="494"/>
      <c r="E960" s="493"/>
      <c r="F960" s="494"/>
      <c r="G960" s="493"/>
      <c r="H960" s="493"/>
      <c r="I960" s="289"/>
      <c r="J960" s="288"/>
      <c r="K960" s="5"/>
      <c r="L960" s="5"/>
      <c r="M960" s="5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</row>
    <row r="961" spans="1:25" ht="14.25" customHeight="1" x14ac:dyDescent="0.3">
      <c r="A961" s="69"/>
      <c r="B961" s="493"/>
      <c r="C961" s="493"/>
      <c r="D961" s="494"/>
      <c r="E961" s="493"/>
      <c r="F961" s="494"/>
      <c r="G961" s="493"/>
      <c r="H961" s="493"/>
      <c r="I961" s="289"/>
      <c r="J961" s="288"/>
      <c r="K961" s="5"/>
      <c r="L961" s="5"/>
      <c r="M961" s="5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</row>
    <row r="962" spans="1:25" ht="14.25" customHeight="1" x14ac:dyDescent="0.3">
      <c r="A962" s="69"/>
      <c r="B962" s="493"/>
      <c r="C962" s="493"/>
      <c r="D962" s="494"/>
      <c r="E962" s="493"/>
      <c r="F962" s="494"/>
      <c r="G962" s="493"/>
      <c r="H962" s="493"/>
      <c r="I962" s="289"/>
      <c r="J962" s="288"/>
      <c r="K962" s="5"/>
      <c r="L962" s="5"/>
      <c r="M962" s="5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</row>
    <row r="963" spans="1:25" ht="14.25" customHeight="1" x14ac:dyDescent="0.3">
      <c r="A963" s="69"/>
      <c r="B963" s="493"/>
      <c r="C963" s="493"/>
      <c r="D963" s="494"/>
      <c r="E963" s="493"/>
      <c r="F963" s="494"/>
      <c r="G963" s="493"/>
      <c r="H963" s="493"/>
      <c r="I963" s="289"/>
      <c r="J963" s="288"/>
      <c r="K963" s="5"/>
      <c r="L963" s="5"/>
      <c r="M963" s="5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</row>
    <row r="964" spans="1:25" ht="14.25" customHeight="1" x14ac:dyDescent="0.3">
      <c r="A964" s="69"/>
      <c r="B964" s="493"/>
      <c r="C964" s="493"/>
      <c r="D964" s="494"/>
      <c r="E964" s="493"/>
      <c r="F964" s="494"/>
      <c r="G964" s="493"/>
      <c r="H964" s="493"/>
      <c r="I964" s="289"/>
      <c r="J964" s="288"/>
      <c r="K964" s="5"/>
      <c r="L964" s="5"/>
      <c r="M964" s="5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</row>
    <row r="965" spans="1:25" ht="14.25" customHeight="1" x14ac:dyDescent="0.3">
      <c r="A965" s="69"/>
      <c r="B965" s="493"/>
      <c r="C965" s="493"/>
      <c r="D965" s="494"/>
      <c r="E965" s="493"/>
      <c r="F965" s="494"/>
      <c r="G965" s="493"/>
      <c r="H965" s="493"/>
      <c r="I965" s="289"/>
      <c r="J965" s="288"/>
      <c r="K965" s="5"/>
      <c r="L965" s="5"/>
      <c r="M965" s="5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</row>
    <row r="966" spans="1:25" ht="14.25" customHeight="1" x14ac:dyDescent="0.3">
      <c r="A966" s="69"/>
      <c r="B966" s="493"/>
      <c r="C966" s="493"/>
      <c r="D966" s="494"/>
      <c r="E966" s="493"/>
      <c r="F966" s="494"/>
      <c r="G966" s="493"/>
      <c r="H966" s="493"/>
      <c r="I966" s="289"/>
      <c r="J966" s="288"/>
      <c r="K966" s="5"/>
      <c r="L966" s="5"/>
      <c r="M966" s="5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</row>
    <row r="967" spans="1:25" ht="14.25" customHeight="1" x14ac:dyDescent="0.3">
      <c r="A967" s="69"/>
      <c r="B967" s="493"/>
      <c r="C967" s="493"/>
      <c r="D967" s="494"/>
      <c r="E967" s="493"/>
      <c r="F967" s="494"/>
      <c r="G967" s="493"/>
      <c r="H967" s="493"/>
      <c r="I967" s="289"/>
      <c r="J967" s="288"/>
      <c r="K967" s="5"/>
      <c r="L967" s="5"/>
      <c r="M967" s="5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  <c r="Y967" s="78"/>
    </row>
    <row r="968" spans="1:25" ht="14.25" customHeight="1" x14ac:dyDescent="0.3">
      <c r="A968" s="69"/>
      <c r="B968" s="493"/>
      <c r="C968" s="493"/>
      <c r="D968" s="494"/>
      <c r="E968" s="493"/>
      <c r="F968" s="494"/>
      <c r="G968" s="493"/>
      <c r="H968" s="493"/>
      <c r="I968" s="289"/>
      <c r="J968" s="288"/>
      <c r="K968" s="5"/>
      <c r="L968" s="5"/>
      <c r="M968" s="5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  <c r="Y968" s="78"/>
    </row>
    <row r="969" spans="1:25" ht="14.25" customHeight="1" x14ac:dyDescent="0.3">
      <c r="A969" s="69"/>
      <c r="B969" s="493"/>
      <c r="C969" s="493"/>
      <c r="D969" s="494"/>
      <c r="E969" s="493"/>
      <c r="F969" s="494"/>
      <c r="G969" s="493"/>
      <c r="H969" s="493"/>
      <c r="I969" s="289"/>
      <c r="J969" s="288"/>
      <c r="K969" s="5"/>
      <c r="L969" s="5"/>
      <c r="M969" s="5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  <c r="Y969" s="78"/>
    </row>
    <row r="970" spans="1:25" ht="14.25" customHeight="1" x14ac:dyDescent="0.3">
      <c r="A970" s="69"/>
      <c r="B970" s="493"/>
      <c r="C970" s="493"/>
      <c r="D970" s="494"/>
      <c r="E970" s="493"/>
      <c r="F970" s="494"/>
      <c r="G970" s="493"/>
      <c r="H970" s="493"/>
      <c r="I970" s="289"/>
      <c r="J970" s="288"/>
      <c r="K970" s="5"/>
      <c r="L970" s="5"/>
      <c r="M970" s="5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</row>
    <row r="971" spans="1:25" ht="14.25" customHeight="1" x14ac:dyDescent="0.3">
      <c r="A971" s="69"/>
      <c r="B971" s="493"/>
      <c r="C971" s="493"/>
      <c r="D971" s="494"/>
      <c r="E971" s="493"/>
      <c r="F971" s="494"/>
      <c r="G971" s="493"/>
      <c r="H971" s="493"/>
      <c r="I971" s="289"/>
      <c r="J971" s="288"/>
      <c r="K971" s="5"/>
      <c r="L971" s="5"/>
      <c r="M971" s="5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  <c r="Y971" s="78"/>
    </row>
    <row r="972" spans="1:25" ht="14.25" customHeight="1" x14ac:dyDescent="0.3">
      <c r="A972" s="69"/>
      <c r="B972" s="493"/>
      <c r="C972" s="493"/>
      <c r="D972" s="494"/>
      <c r="E972" s="493"/>
      <c r="F972" s="494"/>
      <c r="G972" s="493"/>
      <c r="H972" s="493"/>
      <c r="I972" s="289"/>
      <c r="J972" s="288"/>
      <c r="K972" s="5"/>
      <c r="L972" s="5"/>
      <c r="M972" s="5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  <c r="Y972" s="78"/>
    </row>
  </sheetData>
  <autoFilter ref="E1:E972" xr:uid="{00000000-0009-0000-0000-000002000000}"/>
  <mergeCells count="10">
    <mergeCell ref="B146:D146"/>
    <mergeCell ref="E146:J146"/>
    <mergeCell ref="B149:C149"/>
    <mergeCell ref="B9:D9"/>
    <mergeCell ref="E9:J9"/>
    <mergeCell ref="H2:J2"/>
    <mergeCell ref="B4:J4"/>
    <mergeCell ref="B5:J5"/>
    <mergeCell ref="B6:J6"/>
    <mergeCell ref="B7:J7"/>
  </mergeCells>
  <pageMargins left="0.39370078740157483" right="0.19685039370078741" top="1.1417322834645669" bottom="0.74803149606299213" header="0" footer="0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Olga</cp:lastModifiedBy>
  <cp:lastPrinted>2024-11-09T12:56:36Z</cp:lastPrinted>
  <dcterms:created xsi:type="dcterms:W3CDTF">2020-11-14T13:09:40Z</dcterms:created>
  <dcterms:modified xsi:type="dcterms:W3CDTF">2024-11-11T15:00:14Z</dcterms:modified>
</cp:coreProperties>
</file>