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10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4525"/>
  <extLs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J131" i="2" l="1"/>
  <c r="P104" i="2"/>
  <c r="I37" i="3" l="1"/>
  <c r="F37" i="3"/>
  <c r="D37" i="3"/>
  <c r="I27" i="3"/>
  <c r="F27" i="3"/>
  <c r="D27" i="3"/>
  <c r="I17" i="3"/>
  <c r="F17" i="3"/>
  <c r="D17" i="3"/>
  <c r="V176" i="2"/>
  <c r="S176" i="2"/>
  <c r="P176" i="2"/>
  <c r="M176" i="2"/>
  <c r="J176" i="2"/>
  <c r="X176" i="2" s="1"/>
  <c r="G176" i="2"/>
  <c r="W176" i="2" s="1"/>
  <c r="V175" i="2"/>
  <c r="S175" i="2"/>
  <c r="P175" i="2"/>
  <c r="M175" i="2"/>
  <c r="J175" i="2"/>
  <c r="X175" i="2" s="1"/>
  <c r="G175" i="2"/>
  <c r="V174" i="2"/>
  <c r="S174" i="2"/>
  <c r="P174" i="2"/>
  <c r="M174" i="2"/>
  <c r="J174" i="2"/>
  <c r="X174" i="2" s="1"/>
  <c r="G174" i="2"/>
  <c r="W174" i="2" s="1"/>
  <c r="V173" i="2"/>
  <c r="S173" i="2"/>
  <c r="P173" i="2"/>
  <c r="M173" i="2"/>
  <c r="J173" i="2"/>
  <c r="X173" i="2" s="1"/>
  <c r="G173" i="2"/>
  <c r="V172" i="2"/>
  <c r="S172" i="2"/>
  <c r="P172" i="2"/>
  <c r="M172" i="2"/>
  <c r="J172" i="2"/>
  <c r="X172" i="2" s="1"/>
  <c r="G172" i="2"/>
  <c r="W172" i="2" s="1"/>
  <c r="V171" i="2"/>
  <c r="S171" i="2"/>
  <c r="P171" i="2"/>
  <c r="M171" i="2"/>
  <c r="J171" i="2"/>
  <c r="X171" i="2" s="1"/>
  <c r="G171" i="2"/>
  <c r="V170" i="2"/>
  <c r="S170" i="2"/>
  <c r="P170" i="2"/>
  <c r="M170" i="2"/>
  <c r="J170" i="2"/>
  <c r="X170" i="2" s="1"/>
  <c r="G170" i="2"/>
  <c r="V169" i="2"/>
  <c r="V168" i="2" s="1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W167" i="2" s="1"/>
  <c r="V166" i="2"/>
  <c r="S166" i="2"/>
  <c r="P166" i="2"/>
  <c r="M166" i="2"/>
  <c r="J166" i="2"/>
  <c r="X166" i="2" s="1"/>
  <c r="G166" i="2"/>
  <c r="V165" i="2"/>
  <c r="S165" i="2"/>
  <c r="S164" i="2" s="1"/>
  <c r="P165" i="2"/>
  <c r="M165" i="2"/>
  <c r="J165" i="2"/>
  <c r="J164" i="2" s="1"/>
  <c r="G165" i="2"/>
  <c r="V164" i="2"/>
  <c r="T164" i="2"/>
  <c r="Q164" i="2"/>
  <c r="N164" i="2"/>
  <c r="K164" i="2"/>
  <c r="H164" i="2"/>
  <c r="E164" i="2"/>
  <c r="V163" i="2"/>
  <c r="S163" i="2"/>
  <c r="P163" i="2"/>
  <c r="M163" i="2"/>
  <c r="J163" i="2"/>
  <c r="X163" i="2" s="1"/>
  <c r="G163" i="2"/>
  <c r="V162" i="2"/>
  <c r="S162" i="2"/>
  <c r="P162" i="2"/>
  <c r="M162" i="2"/>
  <c r="J162" i="2"/>
  <c r="G162" i="2"/>
  <c r="W162" i="2" s="1"/>
  <c r="V161" i="2"/>
  <c r="S161" i="2"/>
  <c r="P161" i="2"/>
  <c r="M161" i="2"/>
  <c r="J161" i="2"/>
  <c r="X161" i="2" s="1"/>
  <c r="G161" i="2"/>
  <c r="V160" i="2"/>
  <c r="S160" i="2"/>
  <c r="S159" i="2" s="1"/>
  <c r="P160" i="2"/>
  <c r="M160" i="2"/>
  <c r="M159" i="2" s="1"/>
  <c r="J160" i="2"/>
  <c r="G160" i="2"/>
  <c r="T159" i="2"/>
  <c r="Q159" i="2"/>
  <c r="N159" i="2"/>
  <c r="K159" i="2"/>
  <c r="J159" i="2"/>
  <c r="H159" i="2"/>
  <c r="E159" i="2"/>
  <c r="V158" i="2"/>
  <c r="S158" i="2"/>
  <c r="P158" i="2"/>
  <c r="M158" i="2"/>
  <c r="J158" i="2"/>
  <c r="X158" i="2" s="1"/>
  <c r="G158" i="2"/>
  <c r="V157" i="2"/>
  <c r="S157" i="2"/>
  <c r="P157" i="2"/>
  <c r="M157" i="2"/>
  <c r="J157" i="2"/>
  <c r="G157" i="2"/>
  <c r="W157" i="2" s="1"/>
  <c r="V156" i="2"/>
  <c r="S156" i="2"/>
  <c r="P156" i="2"/>
  <c r="M156" i="2"/>
  <c r="J156" i="2"/>
  <c r="G156" i="2"/>
  <c r="V155" i="2"/>
  <c r="S155" i="2"/>
  <c r="P155" i="2"/>
  <c r="M155" i="2"/>
  <c r="J155" i="2"/>
  <c r="X155" i="2" s="1"/>
  <c r="G155" i="2"/>
  <c r="T154" i="2"/>
  <c r="Q154" i="2"/>
  <c r="N154" i="2"/>
  <c r="K154" i="2"/>
  <c r="H154" i="2"/>
  <c r="E154" i="2"/>
  <c r="T152" i="2"/>
  <c r="Q152" i="2"/>
  <c r="N152" i="2"/>
  <c r="K152" i="2"/>
  <c r="H152" i="2"/>
  <c r="E152" i="2"/>
  <c r="V151" i="2"/>
  <c r="S151" i="2"/>
  <c r="P151" i="2"/>
  <c r="M151" i="2"/>
  <c r="J151" i="2"/>
  <c r="X151" i="2" s="1"/>
  <c r="G151" i="2"/>
  <c r="V150" i="2"/>
  <c r="S150" i="2"/>
  <c r="P150" i="2"/>
  <c r="M150" i="2"/>
  <c r="J150" i="2"/>
  <c r="G150" i="2"/>
  <c r="W150" i="2" s="1"/>
  <c r="V149" i="2"/>
  <c r="S149" i="2"/>
  <c r="P149" i="2"/>
  <c r="M149" i="2"/>
  <c r="J149" i="2"/>
  <c r="G149" i="2"/>
  <c r="V148" i="2"/>
  <c r="S148" i="2"/>
  <c r="S152" i="2" s="1"/>
  <c r="P148" i="2"/>
  <c r="M148" i="2"/>
  <c r="M152" i="2" s="1"/>
  <c r="J148" i="2"/>
  <c r="G148" i="2"/>
  <c r="T146" i="2"/>
  <c r="Q146" i="2"/>
  <c r="P146" i="2"/>
  <c r="N146" i="2"/>
  <c r="K146" i="2"/>
  <c r="H146" i="2"/>
  <c r="E146" i="2"/>
  <c r="V145" i="2"/>
  <c r="S145" i="2"/>
  <c r="P145" i="2"/>
  <c r="M145" i="2"/>
  <c r="J145" i="2"/>
  <c r="G145" i="2"/>
  <c r="V144" i="2"/>
  <c r="V146" i="2" s="1"/>
  <c r="S144" i="2"/>
  <c r="P144" i="2"/>
  <c r="M144" i="2"/>
  <c r="J144" i="2"/>
  <c r="G144" i="2"/>
  <c r="T142" i="2"/>
  <c r="Q142" i="2"/>
  <c r="N142" i="2"/>
  <c r="K142" i="2"/>
  <c r="H142" i="2"/>
  <c r="E142" i="2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X140" i="2" s="1"/>
  <c r="G140" i="2"/>
  <c r="W140" i="2" s="1"/>
  <c r="V139" i="2"/>
  <c r="S139" i="2"/>
  <c r="P139" i="2"/>
  <c r="M139" i="2"/>
  <c r="J139" i="2"/>
  <c r="X139" i="2" s="1"/>
  <c r="G139" i="2"/>
  <c r="W139" i="2" s="1"/>
  <c r="V138" i="2"/>
  <c r="S138" i="2"/>
  <c r="P138" i="2"/>
  <c r="M138" i="2"/>
  <c r="J138" i="2"/>
  <c r="G138" i="2"/>
  <c r="V137" i="2"/>
  <c r="S137" i="2"/>
  <c r="P137" i="2"/>
  <c r="M137" i="2"/>
  <c r="J137" i="2"/>
  <c r="X137" i="2" s="1"/>
  <c r="G137" i="2"/>
  <c r="W137" i="2" s="1"/>
  <c r="Y137" i="2" s="1"/>
  <c r="Z137" i="2" s="1"/>
  <c r="T135" i="2"/>
  <c r="Q135" i="2"/>
  <c r="N135" i="2"/>
  <c r="K135" i="2"/>
  <c r="H135" i="2"/>
  <c r="E135" i="2"/>
  <c r="V134" i="2"/>
  <c r="S134" i="2"/>
  <c r="P134" i="2"/>
  <c r="M134" i="2"/>
  <c r="J134" i="2"/>
  <c r="G134" i="2"/>
  <c r="W134" i="2" s="1"/>
  <c r="V133" i="2"/>
  <c r="S133" i="2"/>
  <c r="P133" i="2"/>
  <c r="M133" i="2"/>
  <c r="J133" i="2"/>
  <c r="X133" i="2" s="1"/>
  <c r="G133" i="2"/>
  <c r="V132" i="2"/>
  <c r="S132" i="2"/>
  <c r="P132" i="2"/>
  <c r="M132" i="2"/>
  <c r="J132" i="2"/>
  <c r="G132" i="2"/>
  <c r="V131" i="2"/>
  <c r="S131" i="2"/>
  <c r="P131" i="2"/>
  <c r="M131" i="2"/>
  <c r="X131" i="2"/>
  <c r="G131" i="2"/>
  <c r="W131" i="2" s="1"/>
  <c r="V130" i="2"/>
  <c r="S130" i="2"/>
  <c r="P130" i="2"/>
  <c r="M130" i="2"/>
  <c r="J130" i="2"/>
  <c r="X130" i="2" s="1"/>
  <c r="G130" i="2"/>
  <c r="W130" i="2" s="1"/>
  <c r="V129" i="2"/>
  <c r="S129" i="2"/>
  <c r="P129" i="2"/>
  <c r="M129" i="2"/>
  <c r="J129" i="2"/>
  <c r="G129" i="2"/>
  <c r="T127" i="2"/>
  <c r="Q127" i="2"/>
  <c r="N127" i="2"/>
  <c r="K127" i="2"/>
  <c r="H127" i="2"/>
  <c r="E127" i="2"/>
  <c r="V126" i="2"/>
  <c r="S126" i="2"/>
  <c r="P126" i="2"/>
  <c r="M126" i="2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J123" i="2"/>
  <c r="X123" i="2" s="1"/>
  <c r="G123" i="2"/>
  <c r="V122" i="2"/>
  <c r="S122" i="2"/>
  <c r="P122" i="2"/>
  <c r="M122" i="2"/>
  <c r="J122" i="2"/>
  <c r="X122" i="2" s="1"/>
  <c r="G122" i="2"/>
  <c r="V121" i="2"/>
  <c r="S121" i="2"/>
  <c r="P121" i="2"/>
  <c r="M121" i="2"/>
  <c r="J121" i="2"/>
  <c r="X121" i="2" s="1"/>
  <c r="G121" i="2"/>
  <c r="T119" i="2"/>
  <c r="Q119" i="2"/>
  <c r="N119" i="2"/>
  <c r="K119" i="2"/>
  <c r="H119" i="2"/>
  <c r="E119" i="2"/>
  <c r="V118" i="2"/>
  <c r="S118" i="2"/>
  <c r="P118" i="2"/>
  <c r="M118" i="2"/>
  <c r="J118" i="2"/>
  <c r="G118" i="2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J116" i="2"/>
  <c r="X116" i="2" s="1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X112" i="2" s="1"/>
  <c r="G112" i="2"/>
  <c r="V111" i="2"/>
  <c r="S111" i="2"/>
  <c r="P111" i="2"/>
  <c r="M111" i="2"/>
  <c r="J111" i="2"/>
  <c r="X111" i="2" s="1"/>
  <c r="G111" i="2"/>
  <c r="W111" i="2" s="1"/>
  <c r="V110" i="2"/>
  <c r="S110" i="2"/>
  <c r="P110" i="2"/>
  <c r="M110" i="2"/>
  <c r="J110" i="2"/>
  <c r="G110" i="2"/>
  <c r="V109" i="2"/>
  <c r="S109" i="2"/>
  <c r="P109" i="2"/>
  <c r="M109" i="2"/>
  <c r="J109" i="2"/>
  <c r="X109" i="2" s="1"/>
  <c r="G109" i="2"/>
  <c r="W109" i="2" s="1"/>
  <c r="Y109" i="2" s="1"/>
  <c r="Z109" i="2" s="1"/>
  <c r="V108" i="2"/>
  <c r="S108" i="2"/>
  <c r="S119" i="2" s="1"/>
  <c r="P108" i="2"/>
  <c r="M108" i="2"/>
  <c r="J108" i="2"/>
  <c r="X108" i="2" s="1"/>
  <c r="G108" i="2"/>
  <c r="V105" i="2"/>
  <c r="S105" i="2"/>
  <c r="P105" i="2"/>
  <c r="M105" i="2"/>
  <c r="J105" i="2"/>
  <c r="X105" i="2" s="1"/>
  <c r="G105" i="2"/>
  <c r="W105" i="2" s="1"/>
  <c r="V104" i="2"/>
  <c r="S104" i="2"/>
  <c r="M104" i="2"/>
  <c r="J104" i="2"/>
  <c r="G104" i="2"/>
  <c r="V103" i="2"/>
  <c r="S103" i="2"/>
  <c r="P103" i="2"/>
  <c r="M103" i="2"/>
  <c r="J103" i="2"/>
  <c r="G103" i="2"/>
  <c r="W103" i="2" s="1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X100" i="2" s="1"/>
  <c r="G100" i="2"/>
  <c r="X99" i="2"/>
  <c r="V99" i="2"/>
  <c r="S99" i="2"/>
  <c r="P99" i="2"/>
  <c r="M99" i="2"/>
  <c r="J99" i="2"/>
  <c r="G99" i="2"/>
  <c r="T98" i="2"/>
  <c r="Q98" i="2"/>
  <c r="N98" i="2"/>
  <c r="M98" i="2"/>
  <c r="K98" i="2"/>
  <c r="H98" i="2"/>
  <c r="E98" i="2"/>
  <c r="V97" i="2"/>
  <c r="S97" i="2"/>
  <c r="P97" i="2"/>
  <c r="M97" i="2"/>
  <c r="J97" i="2"/>
  <c r="G97" i="2"/>
  <c r="W97" i="2" s="1"/>
  <c r="V96" i="2"/>
  <c r="S96" i="2"/>
  <c r="P96" i="2"/>
  <c r="M96" i="2"/>
  <c r="J96" i="2"/>
  <c r="G96" i="2"/>
  <c r="V95" i="2"/>
  <c r="V94" i="2" s="1"/>
  <c r="S95" i="2"/>
  <c r="S94" i="2" s="1"/>
  <c r="P95" i="2"/>
  <c r="P94" i="2" s="1"/>
  <c r="M95" i="2"/>
  <c r="J95" i="2"/>
  <c r="G95" i="2"/>
  <c r="W95" i="2" s="1"/>
  <c r="T94" i="2"/>
  <c r="Q94" i="2"/>
  <c r="N94" i="2"/>
  <c r="N106" i="2" s="1"/>
  <c r="K94" i="2"/>
  <c r="H94" i="2"/>
  <c r="E94" i="2"/>
  <c r="X91" i="2"/>
  <c r="V91" i="2"/>
  <c r="S91" i="2"/>
  <c r="P91" i="2"/>
  <c r="M91" i="2"/>
  <c r="J91" i="2"/>
  <c r="G91" i="2"/>
  <c r="W91" i="2" s="1"/>
  <c r="Y91" i="2" s="1"/>
  <c r="Z91" i="2" s="1"/>
  <c r="V90" i="2"/>
  <c r="S90" i="2"/>
  <c r="P90" i="2"/>
  <c r="M90" i="2"/>
  <c r="J90" i="2"/>
  <c r="X90" i="2" s="1"/>
  <c r="G90" i="2"/>
  <c r="V89" i="2"/>
  <c r="V88" i="2" s="1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W87" i="2" s="1"/>
  <c r="V86" i="2"/>
  <c r="S86" i="2"/>
  <c r="P86" i="2"/>
  <c r="M86" i="2"/>
  <c r="J86" i="2"/>
  <c r="X86" i="2" s="1"/>
  <c r="G86" i="2"/>
  <c r="W86" i="2" s="1"/>
  <c r="Y86" i="2" s="1"/>
  <c r="Z86" i="2" s="1"/>
  <c r="V85" i="2"/>
  <c r="S85" i="2"/>
  <c r="S84" i="2" s="1"/>
  <c r="P85" i="2"/>
  <c r="M85" i="2"/>
  <c r="M84" i="2" s="1"/>
  <c r="J85" i="2"/>
  <c r="G85" i="2"/>
  <c r="G84" i="2" s="1"/>
  <c r="T84" i="2"/>
  <c r="Q84" i="2"/>
  <c r="P84" i="2"/>
  <c r="N84" i="2"/>
  <c r="K84" i="2"/>
  <c r="H84" i="2"/>
  <c r="E84" i="2"/>
  <c r="V83" i="2"/>
  <c r="S83" i="2"/>
  <c r="P83" i="2"/>
  <c r="M83" i="2"/>
  <c r="J83" i="2"/>
  <c r="X83" i="2" s="1"/>
  <c r="G83" i="2"/>
  <c r="V82" i="2"/>
  <c r="S82" i="2"/>
  <c r="P82" i="2"/>
  <c r="M82" i="2"/>
  <c r="J82" i="2"/>
  <c r="X82" i="2" s="1"/>
  <c r="G82" i="2"/>
  <c r="W82" i="2" s="1"/>
  <c r="V81" i="2"/>
  <c r="S81" i="2"/>
  <c r="S80" i="2" s="1"/>
  <c r="P81" i="2"/>
  <c r="M81" i="2"/>
  <c r="J81" i="2"/>
  <c r="G81" i="2"/>
  <c r="T80" i="2"/>
  <c r="Q80" i="2"/>
  <c r="N80" i="2"/>
  <c r="M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X76" i="2" s="1"/>
  <c r="G76" i="2"/>
  <c r="V75" i="2"/>
  <c r="S75" i="2"/>
  <c r="P75" i="2"/>
  <c r="P74" i="2" s="1"/>
  <c r="M75" i="2"/>
  <c r="J75" i="2"/>
  <c r="G75" i="2"/>
  <c r="V74" i="2"/>
  <c r="T74" i="2"/>
  <c r="Q74" i="2"/>
  <c r="N74" i="2"/>
  <c r="K74" i="2"/>
  <c r="H74" i="2"/>
  <c r="E74" i="2"/>
  <c r="V73" i="2"/>
  <c r="S73" i="2"/>
  <c r="P73" i="2"/>
  <c r="M73" i="2"/>
  <c r="J73" i="2"/>
  <c r="X73" i="2" s="1"/>
  <c r="G73" i="2"/>
  <c r="W73" i="2" s="1"/>
  <c r="V72" i="2"/>
  <c r="S72" i="2"/>
  <c r="P72" i="2"/>
  <c r="M72" i="2"/>
  <c r="J72" i="2"/>
  <c r="G72" i="2"/>
  <c r="V71" i="2"/>
  <c r="V70" i="2" s="1"/>
  <c r="S71" i="2"/>
  <c r="S70" i="2" s="1"/>
  <c r="P71" i="2"/>
  <c r="M71" i="2"/>
  <c r="M70" i="2" s="1"/>
  <c r="J71" i="2"/>
  <c r="X71" i="2" s="1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X68" i="2" s="1"/>
  <c r="G68" i="2"/>
  <c r="W68" i="2" s="1"/>
  <c r="V67" i="2"/>
  <c r="S67" i="2"/>
  <c r="S66" i="2" s="1"/>
  <c r="P67" i="2"/>
  <c r="P66" i="2" s="1"/>
  <c r="M67" i="2"/>
  <c r="J67" i="2"/>
  <c r="G67" i="2"/>
  <c r="G66" i="2" s="1"/>
  <c r="V66" i="2"/>
  <c r="T66" i="2"/>
  <c r="Q66" i="2"/>
  <c r="N66" i="2"/>
  <c r="K66" i="2"/>
  <c r="J66" i="2"/>
  <c r="H66" i="2"/>
  <c r="E66" i="2"/>
  <c r="V65" i="2"/>
  <c r="S65" i="2"/>
  <c r="P65" i="2"/>
  <c r="M65" i="2"/>
  <c r="J65" i="2"/>
  <c r="X65" i="2" s="1"/>
  <c r="G65" i="2"/>
  <c r="W65" i="2" s="1"/>
  <c r="V64" i="2"/>
  <c r="S64" i="2"/>
  <c r="P64" i="2"/>
  <c r="M64" i="2"/>
  <c r="J64" i="2"/>
  <c r="G64" i="2"/>
  <c r="V63" i="2"/>
  <c r="V62" i="2" s="1"/>
  <c r="S63" i="2"/>
  <c r="S62" i="2" s="1"/>
  <c r="P63" i="2"/>
  <c r="M63" i="2"/>
  <c r="J63" i="2"/>
  <c r="X63" i="2" s="1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X60" i="2" s="1"/>
  <c r="G60" i="2"/>
  <c r="W60" i="2" s="1"/>
  <c r="V59" i="2"/>
  <c r="S59" i="2"/>
  <c r="P59" i="2"/>
  <c r="M59" i="2"/>
  <c r="J59" i="2"/>
  <c r="J58" i="2" s="1"/>
  <c r="G59" i="2"/>
  <c r="V58" i="2"/>
  <c r="T58" i="2"/>
  <c r="Q58" i="2"/>
  <c r="N58" i="2"/>
  <c r="K58" i="2"/>
  <c r="H58" i="2"/>
  <c r="E58" i="2"/>
  <c r="H56" i="2"/>
  <c r="V55" i="2"/>
  <c r="S55" i="2"/>
  <c r="P55" i="2"/>
  <c r="X55" i="2" s="1"/>
  <c r="M55" i="2"/>
  <c r="V54" i="2"/>
  <c r="S54" i="2"/>
  <c r="P54" i="2"/>
  <c r="X54" i="2" s="1"/>
  <c r="X53" i="2" s="1"/>
  <c r="M54" i="2"/>
  <c r="M53" i="2" s="1"/>
  <c r="V53" i="2"/>
  <c r="T53" i="2"/>
  <c r="T56" i="2" s="1"/>
  <c r="Q53" i="2"/>
  <c r="P53" i="2"/>
  <c r="N53" i="2"/>
  <c r="K53" i="2"/>
  <c r="V52" i="2"/>
  <c r="S52" i="2"/>
  <c r="P52" i="2"/>
  <c r="M52" i="2"/>
  <c r="J52" i="2"/>
  <c r="X52" i="2" s="1"/>
  <c r="G52" i="2"/>
  <c r="W52" i="2" s="1"/>
  <c r="V51" i="2"/>
  <c r="S51" i="2"/>
  <c r="P51" i="2"/>
  <c r="M51" i="2"/>
  <c r="J51" i="2"/>
  <c r="G51" i="2"/>
  <c r="V50" i="2"/>
  <c r="V49" i="2" s="1"/>
  <c r="S50" i="2"/>
  <c r="S49" i="2" s="1"/>
  <c r="P50" i="2"/>
  <c r="M50" i="2"/>
  <c r="J50" i="2"/>
  <c r="X50" i="2" s="1"/>
  <c r="G50" i="2"/>
  <c r="T49" i="2"/>
  <c r="Q49" i="2"/>
  <c r="N49" i="2"/>
  <c r="K49" i="2"/>
  <c r="H49" i="2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X45" i="2" s="1"/>
  <c r="G45" i="2"/>
  <c r="W45" i="2" s="1"/>
  <c r="V44" i="2"/>
  <c r="S44" i="2"/>
  <c r="P44" i="2"/>
  <c r="M44" i="2"/>
  <c r="J44" i="2"/>
  <c r="G44" i="2"/>
  <c r="V43" i="2"/>
  <c r="T43" i="2"/>
  <c r="Q43" i="2"/>
  <c r="N43" i="2"/>
  <c r="K43" i="2"/>
  <c r="J43" i="2"/>
  <c r="H43" i="2"/>
  <c r="E43" i="2"/>
  <c r="V42" i="2"/>
  <c r="S42" i="2"/>
  <c r="P42" i="2"/>
  <c r="M42" i="2"/>
  <c r="J42" i="2"/>
  <c r="X42" i="2" s="1"/>
  <c r="G42" i="2"/>
  <c r="W42" i="2" s="1"/>
  <c r="Y42" i="2" s="1"/>
  <c r="Z42" i="2" s="1"/>
  <c r="V41" i="2"/>
  <c r="S41" i="2"/>
  <c r="P41" i="2"/>
  <c r="M41" i="2"/>
  <c r="J41" i="2"/>
  <c r="G41" i="2"/>
  <c r="V40" i="2"/>
  <c r="V39" i="2" s="1"/>
  <c r="S40" i="2"/>
  <c r="P40" i="2"/>
  <c r="M40" i="2"/>
  <c r="J40" i="2"/>
  <c r="X40" i="2" s="1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X37" i="2" s="1"/>
  <c r="G37" i="2"/>
  <c r="W37" i="2" s="1"/>
  <c r="Y37" i="2" s="1"/>
  <c r="Z37" i="2" s="1"/>
  <c r="V36" i="2"/>
  <c r="S36" i="2"/>
  <c r="S35" i="2" s="1"/>
  <c r="P36" i="2"/>
  <c r="M36" i="2"/>
  <c r="M35" i="2" s="1"/>
  <c r="J36" i="2"/>
  <c r="G36" i="2"/>
  <c r="G35" i="2" s="1"/>
  <c r="V35" i="2"/>
  <c r="T35" i="2"/>
  <c r="Q35" i="2"/>
  <c r="P35" i="2"/>
  <c r="N35" i="2"/>
  <c r="K35" i="2"/>
  <c r="J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X31" i="2" s="1"/>
  <c r="G31" i="2"/>
  <c r="V30" i="2"/>
  <c r="S30" i="2"/>
  <c r="P30" i="2"/>
  <c r="P29" i="2" s="1"/>
  <c r="M30" i="2"/>
  <c r="J30" i="2"/>
  <c r="J29" i="2" s="1"/>
  <c r="G30" i="2"/>
  <c r="V29" i="2"/>
  <c r="T29" i="2"/>
  <c r="Q29" i="2"/>
  <c r="N29" i="2"/>
  <c r="K29" i="2"/>
  <c r="H29" i="2"/>
  <c r="E29" i="2"/>
  <c r="V24" i="2"/>
  <c r="S24" i="2"/>
  <c r="P24" i="2"/>
  <c r="M24" i="2"/>
  <c r="J24" i="2"/>
  <c r="X24" i="2" s="1"/>
  <c r="G24" i="2"/>
  <c r="W24" i="2" s="1"/>
  <c r="V23" i="2"/>
  <c r="S23" i="2"/>
  <c r="P23" i="2"/>
  <c r="M23" i="2"/>
  <c r="J23" i="2"/>
  <c r="G23" i="2"/>
  <c r="V22" i="2"/>
  <c r="S22" i="2"/>
  <c r="S21" i="2" s="1"/>
  <c r="Q28" i="2" s="1"/>
  <c r="S28" i="2" s="1"/>
  <c r="P22" i="2"/>
  <c r="M22" i="2"/>
  <c r="J22" i="2"/>
  <c r="G22" i="2"/>
  <c r="G21" i="2" s="1"/>
  <c r="E28" i="2" s="1"/>
  <c r="G28" i="2" s="1"/>
  <c r="T21" i="2"/>
  <c r="Q21" i="2"/>
  <c r="N21" i="2"/>
  <c r="K21" i="2"/>
  <c r="H21" i="2"/>
  <c r="E21" i="2"/>
  <c r="V20" i="2"/>
  <c r="S20" i="2"/>
  <c r="P20" i="2"/>
  <c r="M20" i="2"/>
  <c r="J20" i="2"/>
  <c r="G20" i="2"/>
  <c r="W20" i="2" s="1"/>
  <c r="V19" i="2"/>
  <c r="S19" i="2"/>
  <c r="P19" i="2"/>
  <c r="M19" i="2"/>
  <c r="J19" i="2"/>
  <c r="X19" i="2" s="1"/>
  <c r="G19" i="2"/>
  <c r="W19" i="2" s="1"/>
  <c r="V18" i="2"/>
  <c r="S18" i="2"/>
  <c r="P18" i="2"/>
  <c r="M18" i="2"/>
  <c r="M17" i="2" s="1"/>
  <c r="K27" i="2" s="1"/>
  <c r="M27" i="2" s="1"/>
  <c r="J18" i="2"/>
  <c r="J17" i="2" s="1"/>
  <c r="H27" i="2" s="1"/>
  <c r="J27" i="2" s="1"/>
  <c r="G18" i="2"/>
  <c r="T17" i="2"/>
  <c r="Q17" i="2"/>
  <c r="P17" i="2"/>
  <c r="N27" i="2" s="1"/>
  <c r="P27" i="2" s="1"/>
  <c r="N17" i="2"/>
  <c r="K17" i="2"/>
  <c r="H17" i="2"/>
  <c r="E17" i="2"/>
  <c r="V16" i="2"/>
  <c r="S16" i="2"/>
  <c r="P16" i="2"/>
  <c r="M16" i="2"/>
  <c r="J16" i="2"/>
  <c r="X16" i="2" s="1"/>
  <c r="G16" i="2"/>
  <c r="V15" i="2"/>
  <c r="S15" i="2"/>
  <c r="P15" i="2"/>
  <c r="M15" i="2"/>
  <c r="J15" i="2"/>
  <c r="G15" i="2"/>
  <c r="W15" i="2" s="1"/>
  <c r="V14" i="2"/>
  <c r="V13" i="2" s="1"/>
  <c r="T26" i="2" s="1"/>
  <c r="V26" i="2" s="1"/>
  <c r="S14" i="2"/>
  <c r="S13" i="2" s="1"/>
  <c r="P14" i="2"/>
  <c r="M14" i="2"/>
  <c r="J14" i="2"/>
  <c r="G14" i="2"/>
  <c r="W14" i="2" s="1"/>
  <c r="T13" i="2"/>
  <c r="Q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V159" i="2" l="1"/>
  <c r="V177" i="2" s="1"/>
  <c r="Y172" i="2"/>
  <c r="Z172" i="2" s="1"/>
  <c r="N56" i="2"/>
  <c r="Y65" i="2"/>
  <c r="Z65" i="2" s="1"/>
  <c r="T78" i="2"/>
  <c r="Y73" i="2"/>
  <c r="Z73" i="2" s="1"/>
  <c r="J84" i="2"/>
  <c r="V84" i="2"/>
  <c r="E106" i="2"/>
  <c r="S102" i="2"/>
  <c r="J142" i="2"/>
  <c r="S154" i="2"/>
  <c r="P154" i="2"/>
  <c r="X157" i="2"/>
  <c r="M154" i="2"/>
  <c r="Y157" i="2"/>
  <c r="Z157" i="2" s="1"/>
  <c r="Y131" i="2"/>
  <c r="Z131" i="2" s="1"/>
  <c r="Y117" i="2"/>
  <c r="Z117" i="2" s="1"/>
  <c r="G119" i="2"/>
  <c r="I29" i="1"/>
  <c r="K29" i="1"/>
  <c r="B29" i="1"/>
  <c r="W16" i="2"/>
  <c r="Y16" i="2" s="1"/>
  <c r="Z16" i="2" s="1"/>
  <c r="Y19" i="2"/>
  <c r="Z19" i="2" s="1"/>
  <c r="W22" i="2"/>
  <c r="W23" i="2"/>
  <c r="Y24" i="2"/>
  <c r="Z24" i="2" s="1"/>
  <c r="Q47" i="2"/>
  <c r="X44" i="2"/>
  <c r="P43" i="2"/>
  <c r="X46" i="2"/>
  <c r="X75" i="2"/>
  <c r="J74" i="2"/>
  <c r="W90" i="2"/>
  <c r="X96" i="2"/>
  <c r="H106" i="2"/>
  <c r="W99" i="2"/>
  <c r="W110" i="2"/>
  <c r="M119" i="2"/>
  <c r="W114" i="2"/>
  <c r="W116" i="2"/>
  <c r="Y116" i="2" s="1"/>
  <c r="Z116" i="2" s="1"/>
  <c r="X118" i="2"/>
  <c r="W122" i="2"/>
  <c r="W123" i="2"/>
  <c r="X126" i="2"/>
  <c r="X127" i="2" s="1"/>
  <c r="X138" i="2"/>
  <c r="W145" i="2"/>
  <c r="W161" i="2"/>
  <c r="Y161" i="2" s="1"/>
  <c r="Z161" i="2" s="1"/>
  <c r="E177" i="2"/>
  <c r="W171" i="2"/>
  <c r="Y171" i="2" s="1"/>
  <c r="Z171" i="2" s="1"/>
  <c r="M168" i="2"/>
  <c r="P13" i="2"/>
  <c r="N26" i="2" s="1"/>
  <c r="X18" i="2"/>
  <c r="V17" i="2"/>
  <c r="X20" i="2"/>
  <c r="P21" i="2"/>
  <c r="N28" i="2" s="1"/>
  <c r="P28" i="2" s="1"/>
  <c r="X32" i="2"/>
  <c r="W38" i="2"/>
  <c r="K47" i="2"/>
  <c r="M39" i="2"/>
  <c r="M49" i="2"/>
  <c r="X59" i="2"/>
  <c r="P58" i="2"/>
  <c r="X61" i="2"/>
  <c r="P62" i="2"/>
  <c r="P78" i="2" s="1"/>
  <c r="W69" i="2"/>
  <c r="E78" i="2"/>
  <c r="W72" i="2"/>
  <c r="W76" i="2"/>
  <c r="Y76" i="2" s="1"/>
  <c r="Z76" i="2" s="1"/>
  <c r="W77" i="2"/>
  <c r="X87" i="2"/>
  <c r="Y87" i="2" s="1"/>
  <c r="Z87" i="2" s="1"/>
  <c r="J88" i="2"/>
  <c r="X89" i="2"/>
  <c r="W101" i="2"/>
  <c r="Q106" i="2"/>
  <c r="M102" i="2"/>
  <c r="V119" i="2"/>
  <c r="X132" i="2"/>
  <c r="X134" i="2"/>
  <c r="Y134" i="2" s="1"/>
  <c r="Z134" i="2" s="1"/>
  <c r="P142" i="2"/>
  <c r="W141" i="2"/>
  <c r="Y141" i="2" s="1"/>
  <c r="Z141" i="2" s="1"/>
  <c r="W149" i="2"/>
  <c r="W158" i="2"/>
  <c r="Y158" i="2" s="1"/>
  <c r="Z158" i="2" s="1"/>
  <c r="X167" i="2"/>
  <c r="Y167" i="2" s="1"/>
  <c r="Z167" i="2" s="1"/>
  <c r="H177" i="2"/>
  <c r="N177" i="2"/>
  <c r="T177" i="2"/>
  <c r="P168" i="2"/>
  <c r="W31" i="2"/>
  <c r="Y31" i="2" s="1"/>
  <c r="Z31" i="2" s="1"/>
  <c r="W32" i="2"/>
  <c r="E47" i="2"/>
  <c r="X36" i="2"/>
  <c r="X38" i="2"/>
  <c r="P39" i="2"/>
  <c r="H47" i="2"/>
  <c r="Y45" i="2"/>
  <c r="Z45" i="2" s="1"/>
  <c r="W46" i="2"/>
  <c r="Y46" i="2" s="1"/>
  <c r="Z46" i="2" s="1"/>
  <c r="P49" i="2"/>
  <c r="P56" i="2" s="1"/>
  <c r="Y52" i="2"/>
  <c r="Z52" i="2" s="1"/>
  <c r="Y60" i="2"/>
  <c r="Z60" i="2" s="1"/>
  <c r="W61" i="2"/>
  <c r="Y61" i="2" s="1"/>
  <c r="Z61" i="2" s="1"/>
  <c r="M62" i="2"/>
  <c r="X67" i="2"/>
  <c r="X66" i="2" s="1"/>
  <c r="Y68" i="2"/>
  <c r="Z68" i="2" s="1"/>
  <c r="X69" i="2"/>
  <c r="P70" i="2"/>
  <c r="X77" i="2"/>
  <c r="V80" i="2"/>
  <c r="V92" i="2" s="1"/>
  <c r="P80" i="2"/>
  <c r="W83" i="2"/>
  <c r="Y83" i="2" s="1"/>
  <c r="Z83" i="2" s="1"/>
  <c r="X85" i="2"/>
  <c r="M88" i="2"/>
  <c r="M92" i="2" s="1"/>
  <c r="P88" i="2"/>
  <c r="M94" i="2"/>
  <c r="T106" i="2"/>
  <c r="S98" i="2"/>
  <c r="S106" i="2" s="1"/>
  <c r="X104" i="2"/>
  <c r="Y105" i="2"/>
  <c r="Z105" i="2" s="1"/>
  <c r="W108" i="2"/>
  <c r="X110" i="2"/>
  <c r="Y111" i="2"/>
  <c r="Z111" i="2" s="1"/>
  <c r="X114" i="2"/>
  <c r="W118" i="2"/>
  <c r="Y118" i="2" s="1"/>
  <c r="Z118" i="2" s="1"/>
  <c r="S127" i="2"/>
  <c r="X124" i="2"/>
  <c r="Y124" i="2" s="1"/>
  <c r="Z124" i="2" s="1"/>
  <c r="W125" i="2"/>
  <c r="Y125" i="2" s="1"/>
  <c r="Z125" i="2" s="1"/>
  <c r="M127" i="2"/>
  <c r="M135" i="2"/>
  <c r="W132" i="2"/>
  <c r="W133" i="2"/>
  <c r="Y133" i="2" s="1"/>
  <c r="Z133" i="2" s="1"/>
  <c r="V142" i="2"/>
  <c r="W138" i="2"/>
  <c r="Y138" i="2" s="1"/>
  <c r="Z138" i="2" s="1"/>
  <c r="Y139" i="2"/>
  <c r="Z139" i="2" s="1"/>
  <c r="X144" i="2"/>
  <c r="V152" i="2"/>
  <c r="X150" i="2"/>
  <c r="Y150" i="2" s="1"/>
  <c r="Z150" i="2" s="1"/>
  <c r="W151" i="2"/>
  <c r="W156" i="2"/>
  <c r="V154" i="2"/>
  <c r="X162" i="2"/>
  <c r="Y162" i="2" s="1"/>
  <c r="Z162" i="2" s="1"/>
  <c r="W163" i="2"/>
  <c r="Y163" i="2" s="1"/>
  <c r="Z163" i="2" s="1"/>
  <c r="M164" i="2"/>
  <c r="W169" i="2"/>
  <c r="W173" i="2"/>
  <c r="Y173" i="2" s="1"/>
  <c r="Z173" i="2" s="1"/>
  <c r="Y174" i="2"/>
  <c r="Z174" i="2" s="1"/>
  <c r="W175" i="2"/>
  <c r="Y175" i="2" s="1"/>
  <c r="Z175" i="2" s="1"/>
  <c r="Y176" i="2"/>
  <c r="Z176" i="2" s="1"/>
  <c r="S168" i="2"/>
  <c r="Q26" i="2"/>
  <c r="P26" i="2"/>
  <c r="P25" i="2" s="1"/>
  <c r="P33" i="2" s="1"/>
  <c r="N25" i="2"/>
  <c r="Y20" i="2"/>
  <c r="Z20" i="2" s="1"/>
  <c r="W21" i="2"/>
  <c r="T27" i="2"/>
  <c r="X15" i="2"/>
  <c r="Y15" i="2" s="1"/>
  <c r="Z15" i="2" s="1"/>
  <c r="K26" i="2"/>
  <c r="W112" i="2"/>
  <c r="Y112" i="2" s="1"/>
  <c r="Z112" i="2" s="1"/>
  <c r="G13" i="2"/>
  <c r="X14" i="2"/>
  <c r="X13" i="2" s="1"/>
  <c r="J13" i="2"/>
  <c r="W18" i="2"/>
  <c r="G29" i="2"/>
  <c r="S29" i="2"/>
  <c r="G43" i="2"/>
  <c r="S43" i="2"/>
  <c r="W50" i="2"/>
  <c r="G49" i="2"/>
  <c r="G56" i="2" s="1"/>
  <c r="Q56" i="2"/>
  <c r="M56" i="2"/>
  <c r="G58" i="2"/>
  <c r="S58" i="2"/>
  <c r="W63" i="2"/>
  <c r="G62" i="2"/>
  <c r="Q78" i="2"/>
  <c r="N78" i="2"/>
  <c r="Y99" i="2"/>
  <c r="Z99" i="2" s="1"/>
  <c r="W121" i="2"/>
  <c r="G127" i="2"/>
  <c r="X30" i="2"/>
  <c r="P47" i="2"/>
  <c r="K78" i="2"/>
  <c r="M21" i="2"/>
  <c r="K28" i="2" s="1"/>
  <c r="M28" i="2" s="1"/>
  <c r="W28" i="2" s="1"/>
  <c r="X23" i="2"/>
  <c r="Y23" i="2" s="1"/>
  <c r="Z23" i="2" s="1"/>
  <c r="W36" i="2"/>
  <c r="W40" i="2"/>
  <c r="G39" i="2"/>
  <c r="S39" i="2"/>
  <c r="T47" i="2"/>
  <c r="W51" i="2"/>
  <c r="K56" i="2"/>
  <c r="W55" i="2"/>
  <c r="Y55" i="2" s="1"/>
  <c r="Z55" i="2" s="1"/>
  <c r="W64" i="2"/>
  <c r="M66" i="2"/>
  <c r="W67" i="2"/>
  <c r="H78" i="2"/>
  <c r="X84" i="2"/>
  <c r="W71" i="2"/>
  <c r="G70" i="2"/>
  <c r="W81" i="2"/>
  <c r="G80" i="2"/>
  <c r="J94" i="2"/>
  <c r="X95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1" i="2"/>
  <c r="N47" i="2"/>
  <c r="V47" i="2"/>
  <c r="M43" i="2"/>
  <c r="M47" i="2" s="1"/>
  <c r="W44" i="2"/>
  <c r="V56" i="2"/>
  <c r="S53" i="2"/>
  <c r="S56" i="2" s="1"/>
  <c r="M58" i="2"/>
  <c r="W59" i="2"/>
  <c r="Y82" i="2"/>
  <c r="Z82" i="2" s="1"/>
  <c r="W96" i="2"/>
  <c r="X101" i="2"/>
  <c r="X98" i="2" s="1"/>
  <c r="Y108" i="2"/>
  <c r="Z108" i="2" s="1"/>
  <c r="P119" i="2"/>
  <c r="X41" i="2"/>
  <c r="X39" i="2" s="1"/>
  <c r="X51" i="2"/>
  <c r="X49" i="2" s="1"/>
  <c r="X56" i="2" s="1"/>
  <c r="X64" i="2"/>
  <c r="X62" i="2" s="1"/>
  <c r="X72" i="2"/>
  <c r="Y72" i="2" s="1"/>
  <c r="Z72" i="2" s="1"/>
  <c r="V78" i="2"/>
  <c r="G74" i="2"/>
  <c r="S74" i="2"/>
  <c r="S78" i="2" s="1"/>
  <c r="X81" i="2"/>
  <c r="X80" i="2" s="1"/>
  <c r="J80" i="2"/>
  <c r="J92" i="2" s="1"/>
  <c r="W89" i="2"/>
  <c r="G88" i="2"/>
  <c r="S88" i="2"/>
  <c r="S92" i="2" s="1"/>
  <c r="P98" i="2"/>
  <c r="W100" i="2"/>
  <c r="Y100" i="2" s="1"/>
  <c r="Z100" i="2" s="1"/>
  <c r="G98" i="2"/>
  <c r="J102" i="2"/>
  <c r="X103" i="2"/>
  <c r="V102" i="2"/>
  <c r="W104" i="2"/>
  <c r="Y123" i="2"/>
  <c r="Z123" i="2" s="1"/>
  <c r="W129" i="2"/>
  <c r="M146" i="2"/>
  <c r="W144" i="2"/>
  <c r="X160" i="2"/>
  <c r="X159" i="2" s="1"/>
  <c r="P159" i="2"/>
  <c r="M177" i="2"/>
  <c r="W54" i="2"/>
  <c r="K106" i="2"/>
  <c r="X115" i="2"/>
  <c r="Y115" i="2" s="1"/>
  <c r="Z115" i="2" s="1"/>
  <c r="J119" i="2"/>
  <c r="Y122" i="2"/>
  <c r="Z122" i="2" s="1"/>
  <c r="W126" i="2"/>
  <c r="Y130" i="2"/>
  <c r="Z130" i="2" s="1"/>
  <c r="W142" i="2"/>
  <c r="W148" i="2"/>
  <c r="G152" i="2"/>
  <c r="X149" i="2"/>
  <c r="Y149" i="2" s="1"/>
  <c r="Z149" i="2" s="1"/>
  <c r="J152" i="2"/>
  <c r="W165" i="2"/>
  <c r="G164" i="2"/>
  <c r="X169" i="2"/>
  <c r="X168" i="2" s="1"/>
  <c r="J168" i="2"/>
  <c r="S177" i="2"/>
  <c r="J39" i="2"/>
  <c r="J47" i="2" s="1"/>
  <c r="J49" i="2"/>
  <c r="J56" i="2" s="1"/>
  <c r="J62" i="2"/>
  <c r="J70" i="2"/>
  <c r="J78" i="2" s="1"/>
  <c r="M74" i="2"/>
  <c r="W75" i="2"/>
  <c r="W85" i="2"/>
  <c r="X88" i="2"/>
  <c r="Y90" i="2"/>
  <c r="Z90" i="2" s="1"/>
  <c r="X97" i="2"/>
  <c r="Y97" i="2" s="1"/>
  <c r="Z97" i="2" s="1"/>
  <c r="J98" i="2"/>
  <c r="V98" i="2"/>
  <c r="P102" i="2"/>
  <c r="P106" i="2" s="1"/>
  <c r="X113" i="2"/>
  <c r="Y113" i="2" s="1"/>
  <c r="Z113" i="2" s="1"/>
  <c r="G135" i="2"/>
  <c r="S135" i="2"/>
  <c r="Y132" i="2"/>
  <c r="Z132" i="2" s="1"/>
  <c r="Y140" i="2"/>
  <c r="Z140" i="2" s="1"/>
  <c r="X156" i="2"/>
  <c r="J154" i="2"/>
  <c r="G94" i="2"/>
  <c r="G102" i="2"/>
  <c r="J127" i="2"/>
  <c r="V127" i="2"/>
  <c r="J135" i="2"/>
  <c r="X129" i="2"/>
  <c r="V135" i="2"/>
  <c r="M142" i="2"/>
  <c r="X145" i="2"/>
  <c r="X146" i="2" s="1"/>
  <c r="J146" i="2"/>
  <c r="X148" i="2"/>
  <c r="X152" i="2" s="1"/>
  <c r="P152" i="2"/>
  <c r="Y151" i="2"/>
  <c r="Z151" i="2" s="1"/>
  <c r="X165" i="2"/>
  <c r="X164" i="2" s="1"/>
  <c r="P164" i="2"/>
  <c r="K177" i="2"/>
  <c r="W170" i="2"/>
  <c r="Y170" i="2" s="1"/>
  <c r="Z170" i="2" s="1"/>
  <c r="G168" i="2"/>
  <c r="P127" i="2"/>
  <c r="G142" i="2"/>
  <c r="S142" i="2"/>
  <c r="W160" i="2"/>
  <c r="G159" i="2"/>
  <c r="P135" i="2"/>
  <c r="X142" i="2"/>
  <c r="G146" i="2"/>
  <c r="S146" i="2"/>
  <c r="W155" i="2"/>
  <c r="G154" i="2"/>
  <c r="W166" i="2"/>
  <c r="Y166" i="2" s="1"/>
  <c r="Z166" i="2" s="1"/>
  <c r="Q177" i="2"/>
  <c r="P177" i="2" l="1"/>
  <c r="P178" i="2" s="1"/>
  <c r="P180" i="2" s="1"/>
  <c r="X135" i="2"/>
  <c r="Y101" i="2"/>
  <c r="Z101" i="2" s="1"/>
  <c r="Y126" i="2"/>
  <c r="Z126" i="2" s="1"/>
  <c r="G78" i="2"/>
  <c r="X29" i="2"/>
  <c r="W13" i="2"/>
  <c r="Y13" i="2" s="1"/>
  <c r="Z13" i="2" s="1"/>
  <c r="W119" i="2"/>
  <c r="Y32" i="2"/>
  <c r="Z32" i="2" s="1"/>
  <c r="M106" i="2"/>
  <c r="X154" i="2"/>
  <c r="Y142" i="2"/>
  <c r="Z142" i="2" s="1"/>
  <c r="X70" i="2"/>
  <c r="P92" i="2"/>
  <c r="Y38" i="2"/>
  <c r="Z38" i="2" s="1"/>
  <c r="Y114" i="2"/>
  <c r="Z114" i="2" s="1"/>
  <c r="Y110" i="2"/>
  <c r="Z110" i="2" s="1"/>
  <c r="X74" i="2"/>
  <c r="X28" i="2"/>
  <c r="Y28" i="2" s="1"/>
  <c r="Z28" i="2" s="1"/>
  <c r="G47" i="2"/>
  <c r="Y145" i="2"/>
  <c r="Z145" i="2" s="1"/>
  <c r="X35" i="2"/>
  <c r="Y77" i="2"/>
  <c r="Z77" i="2" s="1"/>
  <c r="Y69" i="2"/>
  <c r="Z69" i="2" s="1"/>
  <c r="X58" i="2"/>
  <c r="X17" i="2"/>
  <c r="X43" i="2"/>
  <c r="Y155" i="2"/>
  <c r="Z155" i="2" s="1"/>
  <c r="W154" i="2"/>
  <c r="X177" i="2"/>
  <c r="W70" i="2"/>
  <c r="Y71" i="2"/>
  <c r="Z71" i="2" s="1"/>
  <c r="Y63" i="2"/>
  <c r="Z63" i="2" s="1"/>
  <c r="W62" i="2"/>
  <c r="Y62" i="2" s="1"/>
  <c r="Z62" i="2" s="1"/>
  <c r="Y18" i="2"/>
  <c r="Z18" i="2" s="1"/>
  <c r="W17" i="2"/>
  <c r="Y17" i="2" s="1"/>
  <c r="Z17" i="2" s="1"/>
  <c r="W168" i="2"/>
  <c r="W84" i="2"/>
  <c r="Y84" i="2" s="1"/>
  <c r="Z84" i="2" s="1"/>
  <c r="Y85" i="2"/>
  <c r="Z85" i="2" s="1"/>
  <c r="W53" i="2"/>
  <c r="Y54" i="2"/>
  <c r="Z54" i="2" s="1"/>
  <c r="W135" i="2"/>
  <c r="Y135" i="2" s="1"/>
  <c r="Z135" i="2" s="1"/>
  <c r="Y129" i="2"/>
  <c r="Z129" i="2" s="1"/>
  <c r="V106" i="2"/>
  <c r="Y89" i="2"/>
  <c r="Z89" i="2" s="1"/>
  <c r="W88" i="2"/>
  <c r="Y88" i="2" s="1"/>
  <c r="Z88" i="2" s="1"/>
  <c r="W29" i="2"/>
  <c r="Y29" i="2" s="1"/>
  <c r="Z29" i="2" s="1"/>
  <c r="Y30" i="2"/>
  <c r="Z30" i="2" s="1"/>
  <c r="X21" i="2"/>
  <c r="Y21" i="2" s="1"/>
  <c r="Z21" i="2" s="1"/>
  <c r="Y156" i="2"/>
  <c r="Z156" i="2" s="1"/>
  <c r="Y81" i="2"/>
  <c r="Z81" i="2" s="1"/>
  <c r="W80" i="2"/>
  <c r="Y51" i="2"/>
  <c r="Z51" i="2" s="1"/>
  <c r="W98" i="2"/>
  <c r="Y98" i="2" s="1"/>
  <c r="Z98" i="2" s="1"/>
  <c r="H26" i="2"/>
  <c r="T25" i="2"/>
  <c r="V27" i="2"/>
  <c r="Y64" i="2"/>
  <c r="Z64" i="2" s="1"/>
  <c r="Y121" i="2"/>
  <c r="Z121" i="2" s="1"/>
  <c r="W127" i="2"/>
  <c r="Y127" i="2" s="1"/>
  <c r="Z127" i="2" s="1"/>
  <c r="S26" i="2"/>
  <c r="S25" i="2" s="1"/>
  <c r="S33" i="2" s="1"/>
  <c r="Q25" i="2"/>
  <c r="Y169" i="2"/>
  <c r="Z169" i="2" s="1"/>
  <c r="W74" i="2"/>
  <c r="Y75" i="2"/>
  <c r="Z75" i="2" s="1"/>
  <c r="W164" i="2"/>
  <c r="Y164" i="2" s="1"/>
  <c r="Z164" i="2" s="1"/>
  <c r="Y165" i="2"/>
  <c r="Z165" i="2" s="1"/>
  <c r="W152" i="2"/>
  <c r="Y152" i="2" s="1"/>
  <c r="Z152" i="2" s="1"/>
  <c r="Y148" i="2"/>
  <c r="Z148" i="2" s="1"/>
  <c r="X102" i="2"/>
  <c r="Y103" i="2"/>
  <c r="Z103" i="2" s="1"/>
  <c r="X94" i="2"/>
  <c r="Y95" i="2"/>
  <c r="Z95" i="2" s="1"/>
  <c r="Y67" i="2"/>
  <c r="Z67" i="2" s="1"/>
  <c r="W66" i="2"/>
  <c r="Y66" i="2" s="1"/>
  <c r="Z66" i="2" s="1"/>
  <c r="W39" i="2"/>
  <c r="Y39" i="2" s="1"/>
  <c r="Z39" i="2" s="1"/>
  <c r="Y40" i="2"/>
  <c r="Z40" i="2" s="1"/>
  <c r="Y50" i="2"/>
  <c r="Z50" i="2" s="1"/>
  <c r="W49" i="2"/>
  <c r="Y49" i="2" s="1"/>
  <c r="Z49" i="2" s="1"/>
  <c r="M26" i="2"/>
  <c r="M25" i="2" s="1"/>
  <c r="K25" i="2"/>
  <c r="Y22" i="2"/>
  <c r="Z22" i="2" s="1"/>
  <c r="Y14" i="2"/>
  <c r="Z14" i="2" s="1"/>
  <c r="M33" i="2"/>
  <c r="Y96" i="2"/>
  <c r="Z96" i="2" s="1"/>
  <c r="W94" i="2"/>
  <c r="Y94" i="2" s="1"/>
  <c r="Z94" i="2" s="1"/>
  <c r="G92" i="2"/>
  <c r="G106" i="2"/>
  <c r="W159" i="2"/>
  <c r="Y159" i="2" s="1"/>
  <c r="Z159" i="2" s="1"/>
  <c r="Y160" i="2"/>
  <c r="Z160" i="2" s="1"/>
  <c r="G177" i="2"/>
  <c r="M78" i="2"/>
  <c r="J177" i="2"/>
  <c r="Y144" i="2"/>
  <c r="Z144" i="2" s="1"/>
  <c r="W146" i="2"/>
  <c r="Y146" i="2" s="1"/>
  <c r="Z146" i="2" s="1"/>
  <c r="Y104" i="2"/>
  <c r="Z104" i="2" s="1"/>
  <c r="W102" i="2"/>
  <c r="J106" i="2"/>
  <c r="X92" i="2"/>
  <c r="Y59" i="2"/>
  <c r="Z59" i="2" s="1"/>
  <c r="W58" i="2"/>
  <c r="Y58" i="2" s="1"/>
  <c r="Z58" i="2" s="1"/>
  <c r="Y44" i="2"/>
  <c r="Z44" i="2" s="1"/>
  <c r="W43" i="2"/>
  <c r="Y41" i="2"/>
  <c r="Z41" i="2" s="1"/>
  <c r="W27" i="2"/>
  <c r="X119" i="2"/>
  <c r="Y119" i="2" s="1"/>
  <c r="Z119" i="2" s="1"/>
  <c r="Y36" i="2"/>
  <c r="Z36" i="2" s="1"/>
  <c r="W35" i="2"/>
  <c r="Y35" i="2" s="1"/>
  <c r="Z35" i="2" s="1"/>
  <c r="S47" i="2"/>
  <c r="E26" i="2"/>
  <c r="Y70" i="2" l="1"/>
  <c r="Z70" i="2" s="1"/>
  <c r="Y154" i="2"/>
  <c r="Z154" i="2" s="1"/>
  <c r="X47" i="2"/>
  <c r="X78" i="2"/>
  <c r="S178" i="2"/>
  <c r="L27" i="1" s="1"/>
  <c r="S180" i="2" s="1"/>
  <c r="G26" i="2"/>
  <c r="E25" i="2"/>
  <c r="Y74" i="2"/>
  <c r="Z74" i="2" s="1"/>
  <c r="W78" i="2"/>
  <c r="Y78" i="2" s="1"/>
  <c r="Z78" i="2" s="1"/>
  <c r="W92" i="2"/>
  <c r="Y92" i="2" s="1"/>
  <c r="Z92" i="2" s="1"/>
  <c r="Y80" i="2"/>
  <c r="Z80" i="2" s="1"/>
  <c r="W177" i="2"/>
  <c r="Y177" i="2" s="1"/>
  <c r="Z177" i="2" s="1"/>
  <c r="Y168" i="2"/>
  <c r="Z168" i="2" s="1"/>
  <c r="W47" i="2"/>
  <c r="Y47" i="2" s="1"/>
  <c r="Z47" i="2" s="1"/>
  <c r="Y43" i="2"/>
  <c r="Z43" i="2" s="1"/>
  <c r="W106" i="2"/>
  <c r="Y102" i="2"/>
  <c r="Z102" i="2" s="1"/>
  <c r="J26" i="2"/>
  <c r="H25" i="2"/>
  <c r="W56" i="2"/>
  <c r="Y56" i="2" s="1"/>
  <c r="Z56" i="2" s="1"/>
  <c r="Y53" i="2"/>
  <c r="Z53" i="2" s="1"/>
  <c r="M178" i="2"/>
  <c r="M180" i="2" s="1"/>
  <c r="X106" i="2"/>
  <c r="V25" i="2"/>
  <c r="V33" i="2" s="1"/>
  <c r="V178" i="2" s="1"/>
  <c r="L28" i="1" s="1"/>
  <c r="X27" i="2"/>
  <c r="Y27" i="2" s="1"/>
  <c r="Z27" i="2" s="1"/>
  <c r="Y106" i="2" l="1"/>
  <c r="Z106" i="2" s="1"/>
  <c r="X26" i="2"/>
  <c r="X25" i="2" s="1"/>
  <c r="X33" i="2" s="1"/>
  <c r="X178" i="2" s="1"/>
  <c r="J25" i="2"/>
  <c r="J33" i="2" s="1"/>
  <c r="J178" i="2" s="1"/>
  <c r="C28" i="1" s="1"/>
  <c r="G25" i="2"/>
  <c r="G33" i="2" s="1"/>
  <c r="G178" i="2" s="1"/>
  <c r="C27" i="1" s="1"/>
  <c r="W26" i="2"/>
  <c r="V180" i="2"/>
  <c r="L30" i="1"/>
  <c r="Y26" i="2" l="1"/>
  <c r="Z26" i="2" s="1"/>
  <c r="W25" i="2"/>
  <c r="G180" i="2"/>
  <c r="N27" i="1"/>
  <c r="B27" i="1" s="1"/>
  <c r="J180" i="2"/>
  <c r="N28" i="1"/>
  <c r="B28" i="1" s="1"/>
  <c r="B30" i="1" s="1"/>
  <c r="C30" i="1"/>
  <c r="Y25" i="2" l="1"/>
  <c r="Z25" i="2" s="1"/>
  <c r="W33" i="2"/>
  <c r="X180" i="2"/>
  <c r="N30" i="1"/>
  <c r="I28" i="1"/>
  <c r="I30" i="1" s="1"/>
  <c r="M29" i="1"/>
  <c r="M30" i="1" s="1"/>
  <c r="K28" i="1"/>
  <c r="K30" i="1" s="1"/>
  <c r="I27" i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<sst xmlns="http://schemas.openxmlformats.org/spreadsheetml/2006/main" count="710" uniqueCount="372">
  <si>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</si>
  <si>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</si>
  <si>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</si>
  <si>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</si>
  <si>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</si>
  <si>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</si>
  <si>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</si>
  <si>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</si>
  <si>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</si>
  <si>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</si>
  <si>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</si>
  <si>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</si>
  <si>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</si>
  <si>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</si>
  <si>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</si>
  <si>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</si>
  <si>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</si>
  <si>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</si>
  <si>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</si>
  <si>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</si>
  <si>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</si>
  <si>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</si>
  <si>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</si>
  <si>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</si>
  <si>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</si>
  <si>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</si>
  <si>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</si>
  <si>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</si>
  <si>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</si>
  <si>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</si>
  <si>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</si>
  <si>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</si>
  <si>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</si>
  <si>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</si>
  <si>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</si>
  <si>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</si>
  <si>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</si>
  <si>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</si>
  <si>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</si>
  <si>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</si>
  <si>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</si>
  <si>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</si>
  <si>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</si>
  <si>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</si>
  <si>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</si>
  <si>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</si>
  <si>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</si>
  <si>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</si>
  <si>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</si>
  <si>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</si>
  <si>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</si>
  <si>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</si>
  <si>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</si>
  <si>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</si>
  <si>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</si>
  <si>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</si>
  <si>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</si>
  <si>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</si>
  <si>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</si>
  <si>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</si>
  <si>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</si>
  <si>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</si>
  <si>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</si>
  <si>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</si>
  <si>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</si>
  <si>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</si>
  <si>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</si>
  <si>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</si>
  <si>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</si>
  <si>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</si>
  <si>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</si>
  <si>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</si>
  <si>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</si>
  <si>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</si>
  <si>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</si>
  <si>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</si>
  <si>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</si>
  <si>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</si>
  <si>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</si>
  <si>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</si>
  <si>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</si>
  <si>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</si>
  <si>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</si>
  <si>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</si>
  <si>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</si>
  <si>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</si>
  <si>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</si>
  <si>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</si>
  <si>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</si>
  <si>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</si>
  <si>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</si>
  <si>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</si>
  <si>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</si>
  <si>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</si>
  <si>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</si>
  <si>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</si>
  <si>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</si>
  <si>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</si>
  <si>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</si>
  <si>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</si>
  <si>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</si>
  <si>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</si>
  <si>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</si>
  <si>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</si>
  <si>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</si>
  <si>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</si>
  <si>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</si>
  <si>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</si>
  <si>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</si>
  <si>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</si>
  <si>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</si>
  <si>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</si>
  <si>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</si>
  <si>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</si>
  <si>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</si>
  <si>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</si>
  <si>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</si>
  <si>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</si>
  <si>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</si>
  <si>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</si>
  <si>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</si>
  <si>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</si>
  <si>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</si>
  <si>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</si>
  <si>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</si>
  <si>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</si>
  <si>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</si>
  <si>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</si>
  <si>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</si>
  <si>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</si>
  <si>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</si>
  <si>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</si>
  <si>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</si>
  <si>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</si>
  <si>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</si>
  <si>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</si>
  <si>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</si>
  <si>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</si>
  <si>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</si>
  <si>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</si>
  <si>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</si>
  <si>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</si>
  <si>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</si>
  <si>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</si>
  <si>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</si>
  <si>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</si>
  <si>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</si>
  <si>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</si>
  <si>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</si>
  <si>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</si>
  <si>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</si>
  <si>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</si>
  <si>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</si>
  <si>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</si>
  <si>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</si>
  <si>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</si>
  <si>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</si>
  <si>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</si>
  <si>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</si>
  <si>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</si>
  <si>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</si>
  <si>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</si>
  <si>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</si>
  <si>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</si>
  <si>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</si>
  <si>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</si>
  <si>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</si>
  <si>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</si>
  <si>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</si>
  <si>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</si>
  <si>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</si>
  <si>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</si>
  <si>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</si>
  <si>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</si>
  <si>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</si>
  <si>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</si>
  <si>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</si>
  <si>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</si>
  <si>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</si>
  <si>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</si>
  <si>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</si>
  <si>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</si>
  <si>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</si>
  <si>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</si>
  <si>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</si>
  <si>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</si>
  <si>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</si>
  <si>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</si>
  <si>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</si>
  <si>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</si>
  <si>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</si>
  <si>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</si>
  <si>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</si>
  <si>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</si>
  <si>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</si>
  <si>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</si>
  <si>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</si>
  <si>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</si>
  <si>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</si>
  <si>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</si>
  <si>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</si>
  <si>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</si>
  <si>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</si>
  <si>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</si>
  <si>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</si>
  <si>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</si>
  <si>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</si>
  <si>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</si>
  <si>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</si>
  <si>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</si>
  <si>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</si>
  <si>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</si>
  <si>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</si>
  <si>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</si>
  <si>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</si>
  <si>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</si>
  <si>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</si>
  <si>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</si>
  <si>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</si>
  <si>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</si>
  <si>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</si>
  <si>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</si>
  <si>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</si>
  <si>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</si>
  <si>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</si>
  <si>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</si>
  <si>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</si>
  <si>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</si>
  <si>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</si>
  <si>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</si>
  <si>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</si>
  <si>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</si>
  <si>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</si>
  <si>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</si>
  <si>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</si>
  <si>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</si>
  <si>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</si>
  <si>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</si>
  <si>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</si>
  <si>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</si>
  <si>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</si>
  <si>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</si>
  <si>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</si>
  <si>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</si>
  <si>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</si>
  <si>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</si>
  <si>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</si>
  <si>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</si>
  <si>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</si>
  <si>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</si>
  <si>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</si>
  <si>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</si>
  <si>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</si>
  <si>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</si>
  <si>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</si>
  <si>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</si>
  <si>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</si>
  <si>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</si>
  <si>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</si>
  <si>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</si>
  <si>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</si>
  <si>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</si>
  <si>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</si>
  <si>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</si>
  <si>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</si>
  <si>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</si>
  <si>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</si>
  <si>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</si>
  <si>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</si>
  <si>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</si>
  <si>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</si>
  <si>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</si>
  <si>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</si>
  <si>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</si>
  <si>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</si>
  <si>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</si>
  <si>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</si>
  <si>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</si>
  <si>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</si>
  <si>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</si>
  <si>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</si>
  <si>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</si>
  <si>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</si>
  <si>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</si>
  <si>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</si>
  <si>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</si>
  <si>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</si>
  <si>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</si>
  <si>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</si>
  <si>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</si>
  <si>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</si>
  <si>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</si>
  <si>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</si>
  <si>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</si>
  <si>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</si>
  <si>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</si>
  <si>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</si>
  <si>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</si>
  <si>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</si>
  <si>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</si>
  <si>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</si>
  <si>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</si>
  <si>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</si>
  <si>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</si>
  <si>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</si>
  <si>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</si>
  <si>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</si>
  <si>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</si>
  <si>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</si>
  <si>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</si>
  <si>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</si>
  <si>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</si>
  <si>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</si>
  <si>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</si>
  <si>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</si>
  <si>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</si>
  <si>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</si>
  <si>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</si>
  <si>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</si>
  <si>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</si>
  <si>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</si>
  <si>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</si>
  <si>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</si>
  <si>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</si>
  <si>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</si>
  <si>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</si>
  <si>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</si>
  <si>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</si>
  <si>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</si>
  <si>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</si>
  <si>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</si>
  <si>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</si>
  <si>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</si>
  <si>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</si>
  <si>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</si>
  <si>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</si>
  <si>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</si>
  <si>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</si>
  <si>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</si>
  <si>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</si>
  <si>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</si>
  <si>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</si>
  <si>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</si>
  <si>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Голобська селищна рада</t>
  </si>
  <si>
    <t>Розробка і промоція культурно-пізнавального маршруту Голобською громадою Волинської області</t>
  </si>
  <si>
    <t>15 листопада 2023</t>
  </si>
  <si>
    <t>Інші витрати (друк туристичної карти Голобської громади)</t>
  </si>
  <si>
    <t>Рекламні витрати (виготовлення і розміщення публікацій на телеканалі)</t>
  </si>
  <si>
    <t>Інші послуги (виготовлення і розміщення публікацій на радіо)</t>
  </si>
  <si>
    <t>Письмовий переклад (з української на англійську мову)</t>
  </si>
  <si>
    <t>Оплата послуг тренерів</t>
  </si>
  <si>
    <t>день</t>
  </si>
  <si>
    <t>Розробка плану-схеми відвідування об'єктів культурно-пізнавального маршруту Голобською громадою</t>
  </si>
  <si>
    <t>Підготовка описів об'єктів культурної та історичної спадщини Голобської громади</t>
  </si>
  <si>
    <t>Виготовлення інформаційних таблиць</t>
  </si>
  <si>
    <t>Встановлення інформаційних таблиць</t>
  </si>
  <si>
    <t>.шт.</t>
  </si>
  <si>
    <t>Виготовлення промоційного відео-ролика про культурно-пізнавальний маршрут</t>
  </si>
  <si>
    <t>за період з   30 червня 2023 року   по 15 листопада  2023 року</t>
  </si>
  <si>
    <t>до Договору про надання гранту №REG11-34808</t>
  </si>
  <si>
    <t>від "30" червня 2023 року</t>
  </si>
  <si>
    <t>Розробка і промоція культурно-
пізнавального маршруту Голобською громадою
Волинської області</t>
  </si>
  <si>
    <t>ЛОТ 1. Локальна культура</t>
  </si>
  <si>
    <t>Культура. Регіони</t>
  </si>
  <si>
    <t>30 червня 2023</t>
  </si>
  <si>
    <t>Мельничук Валентина Єрмолаївна, керівник проєкту</t>
  </si>
  <si>
    <t>Франчук Юлія Володимирівна, фінансовий менеджер проєкту</t>
  </si>
  <si>
    <t>Вуличні урни</t>
  </si>
  <si>
    <t>Селищний голова</t>
  </si>
  <si>
    <t>Фінансовий менеджер проєкту</t>
  </si>
  <si>
    <t>Франчук Юлія Володимирівна</t>
  </si>
  <si>
    <t>Гарбарук Сергій Володимирович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</si>
</sst>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0" fontId="1" fillId="0" borderId="89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3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D26" workbookViewId="0">
      <selection activeCell="G38" sqref="G38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3" width="23.5703125" customWidth="1"/>
    <col min="4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56" t="s">
        <v>0</v>
      </c>
      <c r="B1" s="35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56" t="s">
        <v>359</v>
      </c>
      <c r="I2" s="351"/>
      <c r="J2" s="35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56" t="s">
        <v>360</v>
      </c>
      <c r="I3" s="351"/>
      <c r="J3" s="35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1" t="s">
        <v>363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1" t="s">
        <v>362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1" t="s">
        <v>343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70.5" customHeight="1" x14ac:dyDescent="0.25">
      <c r="A13" s="3" t="s">
        <v>5</v>
      </c>
      <c r="B13" s="1"/>
      <c r="C13" s="399" t="s">
        <v>361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398">
        <v>45107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398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57" t="s">
        <v>8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57" t="s">
        <v>9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58" t="s">
        <v>358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359"/>
      <c r="B23" s="352" t="s">
        <v>10</v>
      </c>
      <c r="C23" s="353"/>
      <c r="D23" s="362" t="s">
        <v>11</v>
      </c>
      <c r="E23" s="363"/>
      <c r="F23" s="363"/>
      <c r="G23" s="363"/>
      <c r="H23" s="363"/>
      <c r="I23" s="363"/>
      <c r="J23" s="364"/>
      <c r="K23" s="352" t="s">
        <v>12</v>
      </c>
      <c r="L23" s="353"/>
      <c r="M23" s="352" t="s">
        <v>13</v>
      </c>
      <c r="N23" s="35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360"/>
      <c r="B24" s="354"/>
      <c r="C24" s="355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65" t="s">
        <v>19</v>
      </c>
      <c r="J24" s="355"/>
      <c r="K24" s="354"/>
      <c r="L24" s="355"/>
      <c r="M24" s="354"/>
      <c r="N24" s="35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361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 t="shared" ref="B27:B29" si="0">C27/N27</f>
        <v>0.89069843698764894</v>
      </c>
      <c r="C27" s="34">
        <f>'Кошторис  витрат'!G178</f>
        <v>325960</v>
      </c>
      <c r="D27" s="35">
        <v>0</v>
      </c>
      <c r="E27" s="36">
        <v>0</v>
      </c>
      <c r="F27" s="36">
        <v>0</v>
      </c>
      <c r="G27" s="36">
        <v>0</v>
      </c>
      <c r="H27" s="36">
        <v>40000</v>
      </c>
      <c r="I27" s="37">
        <f t="shared" ref="I27:I29" si="1">J27/N27</f>
        <v>0.10930156301235108</v>
      </c>
      <c r="J27" s="34">
        <f t="shared" ref="J27:J29" si="2">D27+E27+F27+G27+H27</f>
        <v>40000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365960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38</v>
      </c>
      <c r="B28" s="41">
        <f t="shared" si="0"/>
        <v>0.89916995622201812</v>
      </c>
      <c r="C28" s="42">
        <f>'Кошторис  витрат'!J178</f>
        <v>325959</v>
      </c>
      <c r="D28" s="43">
        <v>0</v>
      </c>
      <c r="E28" s="44">
        <v>0</v>
      </c>
      <c r="F28" s="44">
        <v>0</v>
      </c>
      <c r="G28" s="44">
        <v>0</v>
      </c>
      <c r="H28" s="44">
        <v>36552</v>
      </c>
      <c r="I28" s="45">
        <f t="shared" si="1"/>
        <v>0.10083004377798191</v>
      </c>
      <c r="J28" s="42">
        <f t="shared" si="2"/>
        <v>36552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362511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39</v>
      </c>
      <c r="B29" s="49">
        <f t="shared" si="0"/>
        <v>0.877061751648056</v>
      </c>
      <c r="C29" s="50">
        <v>260768</v>
      </c>
      <c r="D29" s="51">
        <v>0</v>
      </c>
      <c r="E29" s="52">
        <v>0</v>
      </c>
      <c r="F29" s="52">
        <v>0</v>
      </c>
      <c r="G29" s="52">
        <v>0</v>
      </c>
      <c r="H29" s="52">
        <v>36552</v>
      </c>
      <c r="I29" s="53">
        <f t="shared" si="1"/>
        <v>0.12293824835194403</v>
      </c>
      <c r="J29" s="50">
        <f t="shared" si="2"/>
        <v>36552</v>
      </c>
      <c r="K29" s="49">
        <f t="shared" si="3"/>
        <v>0</v>
      </c>
      <c r="L29" s="50">
        <v>0</v>
      </c>
      <c r="M29" s="54">
        <f>(N29*M28)/N28</f>
        <v>0.82016821558518227</v>
      </c>
      <c r="N29" s="55">
        <f t="shared" si="4"/>
        <v>297320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40</v>
      </c>
      <c r="B30" s="57">
        <f t="shared" ref="B30:N30" si="5">B28-B29</f>
        <v>2.210820457396212E-2</v>
      </c>
      <c r="C30" s="58">
        <f t="shared" si="5"/>
        <v>65191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-2.210820457396212E-2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0.17983178441481773</v>
      </c>
      <c r="N30" s="64">
        <f t="shared" si="5"/>
        <v>65191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366" t="s">
        <v>369</v>
      </c>
      <c r="D32" s="367"/>
      <c r="E32" s="367"/>
      <c r="F32" s="65"/>
      <c r="G32" s="66"/>
      <c r="H32" s="66"/>
      <c r="I32" s="67"/>
      <c r="J32" s="366" t="s">
        <v>370</v>
      </c>
      <c r="K32" s="367"/>
      <c r="L32" s="367"/>
      <c r="M32" s="367"/>
      <c r="N32" s="367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50" t="s">
        <v>43</v>
      </c>
      <c r="H33" s="351"/>
      <c r="I33" s="13"/>
      <c r="J33" s="350" t="s">
        <v>44</v>
      </c>
      <c r="K33" s="351"/>
      <c r="L33" s="351"/>
      <c r="M33" s="351"/>
      <c r="N33" s="35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tabSelected="1" topLeftCell="C179" zoomScaleNormal="100" workbookViewId="0">
      <selection activeCell="H185" sqref="H185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 x14ac:dyDescent="0.25">
      <c r="A1" s="369" t="s">
        <v>45</v>
      </c>
      <c r="B1" s="351"/>
      <c r="C1" s="351"/>
      <c r="D1" s="351"/>
      <c r="E1" s="35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 t="s">
        <v>343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 t="s">
        <v>344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1" t="s">
        <v>364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30.75" customHeight="1" x14ac:dyDescent="0.25">
      <c r="A5" s="3" t="str">
        <f>Фінансування!A15</f>
        <v>Дата завершення проєкту:</v>
      </c>
      <c r="B5" s="83"/>
      <c r="C5" s="1" t="s">
        <v>345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370" t="s">
        <v>46</v>
      </c>
      <c r="B7" s="371" t="s">
        <v>47</v>
      </c>
      <c r="C7" s="373" t="s">
        <v>48</v>
      </c>
      <c r="D7" s="375" t="s">
        <v>49</v>
      </c>
      <c r="E7" s="368" t="s">
        <v>50</v>
      </c>
      <c r="F7" s="363"/>
      <c r="G7" s="363"/>
      <c r="H7" s="363"/>
      <c r="I7" s="363"/>
      <c r="J7" s="364"/>
      <c r="K7" s="368" t="s">
        <v>51</v>
      </c>
      <c r="L7" s="363"/>
      <c r="M7" s="363"/>
      <c r="N7" s="363"/>
      <c r="O7" s="363"/>
      <c r="P7" s="364"/>
      <c r="Q7" s="368" t="s">
        <v>52</v>
      </c>
      <c r="R7" s="363"/>
      <c r="S7" s="363"/>
      <c r="T7" s="363"/>
      <c r="U7" s="363"/>
      <c r="V7" s="364"/>
      <c r="W7" s="388" t="s">
        <v>53</v>
      </c>
      <c r="X7" s="363"/>
      <c r="Y7" s="363"/>
      <c r="Z7" s="364"/>
      <c r="AA7" s="389" t="s">
        <v>54</v>
      </c>
      <c r="AB7" s="1"/>
      <c r="AC7" s="1"/>
      <c r="AD7" s="1"/>
      <c r="AE7" s="1"/>
      <c r="AF7" s="1"/>
      <c r="AG7" s="1"/>
    </row>
    <row r="8" spans="1:33" ht="42" customHeight="1" x14ac:dyDescent="0.25">
      <c r="A8" s="360"/>
      <c r="B8" s="372"/>
      <c r="C8" s="374"/>
      <c r="D8" s="376"/>
      <c r="E8" s="382" t="s">
        <v>55</v>
      </c>
      <c r="F8" s="363"/>
      <c r="G8" s="364"/>
      <c r="H8" s="382" t="s">
        <v>56</v>
      </c>
      <c r="I8" s="363"/>
      <c r="J8" s="364"/>
      <c r="K8" s="382" t="s">
        <v>55</v>
      </c>
      <c r="L8" s="363"/>
      <c r="M8" s="364"/>
      <c r="N8" s="382" t="s">
        <v>56</v>
      </c>
      <c r="O8" s="363"/>
      <c r="P8" s="364"/>
      <c r="Q8" s="382" t="s">
        <v>55</v>
      </c>
      <c r="R8" s="363"/>
      <c r="S8" s="364"/>
      <c r="T8" s="382" t="s">
        <v>56</v>
      </c>
      <c r="U8" s="363"/>
      <c r="V8" s="364"/>
      <c r="W8" s="389" t="s">
        <v>57</v>
      </c>
      <c r="X8" s="389" t="s">
        <v>58</v>
      </c>
      <c r="Y8" s="388" t="s">
        <v>59</v>
      </c>
      <c r="Z8" s="364"/>
      <c r="AA8" s="360"/>
      <c r="AB8" s="1"/>
      <c r="AC8" s="1"/>
      <c r="AD8" s="1"/>
      <c r="AE8" s="1"/>
      <c r="AF8" s="1"/>
      <c r="AG8" s="1"/>
    </row>
    <row r="9" spans="1:33" ht="30" customHeight="1" x14ac:dyDescent="0.25">
      <c r="A9" s="360"/>
      <c r="B9" s="372"/>
      <c r="C9" s="374"/>
      <c r="D9" s="376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61"/>
      <c r="X9" s="361"/>
      <c r="Y9" s="87" t="s">
        <v>69</v>
      </c>
      <c r="Z9" s="88" t="s">
        <v>20</v>
      </c>
      <c r="AA9" s="361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5">
      <c r="A13" s="108" t="s">
        <v>74</v>
      </c>
      <c r="B13" s="109" t="s">
        <v>75</v>
      </c>
      <c r="C13" s="110" t="s">
        <v>76</v>
      </c>
      <c r="D13" s="111"/>
      <c r="E13" s="112">
        <f>SUM(E14:E16)</f>
        <v>8</v>
      </c>
      <c r="F13" s="113"/>
      <c r="G13" s="114">
        <f t="shared" ref="G13:H13" si="0">SUM(G14:G16)</f>
        <v>0</v>
      </c>
      <c r="H13" s="112">
        <f t="shared" si="0"/>
        <v>8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5">
      <c r="A14" s="119" t="s">
        <v>77</v>
      </c>
      <c r="B14" s="120" t="s">
        <v>78</v>
      </c>
      <c r="C14" s="121" t="s">
        <v>365</v>
      </c>
      <c r="D14" s="122" t="s">
        <v>80</v>
      </c>
      <c r="E14" s="123">
        <v>4</v>
      </c>
      <c r="F14" s="124">
        <v>0</v>
      </c>
      <c r="G14" s="125">
        <f t="shared" ref="G14:G16" si="8">E14*F14</f>
        <v>0</v>
      </c>
      <c r="H14" s="123">
        <v>4</v>
      </c>
      <c r="I14" s="124">
        <v>0</v>
      </c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5">
      <c r="A15" s="119" t="s">
        <v>77</v>
      </c>
      <c r="B15" s="120" t="s">
        <v>81</v>
      </c>
      <c r="C15" s="121" t="s">
        <v>366</v>
      </c>
      <c r="D15" s="122" t="s">
        <v>80</v>
      </c>
      <c r="E15" s="123">
        <v>4</v>
      </c>
      <c r="F15" s="124">
        <v>0</v>
      </c>
      <c r="G15" s="125">
        <f t="shared" si="8"/>
        <v>0</v>
      </c>
      <c r="H15" s="123">
        <v>4</v>
      </c>
      <c r="I15" s="124">
        <v>0</v>
      </c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5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5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5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5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5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5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5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5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5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5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5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5">
      <c r="A27" s="119" t="s">
        <v>77</v>
      </c>
      <c r="B27" s="120" t="s">
        <v>98</v>
      </c>
      <c r="C27" s="121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5">
      <c r="A28" s="132" t="s">
        <v>77</v>
      </c>
      <c r="B28" s="154" t="s">
        <v>100</v>
      </c>
      <c r="C28" s="163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5">
      <c r="A29" s="108" t="s">
        <v>74</v>
      </c>
      <c r="B29" s="155" t="s">
        <v>101</v>
      </c>
      <c r="C29" s="140" t="s">
        <v>102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5">
      <c r="A30" s="119" t="s">
        <v>77</v>
      </c>
      <c r="B30" s="157" t="s">
        <v>103</v>
      </c>
      <c r="C30" s="121" t="s">
        <v>91</v>
      </c>
      <c r="D30" s="122" t="s">
        <v>80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5">
      <c r="A31" s="119" t="s">
        <v>77</v>
      </c>
      <c r="B31" s="120" t="s">
        <v>104</v>
      </c>
      <c r="C31" s="121" t="s">
        <v>91</v>
      </c>
      <c r="D31" s="122" t="s">
        <v>80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5">
      <c r="A32" s="132" t="s">
        <v>77</v>
      </c>
      <c r="B32" s="133" t="s">
        <v>105</v>
      </c>
      <c r="C32" s="164" t="s">
        <v>91</v>
      </c>
      <c r="D32" s="134" t="s">
        <v>80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5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5">
      <c r="A33" s="166" t="s">
        <v>106</v>
      </c>
      <c r="B33" s="167"/>
      <c r="C33" s="168"/>
      <c r="D33" s="169"/>
      <c r="E33" s="170"/>
      <c r="F33" s="171"/>
      <c r="G33" s="172">
        <f>G13+G17+G21+G25+G29</f>
        <v>0</v>
      </c>
      <c r="H33" s="123"/>
      <c r="I33" s="171"/>
      <c r="J33" s="172">
        <f>J13+J17+J21+J25+J29</f>
        <v>0</v>
      </c>
      <c r="K33" s="170"/>
      <c r="L33" s="173"/>
      <c r="M33" s="172">
        <f>M13+M17+M21+M25+M29</f>
        <v>0</v>
      </c>
      <c r="N33" s="170"/>
      <c r="O33" s="173"/>
      <c r="P33" s="172">
        <f>P13+P17+P21+P25+P29</f>
        <v>0</v>
      </c>
      <c r="Q33" s="170"/>
      <c r="R33" s="173"/>
      <c r="S33" s="172">
        <f>S13+S17+S21+S25+S29</f>
        <v>0</v>
      </c>
      <c r="T33" s="170"/>
      <c r="U33" s="173"/>
      <c r="V33" s="172">
        <f t="shared" ref="V33:X33" si="72">V13+V17+V21+V25+V29</f>
        <v>0</v>
      </c>
      <c r="W33" s="172">
        <f t="shared" si="72"/>
        <v>0</v>
      </c>
      <c r="X33" s="174">
        <f t="shared" si="72"/>
        <v>0</v>
      </c>
      <c r="Y33" s="175">
        <f t="shared" si="6"/>
        <v>0</v>
      </c>
      <c r="Z33" s="176" t="e">
        <f t="shared" si="7"/>
        <v>#DIV/0!</v>
      </c>
      <c r="AA33" s="177"/>
      <c r="AB33" s="6"/>
      <c r="AC33" s="7"/>
      <c r="AD33" s="7"/>
      <c r="AE33" s="7"/>
      <c r="AF33" s="7"/>
      <c r="AG33" s="7"/>
    </row>
    <row r="34" spans="1:33" ht="30" customHeight="1" x14ac:dyDescent="0.25">
      <c r="A34" s="178" t="s">
        <v>72</v>
      </c>
      <c r="B34" s="179">
        <v>2</v>
      </c>
      <c r="C34" s="180" t="s">
        <v>107</v>
      </c>
      <c r="D34" s="18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2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5">
      <c r="A35" s="108" t="s">
        <v>74</v>
      </c>
      <c r="B35" s="155" t="s">
        <v>108</v>
      </c>
      <c r="C35" s="110" t="s">
        <v>109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3">
        <f t="shared" si="78"/>
        <v>0</v>
      </c>
      <c r="Y35" s="143">
        <f t="shared" ref="Y35:Y47" si="79">W35-X35</f>
        <v>0</v>
      </c>
      <c r="Z35" s="184" t="e">
        <f t="shared" ref="Z35:Z47" si="80">Y35/W35</f>
        <v>#DIV/0!</v>
      </c>
      <c r="AA35" s="117"/>
      <c r="AB35" s="185"/>
      <c r="AC35" s="118"/>
      <c r="AD35" s="118"/>
      <c r="AE35" s="118"/>
      <c r="AF35" s="118"/>
      <c r="AG35" s="118"/>
    </row>
    <row r="36" spans="1:33" ht="30" customHeight="1" x14ac:dyDescent="0.25">
      <c r="A36" s="119" t="s">
        <v>77</v>
      </c>
      <c r="B36" s="120" t="s">
        <v>110</v>
      </c>
      <c r="C36" s="121" t="s">
        <v>111</v>
      </c>
      <c r="D36" s="122" t="s">
        <v>112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5">
      <c r="A37" s="119" t="s">
        <v>77</v>
      </c>
      <c r="B37" s="120" t="s">
        <v>113</v>
      </c>
      <c r="C37" s="121" t="s">
        <v>111</v>
      </c>
      <c r="D37" s="122" t="s">
        <v>112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5">
      <c r="A38" s="147" t="s">
        <v>77</v>
      </c>
      <c r="B38" s="154" t="s">
        <v>114</v>
      </c>
      <c r="C38" s="121" t="s">
        <v>111</v>
      </c>
      <c r="D38" s="148" t="s">
        <v>112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5">
      <c r="A39" s="108" t="s">
        <v>74</v>
      </c>
      <c r="B39" s="155" t="s">
        <v>115</v>
      </c>
      <c r="C39" s="153" t="s">
        <v>116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6">
        <f t="shared" si="79"/>
        <v>0</v>
      </c>
      <c r="Z39" s="186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5">
      <c r="A40" s="119" t="s">
        <v>77</v>
      </c>
      <c r="B40" s="120" t="s">
        <v>117</v>
      </c>
      <c r="C40" s="121" t="s">
        <v>118</v>
      </c>
      <c r="D40" s="122" t="s">
        <v>119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5">
      <c r="A41" s="119" t="s">
        <v>77</v>
      </c>
      <c r="B41" s="120" t="s">
        <v>120</v>
      </c>
      <c r="C41" s="187" t="s">
        <v>118</v>
      </c>
      <c r="D41" s="122" t="s">
        <v>119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5">
      <c r="A42" s="147" t="s">
        <v>77</v>
      </c>
      <c r="B42" s="154" t="s">
        <v>121</v>
      </c>
      <c r="C42" s="188" t="s">
        <v>118</v>
      </c>
      <c r="D42" s="148" t="s">
        <v>119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5">
      <c r="A43" s="108" t="s">
        <v>74</v>
      </c>
      <c r="B43" s="155" t="s">
        <v>122</v>
      </c>
      <c r="C43" s="153" t="s">
        <v>123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5">
      <c r="A44" s="119" t="s">
        <v>77</v>
      </c>
      <c r="B44" s="120" t="s">
        <v>124</v>
      </c>
      <c r="C44" s="121" t="s">
        <v>125</v>
      </c>
      <c r="D44" s="122" t="s">
        <v>119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5">
      <c r="A45" s="119" t="s">
        <v>77</v>
      </c>
      <c r="B45" s="120" t="s">
        <v>126</v>
      </c>
      <c r="C45" s="121" t="s">
        <v>127</v>
      </c>
      <c r="D45" s="122" t="s">
        <v>119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5">
      <c r="A46" s="132" t="s">
        <v>77</v>
      </c>
      <c r="B46" s="133" t="s">
        <v>128</v>
      </c>
      <c r="C46" s="164" t="s">
        <v>125</v>
      </c>
      <c r="D46" s="134" t="s">
        <v>119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5">
      <c r="A47" s="166" t="s">
        <v>129</v>
      </c>
      <c r="B47" s="167"/>
      <c r="C47" s="168"/>
      <c r="D47" s="169"/>
      <c r="E47" s="173">
        <f>E43+E39+E35</f>
        <v>0</v>
      </c>
      <c r="F47" s="189"/>
      <c r="G47" s="172">
        <f t="shared" ref="G47:H47" si="117">G43+G39+G35</f>
        <v>0</v>
      </c>
      <c r="H47" s="173">
        <f t="shared" si="117"/>
        <v>0</v>
      </c>
      <c r="I47" s="189"/>
      <c r="J47" s="172">
        <f t="shared" ref="J47:K47" si="118">J43+J39+J35</f>
        <v>0</v>
      </c>
      <c r="K47" s="190">
        <f t="shared" si="118"/>
        <v>0</v>
      </c>
      <c r="L47" s="189"/>
      <c r="M47" s="172">
        <f t="shared" ref="M47:N47" si="119">M43+M39+M35</f>
        <v>0</v>
      </c>
      <c r="N47" s="190">
        <f t="shared" si="119"/>
        <v>0</v>
      </c>
      <c r="O47" s="189"/>
      <c r="P47" s="172">
        <f t="shared" ref="P47:Q47" si="120">P43+P39+P35</f>
        <v>0</v>
      </c>
      <c r="Q47" s="190">
        <f t="shared" si="120"/>
        <v>0</v>
      </c>
      <c r="R47" s="189"/>
      <c r="S47" s="172">
        <f t="shared" ref="S47:T47" si="121">S43+S39+S35</f>
        <v>0</v>
      </c>
      <c r="T47" s="190">
        <f t="shared" si="121"/>
        <v>0</v>
      </c>
      <c r="U47" s="189"/>
      <c r="V47" s="172">
        <f t="shared" ref="V47:X47" si="122">V43+V39+V35</f>
        <v>0</v>
      </c>
      <c r="W47" s="191">
        <f t="shared" si="122"/>
        <v>0</v>
      </c>
      <c r="X47" s="191">
        <f t="shared" si="122"/>
        <v>0</v>
      </c>
      <c r="Y47" s="191">
        <f t="shared" si="79"/>
        <v>0</v>
      </c>
      <c r="Z47" s="191" t="e">
        <f t="shared" si="80"/>
        <v>#DIV/0!</v>
      </c>
      <c r="AA47" s="177"/>
      <c r="AB47" s="7"/>
      <c r="AC47" s="7"/>
      <c r="AD47" s="7"/>
      <c r="AE47" s="7"/>
      <c r="AF47" s="7"/>
      <c r="AG47" s="7"/>
    </row>
    <row r="48" spans="1:33" ht="30" customHeight="1" x14ac:dyDescent="0.25">
      <c r="A48" s="178" t="s">
        <v>72</v>
      </c>
      <c r="B48" s="179">
        <v>3</v>
      </c>
      <c r="C48" s="180" t="s">
        <v>130</v>
      </c>
      <c r="D48" s="181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5">
      <c r="A49" s="108" t="s">
        <v>74</v>
      </c>
      <c r="B49" s="155" t="s">
        <v>131</v>
      </c>
      <c r="C49" s="110" t="s">
        <v>132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5">
      <c r="A50" s="119" t="s">
        <v>77</v>
      </c>
      <c r="B50" s="120" t="s">
        <v>133</v>
      </c>
      <c r="C50" s="187" t="s">
        <v>134</v>
      </c>
      <c r="D50" s="122" t="s">
        <v>112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25">
      <c r="A51" s="119" t="s">
        <v>77</v>
      </c>
      <c r="B51" s="120" t="s">
        <v>135</v>
      </c>
      <c r="C51" s="187" t="s">
        <v>136</v>
      </c>
      <c r="D51" s="122" t="s">
        <v>112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25">
      <c r="A52" s="132" t="s">
        <v>77</v>
      </c>
      <c r="B52" s="133" t="s">
        <v>137</v>
      </c>
      <c r="C52" s="163" t="s">
        <v>138</v>
      </c>
      <c r="D52" s="134" t="s">
        <v>112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5">
      <c r="A53" s="108" t="s">
        <v>74</v>
      </c>
      <c r="B53" s="155" t="s">
        <v>139</v>
      </c>
      <c r="C53" s="140" t="s">
        <v>140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5">
      <c r="A54" s="119" t="s">
        <v>77</v>
      </c>
      <c r="B54" s="120" t="s">
        <v>141</v>
      </c>
      <c r="C54" s="187" t="s">
        <v>142</v>
      </c>
      <c r="D54" s="122" t="s">
        <v>143</v>
      </c>
      <c r="E54" s="383" t="s">
        <v>144</v>
      </c>
      <c r="F54" s="384"/>
      <c r="G54" s="385"/>
      <c r="H54" s="383" t="s">
        <v>144</v>
      </c>
      <c r="I54" s="384"/>
      <c r="J54" s="385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5">
      <c r="A55" s="132" t="s">
        <v>77</v>
      </c>
      <c r="B55" s="133" t="s">
        <v>145</v>
      </c>
      <c r="C55" s="163" t="s">
        <v>146</v>
      </c>
      <c r="D55" s="134" t="s">
        <v>143</v>
      </c>
      <c r="E55" s="354"/>
      <c r="F55" s="386"/>
      <c r="G55" s="355"/>
      <c r="H55" s="354"/>
      <c r="I55" s="386"/>
      <c r="J55" s="355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5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25">
      <c r="A56" s="166" t="s">
        <v>147</v>
      </c>
      <c r="B56" s="167"/>
      <c r="C56" s="168"/>
      <c r="D56" s="169"/>
      <c r="E56" s="173">
        <f>E49</f>
        <v>0</v>
      </c>
      <c r="F56" s="189"/>
      <c r="G56" s="172">
        <f t="shared" ref="G56:H56" si="149">G49</f>
        <v>0</v>
      </c>
      <c r="H56" s="173">
        <f t="shared" si="149"/>
        <v>0</v>
      </c>
      <c r="I56" s="189"/>
      <c r="J56" s="172">
        <f>J49</f>
        <v>0</v>
      </c>
      <c r="K56" s="190">
        <f>K53+K49</f>
        <v>0</v>
      </c>
      <c r="L56" s="189"/>
      <c r="M56" s="172">
        <f t="shared" ref="M56:N56" si="150">M53+M49</f>
        <v>0</v>
      </c>
      <c r="N56" s="190">
        <f t="shared" si="150"/>
        <v>0</v>
      </c>
      <c r="O56" s="189"/>
      <c r="P56" s="172">
        <f t="shared" ref="P56:Q56" si="151">P53+P49</f>
        <v>0</v>
      </c>
      <c r="Q56" s="190">
        <f t="shared" si="151"/>
        <v>0</v>
      </c>
      <c r="R56" s="189"/>
      <c r="S56" s="172">
        <f t="shared" ref="S56:T56" si="152">S53+S49</f>
        <v>0</v>
      </c>
      <c r="T56" s="190">
        <f t="shared" si="152"/>
        <v>0</v>
      </c>
      <c r="U56" s="189"/>
      <c r="V56" s="172">
        <f t="shared" ref="V56:X56" si="153">V53+V49</f>
        <v>0</v>
      </c>
      <c r="W56" s="191">
        <f t="shared" si="153"/>
        <v>0</v>
      </c>
      <c r="X56" s="191">
        <f t="shared" si="153"/>
        <v>0</v>
      </c>
      <c r="Y56" s="191">
        <f t="shared" si="129"/>
        <v>0</v>
      </c>
      <c r="Z56" s="191" t="e">
        <f t="shared" si="130"/>
        <v>#DIV/0!</v>
      </c>
      <c r="AA56" s="177"/>
      <c r="AB56" s="131"/>
      <c r="AC56" s="131"/>
      <c r="AD56" s="131"/>
      <c r="AE56" s="7"/>
      <c r="AF56" s="7"/>
      <c r="AG56" s="7"/>
    </row>
    <row r="57" spans="1:33" ht="30" customHeight="1" x14ac:dyDescent="0.25">
      <c r="A57" s="178" t="s">
        <v>72</v>
      </c>
      <c r="B57" s="179">
        <v>4</v>
      </c>
      <c r="C57" s="180" t="s">
        <v>148</v>
      </c>
      <c r="D57" s="181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2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25">
      <c r="A58" s="108" t="s">
        <v>74</v>
      </c>
      <c r="B58" s="155" t="s">
        <v>149</v>
      </c>
      <c r="C58" s="192" t="s">
        <v>150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3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25">
      <c r="A59" s="119" t="s">
        <v>77</v>
      </c>
      <c r="B59" s="120" t="s">
        <v>151</v>
      </c>
      <c r="C59" s="187" t="s">
        <v>152</v>
      </c>
      <c r="D59" s="194" t="s">
        <v>153</v>
      </c>
      <c r="E59" s="195"/>
      <c r="F59" s="196"/>
      <c r="G59" s="197">
        <f t="shared" ref="G59:G61" si="162">E59*F59</f>
        <v>0</v>
      </c>
      <c r="H59" s="195"/>
      <c r="I59" s="196"/>
      <c r="J59" s="197">
        <f t="shared" ref="J59:J61" si="163">H59*I59</f>
        <v>0</v>
      </c>
      <c r="K59" s="123"/>
      <c r="L59" s="196"/>
      <c r="M59" s="125">
        <f t="shared" ref="M59:M61" si="164">K59*L59</f>
        <v>0</v>
      </c>
      <c r="N59" s="123"/>
      <c r="O59" s="196"/>
      <c r="P59" s="125">
        <f t="shared" ref="P59:P61" si="165">N59*O59</f>
        <v>0</v>
      </c>
      <c r="Q59" s="123"/>
      <c r="R59" s="196"/>
      <c r="S59" s="125">
        <f t="shared" ref="S59:S61" si="166">Q59*R59</f>
        <v>0</v>
      </c>
      <c r="T59" s="123"/>
      <c r="U59" s="196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25">
      <c r="A60" s="119" t="s">
        <v>77</v>
      </c>
      <c r="B60" s="120" t="s">
        <v>154</v>
      </c>
      <c r="C60" s="187" t="s">
        <v>152</v>
      </c>
      <c r="D60" s="194" t="s">
        <v>153</v>
      </c>
      <c r="E60" s="195"/>
      <c r="F60" s="196"/>
      <c r="G60" s="197">
        <f t="shared" si="162"/>
        <v>0</v>
      </c>
      <c r="H60" s="195"/>
      <c r="I60" s="196"/>
      <c r="J60" s="197">
        <f t="shared" si="163"/>
        <v>0</v>
      </c>
      <c r="K60" s="123"/>
      <c r="L60" s="196"/>
      <c r="M60" s="125">
        <f t="shared" si="164"/>
        <v>0</v>
      </c>
      <c r="N60" s="123"/>
      <c r="O60" s="196"/>
      <c r="P60" s="125">
        <f t="shared" si="165"/>
        <v>0</v>
      </c>
      <c r="Q60" s="123"/>
      <c r="R60" s="196"/>
      <c r="S60" s="125">
        <f t="shared" si="166"/>
        <v>0</v>
      </c>
      <c r="T60" s="123"/>
      <c r="U60" s="196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25">
      <c r="A61" s="147" t="s">
        <v>77</v>
      </c>
      <c r="B61" s="133" t="s">
        <v>155</v>
      </c>
      <c r="C61" s="163" t="s">
        <v>152</v>
      </c>
      <c r="D61" s="194" t="s">
        <v>153</v>
      </c>
      <c r="E61" s="198"/>
      <c r="F61" s="199"/>
      <c r="G61" s="200">
        <f t="shared" si="162"/>
        <v>0</v>
      </c>
      <c r="H61" s="198"/>
      <c r="I61" s="199"/>
      <c r="J61" s="200">
        <f t="shared" si="163"/>
        <v>0</v>
      </c>
      <c r="K61" s="135"/>
      <c r="L61" s="199"/>
      <c r="M61" s="137">
        <f t="shared" si="164"/>
        <v>0</v>
      </c>
      <c r="N61" s="135"/>
      <c r="O61" s="199"/>
      <c r="P61" s="137">
        <f t="shared" si="165"/>
        <v>0</v>
      </c>
      <c r="Q61" s="135"/>
      <c r="R61" s="199"/>
      <c r="S61" s="137">
        <f t="shared" si="166"/>
        <v>0</v>
      </c>
      <c r="T61" s="135"/>
      <c r="U61" s="199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25">
      <c r="A62" s="108" t="s">
        <v>74</v>
      </c>
      <c r="B62" s="155" t="s">
        <v>156</v>
      </c>
      <c r="C62" s="153" t="s">
        <v>157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25">
      <c r="A63" s="119" t="s">
        <v>77</v>
      </c>
      <c r="B63" s="120" t="s">
        <v>158</v>
      </c>
      <c r="C63" s="201" t="s">
        <v>159</v>
      </c>
      <c r="D63" s="202" t="s">
        <v>160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25">
      <c r="A64" s="119" t="s">
        <v>77</v>
      </c>
      <c r="B64" s="120" t="s">
        <v>161</v>
      </c>
      <c r="C64" s="201" t="s">
        <v>134</v>
      </c>
      <c r="D64" s="202" t="s">
        <v>160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25">
      <c r="A65" s="132" t="s">
        <v>77</v>
      </c>
      <c r="B65" s="154" t="s">
        <v>162</v>
      </c>
      <c r="C65" s="203" t="s">
        <v>136</v>
      </c>
      <c r="D65" s="202" t="s">
        <v>160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25">
      <c r="A66" s="108" t="s">
        <v>74</v>
      </c>
      <c r="B66" s="155" t="s">
        <v>163</v>
      </c>
      <c r="C66" s="153" t="s">
        <v>164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25">
      <c r="A67" s="119" t="s">
        <v>77</v>
      </c>
      <c r="B67" s="120" t="s">
        <v>165</v>
      </c>
      <c r="C67" s="201" t="s">
        <v>166</v>
      </c>
      <c r="D67" s="202" t="s">
        <v>167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25">
      <c r="A68" s="119" t="s">
        <v>77</v>
      </c>
      <c r="B68" s="120" t="s">
        <v>168</v>
      </c>
      <c r="C68" s="201" t="s">
        <v>169</v>
      </c>
      <c r="D68" s="202" t="s">
        <v>167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5">
      <c r="A69" s="132" t="s">
        <v>77</v>
      </c>
      <c r="B69" s="154" t="s">
        <v>170</v>
      </c>
      <c r="C69" s="203" t="s">
        <v>171</v>
      </c>
      <c r="D69" s="204" t="s">
        <v>167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25">
      <c r="A70" s="108" t="s">
        <v>74</v>
      </c>
      <c r="B70" s="155" t="s">
        <v>172</v>
      </c>
      <c r="C70" s="153" t="s">
        <v>173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25">
      <c r="A71" s="119" t="s">
        <v>77</v>
      </c>
      <c r="B71" s="120" t="s">
        <v>174</v>
      </c>
      <c r="C71" s="187" t="s">
        <v>175</v>
      </c>
      <c r="D71" s="202" t="s">
        <v>112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25">
      <c r="A72" s="119" t="s">
        <v>77</v>
      </c>
      <c r="B72" s="120" t="s">
        <v>176</v>
      </c>
      <c r="C72" s="187" t="s">
        <v>175</v>
      </c>
      <c r="D72" s="202" t="s">
        <v>112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25">
      <c r="A73" s="132" t="s">
        <v>77</v>
      </c>
      <c r="B73" s="133" t="s">
        <v>177</v>
      </c>
      <c r="C73" s="163" t="s">
        <v>175</v>
      </c>
      <c r="D73" s="204" t="s">
        <v>112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25">
      <c r="A74" s="108" t="s">
        <v>74</v>
      </c>
      <c r="B74" s="155" t="s">
        <v>178</v>
      </c>
      <c r="C74" s="153" t="s">
        <v>179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25">
      <c r="A75" s="119" t="s">
        <v>77</v>
      </c>
      <c r="B75" s="120" t="s">
        <v>180</v>
      </c>
      <c r="C75" s="187" t="s">
        <v>175</v>
      </c>
      <c r="D75" s="202" t="s">
        <v>112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25">
      <c r="A76" s="119" t="s">
        <v>77</v>
      </c>
      <c r="B76" s="120" t="s">
        <v>181</v>
      </c>
      <c r="C76" s="187" t="s">
        <v>175</v>
      </c>
      <c r="D76" s="202" t="s">
        <v>112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25">
      <c r="A77" s="132" t="s">
        <v>77</v>
      </c>
      <c r="B77" s="154" t="s">
        <v>182</v>
      </c>
      <c r="C77" s="163" t="s">
        <v>175</v>
      </c>
      <c r="D77" s="204" t="s">
        <v>112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5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25">
      <c r="A78" s="166" t="s">
        <v>183</v>
      </c>
      <c r="B78" s="167"/>
      <c r="C78" s="168"/>
      <c r="D78" s="169"/>
      <c r="E78" s="173">
        <f>E74+E70+E66+E62+E58</f>
        <v>0</v>
      </c>
      <c r="F78" s="189"/>
      <c r="G78" s="172">
        <f t="shared" ref="G78:H78" si="226">G74+G70+G66+G62+G58</f>
        <v>0</v>
      </c>
      <c r="H78" s="173">
        <f t="shared" si="226"/>
        <v>0</v>
      </c>
      <c r="I78" s="189"/>
      <c r="J78" s="172">
        <f t="shared" ref="J78:K78" si="227">J74+J70+J66+J62+J58</f>
        <v>0</v>
      </c>
      <c r="K78" s="190">
        <f t="shared" si="227"/>
        <v>0</v>
      </c>
      <c r="L78" s="189"/>
      <c r="M78" s="172">
        <f t="shared" ref="M78:N78" si="228">M74+M70+M66+M62+M58</f>
        <v>0</v>
      </c>
      <c r="N78" s="190">
        <f t="shared" si="228"/>
        <v>0</v>
      </c>
      <c r="O78" s="189"/>
      <c r="P78" s="172">
        <f t="shared" ref="P78:Q78" si="229">P74+P70+P66+P62+P58</f>
        <v>0</v>
      </c>
      <c r="Q78" s="190">
        <f t="shared" si="229"/>
        <v>0</v>
      </c>
      <c r="R78" s="189"/>
      <c r="S78" s="172">
        <f t="shared" ref="S78:T78" si="230">S74+S70+S66+S62+S58</f>
        <v>0</v>
      </c>
      <c r="T78" s="190">
        <f t="shared" si="230"/>
        <v>0</v>
      </c>
      <c r="U78" s="189"/>
      <c r="V78" s="172">
        <f t="shared" ref="V78:X78" si="231">V74+V70+V66+V62+V58</f>
        <v>0</v>
      </c>
      <c r="W78" s="191">
        <f t="shared" si="231"/>
        <v>0</v>
      </c>
      <c r="X78" s="205">
        <f t="shared" si="231"/>
        <v>0</v>
      </c>
      <c r="Y78" s="206">
        <f t="shared" si="160"/>
        <v>0</v>
      </c>
      <c r="Z78" s="206" t="e">
        <f t="shared" si="161"/>
        <v>#DIV/0!</v>
      </c>
      <c r="AA78" s="177"/>
      <c r="AB78" s="7"/>
      <c r="AC78" s="7"/>
      <c r="AD78" s="7"/>
      <c r="AE78" s="7"/>
      <c r="AF78" s="7"/>
      <c r="AG78" s="7"/>
    </row>
    <row r="79" spans="1:33" ht="30" customHeight="1" x14ac:dyDescent="0.25">
      <c r="A79" s="207" t="s">
        <v>72</v>
      </c>
      <c r="B79" s="208">
        <v>5</v>
      </c>
      <c r="C79" s="209" t="s">
        <v>184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0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25">
      <c r="A80" s="108" t="s">
        <v>74</v>
      </c>
      <c r="B80" s="155" t="s">
        <v>185</v>
      </c>
      <c r="C80" s="140" t="s">
        <v>186</v>
      </c>
      <c r="D80" s="141"/>
      <c r="E80" s="142">
        <f>SUM(E81:E83)</f>
        <v>70</v>
      </c>
      <c r="F80" s="143"/>
      <c r="G80" s="144">
        <f t="shared" ref="G80:H80" si="232">SUM(G81:G83)</f>
        <v>16500</v>
      </c>
      <c r="H80" s="142">
        <f t="shared" si="232"/>
        <v>70</v>
      </c>
      <c r="I80" s="143"/>
      <c r="J80" s="144">
        <f t="shared" ref="J80:K80" si="233">SUM(J81:J83)</f>
        <v>16500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1">
        <f t="shared" si="237"/>
        <v>16500</v>
      </c>
      <c r="X80" s="211">
        <f t="shared" si="237"/>
        <v>16500</v>
      </c>
      <c r="Y80" s="211">
        <f t="shared" ref="Y80:Y92" si="238">W80-X80</f>
        <v>0</v>
      </c>
      <c r="Z80" s="116">
        <f t="shared" ref="Z80:Z92" si="239">Y80/W80</f>
        <v>0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25">
      <c r="A81" s="119" t="s">
        <v>77</v>
      </c>
      <c r="B81" s="120" t="s">
        <v>187</v>
      </c>
      <c r="C81" s="212" t="s">
        <v>188</v>
      </c>
      <c r="D81" s="202" t="s">
        <v>189</v>
      </c>
      <c r="E81" s="123">
        <v>40</v>
      </c>
      <c r="F81" s="124">
        <v>300</v>
      </c>
      <c r="G81" s="125">
        <f t="shared" ref="G81:G83" si="240">E81*F81</f>
        <v>12000</v>
      </c>
      <c r="H81" s="123">
        <v>40</v>
      </c>
      <c r="I81" s="124">
        <v>300</v>
      </c>
      <c r="J81" s="125">
        <f t="shared" ref="J81:J83" si="241">H81*I81</f>
        <v>12000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12000</v>
      </c>
      <c r="X81" s="127">
        <f t="shared" ref="X81:X83" si="247">J81+P81+V81</f>
        <v>12000</v>
      </c>
      <c r="Y81" s="127">
        <f t="shared" si="238"/>
        <v>0</v>
      </c>
      <c r="Z81" s="128">
        <f t="shared" si="239"/>
        <v>0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5">
      <c r="A82" s="119" t="s">
        <v>77</v>
      </c>
      <c r="B82" s="120" t="s">
        <v>190</v>
      </c>
      <c r="C82" s="212" t="s">
        <v>188</v>
      </c>
      <c r="D82" s="202" t="s">
        <v>189</v>
      </c>
      <c r="E82" s="123">
        <v>30</v>
      </c>
      <c r="F82" s="124">
        <v>150</v>
      </c>
      <c r="G82" s="125">
        <f t="shared" si="240"/>
        <v>4500</v>
      </c>
      <c r="H82" s="123">
        <v>30</v>
      </c>
      <c r="I82" s="124">
        <v>150</v>
      </c>
      <c r="J82" s="125">
        <f t="shared" si="241"/>
        <v>4500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4500</v>
      </c>
      <c r="X82" s="127">
        <f t="shared" si="247"/>
        <v>4500</v>
      </c>
      <c r="Y82" s="127">
        <f t="shared" si="238"/>
        <v>0</v>
      </c>
      <c r="Z82" s="128">
        <f t="shared" si="239"/>
        <v>0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5">
      <c r="A83" s="132" t="s">
        <v>77</v>
      </c>
      <c r="B83" s="133" t="s">
        <v>191</v>
      </c>
      <c r="C83" s="212" t="s">
        <v>188</v>
      </c>
      <c r="D83" s="204" t="s">
        <v>189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5">
      <c r="A84" s="108" t="s">
        <v>74</v>
      </c>
      <c r="B84" s="155" t="s">
        <v>192</v>
      </c>
      <c r="C84" s="140" t="s">
        <v>193</v>
      </c>
      <c r="D84" s="213"/>
      <c r="E84" s="214">
        <f>SUM(E85:E87)</f>
        <v>0</v>
      </c>
      <c r="F84" s="143"/>
      <c r="G84" s="144">
        <f t="shared" ref="G84:H84" si="248">SUM(G85:G87)</f>
        <v>0</v>
      </c>
      <c r="H84" s="214">
        <f t="shared" si="248"/>
        <v>0</v>
      </c>
      <c r="I84" s="143"/>
      <c r="J84" s="144">
        <f t="shared" ref="J84:K84" si="249">SUM(J85:J87)</f>
        <v>0</v>
      </c>
      <c r="K84" s="214">
        <f t="shared" si="249"/>
        <v>0</v>
      </c>
      <c r="L84" s="143"/>
      <c r="M84" s="144">
        <f t="shared" ref="M84:N84" si="250">SUM(M85:M87)</f>
        <v>0</v>
      </c>
      <c r="N84" s="214">
        <f t="shared" si="250"/>
        <v>0</v>
      </c>
      <c r="O84" s="143"/>
      <c r="P84" s="144">
        <f t="shared" ref="P84:Q84" si="251">SUM(P85:P87)</f>
        <v>0</v>
      </c>
      <c r="Q84" s="214">
        <f t="shared" si="251"/>
        <v>0</v>
      </c>
      <c r="R84" s="143"/>
      <c r="S84" s="144">
        <f t="shared" ref="S84:T84" si="252">SUM(S85:S87)</f>
        <v>0</v>
      </c>
      <c r="T84" s="214">
        <f t="shared" si="252"/>
        <v>0</v>
      </c>
      <c r="U84" s="143"/>
      <c r="V84" s="144">
        <f t="shared" ref="V84:X84" si="253">SUM(V85:V87)</f>
        <v>0</v>
      </c>
      <c r="W84" s="211">
        <f t="shared" si="253"/>
        <v>0</v>
      </c>
      <c r="X84" s="211">
        <f t="shared" si="253"/>
        <v>0</v>
      </c>
      <c r="Y84" s="211">
        <f t="shared" si="238"/>
        <v>0</v>
      </c>
      <c r="Z84" s="211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25">
      <c r="A85" s="119" t="s">
        <v>77</v>
      </c>
      <c r="B85" s="120" t="s">
        <v>194</v>
      </c>
      <c r="C85" s="212" t="s">
        <v>195</v>
      </c>
      <c r="D85" s="215" t="s">
        <v>112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5">
      <c r="A86" s="119" t="s">
        <v>77</v>
      </c>
      <c r="B86" s="120" t="s">
        <v>196</v>
      </c>
      <c r="C86" s="187" t="s">
        <v>195</v>
      </c>
      <c r="D86" s="202" t="s">
        <v>112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5">
      <c r="A87" s="132" t="s">
        <v>77</v>
      </c>
      <c r="B87" s="133" t="s">
        <v>197</v>
      </c>
      <c r="C87" s="163" t="s">
        <v>195</v>
      </c>
      <c r="D87" s="204" t="s">
        <v>112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5">
      <c r="A88" s="108" t="s">
        <v>74</v>
      </c>
      <c r="B88" s="155" t="s">
        <v>198</v>
      </c>
      <c r="C88" s="216" t="s">
        <v>199</v>
      </c>
      <c r="D88" s="217"/>
      <c r="E88" s="214">
        <f>SUM(E89:E91)</f>
        <v>0</v>
      </c>
      <c r="F88" s="143"/>
      <c r="G88" s="144">
        <f t="shared" ref="G88:H88" si="262">SUM(G89:G91)</f>
        <v>0</v>
      </c>
      <c r="H88" s="214">
        <f t="shared" si="262"/>
        <v>0</v>
      </c>
      <c r="I88" s="143"/>
      <c r="J88" s="144">
        <f t="shared" ref="J88:K88" si="263">SUM(J89:J91)</f>
        <v>0</v>
      </c>
      <c r="K88" s="214">
        <f t="shared" si="263"/>
        <v>0</v>
      </c>
      <c r="L88" s="143"/>
      <c r="M88" s="144">
        <f t="shared" ref="M88:N88" si="264">SUM(M89:M91)</f>
        <v>0</v>
      </c>
      <c r="N88" s="214">
        <f t="shared" si="264"/>
        <v>0</v>
      </c>
      <c r="O88" s="143"/>
      <c r="P88" s="144">
        <f t="shared" ref="P88:Q88" si="265">SUM(P89:P91)</f>
        <v>0</v>
      </c>
      <c r="Q88" s="214">
        <f t="shared" si="265"/>
        <v>0</v>
      </c>
      <c r="R88" s="143"/>
      <c r="S88" s="144">
        <f t="shared" ref="S88:T88" si="266">SUM(S89:S91)</f>
        <v>0</v>
      </c>
      <c r="T88" s="214">
        <f t="shared" si="266"/>
        <v>0</v>
      </c>
      <c r="U88" s="143"/>
      <c r="V88" s="144">
        <f t="shared" ref="V88:X88" si="267">SUM(V89:V91)</f>
        <v>0</v>
      </c>
      <c r="W88" s="211">
        <f t="shared" si="267"/>
        <v>0</v>
      </c>
      <c r="X88" s="211">
        <f t="shared" si="267"/>
        <v>0</v>
      </c>
      <c r="Y88" s="211">
        <f t="shared" si="238"/>
        <v>0</v>
      </c>
      <c r="Z88" s="211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5">
      <c r="A89" s="119" t="s">
        <v>77</v>
      </c>
      <c r="B89" s="120" t="s">
        <v>200</v>
      </c>
      <c r="C89" s="218" t="s">
        <v>118</v>
      </c>
      <c r="D89" s="219" t="s">
        <v>119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5">
      <c r="A90" s="119" t="s">
        <v>77</v>
      </c>
      <c r="B90" s="120" t="s">
        <v>201</v>
      </c>
      <c r="C90" s="218" t="s">
        <v>118</v>
      </c>
      <c r="D90" s="219" t="s">
        <v>119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5">
      <c r="A91" s="132" t="s">
        <v>77</v>
      </c>
      <c r="B91" s="133" t="s">
        <v>202</v>
      </c>
      <c r="C91" s="220" t="s">
        <v>118</v>
      </c>
      <c r="D91" s="219" t="s">
        <v>119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25">
      <c r="A92" s="387" t="s">
        <v>203</v>
      </c>
      <c r="B92" s="363"/>
      <c r="C92" s="363"/>
      <c r="D92" s="364"/>
      <c r="E92" s="189"/>
      <c r="F92" s="189"/>
      <c r="G92" s="172">
        <f>G80+G84+G88</f>
        <v>16500</v>
      </c>
      <c r="H92" s="189"/>
      <c r="I92" s="189"/>
      <c r="J92" s="172">
        <f>J80+J84+J88</f>
        <v>16500</v>
      </c>
      <c r="K92" s="189"/>
      <c r="L92" s="189"/>
      <c r="M92" s="172">
        <f>M80+M84+M88</f>
        <v>0</v>
      </c>
      <c r="N92" s="189"/>
      <c r="O92" s="189"/>
      <c r="P92" s="172">
        <f>P80+P84+P88</f>
        <v>0</v>
      </c>
      <c r="Q92" s="189"/>
      <c r="R92" s="189"/>
      <c r="S92" s="172">
        <f>S80+S84+S88</f>
        <v>0</v>
      </c>
      <c r="T92" s="189"/>
      <c r="U92" s="189"/>
      <c r="V92" s="172">
        <f t="shared" ref="V92:X92" si="276">V80+V84+V88</f>
        <v>0</v>
      </c>
      <c r="W92" s="191">
        <f t="shared" si="276"/>
        <v>16500</v>
      </c>
      <c r="X92" s="191">
        <f t="shared" si="276"/>
        <v>16500</v>
      </c>
      <c r="Y92" s="191">
        <f t="shared" si="238"/>
        <v>0</v>
      </c>
      <c r="Z92" s="191">
        <f t="shared" si="239"/>
        <v>0</v>
      </c>
      <c r="AA92" s="177"/>
      <c r="AB92" s="5"/>
      <c r="AC92" s="7"/>
      <c r="AD92" s="7"/>
      <c r="AE92" s="7"/>
      <c r="AF92" s="7"/>
      <c r="AG92" s="7"/>
    </row>
    <row r="93" spans="1:33" ht="30" customHeight="1" x14ac:dyDescent="0.25">
      <c r="A93" s="178" t="s">
        <v>72</v>
      </c>
      <c r="B93" s="179">
        <v>6</v>
      </c>
      <c r="C93" s="180" t="s">
        <v>204</v>
      </c>
      <c r="D93" s="181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0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5">
      <c r="A94" s="108" t="s">
        <v>74</v>
      </c>
      <c r="B94" s="155" t="s">
        <v>205</v>
      </c>
      <c r="C94" s="221" t="s">
        <v>206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25">
      <c r="A95" s="119" t="s">
        <v>77</v>
      </c>
      <c r="B95" s="120" t="s">
        <v>207</v>
      </c>
      <c r="C95" s="187" t="s">
        <v>208</v>
      </c>
      <c r="D95" s="122" t="s">
        <v>112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5">
      <c r="A96" s="119" t="s">
        <v>77</v>
      </c>
      <c r="B96" s="120" t="s">
        <v>209</v>
      </c>
      <c r="C96" s="187" t="s">
        <v>208</v>
      </c>
      <c r="D96" s="122" t="s">
        <v>112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5">
      <c r="A97" s="132" t="s">
        <v>77</v>
      </c>
      <c r="B97" s="133" t="s">
        <v>210</v>
      </c>
      <c r="C97" s="163" t="s">
        <v>208</v>
      </c>
      <c r="D97" s="134" t="s">
        <v>112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5">
      <c r="A98" s="108" t="s">
        <v>72</v>
      </c>
      <c r="B98" s="155" t="s">
        <v>211</v>
      </c>
      <c r="C98" s="222" t="s">
        <v>212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25">
      <c r="A99" s="119" t="s">
        <v>77</v>
      </c>
      <c r="B99" s="120" t="s">
        <v>213</v>
      </c>
      <c r="C99" s="187" t="s">
        <v>208</v>
      </c>
      <c r="D99" s="122" t="s">
        <v>112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5">
      <c r="A100" s="119" t="s">
        <v>77</v>
      </c>
      <c r="B100" s="120" t="s">
        <v>214</v>
      </c>
      <c r="C100" s="187" t="s">
        <v>208</v>
      </c>
      <c r="D100" s="122" t="s">
        <v>112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5">
      <c r="A101" s="132" t="s">
        <v>77</v>
      </c>
      <c r="B101" s="133" t="s">
        <v>215</v>
      </c>
      <c r="C101" s="163" t="s">
        <v>208</v>
      </c>
      <c r="D101" s="134" t="s">
        <v>112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5">
      <c r="A102" s="108" t="s">
        <v>72</v>
      </c>
      <c r="B102" s="155" t="s">
        <v>216</v>
      </c>
      <c r="C102" s="222" t="s">
        <v>217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14</v>
      </c>
      <c r="O102" s="143"/>
      <c r="P102" s="144">
        <f t="shared" ref="P102:Q102" si="310">SUM(P103:P105)</f>
        <v>13552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13552</v>
      </c>
      <c r="Y102" s="144">
        <f t="shared" si="283"/>
        <v>-13552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25">
      <c r="A103" s="119" t="s">
        <v>77</v>
      </c>
      <c r="B103" s="120" t="s">
        <v>218</v>
      </c>
      <c r="C103" s="187" t="s">
        <v>367</v>
      </c>
      <c r="D103" s="122" t="s">
        <v>112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>
        <v>14</v>
      </c>
      <c r="O103" s="124">
        <v>968</v>
      </c>
      <c r="P103" s="125">
        <f t="shared" ref="P103:P105" si="316">N103*O103</f>
        <v>13552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13552</v>
      </c>
      <c r="Y103" s="127">
        <f t="shared" si="283"/>
        <v>-13552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25">
      <c r="A104" s="119" t="s">
        <v>77</v>
      </c>
      <c r="B104" s="120" t="s">
        <v>219</v>
      </c>
      <c r="C104" s="187" t="s">
        <v>208</v>
      </c>
      <c r="D104" s="122" t="s">
        <v>112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>N104*O104</f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5">
      <c r="A105" s="132" t="s">
        <v>77</v>
      </c>
      <c r="B105" s="133" t="s">
        <v>220</v>
      </c>
      <c r="C105" s="163" t="s">
        <v>208</v>
      </c>
      <c r="D105" s="134" t="s">
        <v>112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5">
        <f t="shared" si="320"/>
        <v>0</v>
      </c>
      <c r="Y105" s="165">
        <f t="shared" si="283"/>
        <v>0</v>
      </c>
      <c r="Z105" s="223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25">
      <c r="A106" s="166" t="s">
        <v>221</v>
      </c>
      <c r="B106" s="167"/>
      <c r="C106" s="168"/>
      <c r="D106" s="169"/>
      <c r="E106" s="173">
        <f>E102+E98+E94</f>
        <v>0</v>
      </c>
      <c r="F106" s="189"/>
      <c r="G106" s="172">
        <f t="shared" ref="G106:H106" si="321">G102+G98+G94</f>
        <v>0</v>
      </c>
      <c r="H106" s="173">
        <f t="shared" si="321"/>
        <v>0</v>
      </c>
      <c r="I106" s="189"/>
      <c r="J106" s="172">
        <f t="shared" ref="J106:K106" si="322">J102+J98+J94</f>
        <v>0</v>
      </c>
      <c r="K106" s="190">
        <f t="shared" si="322"/>
        <v>0</v>
      </c>
      <c r="L106" s="189"/>
      <c r="M106" s="172">
        <f t="shared" ref="M106:N106" si="323">M102+M98+M94</f>
        <v>0</v>
      </c>
      <c r="N106" s="190">
        <f t="shared" si="323"/>
        <v>14</v>
      </c>
      <c r="O106" s="189"/>
      <c r="P106" s="172">
        <f t="shared" ref="P106:Q106" si="324">P102+P98+P94</f>
        <v>13552</v>
      </c>
      <c r="Q106" s="190">
        <f t="shared" si="324"/>
        <v>0</v>
      </c>
      <c r="R106" s="189"/>
      <c r="S106" s="172">
        <f t="shared" ref="S106:T106" si="325">S102+S98+S94</f>
        <v>0</v>
      </c>
      <c r="T106" s="190">
        <f t="shared" si="325"/>
        <v>0</v>
      </c>
      <c r="U106" s="189"/>
      <c r="V106" s="174">
        <f t="shared" ref="V106:X106" si="326">V102+V98+V94</f>
        <v>0</v>
      </c>
      <c r="W106" s="224">
        <f t="shared" si="326"/>
        <v>0</v>
      </c>
      <c r="X106" s="225">
        <f t="shared" si="326"/>
        <v>13552</v>
      </c>
      <c r="Y106" s="225">
        <f t="shared" si="283"/>
        <v>-13552</v>
      </c>
      <c r="Z106" s="225" t="e">
        <f t="shared" si="284"/>
        <v>#DIV/0!</v>
      </c>
      <c r="AA106" s="226"/>
      <c r="AB106" s="7"/>
      <c r="AC106" s="7"/>
      <c r="AD106" s="7"/>
      <c r="AE106" s="7"/>
      <c r="AF106" s="7"/>
      <c r="AG106" s="7"/>
    </row>
    <row r="107" spans="1:33" ht="30" customHeight="1" x14ac:dyDescent="0.25">
      <c r="A107" s="178" t="s">
        <v>72</v>
      </c>
      <c r="B107" s="208">
        <v>7</v>
      </c>
      <c r="C107" s="180" t="s">
        <v>222</v>
      </c>
      <c r="D107" s="181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27"/>
      <c r="X107" s="227"/>
      <c r="Y107" s="182"/>
      <c r="Z107" s="227"/>
      <c r="AA107" s="228"/>
      <c r="AB107" s="7"/>
      <c r="AC107" s="7"/>
      <c r="AD107" s="7"/>
      <c r="AE107" s="7"/>
      <c r="AF107" s="7"/>
      <c r="AG107" s="7"/>
    </row>
    <row r="108" spans="1:33" ht="30" customHeight="1" x14ac:dyDescent="0.25">
      <c r="A108" s="119" t="s">
        <v>77</v>
      </c>
      <c r="B108" s="120" t="s">
        <v>223</v>
      </c>
      <c r="C108" s="187" t="s">
        <v>224</v>
      </c>
      <c r="D108" s="122" t="s">
        <v>112</v>
      </c>
      <c r="E108" s="123">
        <v>10</v>
      </c>
      <c r="F108" s="124">
        <v>2000</v>
      </c>
      <c r="G108" s="125">
        <f t="shared" ref="G108:G118" si="327">E108*F108</f>
        <v>20000</v>
      </c>
      <c r="H108" s="123">
        <v>10</v>
      </c>
      <c r="I108" s="124">
        <v>2000</v>
      </c>
      <c r="J108" s="125">
        <f t="shared" ref="J108:J118" si="328">H108*I108</f>
        <v>20000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29">
        <f t="shared" ref="V108:V118" si="332">T108*U108</f>
        <v>0</v>
      </c>
      <c r="W108" s="230">
        <f t="shared" ref="W108:W118" si="333">G108+M108+S108</f>
        <v>20000</v>
      </c>
      <c r="X108" s="231">
        <f t="shared" ref="X108:X118" si="334">J108+P108+V108</f>
        <v>20000</v>
      </c>
      <c r="Y108" s="231">
        <f t="shared" ref="Y108:Y119" si="335">W108-X108</f>
        <v>0</v>
      </c>
      <c r="Z108" s="232">
        <f t="shared" ref="Z108:Z119" si="336">Y108/W108</f>
        <v>0</v>
      </c>
      <c r="AA108" s="233"/>
      <c r="AB108" s="131"/>
      <c r="AC108" s="131"/>
      <c r="AD108" s="131"/>
      <c r="AE108" s="131"/>
      <c r="AF108" s="131"/>
      <c r="AG108" s="131"/>
    </row>
    <row r="109" spans="1:33" ht="30" customHeight="1" x14ac:dyDescent="0.25">
      <c r="A109" s="119" t="s">
        <v>77</v>
      </c>
      <c r="B109" s="120" t="s">
        <v>225</v>
      </c>
      <c r="C109" s="187" t="s">
        <v>226</v>
      </c>
      <c r="D109" s="122" t="s">
        <v>112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29">
        <f t="shared" si="332"/>
        <v>0</v>
      </c>
      <c r="W109" s="234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25">
      <c r="A110" s="119" t="s">
        <v>77</v>
      </c>
      <c r="B110" s="120" t="s">
        <v>227</v>
      </c>
      <c r="C110" s="187" t="s">
        <v>228</v>
      </c>
      <c r="D110" s="122" t="s">
        <v>112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29">
        <f t="shared" si="332"/>
        <v>0</v>
      </c>
      <c r="W110" s="234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25">
      <c r="A111" s="119" t="s">
        <v>77</v>
      </c>
      <c r="B111" s="120" t="s">
        <v>229</v>
      </c>
      <c r="C111" s="187" t="s">
        <v>230</v>
      </c>
      <c r="D111" s="122" t="s">
        <v>112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29">
        <f t="shared" si="332"/>
        <v>0</v>
      </c>
      <c r="W111" s="234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25">
      <c r="A112" s="119" t="s">
        <v>77</v>
      </c>
      <c r="B112" s="120" t="s">
        <v>231</v>
      </c>
      <c r="C112" s="187" t="s">
        <v>232</v>
      </c>
      <c r="D112" s="122" t="s">
        <v>112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29">
        <f t="shared" si="332"/>
        <v>0</v>
      </c>
      <c r="W112" s="234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25">
      <c r="A113" s="119" t="s">
        <v>77</v>
      </c>
      <c r="B113" s="120" t="s">
        <v>233</v>
      </c>
      <c r="C113" s="187" t="s">
        <v>234</v>
      </c>
      <c r="D113" s="122" t="s">
        <v>112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29">
        <f t="shared" si="332"/>
        <v>0</v>
      </c>
      <c r="W113" s="234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5">
      <c r="A114" s="119" t="s">
        <v>77</v>
      </c>
      <c r="B114" s="120" t="s">
        <v>235</v>
      </c>
      <c r="C114" s="187" t="s">
        <v>236</v>
      </c>
      <c r="D114" s="122" t="s">
        <v>112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29">
        <f t="shared" si="332"/>
        <v>0</v>
      </c>
      <c r="W114" s="234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25">
      <c r="A115" s="119" t="s">
        <v>77</v>
      </c>
      <c r="B115" s="120" t="s">
        <v>237</v>
      </c>
      <c r="C115" s="187" t="s">
        <v>238</v>
      </c>
      <c r="D115" s="122" t="s">
        <v>112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29">
        <f t="shared" si="332"/>
        <v>0</v>
      </c>
      <c r="W115" s="234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5">
      <c r="A116" s="132" t="s">
        <v>77</v>
      </c>
      <c r="B116" s="120" t="s">
        <v>239</v>
      </c>
      <c r="C116" s="163" t="s">
        <v>240</v>
      </c>
      <c r="D116" s="122" t="s">
        <v>112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29">
        <f t="shared" si="332"/>
        <v>0</v>
      </c>
      <c r="W116" s="234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5">
      <c r="A117" s="132" t="s">
        <v>77</v>
      </c>
      <c r="B117" s="120" t="s">
        <v>241</v>
      </c>
      <c r="C117" s="163" t="s">
        <v>242</v>
      </c>
      <c r="D117" s="134" t="s">
        <v>112</v>
      </c>
      <c r="E117" s="123">
        <v>1</v>
      </c>
      <c r="F117" s="124">
        <v>40000</v>
      </c>
      <c r="G117" s="125">
        <f t="shared" si="327"/>
        <v>40000</v>
      </c>
      <c r="H117" s="123">
        <v>1</v>
      </c>
      <c r="I117" s="124">
        <v>40000</v>
      </c>
      <c r="J117" s="125">
        <f t="shared" si="328"/>
        <v>40000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29">
        <f t="shared" si="332"/>
        <v>0</v>
      </c>
      <c r="W117" s="234">
        <f t="shared" si="333"/>
        <v>40000</v>
      </c>
      <c r="X117" s="127">
        <f t="shared" si="334"/>
        <v>40000</v>
      </c>
      <c r="Y117" s="127">
        <f t="shared" si="335"/>
        <v>0</v>
      </c>
      <c r="Z117" s="128">
        <f t="shared" si="336"/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25">
      <c r="A118" s="132" t="s">
        <v>77</v>
      </c>
      <c r="B118" s="120" t="s">
        <v>243</v>
      </c>
      <c r="C118" s="235" t="s">
        <v>244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6">
        <f t="shared" si="332"/>
        <v>0</v>
      </c>
      <c r="W118" s="237">
        <f t="shared" si="333"/>
        <v>0</v>
      </c>
      <c r="X118" s="238">
        <f t="shared" si="334"/>
        <v>0</v>
      </c>
      <c r="Y118" s="238">
        <f t="shared" si="335"/>
        <v>0</v>
      </c>
      <c r="Z118" s="239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25">
      <c r="A119" s="166" t="s">
        <v>245</v>
      </c>
      <c r="B119" s="240"/>
      <c r="C119" s="168"/>
      <c r="D119" s="169"/>
      <c r="E119" s="173">
        <f>SUM(E108:E117)</f>
        <v>11</v>
      </c>
      <c r="F119" s="189"/>
      <c r="G119" s="172">
        <f>SUM(G108:G118)</f>
        <v>60000</v>
      </c>
      <c r="H119" s="173">
        <f>SUM(H108:H117)</f>
        <v>11</v>
      </c>
      <c r="I119" s="189"/>
      <c r="J119" s="172">
        <f>SUM(J108:J118)</f>
        <v>60000</v>
      </c>
      <c r="K119" s="190">
        <f>SUM(K108:K117)</f>
        <v>0</v>
      </c>
      <c r="L119" s="189"/>
      <c r="M119" s="172">
        <f>SUM(M108:M118)</f>
        <v>0</v>
      </c>
      <c r="N119" s="190">
        <f>SUM(N108:N117)</f>
        <v>0</v>
      </c>
      <c r="O119" s="189"/>
      <c r="P119" s="172">
        <f>SUM(P108:P118)</f>
        <v>0</v>
      </c>
      <c r="Q119" s="190">
        <f>SUM(Q108:Q117)</f>
        <v>0</v>
      </c>
      <c r="R119" s="189"/>
      <c r="S119" s="172">
        <f>SUM(S108:S118)</f>
        <v>0</v>
      </c>
      <c r="T119" s="190">
        <f>SUM(T108:T117)</f>
        <v>0</v>
      </c>
      <c r="U119" s="189"/>
      <c r="V119" s="174">
        <f t="shared" ref="V119:X119" si="337">SUM(V108:V118)</f>
        <v>0</v>
      </c>
      <c r="W119" s="224">
        <f t="shared" si="337"/>
        <v>60000</v>
      </c>
      <c r="X119" s="225">
        <f t="shared" si="337"/>
        <v>60000</v>
      </c>
      <c r="Y119" s="225">
        <f t="shared" si="335"/>
        <v>0</v>
      </c>
      <c r="Z119" s="225">
        <f t="shared" si="336"/>
        <v>0</v>
      </c>
      <c r="AA119" s="226"/>
      <c r="AB119" s="7"/>
      <c r="AC119" s="7"/>
      <c r="AD119" s="7"/>
      <c r="AE119" s="7"/>
      <c r="AF119" s="7"/>
      <c r="AG119" s="7"/>
    </row>
    <row r="120" spans="1:33" ht="30" customHeight="1" x14ac:dyDescent="0.25">
      <c r="A120" s="241" t="s">
        <v>72</v>
      </c>
      <c r="B120" s="208">
        <v>8</v>
      </c>
      <c r="C120" s="242" t="s">
        <v>246</v>
      </c>
      <c r="D120" s="181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27"/>
      <c r="X120" s="227"/>
      <c r="Y120" s="182"/>
      <c r="Z120" s="227"/>
      <c r="AA120" s="228"/>
      <c r="AB120" s="118"/>
      <c r="AC120" s="118"/>
      <c r="AD120" s="118"/>
      <c r="AE120" s="118"/>
      <c r="AF120" s="118"/>
      <c r="AG120" s="118"/>
    </row>
    <row r="121" spans="1:33" ht="30" customHeight="1" x14ac:dyDescent="0.25">
      <c r="A121" s="119" t="s">
        <v>77</v>
      </c>
      <c r="B121" s="120" t="s">
        <v>247</v>
      </c>
      <c r="C121" s="187" t="s">
        <v>248</v>
      </c>
      <c r="D121" s="122" t="s">
        <v>249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29">
        <f t="shared" ref="V121:V126" si="343">T121*U121</f>
        <v>0</v>
      </c>
      <c r="W121" s="230">
        <f t="shared" ref="W121:W126" si="344">G121+M121+S121</f>
        <v>0</v>
      </c>
      <c r="X121" s="231">
        <f t="shared" ref="X121:X126" si="345">J121+P121+V121</f>
        <v>0</v>
      </c>
      <c r="Y121" s="231">
        <f t="shared" ref="Y121:Y127" si="346">W121-X121</f>
        <v>0</v>
      </c>
      <c r="Z121" s="232" t="e">
        <f t="shared" ref="Z121:Z127" si="347">Y121/W121</f>
        <v>#DIV/0!</v>
      </c>
      <c r="AA121" s="233"/>
      <c r="AB121" s="131"/>
      <c r="AC121" s="131"/>
      <c r="AD121" s="131"/>
      <c r="AE121" s="131"/>
      <c r="AF121" s="131"/>
      <c r="AG121" s="131"/>
    </row>
    <row r="122" spans="1:33" ht="30" customHeight="1" x14ac:dyDescent="0.25">
      <c r="A122" s="119" t="s">
        <v>77</v>
      </c>
      <c r="B122" s="120" t="s">
        <v>250</v>
      </c>
      <c r="C122" s="187" t="s">
        <v>251</v>
      </c>
      <c r="D122" s="122" t="s">
        <v>249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29">
        <f t="shared" si="343"/>
        <v>0</v>
      </c>
      <c r="W122" s="234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5">
      <c r="A123" s="119" t="s">
        <v>77</v>
      </c>
      <c r="B123" s="120" t="s">
        <v>252</v>
      </c>
      <c r="C123" s="187" t="s">
        <v>253</v>
      </c>
      <c r="D123" s="122" t="s">
        <v>254</v>
      </c>
      <c r="E123" s="243"/>
      <c r="F123" s="244"/>
      <c r="G123" s="125">
        <f t="shared" si="338"/>
        <v>0</v>
      </c>
      <c r="H123" s="243"/>
      <c r="I123" s="244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29">
        <f t="shared" si="343"/>
        <v>0</v>
      </c>
      <c r="W123" s="245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5">
      <c r="A124" s="119" t="s">
        <v>77</v>
      </c>
      <c r="B124" s="120" t="s">
        <v>255</v>
      </c>
      <c r="C124" s="187" t="s">
        <v>256</v>
      </c>
      <c r="D124" s="122" t="s">
        <v>254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3"/>
      <c r="L124" s="244"/>
      <c r="M124" s="125">
        <f t="shared" si="340"/>
        <v>0</v>
      </c>
      <c r="N124" s="243"/>
      <c r="O124" s="244"/>
      <c r="P124" s="125">
        <f t="shared" si="341"/>
        <v>0</v>
      </c>
      <c r="Q124" s="243"/>
      <c r="R124" s="244"/>
      <c r="S124" s="125">
        <f t="shared" si="342"/>
        <v>0</v>
      </c>
      <c r="T124" s="243"/>
      <c r="U124" s="244"/>
      <c r="V124" s="229">
        <f t="shared" si="343"/>
        <v>0</v>
      </c>
      <c r="W124" s="245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25">
      <c r="A125" s="119" t="s">
        <v>77</v>
      </c>
      <c r="B125" s="120" t="s">
        <v>257</v>
      </c>
      <c r="C125" s="349" t="s">
        <v>346</v>
      </c>
      <c r="D125" s="122" t="s">
        <v>254</v>
      </c>
      <c r="E125" s="123">
        <v>1000</v>
      </c>
      <c r="F125" s="124">
        <v>10</v>
      </c>
      <c r="G125" s="125">
        <f t="shared" si="338"/>
        <v>10000</v>
      </c>
      <c r="H125" s="123">
        <v>1000</v>
      </c>
      <c r="I125" s="124">
        <v>10</v>
      </c>
      <c r="J125" s="125">
        <f t="shared" si="339"/>
        <v>10000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29">
        <f t="shared" si="343"/>
        <v>0</v>
      </c>
      <c r="W125" s="234">
        <f t="shared" si="344"/>
        <v>10000</v>
      </c>
      <c r="X125" s="127">
        <f t="shared" si="345"/>
        <v>10000</v>
      </c>
      <c r="Y125" s="127">
        <f t="shared" si="346"/>
        <v>0</v>
      </c>
      <c r="Z125" s="128">
        <f t="shared" si="347"/>
        <v>0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25">
      <c r="A126" s="132" t="s">
        <v>77</v>
      </c>
      <c r="B126" s="154" t="s">
        <v>258</v>
      </c>
      <c r="C126" s="164" t="s">
        <v>259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6">
        <f t="shared" si="343"/>
        <v>0</v>
      </c>
      <c r="W126" s="237">
        <f t="shared" si="344"/>
        <v>0</v>
      </c>
      <c r="X126" s="238">
        <f t="shared" si="345"/>
        <v>0</v>
      </c>
      <c r="Y126" s="238">
        <f t="shared" si="346"/>
        <v>0</v>
      </c>
      <c r="Z126" s="239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25">
      <c r="A127" s="166" t="s">
        <v>260</v>
      </c>
      <c r="B127" s="246"/>
      <c r="C127" s="168"/>
      <c r="D127" s="169"/>
      <c r="E127" s="173">
        <f>SUM(E121:E125)</f>
        <v>1000</v>
      </c>
      <c r="F127" s="189"/>
      <c r="G127" s="173">
        <f>SUM(G121:G126)</f>
        <v>10000</v>
      </c>
      <c r="H127" s="173">
        <f>SUM(H121:H125)</f>
        <v>1000</v>
      </c>
      <c r="I127" s="189"/>
      <c r="J127" s="173">
        <f>SUM(J121:J126)</f>
        <v>10000</v>
      </c>
      <c r="K127" s="173">
        <f>SUM(K121:K125)</f>
        <v>0</v>
      </c>
      <c r="L127" s="189"/>
      <c r="M127" s="173">
        <f>SUM(M121:M126)</f>
        <v>0</v>
      </c>
      <c r="N127" s="173">
        <f>SUM(N121:N125)</f>
        <v>0</v>
      </c>
      <c r="O127" s="189"/>
      <c r="P127" s="173">
        <f>SUM(P121:P126)</f>
        <v>0</v>
      </c>
      <c r="Q127" s="173">
        <f>SUM(Q121:Q125)</f>
        <v>0</v>
      </c>
      <c r="R127" s="189"/>
      <c r="S127" s="173">
        <f>SUM(S121:S126)</f>
        <v>0</v>
      </c>
      <c r="T127" s="173">
        <f>SUM(T121:T125)</f>
        <v>0</v>
      </c>
      <c r="U127" s="189"/>
      <c r="V127" s="247">
        <f t="shared" ref="V127:X127" si="348">SUM(V121:V126)</f>
        <v>0</v>
      </c>
      <c r="W127" s="224">
        <f t="shared" si="348"/>
        <v>10000</v>
      </c>
      <c r="X127" s="225">
        <f t="shared" si="348"/>
        <v>10000</v>
      </c>
      <c r="Y127" s="225">
        <f t="shared" si="346"/>
        <v>0</v>
      </c>
      <c r="Z127" s="225">
        <f t="shared" si="347"/>
        <v>0</v>
      </c>
      <c r="AA127" s="226"/>
      <c r="AB127" s="7"/>
      <c r="AC127" s="7"/>
      <c r="AD127" s="7"/>
      <c r="AE127" s="7"/>
      <c r="AF127" s="7"/>
      <c r="AG127" s="7"/>
    </row>
    <row r="128" spans="1:33" ht="30" customHeight="1" x14ac:dyDescent="0.25">
      <c r="A128" s="178" t="s">
        <v>72</v>
      </c>
      <c r="B128" s="179">
        <v>9</v>
      </c>
      <c r="C128" s="180" t="s">
        <v>261</v>
      </c>
      <c r="D128" s="181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48"/>
      <c r="X128" s="248"/>
      <c r="Y128" s="210"/>
      <c r="Z128" s="248"/>
      <c r="AA128" s="249"/>
      <c r="AB128" s="7"/>
      <c r="AC128" s="7"/>
      <c r="AD128" s="7"/>
      <c r="AE128" s="7"/>
      <c r="AF128" s="7"/>
      <c r="AG128" s="7"/>
    </row>
    <row r="129" spans="1:33" ht="30" customHeight="1" x14ac:dyDescent="0.25">
      <c r="A129" s="250" t="s">
        <v>77</v>
      </c>
      <c r="B129" s="251">
        <v>43839</v>
      </c>
      <c r="C129" s="252" t="s">
        <v>262</v>
      </c>
      <c r="D129" s="253"/>
      <c r="E129" s="254"/>
      <c r="F129" s="255"/>
      <c r="G129" s="256">
        <f t="shared" ref="G129:G134" si="349">E129*F129</f>
        <v>0</v>
      </c>
      <c r="H129" s="254"/>
      <c r="I129" s="255"/>
      <c r="J129" s="256">
        <f t="shared" ref="J129:J134" si="350">H129*I129</f>
        <v>0</v>
      </c>
      <c r="K129" s="257"/>
      <c r="L129" s="255"/>
      <c r="M129" s="256">
        <f t="shared" ref="M129:M134" si="351">K129*L129</f>
        <v>0</v>
      </c>
      <c r="N129" s="257"/>
      <c r="O129" s="255"/>
      <c r="P129" s="256">
        <f t="shared" ref="P129:P134" si="352">N129*O129</f>
        <v>0</v>
      </c>
      <c r="Q129" s="257"/>
      <c r="R129" s="255"/>
      <c r="S129" s="256">
        <f t="shared" ref="S129:S134" si="353">Q129*R129</f>
        <v>0</v>
      </c>
      <c r="T129" s="257"/>
      <c r="U129" s="255"/>
      <c r="V129" s="256">
        <f t="shared" ref="V129:V134" si="354">T129*U129</f>
        <v>0</v>
      </c>
      <c r="W129" s="231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3"/>
      <c r="AB129" s="130"/>
      <c r="AC129" s="131"/>
      <c r="AD129" s="131"/>
      <c r="AE129" s="131"/>
      <c r="AF129" s="131"/>
      <c r="AG129" s="131"/>
    </row>
    <row r="130" spans="1:33" ht="30" customHeight="1" x14ac:dyDescent="0.25">
      <c r="A130" s="119" t="s">
        <v>77</v>
      </c>
      <c r="B130" s="258">
        <v>43870</v>
      </c>
      <c r="C130" s="187" t="s">
        <v>263</v>
      </c>
      <c r="D130" s="259"/>
      <c r="E130" s="260"/>
      <c r="F130" s="124"/>
      <c r="G130" s="125">
        <f t="shared" si="349"/>
        <v>0</v>
      </c>
      <c r="H130" s="260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5">
      <c r="A131" s="119" t="s">
        <v>77</v>
      </c>
      <c r="B131" s="258">
        <v>43899</v>
      </c>
      <c r="C131" s="187" t="s">
        <v>347</v>
      </c>
      <c r="D131" s="259"/>
      <c r="E131" s="260">
        <v>3</v>
      </c>
      <c r="F131" s="124">
        <v>17460</v>
      </c>
      <c r="G131" s="125">
        <f t="shared" si="349"/>
        <v>52380</v>
      </c>
      <c r="H131" s="260">
        <v>6</v>
      </c>
      <c r="I131" s="124">
        <v>8730</v>
      </c>
      <c r="J131" s="125">
        <f t="shared" si="350"/>
        <v>52380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52380</v>
      </c>
      <c r="X131" s="127">
        <f t="shared" si="356"/>
        <v>52380</v>
      </c>
      <c r="Y131" s="127">
        <f t="shared" si="357"/>
        <v>0</v>
      </c>
      <c r="Z131" s="128">
        <f t="shared" si="358"/>
        <v>0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5">
      <c r="A132" s="119" t="s">
        <v>77</v>
      </c>
      <c r="B132" s="258">
        <v>43930</v>
      </c>
      <c r="C132" s="187" t="s">
        <v>264</v>
      </c>
      <c r="D132" s="259"/>
      <c r="E132" s="260"/>
      <c r="F132" s="124"/>
      <c r="G132" s="125">
        <f t="shared" si="349"/>
        <v>0</v>
      </c>
      <c r="H132" s="260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5">
      <c r="A133" s="132" t="s">
        <v>77</v>
      </c>
      <c r="B133" s="258">
        <v>43960</v>
      </c>
      <c r="C133" s="163" t="s">
        <v>348</v>
      </c>
      <c r="D133" s="261"/>
      <c r="E133" s="262">
        <v>2</v>
      </c>
      <c r="F133" s="136">
        <v>3540</v>
      </c>
      <c r="G133" s="137">
        <f t="shared" si="349"/>
        <v>7080</v>
      </c>
      <c r="H133" s="262">
        <v>10</v>
      </c>
      <c r="I133" s="136">
        <v>708</v>
      </c>
      <c r="J133" s="137">
        <f t="shared" si="350"/>
        <v>7080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7080</v>
      </c>
      <c r="X133" s="127">
        <f t="shared" si="356"/>
        <v>7080</v>
      </c>
      <c r="Y133" s="127">
        <f t="shared" si="357"/>
        <v>0</v>
      </c>
      <c r="Z133" s="128">
        <f t="shared" si="358"/>
        <v>0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25">
      <c r="A134" s="132" t="s">
        <v>77</v>
      </c>
      <c r="B134" s="258">
        <v>43991</v>
      </c>
      <c r="C134" s="235" t="s">
        <v>265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5">
        <f t="shared" si="356"/>
        <v>0</v>
      </c>
      <c r="Y134" s="165">
        <f t="shared" si="357"/>
        <v>0</v>
      </c>
      <c r="Z134" s="223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25">
      <c r="A135" s="166" t="s">
        <v>266</v>
      </c>
      <c r="B135" s="167"/>
      <c r="C135" s="168"/>
      <c r="D135" s="169"/>
      <c r="E135" s="173">
        <f>SUM(E129:E133)</f>
        <v>5</v>
      </c>
      <c r="F135" s="189"/>
      <c r="G135" s="172">
        <f>SUM(G129:G134)</f>
        <v>59460</v>
      </c>
      <c r="H135" s="173">
        <f>SUM(H129:H133)</f>
        <v>16</v>
      </c>
      <c r="I135" s="189"/>
      <c r="J135" s="172">
        <f>SUM(J129:J134)</f>
        <v>59460</v>
      </c>
      <c r="K135" s="190">
        <f>SUM(K129:K133)</f>
        <v>0</v>
      </c>
      <c r="L135" s="189"/>
      <c r="M135" s="172">
        <f>SUM(M129:M134)</f>
        <v>0</v>
      </c>
      <c r="N135" s="190">
        <f>SUM(N129:N133)</f>
        <v>0</v>
      </c>
      <c r="O135" s="189"/>
      <c r="P135" s="172">
        <f>SUM(P129:P134)</f>
        <v>0</v>
      </c>
      <c r="Q135" s="190">
        <f>SUM(Q129:Q133)</f>
        <v>0</v>
      </c>
      <c r="R135" s="189"/>
      <c r="S135" s="172">
        <f>SUM(S129:S134)</f>
        <v>0</v>
      </c>
      <c r="T135" s="190">
        <f>SUM(T129:T133)</f>
        <v>0</v>
      </c>
      <c r="U135" s="189"/>
      <c r="V135" s="174">
        <f t="shared" ref="V135:X135" si="359">SUM(V129:V134)</f>
        <v>0</v>
      </c>
      <c r="W135" s="224">
        <f t="shared" si="359"/>
        <v>59460</v>
      </c>
      <c r="X135" s="225">
        <f t="shared" si="359"/>
        <v>59460</v>
      </c>
      <c r="Y135" s="225">
        <f t="shared" si="357"/>
        <v>0</v>
      </c>
      <c r="Z135" s="225">
        <f t="shared" si="358"/>
        <v>0</v>
      </c>
      <c r="AA135" s="226"/>
      <c r="AB135" s="7"/>
      <c r="AC135" s="7"/>
      <c r="AD135" s="7"/>
      <c r="AE135" s="7"/>
      <c r="AF135" s="7"/>
      <c r="AG135" s="7"/>
    </row>
    <row r="136" spans="1:33" ht="30" customHeight="1" x14ac:dyDescent="0.25">
      <c r="A136" s="178" t="s">
        <v>72</v>
      </c>
      <c r="B136" s="208">
        <v>10</v>
      </c>
      <c r="C136" s="263" t="s">
        <v>267</v>
      </c>
      <c r="D136" s="181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27"/>
      <c r="X136" s="227"/>
      <c r="Y136" s="182"/>
      <c r="Z136" s="227"/>
      <c r="AA136" s="228"/>
      <c r="AB136" s="7"/>
      <c r="AC136" s="7"/>
      <c r="AD136" s="7"/>
      <c r="AE136" s="7"/>
      <c r="AF136" s="7"/>
      <c r="AG136" s="7"/>
    </row>
    <row r="137" spans="1:33" ht="30" customHeight="1" x14ac:dyDescent="0.25">
      <c r="A137" s="119" t="s">
        <v>77</v>
      </c>
      <c r="B137" s="258">
        <v>43840</v>
      </c>
      <c r="C137" s="264" t="s">
        <v>268</v>
      </c>
      <c r="D137" s="253"/>
      <c r="E137" s="265"/>
      <c r="F137" s="160"/>
      <c r="G137" s="161">
        <f t="shared" ref="G137:G141" si="360">E137*F137</f>
        <v>0</v>
      </c>
      <c r="H137" s="265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6">
        <f t="shared" ref="V137:V141" si="365">T137*U137</f>
        <v>0</v>
      </c>
      <c r="W137" s="267">
        <f t="shared" ref="W137:W141" si="366">G137+M137+S137</f>
        <v>0</v>
      </c>
      <c r="X137" s="231">
        <f t="shared" ref="X137:X141" si="367">J137+P137+V137</f>
        <v>0</v>
      </c>
      <c r="Y137" s="231">
        <f t="shared" ref="Y137:Y142" si="368">W137-X137</f>
        <v>0</v>
      </c>
      <c r="Z137" s="232" t="e">
        <f t="shared" ref="Z137:Z142" si="369">Y137/W137</f>
        <v>#DIV/0!</v>
      </c>
      <c r="AA137" s="268"/>
      <c r="AB137" s="131"/>
      <c r="AC137" s="131"/>
      <c r="AD137" s="131"/>
      <c r="AE137" s="131"/>
      <c r="AF137" s="131"/>
      <c r="AG137" s="131"/>
    </row>
    <row r="138" spans="1:33" ht="30" customHeight="1" x14ac:dyDescent="0.25">
      <c r="A138" s="119" t="s">
        <v>77</v>
      </c>
      <c r="B138" s="258">
        <v>43871</v>
      </c>
      <c r="C138" s="264" t="s">
        <v>268</v>
      </c>
      <c r="D138" s="259"/>
      <c r="E138" s="260"/>
      <c r="F138" s="124"/>
      <c r="G138" s="125">
        <f t="shared" si="360"/>
        <v>0</v>
      </c>
      <c r="H138" s="260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29">
        <f t="shared" si="365"/>
        <v>0</v>
      </c>
      <c r="W138" s="234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25">
      <c r="A139" s="119" t="s">
        <v>77</v>
      </c>
      <c r="B139" s="258">
        <v>43900</v>
      </c>
      <c r="C139" s="264" t="s">
        <v>268</v>
      </c>
      <c r="D139" s="259"/>
      <c r="E139" s="260"/>
      <c r="F139" s="124"/>
      <c r="G139" s="125">
        <f t="shared" si="360"/>
        <v>0</v>
      </c>
      <c r="H139" s="260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29">
        <f t="shared" si="365"/>
        <v>0</v>
      </c>
      <c r="W139" s="234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25">
      <c r="A140" s="132" t="s">
        <v>77</v>
      </c>
      <c r="B140" s="269">
        <v>43931</v>
      </c>
      <c r="C140" s="163" t="s">
        <v>269</v>
      </c>
      <c r="D140" s="261" t="s">
        <v>80</v>
      </c>
      <c r="E140" s="262"/>
      <c r="F140" s="136"/>
      <c r="G140" s="125">
        <f t="shared" si="360"/>
        <v>0</v>
      </c>
      <c r="H140" s="262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6">
        <f t="shared" si="365"/>
        <v>0</v>
      </c>
      <c r="W140" s="270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0"/>
      <c r="AB140" s="131"/>
      <c r="AC140" s="131"/>
      <c r="AD140" s="131"/>
      <c r="AE140" s="131"/>
      <c r="AF140" s="131"/>
      <c r="AG140" s="131"/>
    </row>
    <row r="141" spans="1:33" ht="30" customHeight="1" x14ac:dyDescent="0.25">
      <c r="A141" s="132" t="s">
        <v>77</v>
      </c>
      <c r="B141" s="271">
        <v>43961</v>
      </c>
      <c r="C141" s="235" t="s">
        <v>270</v>
      </c>
      <c r="D141" s="272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6">
        <f t="shared" si="365"/>
        <v>0</v>
      </c>
      <c r="W141" s="237">
        <f t="shared" si="366"/>
        <v>0</v>
      </c>
      <c r="X141" s="238">
        <f t="shared" si="367"/>
        <v>0</v>
      </c>
      <c r="Y141" s="238">
        <f t="shared" si="368"/>
        <v>0</v>
      </c>
      <c r="Z141" s="239" t="e">
        <f t="shared" si="369"/>
        <v>#DIV/0!</v>
      </c>
      <c r="AA141" s="273"/>
      <c r="AB141" s="7"/>
      <c r="AC141" s="7"/>
      <c r="AD141" s="7"/>
      <c r="AE141" s="7"/>
      <c r="AF141" s="7"/>
      <c r="AG141" s="7"/>
    </row>
    <row r="142" spans="1:33" ht="30" customHeight="1" x14ac:dyDescent="0.25">
      <c r="A142" s="166" t="s">
        <v>271</v>
      </c>
      <c r="B142" s="167"/>
      <c r="C142" s="168"/>
      <c r="D142" s="169"/>
      <c r="E142" s="173">
        <f>SUM(E137:E140)</f>
        <v>0</v>
      </c>
      <c r="F142" s="189"/>
      <c r="G142" s="172">
        <f>SUM(G137:G141)</f>
        <v>0</v>
      </c>
      <c r="H142" s="173">
        <f>SUM(H137:H140)</f>
        <v>0</v>
      </c>
      <c r="I142" s="189"/>
      <c r="J142" s="172">
        <f>SUM(J137:J141)</f>
        <v>0</v>
      </c>
      <c r="K142" s="190">
        <f>SUM(K137:K140)</f>
        <v>0</v>
      </c>
      <c r="L142" s="189"/>
      <c r="M142" s="172">
        <f>SUM(M137:M141)</f>
        <v>0</v>
      </c>
      <c r="N142" s="190">
        <f>SUM(N137:N140)</f>
        <v>0</v>
      </c>
      <c r="O142" s="189"/>
      <c r="P142" s="172">
        <f>SUM(P137:P141)</f>
        <v>0</v>
      </c>
      <c r="Q142" s="190">
        <f>SUM(Q137:Q140)</f>
        <v>0</v>
      </c>
      <c r="R142" s="189"/>
      <c r="S142" s="172">
        <f>SUM(S137:S141)</f>
        <v>0</v>
      </c>
      <c r="T142" s="190">
        <f>SUM(T137:T140)</f>
        <v>0</v>
      </c>
      <c r="U142" s="189"/>
      <c r="V142" s="174">
        <f t="shared" ref="V142:X142" si="370">SUM(V137:V141)</f>
        <v>0</v>
      </c>
      <c r="W142" s="224">
        <f t="shared" si="370"/>
        <v>0</v>
      </c>
      <c r="X142" s="225">
        <f t="shared" si="370"/>
        <v>0</v>
      </c>
      <c r="Y142" s="225">
        <f t="shared" si="368"/>
        <v>0</v>
      </c>
      <c r="Z142" s="225" t="e">
        <f t="shared" si="369"/>
        <v>#DIV/0!</v>
      </c>
      <c r="AA142" s="226"/>
      <c r="AB142" s="7"/>
      <c r="AC142" s="7"/>
      <c r="AD142" s="7"/>
      <c r="AE142" s="7"/>
      <c r="AF142" s="7"/>
      <c r="AG142" s="7"/>
    </row>
    <row r="143" spans="1:33" ht="30" customHeight="1" x14ac:dyDescent="0.25">
      <c r="A143" s="178" t="s">
        <v>72</v>
      </c>
      <c r="B143" s="208">
        <v>11</v>
      </c>
      <c r="C143" s="180" t="s">
        <v>272</v>
      </c>
      <c r="D143" s="181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27"/>
      <c r="X143" s="227"/>
      <c r="Y143" s="182"/>
      <c r="Z143" s="227"/>
      <c r="AA143" s="228"/>
      <c r="AB143" s="7"/>
      <c r="AC143" s="7"/>
      <c r="AD143" s="7"/>
      <c r="AE143" s="7"/>
      <c r="AF143" s="7"/>
      <c r="AG143" s="7"/>
    </row>
    <row r="144" spans="1:33" ht="30" customHeight="1" x14ac:dyDescent="0.25">
      <c r="A144" s="274" t="s">
        <v>77</v>
      </c>
      <c r="B144" s="258">
        <v>43841</v>
      </c>
      <c r="C144" s="264" t="s">
        <v>273</v>
      </c>
      <c r="D144" s="158" t="s">
        <v>112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6">
        <f t="shared" ref="V144:V145" si="376">T144*U144</f>
        <v>0</v>
      </c>
      <c r="W144" s="267">
        <f t="shared" ref="W144:W145" si="377">G144+M144+S144</f>
        <v>0</v>
      </c>
      <c r="X144" s="231">
        <f t="shared" ref="X144:X145" si="378">J144+P144+V144</f>
        <v>0</v>
      </c>
      <c r="Y144" s="231">
        <f t="shared" ref="Y144:Y146" si="379">W144-X144</f>
        <v>0</v>
      </c>
      <c r="Z144" s="232" t="e">
        <f t="shared" ref="Z144:Z146" si="380">Y144/W144</f>
        <v>#DIV/0!</v>
      </c>
      <c r="AA144" s="268"/>
      <c r="AB144" s="131"/>
      <c r="AC144" s="131"/>
      <c r="AD144" s="131"/>
      <c r="AE144" s="131"/>
      <c r="AF144" s="131"/>
      <c r="AG144" s="131"/>
    </row>
    <row r="145" spans="1:33" ht="30" customHeight="1" x14ac:dyDescent="0.25">
      <c r="A145" s="275" t="s">
        <v>77</v>
      </c>
      <c r="B145" s="258">
        <v>43872</v>
      </c>
      <c r="C145" s="163" t="s">
        <v>273</v>
      </c>
      <c r="D145" s="134" t="s">
        <v>112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6">
        <f t="shared" si="376"/>
        <v>0</v>
      </c>
      <c r="W145" s="276">
        <f t="shared" si="377"/>
        <v>0</v>
      </c>
      <c r="X145" s="238">
        <f t="shared" si="378"/>
        <v>0</v>
      </c>
      <c r="Y145" s="238">
        <f t="shared" si="379"/>
        <v>0</v>
      </c>
      <c r="Z145" s="239" t="e">
        <f t="shared" si="380"/>
        <v>#DIV/0!</v>
      </c>
      <c r="AA145" s="273"/>
      <c r="AB145" s="130"/>
      <c r="AC145" s="131"/>
      <c r="AD145" s="131"/>
      <c r="AE145" s="131"/>
      <c r="AF145" s="131"/>
      <c r="AG145" s="131"/>
    </row>
    <row r="146" spans="1:33" ht="30" customHeight="1" x14ac:dyDescent="0.25">
      <c r="A146" s="377" t="s">
        <v>274</v>
      </c>
      <c r="B146" s="378"/>
      <c r="C146" s="378"/>
      <c r="D146" s="379"/>
      <c r="E146" s="173">
        <f>SUM(E144:E145)</f>
        <v>0</v>
      </c>
      <c r="F146" s="189"/>
      <c r="G146" s="172">
        <f t="shared" ref="G146:H146" si="381">SUM(G144:G145)</f>
        <v>0</v>
      </c>
      <c r="H146" s="173">
        <f t="shared" si="381"/>
        <v>0</v>
      </c>
      <c r="I146" s="189"/>
      <c r="J146" s="172">
        <f t="shared" ref="J146:K146" si="382">SUM(J144:J145)</f>
        <v>0</v>
      </c>
      <c r="K146" s="190">
        <f t="shared" si="382"/>
        <v>0</v>
      </c>
      <c r="L146" s="189"/>
      <c r="M146" s="172">
        <f t="shared" ref="M146:N146" si="383">SUM(M144:M145)</f>
        <v>0</v>
      </c>
      <c r="N146" s="190">
        <f t="shared" si="383"/>
        <v>0</v>
      </c>
      <c r="O146" s="189"/>
      <c r="P146" s="172">
        <f t="shared" ref="P146:Q146" si="384">SUM(P144:P145)</f>
        <v>0</v>
      </c>
      <c r="Q146" s="190">
        <f t="shared" si="384"/>
        <v>0</v>
      </c>
      <c r="R146" s="189"/>
      <c r="S146" s="172">
        <f t="shared" ref="S146:T146" si="385">SUM(S144:S145)</f>
        <v>0</v>
      </c>
      <c r="T146" s="190">
        <f t="shared" si="385"/>
        <v>0</v>
      </c>
      <c r="U146" s="189"/>
      <c r="V146" s="174">
        <f t="shared" ref="V146:X146" si="386">SUM(V144:V145)</f>
        <v>0</v>
      </c>
      <c r="W146" s="224">
        <f t="shared" si="386"/>
        <v>0</v>
      </c>
      <c r="X146" s="225">
        <f t="shared" si="386"/>
        <v>0</v>
      </c>
      <c r="Y146" s="225">
        <f t="shared" si="379"/>
        <v>0</v>
      </c>
      <c r="Z146" s="225" t="e">
        <f t="shared" si="380"/>
        <v>#DIV/0!</v>
      </c>
      <c r="AA146" s="226"/>
      <c r="AB146" s="7"/>
      <c r="AC146" s="7"/>
      <c r="AD146" s="7"/>
      <c r="AE146" s="7"/>
      <c r="AF146" s="7"/>
      <c r="AG146" s="7"/>
    </row>
    <row r="147" spans="1:33" ht="30" customHeight="1" x14ac:dyDescent="0.25">
      <c r="A147" s="207" t="s">
        <v>72</v>
      </c>
      <c r="B147" s="208">
        <v>12</v>
      </c>
      <c r="C147" s="209" t="s">
        <v>275</v>
      </c>
      <c r="D147" s="277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27"/>
      <c r="X147" s="227"/>
      <c r="Y147" s="182"/>
      <c r="Z147" s="227"/>
      <c r="AA147" s="228"/>
      <c r="AB147" s="7"/>
      <c r="AC147" s="7"/>
      <c r="AD147" s="7"/>
      <c r="AE147" s="7"/>
      <c r="AF147" s="7"/>
      <c r="AG147" s="7"/>
    </row>
    <row r="148" spans="1:33" ht="30" customHeight="1" x14ac:dyDescent="0.25">
      <c r="A148" s="156" t="s">
        <v>77</v>
      </c>
      <c r="B148" s="278">
        <v>43842</v>
      </c>
      <c r="C148" s="279" t="s">
        <v>276</v>
      </c>
      <c r="D148" s="253" t="s">
        <v>277</v>
      </c>
      <c r="E148" s="265"/>
      <c r="F148" s="160"/>
      <c r="G148" s="161">
        <f t="shared" ref="G148:G151" si="387">E148*F148</f>
        <v>0</v>
      </c>
      <c r="H148" s="265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6">
        <f t="shared" ref="V148:V151" si="392">T148*U148</f>
        <v>0</v>
      </c>
      <c r="W148" s="267">
        <f t="shared" ref="W148:W151" si="393">G148+M148+S148</f>
        <v>0</v>
      </c>
      <c r="X148" s="231">
        <f t="shared" ref="X148:X151" si="394">J148+P148+V148</f>
        <v>0</v>
      </c>
      <c r="Y148" s="231">
        <f t="shared" ref="Y148:Y152" si="395">W148-X148</f>
        <v>0</v>
      </c>
      <c r="Z148" s="232" t="e">
        <f t="shared" ref="Z148:Z152" si="396">Y148/W148</f>
        <v>#DIV/0!</v>
      </c>
      <c r="AA148" s="280"/>
      <c r="AB148" s="130"/>
      <c r="AC148" s="131"/>
      <c r="AD148" s="131"/>
      <c r="AE148" s="131"/>
      <c r="AF148" s="131"/>
      <c r="AG148" s="131"/>
    </row>
    <row r="149" spans="1:33" ht="30" customHeight="1" x14ac:dyDescent="0.25">
      <c r="A149" s="119" t="s">
        <v>77</v>
      </c>
      <c r="B149" s="258">
        <v>43873</v>
      </c>
      <c r="C149" s="187" t="s">
        <v>349</v>
      </c>
      <c r="D149" s="259" t="s">
        <v>249</v>
      </c>
      <c r="E149" s="260">
        <v>10</v>
      </c>
      <c r="F149" s="124">
        <v>500</v>
      </c>
      <c r="G149" s="125">
        <f t="shared" si="387"/>
        <v>5000</v>
      </c>
      <c r="H149" s="260">
        <v>10</v>
      </c>
      <c r="I149" s="124">
        <v>500</v>
      </c>
      <c r="J149" s="125">
        <f t="shared" si="388"/>
        <v>5000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29">
        <f t="shared" si="392"/>
        <v>0</v>
      </c>
      <c r="W149" s="281">
        <f t="shared" si="393"/>
        <v>5000</v>
      </c>
      <c r="X149" s="127">
        <f t="shared" si="394"/>
        <v>5000</v>
      </c>
      <c r="Y149" s="127">
        <f t="shared" si="395"/>
        <v>0</v>
      </c>
      <c r="Z149" s="128">
        <f t="shared" si="396"/>
        <v>0</v>
      </c>
      <c r="AA149" s="282"/>
      <c r="AB149" s="131"/>
      <c r="AC149" s="131"/>
      <c r="AD149" s="131"/>
      <c r="AE149" s="131"/>
      <c r="AF149" s="131"/>
      <c r="AG149" s="131"/>
    </row>
    <row r="150" spans="1:33" ht="30" customHeight="1" x14ac:dyDescent="0.25">
      <c r="A150" s="132" t="s">
        <v>77</v>
      </c>
      <c r="B150" s="269">
        <v>43902</v>
      </c>
      <c r="C150" s="163" t="s">
        <v>278</v>
      </c>
      <c r="D150" s="261" t="s">
        <v>249</v>
      </c>
      <c r="E150" s="262"/>
      <c r="F150" s="136"/>
      <c r="G150" s="137">
        <f t="shared" si="387"/>
        <v>0</v>
      </c>
      <c r="H150" s="262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6">
        <f t="shared" si="392"/>
        <v>0</v>
      </c>
      <c r="W150" s="270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3"/>
      <c r="AB150" s="131"/>
      <c r="AC150" s="131"/>
      <c r="AD150" s="131"/>
      <c r="AE150" s="131"/>
      <c r="AF150" s="131"/>
      <c r="AG150" s="131"/>
    </row>
    <row r="151" spans="1:33" ht="30" customHeight="1" x14ac:dyDescent="0.25">
      <c r="A151" s="132" t="s">
        <v>77</v>
      </c>
      <c r="B151" s="269">
        <v>43933</v>
      </c>
      <c r="C151" s="235" t="s">
        <v>279</v>
      </c>
      <c r="D151" s="272"/>
      <c r="E151" s="262"/>
      <c r="F151" s="136">
        <v>0.22</v>
      </c>
      <c r="G151" s="137">
        <f t="shared" si="387"/>
        <v>0</v>
      </c>
      <c r="H151" s="262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6">
        <f t="shared" si="392"/>
        <v>0</v>
      </c>
      <c r="W151" s="237">
        <f t="shared" si="393"/>
        <v>0</v>
      </c>
      <c r="X151" s="238">
        <f t="shared" si="394"/>
        <v>0</v>
      </c>
      <c r="Y151" s="238">
        <f t="shared" si="395"/>
        <v>0</v>
      </c>
      <c r="Z151" s="239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25">
      <c r="A152" s="166" t="s">
        <v>280</v>
      </c>
      <c r="B152" s="167"/>
      <c r="C152" s="168"/>
      <c r="D152" s="284"/>
      <c r="E152" s="173">
        <f>SUM(E148:E150)</f>
        <v>10</v>
      </c>
      <c r="F152" s="189"/>
      <c r="G152" s="172">
        <f>SUM(G148:G151)</f>
        <v>5000</v>
      </c>
      <c r="H152" s="173">
        <f>SUM(H148:H150)</f>
        <v>10</v>
      </c>
      <c r="I152" s="189"/>
      <c r="J152" s="172">
        <f>SUM(J148:J151)</f>
        <v>5000</v>
      </c>
      <c r="K152" s="190">
        <f>SUM(K148:K150)</f>
        <v>0</v>
      </c>
      <c r="L152" s="189"/>
      <c r="M152" s="172">
        <f>SUM(M148:M151)</f>
        <v>0</v>
      </c>
      <c r="N152" s="190">
        <f>SUM(N148:N150)</f>
        <v>0</v>
      </c>
      <c r="O152" s="189"/>
      <c r="P152" s="172">
        <f>SUM(P148:P151)</f>
        <v>0</v>
      </c>
      <c r="Q152" s="190">
        <f>SUM(Q148:Q150)</f>
        <v>0</v>
      </c>
      <c r="R152" s="189"/>
      <c r="S152" s="172">
        <f>SUM(S148:S151)</f>
        <v>0</v>
      </c>
      <c r="T152" s="190">
        <f>SUM(T148:T150)</f>
        <v>0</v>
      </c>
      <c r="U152" s="189"/>
      <c r="V152" s="174">
        <f t="shared" ref="V152:X152" si="397">SUM(V148:V151)</f>
        <v>0</v>
      </c>
      <c r="W152" s="224">
        <f t="shared" si="397"/>
        <v>5000</v>
      </c>
      <c r="X152" s="225">
        <f t="shared" si="397"/>
        <v>5000</v>
      </c>
      <c r="Y152" s="225">
        <f t="shared" si="395"/>
        <v>0</v>
      </c>
      <c r="Z152" s="225">
        <f t="shared" si="396"/>
        <v>0</v>
      </c>
      <c r="AA152" s="226"/>
      <c r="AB152" s="7"/>
      <c r="AC152" s="7"/>
      <c r="AD152" s="7"/>
      <c r="AE152" s="7"/>
      <c r="AF152" s="7"/>
      <c r="AG152" s="7"/>
    </row>
    <row r="153" spans="1:33" ht="30" customHeight="1" x14ac:dyDescent="0.25">
      <c r="A153" s="207" t="s">
        <v>72</v>
      </c>
      <c r="B153" s="285">
        <v>13</v>
      </c>
      <c r="C153" s="209" t="s">
        <v>281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27"/>
      <c r="X153" s="227"/>
      <c r="Y153" s="182"/>
      <c r="Z153" s="227"/>
      <c r="AA153" s="228"/>
      <c r="AB153" s="6"/>
      <c r="AC153" s="7"/>
      <c r="AD153" s="7"/>
      <c r="AE153" s="7"/>
      <c r="AF153" s="7"/>
      <c r="AG153" s="7"/>
    </row>
    <row r="154" spans="1:33" ht="30" customHeight="1" x14ac:dyDescent="0.25">
      <c r="A154" s="108" t="s">
        <v>74</v>
      </c>
      <c r="B154" s="155" t="s">
        <v>282</v>
      </c>
      <c r="C154" s="286" t="s">
        <v>283</v>
      </c>
      <c r="D154" s="141"/>
      <c r="E154" s="142">
        <f>SUM(E155:E157)</f>
        <v>0</v>
      </c>
      <c r="F154" s="143"/>
      <c r="G154" s="144">
        <f>SUM(G155:G158)</f>
        <v>0</v>
      </c>
      <c r="H154" s="142">
        <f>SUM(H155:H157)</f>
        <v>0</v>
      </c>
      <c r="I154" s="143"/>
      <c r="J154" s="144">
        <f>SUM(J155:J158)</f>
        <v>0</v>
      </c>
      <c r="K154" s="142">
        <f>SUM(K155:K157)</f>
        <v>1</v>
      </c>
      <c r="L154" s="143"/>
      <c r="M154" s="144">
        <f>SUM(M155:M158)</f>
        <v>40000</v>
      </c>
      <c r="N154" s="142">
        <f>SUM(N155:N157)</f>
        <v>1</v>
      </c>
      <c r="O154" s="143"/>
      <c r="P154" s="144">
        <f>SUM(P155:P158)</f>
        <v>23000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87">
        <f t="shared" ref="V154:X154" si="398">SUM(V155:V158)</f>
        <v>0</v>
      </c>
      <c r="W154" s="288">
        <f t="shared" si="398"/>
        <v>40000</v>
      </c>
      <c r="X154" s="144">
        <f t="shared" si="398"/>
        <v>23000</v>
      </c>
      <c r="Y154" s="144">
        <f t="shared" ref="Y154:Y177" si="399">W154-X154</f>
        <v>17000</v>
      </c>
      <c r="Z154" s="144">
        <f t="shared" ref="Z154:Z178" si="400">Y154/W154</f>
        <v>0.42499999999999999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5">
      <c r="A155" s="119" t="s">
        <v>77</v>
      </c>
      <c r="B155" s="120" t="s">
        <v>284</v>
      </c>
      <c r="C155" s="289" t="s">
        <v>285</v>
      </c>
      <c r="D155" s="122" t="s">
        <v>143</v>
      </c>
      <c r="E155" s="123"/>
      <c r="F155" s="124"/>
      <c r="G155" s="125">
        <f t="shared" ref="G155:G158" si="401">E155*F155</f>
        <v>0</v>
      </c>
      <c r="H155" s="123"/>
      <c r="I155" s="124"/>
      <c r="J155" s="125">
        <f t="shared" ref="J155:J158" si="402">H155*I155</f>
        <v>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29">
        <f t="shared" ref="V155:V158" si="406">T155*U155</f>
        <v>0</v>
      </c>
      <c r="W155" s="234">
        <f t="shared" ref="W155:W158" si="407">G155+M155+S155</f>
        <v>0</v>
      </c>
      <c r="X155" s="127">
        <f t="shared" ref="X155:X158" si="408">J155+P155+V155</f>
        <v>0</v>
      </c>
      <c r="Y155" s="127">
        <f t="shared" si="399"/>
        <v>0</v>
      </c>
      <c r="Z155" s="128" t="e">
        <f t="shared" si="400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5">
      <c r="A156" s="119" t="s">
        <v>77</v>
      </c>
      <c r="B156" s="120" t="s">
        <v>286</v>
      </c>
      <c r="C156" s="290" t="s">
        <v>287</v>
      </c>
      <c r="D156" s="122" t="s">
        <v>143</v>
      </c>
      <c r="E156" s="123"/>
      <c r="F156" s="124"/>
      <c r="G156" s="125">
        <f t="shared" si="401"/>
        <v>0</v>
      </c>
      <c r="H156" s="123"/>
      <c r="I156" s="124"/>
      <c r="J156" s="125">
        <f t="shared" si="402"/>
        <v>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29">
        <f t="shared" si="406"/>
        <v>0</v>
      </c>
      <c r="W156" s="234">
        <f t="shared" si="407"/>
        <v>0</v>
      </c>
      <c r="X156" s="127">
        <f t="shared" si="408"/>
        <v>0</v>
      </c>
      <c r="Y156" s="127">
        <f t="shared" si="399"/>
        <v>0</v>
      </c>
      <c r="Z156" s="128" t="e">
        <f t="shared" si="400"/>
        <v>#DIV/0!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25">
      <c r="A157" s="119" t="s">
        <v>77</v>
      </c>
      <c r="B157" s="120" t="s">
        <v>288</v>
      </c>
      <c r="C157" s="290" t="s">
        <v>289</v>
      </c>
      <c r="D157" s="122" t="s">
        <v>143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>
        <v>1</v>
      </c>
      <c r="L157" s="124">
        <v>40000</v>
      </c>
      <c r="M157" s="125">
        <f t="shared" si="403"/>
        <v>40000</v>
      </c>
      <c r="N157" s="123">
        <v>1</v>
      </c>
      <c r="O157" s="124">
        <v>23000</v>
      </c>
      <c r="P157" s="125">
        <f t="shared" si="404"/>
        <v>23000</v>
      </c>
      <c r="Q157" s="123"/>
      <c r="R157" s="124"/>
      <c r="S157" s="125">
        <f t="shared" si="405"/>
        <v>0</v>
      </c>
      <c r="T157" s="123"/>
      <c r="U157" s="124"/>
      <c r="V157" s="229">
        <f t="shared" si="406"/>
        <v>0</v>
      </c>
      <c r="W157" s="234">
        <f t="shared" si="407"/>
        <v>40000</v>
      </c>
      <c r="X157" s="127">
        <f t="shared" si="408"/>
        <v>23000</v>
      </c>
      <c r="Y157" s="127">
        <f t="shared" si="399"/>
        <v>17000</v>
      </c>
      <c r="Z157" s="128">
        <f t="shared" si="400"/>
        <v>0.42499999999999999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5">
      <c r="A158" s="147" t="s">
        <v>77</v>
      </c>
      <c r="B158" s="154" t="s">
        <v>290</v>
      </c>
      <c r="C158" s="290" t="s">
        <v>291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1">
        <f t="shared" si="406"/>
        <v>0</v>
      </c>
      <c r="W158" s="237">
        <f t="shared" si="407"/>
        <v>0</v>
      </c>
      <c r="X158" s="238">
        <f t="shared" si="408"/>
        <v>0</v>
      </c>
      <c r="Y158" s="238">
        <f t="shared" si="399"/>
        <v>0</v>
      </c>
      <c r="Z158" s="239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25">
      <c r="A159" s="292" t="s">
        <v>74</v>
      </c>
      <c r="B159" s="293" t="s">
        <v>292</v>
      </c>
      <c r="C159" s="222" t="s">
        <v>293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25">
      <c r="A160" s="119" t="s">
        <v>77</v>
      </c>
      <c r="B160" s="120" t="s">
        <v>294</v>
      </c>
      <c r="C160" s="187" t="s">
        <v>295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25">
      <c r="A161" s="119" t="s">
        <v>77</v>
      </c>
      <c r="B161" s="120" t="s">
        <v>296</v>
      </c>
      <c r="C161" s="187" t="s">
        <v>295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25">
      <c r="A162" s="132" t="s">
        <v>77</v>
      </c>
      <c r="B162" s="133" t="s">
        <v>297</v>
      </c>
      <c r="C162" s="187" t="s">
        <v>295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25">
      <c r="A163" s="132" t="s">
        <v>77</v>
      </c>
      <c r="B163" s="133" t="s">
        <v>298</v>
      </c>
      <c r="C163" s="188" t="s">
        <v>299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25">
      <c r="A164" s="108" t="s">
        <v>74</v>
      </c>
      <c r="B164" s="155" t="s">
        <v>300</v>
      </c>
      <c r="C164" s="222" t="s">
        <v>301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4"/>
      <c r="AB164" s="118"/>
      <c r="AC164" s="118"/>
      <c r="AD164" s="118"/>
      <c r="AE164" s="118"/>
      <c r="AF164" s="118"/>
      <c r="AG164" s="118"/>
    </row>
    <row r="165" spans="1:33" ht="30" customHeight="1" x14ac:dyDescent="0.25">
      <c r="A165" s="119" t="s">
        <v>77</v>
      </c>
      <c r="B165" s="120" t="s">
        <v>302</v>
      </c>
      <c r="C165" s="187" t="s">
        <v>303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2"/>
      <c r="AB165" s="131"/>
      <c r="AC165" s="131"/>
      <c r="AD165" s="131"/>
      <c r="AE165" s="131"/>
      <c r="AF165" s="131"/>
      <c r="AG165" s="131"/>
    </row>
    <row r="166" spans="1:33" ht="30" customHeight="1" x14ac:dyDescent="0.25">
      <c r="A166" s="119" t="s">
        <v>77</v>
      </c>
      <c r="B166" s="120" t="s">
        <v>304</v>
      </c>
      <c r="C166" s="187" t="s">
        <v>303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2"/>
      <c r="AB166" s="131"/>
      <c r="AC166" s="131"/>
      <c r="AD166" s="131"/>
      <c r="AE166" s="131"/>
      <c r="AF166" s="131"/>
      <c r="AG166" s="131"/>
    </row>
    <row r="167" spans="1:33" ht="30" customHeight="1" x14ac:dyDescent="0.25">
      <c r="A167" s="132" t="s">
        <v>77</v>
      </c>
      <c r="B167" s="133" t="s">
        <v>305</v>
      </c>
      <c r="C167" s="163" t="s">
        <v>303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3"/>
      <c r="AB167" s="131"/>
      <c r="AC167" s="131"/>
      <c r="AD167" s="131"/>
      <c r="AE167" s="131"/>
      <c r="AF167" s="131"/>
      <c r="AG167" s="131"/>
    </row>
    <row r="168" spans="1:33" ht="30" customHeight="1" x14ac:dyDescent="0.25">
      <c r="A168" s="108" t="s">
        <v>74</v>
      </c>
      <c r="B168" s="155" t="s">
        <v>306</v>
      </c>
      <c r="C168" s="295" t="s">
        <v>281</v>
      </c>
      <c r="D168" s="141"/>
      <c r="E168" s="142">
        <f>SUM(E169:E175)</f>
        <v>40</v>
      </c>
      <c r="F168" s="143"/>
      <c r="G168" s="144">
        <f>SUM(G169:G176)</f>
        <v>175000</v>
      </c>
      <c r="H168" s="142">
        <f>SUM(H169:H175)</f>
        <v>40</v>
      </c>
      <c r="I168" s="143"/>
      <c r="J168" s="144">
        <f>SUM(J169:J176)</f>
        <v>174999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175000</v>
      </c>
      <c r="X168" s="144">
        <f t="shared" si="432"/>
        <v>174999</v>
      </c>
      <c r="Y168" s="144">
        <f t="shared" si="399"/>
        <v>1</v>
      </c>
      <c r="Z168" s="144">
        <f t="shared" si="400"/>
        <v>5.7142857142857145E-6</v>
      </c>
      <c r="AA168" s="294"/>
      <c r="AB168" s="118"/>
      <c r="AC168" s="118"/>
      <c r="AD168" s="118"/>
      <c r="AE168" s="118"/>
      <c r="AF168" s="118"/>
      <c r="AG168" s="118"/>
    </row>
    <row r="169" spans="1:33" ht="30" customHeight="1" x14ac:dyDescent="0.25">
      <c r="A169" s="119" t="s">
        <v>77</v>
      </c>
      <c r="B169" s="120" t="s">
        <v>307</v>
      </c>
      <c r="C169" s="187" t="s">
        <v>350</v>
      </c>
      <c r="D169" s="122" t="s">
        <v>351</v>
      </c>
      <c r="E169" s="123">
        <v>8</v>
      </c>
      <c r="F169" s="124">
        <v>5000</v>
      </c>
      <c r="G169" s="125">
        <f t="shared" ref="G169:G176" si="433">E169*F169</f>
        <v>40000</v>
      </c>
      <c r="H169" s="123">
        <v>8</v>
      </c>
      <c r="I169" s="124">
        <v>5000</v>
      </c>
      <c r="J169" s="125">
        <f t="shared" ref="J169:J176" si="434">H169*I169</f>
        <v>40000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40000</v>
      </c>
      <c r="X169" s="127">
        <f t="shared" ref="X169:X176" si="440">J169+P169+V169</f>
        <v>40000</v>
      </c>
      <c r="Y169" s="127">
        <f t="shared" si="399"/>
        <v>0</v>
      </c>
      <c r="Z169" s="128">
        <f t="shared" si="400"/>
        <v>0</v>
      </c>
      <c r="AA169" s="282"/>
      <c r="AB169" s="131"/>
      <c r="AC169" s="131"/>
      <c r="AD169" s="131"/>
      <c r="AE169" s="131"/>
      <c r="AF169" s="131"/>
      <c r="AG169" s="131"/>
    </row>
    <row r="170" spans="1:33" ht="30" customHeight="1" x14ac:dyDescent="0.25">
      <c r="A170" s="119" t="s">
        <v>77</v>
      </c>
      <c r="B170" s="120" t="s">
        <v>308</v>
      </c>
      <c r="C170" s="187" t="s">
        <v>352</v>
      </c>
      <c r="D170" s="122" t="s">
        <v>143</v>
      </c>
      <c r="E170" s="123">
        <v>1</v>
      </c>
      <c r="F170" s="124">
        <v>10000</v>
      </c>
      <c r="G170" s="125">
        <f t="shared" si="433"/>
        <v>10000</v>
      </c>
      <c r="H170" s="123">
        <v>1</v>
      </c>
      <c r="I170" s="124">
        <v>10000</v>
      </c>
      <c r="J170" s="125">
        <f t="shared" si="434"/>
        <v>10000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10000</v>
      </c>
      <c r="X170" s="127">
        <f t="shared" si="440"/>
        <v>10000</v>
      </c>
      <c r="Y170" s="127">
        <f t="shared" si="399"/>
        <v>0</v>
      </c>
      <c r="Z170" s="128">
        <f t="shared" si="400"/>
        <v>0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25">
      <c r="A171" s="119" t="s">
        <v>77</v>
      </c>
      <c r="B171" s="120" t="s">
        <v>309</v>
      </c>
      <c r="C171" s="187" t="s">
        <v>353</v>
      </c>
      <c r="D171" s="122" t="s">
        <v>112</v>
      </c>
      <c r="E171" s="123">
        <v>10</v>
      </c>
      <c r="F171" s="124">
        <v>2000</v>
      </c>
      <c r="G171" s="125">
        <f t="shared" si="433"/>
        <v>20000</v>
      </c>
      <c r="H171" s="123">
        <v>10</v>
      </c>
      <c r="I171" s="124">
        <v>2000</v>
      </c>
      <c r="J171" s="125">
        <f t="shared" si="434"/>
        <v>20000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20000</v>
      </c>
      <c r="X171" s="127">
        <f t="shared" si="440"/>
        <v>20000</v>
      </c>
      <c r="Y171" s="127">
        <f t="shared" si="399"/>
        <v>0</v>
      </c>
      <c r="Z171" s="128">
        <f t="shared" si="400"/>
        <v>0</v>
      </c>
      <c r="AA171" s="282"/>
      <c r="AB171" s="131"/>
      <c r="AC171" s="131"/>
      <c r="AD171" s="131"/>
      <c r="AE171" s="131"/>
      <c r="AF171" s="131"/>
      <c r="AG171" s="131"/>
    </row>
    <row r="172" spans="1:33" ht="30" customHeight="1" x14ac:dyDescent="0.25">
      <c r="A172" s="119" t="s">
        <v>77</v>
      </c>
      <c r="B172" s="120" t="s">
        <v>310</v>
      </c>
      <c r="C172" s="187" t="s">
        <v>354</v>
      </c>
      <c r="D172" s="122" t="s">
        <v>356</v>
      </c>
      <c r="E172" s="123">
        <v>10</v>
      </c>
      <c r="F172" s="124">
        <v>4500</v>
      </c>
      <c r="G172" s="125">
        <f t="shared" si="433"/>
        <v>45000</v>
      </c>
      <c r="H172" s="123">
        <v>10</v>
      </c>
      <c r="I172" s="124">
        <v>4500</v>
      </c>
      <c r="J172" s="125">
        <f t="shared" si="434"/>
        <v>45000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45000</v>
      </c>
      <c r="X172" s="127">
        <f t="shared" si="440"/>
        <v>45000</v>
      </c>
      <c r="Y172" s="127">
        <f t="shared" si="399"/>
        <v>0</v>
      </c>
      <c r="Z172" s="128">
        <f t="shared" si="400"/>
        <v>0</v>
      </c>
      <c r="AA172" s="282"/>
      <c r="AB172" s="131"/>
      <c r="AC172" s="131"/>
      <c r="AD172" s="131"/>
      <c r="AE172" s="131"/>
      <c r="AF172" s="131"/>
      <c r="AG172" s="131"/>
    </row>
    <row r="173" spans="1:33" ht="30" customHeight="1" x14ac:dyDescent="0.25">
      <c r="A173" s="119" t="s">
        <v>77</v>
      </c>
      <c r="B173" s="120" t="s">
        <v>311</v>
      </c>
      <c r="C173" s="163" t="s">
        <v>355</v>
      </c>
      <c r="D173" s="122" t="s">
        <v>112</v>
      </c>
      <c r="E173" s="123">
        <v>10</v>
      </c>
      <c r="F173" s="124">
        <v>1000</v>
      </c>
      <c r="G173" s="125">
        <f t="shared" si="433"/>
        <v>10000</v>
      </c>
      <c r="H173" s="123">
        <v>10</v>
      </c>
      <c r="I173" s="124">
        <v>1000</v>
      </c>
      <c r="J173" s="125">
        <f t="shared" si="434"/>
        <v>10000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10000</v>
      </c>
      <c r="X173" s="127">
        <f t="shared" si="440"/>
        <v>10000</v>
      </c>
      <c r="Y173" s="127">
        <f t="shared" si="399"/>
        <v>0</v>
      </c>
      <c r="Z173" s="128">
        <f t="shared" si="400"/>
        <v>0</v>
      </c>
      <c r="AA173" s="282"/>
      <c r="AB173" s="130"/>
      <c r="AC173" s="131"/>
      <c r="AD173" s="131"/>
      <c r="AE173" s="131"/>
      <c r="AF173" s="131"/>
      <c r="AG173" s="131"/>
    </row>
    <row r="174" spans="1:33" ht="30" customHeight="1" x14ac:dyDescent="0.25">
      <c r="A174" s="119" t="s">
        <v>77</v>
      </c>
      <c r="B174" s="120" t="s">
        <v>313</v>
      </c>
      <c r="C174" s="163" t="s">
        <v>357</v>
      </c>
      <c r="D174" s="122" t="s">
        <v>112</v>
      </c>
      <c r="E174" s="123">
        <v>1</v>
      </c>
      <c r="F174" s="124">
        <v>50000</v>
      </c>
      <c r="G174" s="125">
        <f t="shared" si="433"/>
        <v>50000</v>
      </c>
      <c r="H174" s="123">
        <v>1</v>
      </c>
      <c r="I174" s="124">
        <v>49999</v>
      </c>
      <c r="J174" s="125">
        <f t="shared" si="434"/>
        <v>49999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50000</v>
      </c>
      <c r="X174" s="127">
        <f t="shared" si="440"/>
        <v>49999</v>
      </c>
      <c r="Y174" s="127">
        <f t="shared" si="399"/>
        <v>1</v>
      </c>
      <c r="Z174" s="128">
        <f t="shared" si="400"/>
        <v>2.0000000000000002E-5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 x14ac:dyDescent="0.25">
      <c r="A175" s="132" t="s">
        <v>77</v>
      </c>
      <c r="B175" s="133" t="s">
        <v>314</v>
      </c>
      <c r="C175" s="163" t="s">
        <v>312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3"/>
      <c r="AB175" s="131"/>
      <c r="AC175" s="131"/>
      <c r="AD175" s="131"/>
      <c r="AE175" s="131"/>
      <c r="AF175" s="131"/>
      <c r="AG175" s="131"/>
    </row>
    <row r="176" spans="1:33" ht="30" customHeight="1" x14ac:dyDescent="0.25">
      <c r="A176" s="132" t="s">
        <v>77</v>
      </c>
      <c r="B176" s="154" t="s">
        <v>315</v>
      </c>
      <c r="C176" s="188" t="s">
        <v>316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5">
      <c r="A177" s="296" t="s">
        <v>317</v>
      </c>
      <c r="B177" s="297"/>
      <c r="C177" s="298"/>
      <c r="D177" s="299"/>
      <c r="E177" s="173">
        <f>E168+E164+E159+E154</f>
        <v>40</v>
      </c>
      <c r="F177" s="189"/>
      <c r="G177" s="300">
        <f t="shared" ref="G177:H177" si="441">G168+G164+G159+G154</f>
        <v>175000</v>
      </c>
      <c r="H177" s="173">
        <f t="shared" si="441"/>
        <v>40</v>
      </c>
      <c r="I177" s="189"/>
      <c r="J177" s="300">
        <f t="shared" ref="J177:K177" si="442">J168+J164+J159+J154</f>
        <v>174999</v>
      </c>
      <c r="K177" s="173">
        <f t="shared" si="442"/>
        <v>1</v>
      </c>
      <c r="L177" s="189"/>
      <c r="M177" s="300">
        <f t="shared" ref="M177:N177" si="443">M168+M164+M159+M154</f>
        <v>40000</v>
      </c>
      <c r="N177" s="173">
        <f t="shared" si="443"/>
        <v>1</v>
      </c>
      <c r="O177" s="189"/>
      <c r="P177" s="300">
        <f t="shared" ref="P177:Q177" si="444">P168+P164+P159+P154</f>
        <v>23000</v>
      </c>
      <c r="Q177" s="173">
        <f t="shared" si="444"/>
        <v>0</v>
      </c>
      <c r="R177" s="189"/>
      <c r="S177" s="300">
        <f t="shared" ref="S177:T177" si="445">S168+S164+S159+S154</f>
        <v>0</v>
      </c>
      <c r="T177" s="173">
        <f t="shared" si="445"/>
        <v>0</v>
      </c>
      <c r="U177" s="189"/>
      <c r="V177" s="300">
        <f>V168+V164+V159+V154</f>
        <v>0</v>
      </c>
      <c r="W177" s="225">
        <f t="shared" ref="W177:X177" si="446">W168+W154+W164+W159</f>
        <v>215000</v>
      </c>
      <c r="X177" s="225">
        <f t="shared" si="446"/>
        <v>197999</v>
      </c>
      <c r="Y177" s="225">
        <f t="shared" si="399"/>
        <v>17001</v>
      </c>
      <c r="Z177" s="225">
        <f t="shared" si="400"/>
        <v>7.9074418604651156E-2</v>
      </c>
      <c r="AA177" s="226"/>
      <c r="AB177" s="7"/>
      <c r="AC177" s="7"/>
      <c r="AD177" s="7"/>
      <c r="AE177" s="7"/>
      <c r="AF177" s="7"/>
      <c r="AG177" s="7"/>
    </row>
    <row r="178" spans="1:33" ht="30" customHeight="1" x14ac:dyDescent="0.25">
      <c r="A178" s="301" t="s">
        <v>318</v>
      </c>
      <c r="B178" s="302"/>
      <c r="C178" s="303"/>
      <c r="D178" s="304"/>
      <c r="E178" s="305"/>
      <c r="F178" s="306"/>
      <c r="G178" s="307">
        <f>G33+G47+G56+G78+G92+G106+G119+G127+G135+G142+G146+G152+G177</f>
        <v>325960</v>
      </c>
      <c r="H178" s="305"/>
      <c r="I178" s="306"/>
      <c r="J178" s="307">
        <f>J33+J47+J56+J78+J92+J106+J119+J127+J135+J142+J146+J152+J177</f>
        <v>325959</v>
      </c>
      <c r="K178" s="305"/>
      <c r="L178" s="306"/>
      <c r="M178" s="307">
        <f>M33+M47+M56+M78+M92+M106+M119+M127+M135+M142+M146+M152+M177</f>
        <v>40000</v>
      </c>
      <c r="N178" s="305"/>
      <c r="O178" s="306"/>
      <c r="P178" s="307">
        <f>P33+P47+P56+P78+P92+P106+P119+P127+P135+P142+P146+P152+P177</f>
        <v>36552</v>
      </c>
      <c r="Q178" s="305"/>
      <c r="R178" s="306"/>
      <c r="S178" s="307">
        <f>S33+S47+S56+S78+S92+S106+S119+S127+S135+S142+S146+S152+S177</f>
        <v>0</v>
      </c>
      <c r="T178" s="305"/>
      <c r="U178" s="306"/>
      <c r="V178" s="307">
        <f t="shared" ref="V178:Y178" si="447">V33+V47+V56+V78+V92+V106+V119+V127+V135+V142+V146+V152+V177</f>
        <v>0</v>
      </c>
      <c r="W178" s="307">
        <f t="shared" si="447"/>
        <v>365960</v>
      </c>
      <c r="X178" s="307">
        <f t="shared" si="447"/>
        <v>362511</v>
      </c>
      <c r="Y178" s="307">
        <f t="shared" si="447"/>
        <v>3449</v>
      </c>
      <c r="Z178" s="308">
        <f t="shared" si="400"/>
        <v>9.4245272707399724E-3</v>
      </c>
      <c r="AA178" s="309"/>
      <c r="AB178" s="7"/>
      <c r="AC178" s="7"/>
      <c r="AD178" s="7"/>
      <c r="AE178" s="7"/>
      <c r="AF178" s="7"/>
      <c r="AG178" s="7"/>
    </row>
    <row r="179" spans="1:33" ht="15" customHeight="1" x14ac:dyDescent="0.25">
      <c r="A179" s="380"/>
      <c r="B179" s="351"/>
      <c r="C179" s="351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0"/>
      <c r="X179" s="310"/>
      <c r="Y179" s="310"/>
      <c r="Z179" s="310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5">
      <c r="A180" s="381" t="s">
        <v>319</v>
      </c>
      <c r="B180" s="363"/>
      <c r="C180" s="363"/>
      <c r="D180" s="311"/>
      <c r="E180" s="305"/>
      <c r="F180" s="306"/>
      <c r="G180" s="312">
        <f>Фінансування!C27-'Кошторис  витрат'!G178</f>
        <v>0</v>
      </c>
      <c r="H180" s="305"/>
      <c r="I180" s="306"/>
      <c r="J180" s="312">
        <f>Фінансування!C28-'Кошторис  витрат'!J178</f>
        <v>0</v>
      </c>
      <c r="K180" s="305"/>
      <c r="L180" s="306"/>
      <c r="M180" s="312">
        <f>Фінансування!J27-'Кошторис  витрат'!M178</f>
        <v>0</v>
      </c>
      <c r="N180" s="305"/>
      <c r="O180" s="306"/>
      <c r="P180" s="312">
        <f>Фінансування!J28-'Кошторис  витрат'!P178</f>
        <v>0</v>
      </c>
      <c r="Q180" s="305"/>
      <c r="R180" s="306"/>
      <c r="S180" s="312">
        <f>Фінансування!L27-'Кошторис  витрат'!S178</f>
        <v>0</v>
      </c>
      <c r="T180" s="305"/>
      <c r="U180" s="306"/>
      <c r="V180" s="312">
        <f>Фінансування!L28-'Кошторис  витрат'!V178</f>
        <v>0</v>
      </c>
      <c r="W180" s="313">
        <f>Фінансування!N27-'Кошторис  витрат'!W178</f>
        <v>0</v>
      </c>
      <c r="X180" s="313">
        <f>Фінансування!N28-'Кошторис  витрат'!X178</f>
        <v>0</v>
      </c>
      <c r="Y180" s="313"/>
      <c r="Z180" s="313"/>
      <c r="AA180" s="314"/>
      <c r="AB180" s="7"/>
      <c r="AC180" s="7"/>
      <c r="AD180" s="7"/>
      <c r="AE180" s="7"/>
      <c r="AF180" s="7"/>
      <c r="AG180" s="7"/>
    </row>
    <row r="181" spans="1:33" ht="15.75" customHeight="1" x14ac:dyDescent="0.25">
      <c r="A181" s="1"/>
      <c r="B181" s="315"/>
      <c r="C181" s="2"/>
      <c r="D181" s="316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315"/>
      <c r="C182" s="2"/>
      <c r="D182" s="316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315"/>
      <c r="C183" s="2"/>
      <c r="D183" s="316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317"/>
      <c r="B184" s="318"/>
      <c r="C184" s="319" t="s">
        <v>368</v>
      </c>
      <c r="D184" s="316"/>
      <c r="E184" s="320"/>
      <c r="F184" s="320"/>
      <c r="G184" s="70"/>
      <c r="H184" s="321" t="s">
        <v>371</v>
      </c>
      <c r="I184" s="400"/>
      <c r="J184" s="320"/>
      <c r="K184" s="322"/>
      <c r="L184" s="2"/>
      <c r="M184" s="70"/>
      <c r="N184" s="322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5">
      <c r="A185" s="323"/>
      <c r="B185" s="324"/>
      <c r="C185" s="325" t="s">
        <v>320</v>
      </c>
      <c r="D185" s="326"/>
      <c r="E185" s="327" t="s">
        <v>321</v>
      </c>
      <c r="F185" s="327"/>
      <c r="G185" s="328"/>
      <c r="H185" s="329"/>
      <c r="I185" s="330" t="s">
        <v>322</v>
      </c>
      <c r="J185" s="328"/>
      <c r="K185" s="329"/>
      <c r="L185" s="330"/>
      <c r="M185" s="328"/>
      <c r="N185" s="329"/>
      <c r="O185" s="330"/>
      <c r="P185" s="328"/>
      <c r="Q185" s="328"/>
      <c r="R185" s="328"/>
      <c r="S185" s="328"/>
      <c r="T185" s="328"/>
      <c r="U185" s="328"/>
      <c r="V185" s="328"/>
      <c r="W185" s="331"/>
      <c r="X185" s="331"/>
      <c r="Y185" s="331"/>
      <c r="Z185" s="331"/>
      <c r="AA185" s="332"/>
      <c r="AB185" s="333"/>
      <c r="AC185" s="332"/>
      <c r="AD185" s="333"/>
      <c r="AE185" s="333"/>
      <c r="AF185" s="333"/>
      <c r="AG185" s="333"/>
    </row>
    <row r="186" spans="1:33" ht="15.75" customHeight="1" x14ac:dyDescent="0.25">
      <c r="A186" s="1"/>
      <c r="B186" s="315"/>
      <c r="C186" s="2"/>
      <c r="D186" s="316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315"/>
      <c r="C187" s="2"/>
      <c r="D187" s="31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315"/>
      <c r="C188" s="2"/>
      <c r="D188" s="316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315"/>
      <c r="C189" s="2"/>
      <c r="D189" s="316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4"/>
      <c r="X189" s="334"/>
      <c r="Y189" s="334"/>
      <c r="Z189" s="334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4"/>
      <c r="X190" s="334"/>
      <c r="Y190" s="334"/>
      <c r="Z190" s="334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4"/>
      <c r="X191" s="334"/>
      <c r="Y191" s="334"/>
      <c r="Z191" s="334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4"/>
      <c r="X192" s="334"/>
      <c r="Y192" s="334"/>
      <c r="Z192" s="334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4"/>
      <c r="X193" s="334"/>
      <c r="Y193" s="334"/>
      <c r="Z193" s="33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4"/>
      <c r="X194" s="334"/>
      <c r="Y194" s="334"/>
      <c r="Z194" s="33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4"/>
      <c r="X195" s="334"/>
      <c r="Y195" s="334"/>
      <c r="Z195" s="33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1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1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1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5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5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5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5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5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5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5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5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5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5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5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5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5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5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5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5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J11" sqref="J11"/>
    </sheetView>
  </sheetViews>
  <sheetFormatPr defaultColWidth="14.42578125" defaultRowHeight="15" customHeight="1" x14ac:dyDescent="0.25"/>
  <cols>
    <col min="1" max="1" width="16.85546875" hidden="1" customWidth="1"/>
    <col min="2" max="2" width="13.85546875" customWidth="1"/>
    <col min="3" max="3" width="42.7109375" customWidth="1"/>
    <col min="4" max="4" width="16.42578125" customWidth="1"/>
    <col min="5" max="5" width="17.85546875" customWidth="1"/>
    <col min="6" max="6" width="16.42578125" customWidth="1"/>
    <col min="7" max="8" width="20.28515625" customWidth="1"/>
    <col min="9" max="9" width="13.7109375" customWidth="1"/>
    <col min="10" max="10" width="18.85546875" customWidth="1"/>
    <col min="11" max="26" width="8.7109375" customWidth="1"/>
  </cols>
  <sheetData>
    <row r="1" spans="1:26" ht="14.25" customHeight="1" x14ac:dyDescent="0.25">
      <c r="A1" s="335"/>
      <c r="B1" s="335"/>
      <c r="C1" s="335"/>
      <c r="D1" s="336"/>
      <c r="E1" s="335"/>
      <c r="F1" s="336"/>
      <c r="G1" s="335"/>
      <c r="H1" s="335"/>
      <c r="I1" s="5"/>
      <c r="J1" s="337" t="s">
        <v>323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5"/>
      <c r="B2" s="335"/>
      <c r="C2" s="335"/>
      <c r="D2" s="336"/>
      <c r="E2" s="335"/>
      <c r="F2" s="336"/>
      <c r="G2" s="335"/>
      <c r="H2" s="392" t="s">
        <v>324</v>
      </c>
      <c r="I2" s="351"/>
      <c r="J2" s="35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5"/>
      <c r="B4" s="393" t="s">
        <v>325</v>
      </c>
      <c r="C4" s="351"/>
      <c r="D4" s="351"/>
      <c r="E4" s="351"/>
      <c r="F4" s="351"/>
      <c r="G4" s="351"/>
      <c r="H4" s="351"/>
      <c r="I4" s="351"/>
      <c r="J4" s="35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5"/>
      <c r="B5" s="393" t="s">
        <v>326</v>
      </c>
      <c r="C5" s="351"/>
      <c r="D5" s="351"/>
      <c r="E5" s="351"/>
      <c r="F5" s="351"/>
      <c r="G5" s="351"/>
      <c r="H5" s="351"/>
      <c r="I5" s="351"/>
      <c r="J5" s="35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5"/>
      <c r="B6" s="394" t="s">
        <v>327</v>
      </c>
      <c r="C6" s="351"/>
      <c r="D6" s="351"/>
      <c r="E6" s="351"/>
      <c r="F6" s="351"/>
      <c r="G6" s="351"/>
      <c r="H6" s="351"/>
      <c r="I6" s="351"/>
      <c r="J6" s="35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5"/>
      <c r="B7" s="393" t="s">
        <v>328</v>
      </c>
      <c r="C7" s="351"/>
      <c r="D7" s="351"/>
      <c r="E7" s="351"/>
      <c r="F7" s="351"/>
      <c r="G7" s="351"/>
      <c r="H7" s="351"/>
      <c r="I7" s="351"/>
      <c r="J7" s="35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395" t="s">
        <v>329</v>
      </c>
      <c r="C9" s="391"/>
      <c r="D9" s="396"/>
      <c r="E9" s="397" t="s">
        <v>330</v>
      </c>
      <c r="F9" s="391"/>
      <c r="G9" s="391"/>
      <c r="H9" s="391"/>
      <c r="I9" s="391"/>
      <c r="J9" s="39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5">
      <c r="A10" s="338" t="s">
        <v>331</v>
      </c>
      <c r="B10" s="338" t="s">
        <v>332</v>
      </c>
      <c r="C10" s="338" t="s">
        <v>48</v>
      </c>
      <c r="D10" s="339" t="s">
        <v>333</v>
      </c>
      <c r="E10" s="338" t="s">
        <v>334</v>
      </c>
      <c r="F10" s="339" t="s">
        <v>333</v>
      </c>
      <c r="G10" s="338" t="s">
        <v>335</v>
      </c>
      <c r="H10" s="338" t="s">
        <v>336</v>
      </c>
      <c r="I10" s="338" t="s">
        <v>337</v>
      </c>
      <c r="J10" s="338" t="s">
        <v>338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5">
      <c r="A11" s="340"/>
      <c r="B11" s="340" t="s">
        <v>75</v>
      </c>
      <c r="C11" s="341"/>
      <c r="D11" s="342"/>
      <c r="E11" s="341"/>
      <c r="F11" s="342"/>
      <c r="G11" s="341"/>
      <c r="H11" s="341"/>
      <c r="I11" s="342"/>
      <c r="J11" s="34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5">
      <c r="A12" s="340"/>
      <c r="B12" s="340" t="s">
        <v>108</v>
      </c>
      <c r="C12" s="341"/>
      <c r="D12" s="342"/>
      <c r="E12" s="341"/>
      <c r="F12" s="342"/>
      <c r="G12" s="341"/>
      <c r="H12" s="341"/>
      <c r="I12" s="342"/>
      <c r="J12" s="34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5">
      <c r="A13" s="340"/>
      <c r="B13" s="340" t="s">
        <v>115</v>
      </c>
      <c r="C13" s="341"/>
      <c r="D13" s="342"/>
      <c r="E13" s="341"/>
      <c r="F13" s="342"/>
      <c r="G13" s="341"/>
      <c r="H13" s="341"/>
      <c r="I13" s="342"/>
      <c r="J13" s="34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5">
      <c r="A14" s="340"/>
      <c r="B14" s="340" t="s">
        <v>131</v>
      </c>
      <c r="C14" s="341"/>
      <c r="D14" s="342"/>
      <c r="E14" s="341"/>
      <c r="F14" s="342"/>
      <c r="G14" s="341"/>
      <c r="H14" s="341"/>
      <c r="I14" s="342"/>
      <c r="J14" s="34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5">
      <c r="A15" s="340"/>
      <c r="B15" s="340" t="s">
        <v>149</v>
      </c>
      <c r="C15" s="341"/>
      <c r="D15" s="342"/>
      <c r="E15" s="341"/>
      <c r="F15" s="342"/>
      <c r="G15" s="341"/>
      <c r="H15" s="341"/>
      <c r="I15" s="342"/>
      <c r="J15" s="34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5">
      <c r="A16" s="340"/>
      <c r="B16" s="340"/>
      <c r="C16" s="341"/>
      <c r="D16" s="342"/>
      <c r="E16" s="341"/>
      <c r="F16" s="342"/>
      <c r="G16" s="341"/>
      <c r="H16" s="341"/>
      <c r="I16" s="342"/>
      <c r="J16" s="34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3"/>
      <c r="B17" s="390" t="s">
        <v>339</v>
      </c>
      <c r="C17" s="391"/>
      <c r="D17" s="344">
        <f>SUM(D11:D16)</f>
        <v>0</v>
      </c>
      <c r="E17" s="345"/>
      <c r="F17" s="344">
        <f>SUM(F11:F16)</f>
        <v>0</v>
      </c>
      <c r="G17" s="345"/>
      <c r="H17" s="345"/>
      <c r="I17" s="344">
        <f>SUM(I11:I16)</f>
        <v>0</v>
      </c>
      <c r="J17" s="345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</row>
    <row r="18" spans="1:26" ht="14.25" customHeight="1" x14ac:dyDescent="0.25">
      <c r="A18" s="335"/>
      <c r="B18" s="335"/>
      <c r="C18" s="335"/>
      <c r="D18" s="336"/>
      <c r="E18" s="335"/>
      <c r="F18" s="336"/>
      <c r="G18" s="335"/>
      <c r="H18" s="33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5">
      <c r="A19" s="15"/>
      <c r="B19" s="395" t="s">
        <v>340</v>
      </c>
      <c r="C19" s="391"/>
      <c r="D19" s="396"/>
      <c r="E19" s="397" t="s">
        <v>330</v>
      </c>
      <c r="F19" s="391"/>
      <c r="G19" s="391"/>
      <c r="H19" s="391"/>
      <c r="I19" s="391"/>
      <c r="J19" s="396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5">
      <c r="A20" s="338" t="s">
        <v>331</v>
      </c>
      <c r="B20" s="338" t="s">
        <v>332</v>
      </c>
      <c r="C20" s="338" t="s">
        <v>48</v>
      </c>
      <c r="D20" s="339" t="s">
        <v>333</v>
      </c>
      <c r="E20" s="338" t="s">
        <v>334</v>
      </c>
      <c r="F20" s="339" t="s">
        <v>333</v>
      </c>
      <c r="G20" s="338" t="s">
        <v>335</v>
      </c>
      <c r="H20" s="338" t="s">
        <v>336</v>
      </c>
      <c r="I20" s="338" t="s">
        <v>337</v>
      </c>
      <c r="J20" s="338" t="s">
        <v>338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5">
      <c r="A21" s="340"/>
      <c r="B21" s="340" t="s">
        <v>75</v>
      </c>
      <c r="C21" s="341"/>
      <c r="D21" s="342"/>
      <c r="E21" s="341"/>
      <c r="F21" s="342"/>
      <c r="G21" s="341"/>
      <c r="H21" s="341"/>
      <c r="I21" s="342"/>
      <c r="J21" s="34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5">
      <c r="A22" s="340"/>
      <c r="B22" s="340" t="s">
        <v>108</v>
      </c>
      <c r="C22" s="341"/>
      <c r="D22" s="342"/>
      <c r="E22" s="341"/>
      <c r="F22" s="342"/>
      <c r="G22" s="341"/>
      <c r="H22" s="341"/>
      <c r="I22" s="342"/>
      <c r="J22" s="34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5">
      <c r="A23" s="340"/>
      <c r="B23" s="340" t="s">
        <v>115</v>
      </c>
      <c r="C23" s="341"/>
      <c r="D23" s="342"/>
      <c r="E23" s="341"/>
      <c r="F23" s="342"/>
      <c r="G23" s="341"/>
      <c r="H23" s="341"/>
      <c r="I23" s="342"/>
      <c r="J23" s="34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5">
      <c r="A24" s="340"/>
      <c r="B24" s="340" t="s">
        <v>131</v>
      </c>
      <c r="C24" s="341"/>
      <c r="D24" s="342"/>
      <c r="E24" s="341"/>
      <c r="F24" s="342"/>
      <c r="G24" s="341"/>
      <c r="H24" s="341"/>
      <c r="I24" s="342"/>
      <c r="J24" s="34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5">
      <c r="A25" s="340"/>
      <c r="B25" s="340" t="s">
        <v>149</v>
      </c>
      <c r="C25" s="341"/>
      <c r="D25" s="342"/>
      <c r="E25" s="341"/>
      <c r="F25" s="342"/>
      <c r="G25" s="341"/>
      <c r="H25" s="341"/>
      <c r="I25" s="342"/>
      <c r="J25" s="341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5">
      <c r="A26" s="340"/>
      <c r="B26" s="340"/>
      <c r="C26" s="341"/>
      <c r="D26" s="342"/>
      <c r="E26" s="341"/>
      <c r="F26" s="342"/>
      <c r="G26" s="341"/>
      <c r="H26" s="341"/>
      <c r="I26" s="342"/>
      <c r="J26" s="341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3"/>
      <c r="B27" s="390" t="s">
        <v>339</v>
      </c>
      <c r="C27" s="391"/>
      <c r="D27" s="344">
        <f>SUM(D21:D26)</f>
        <v>0</v>
      </c>
      <c r="E27" s="345"/>
      <c r="F27" s="344">
        <f>SUM(F21:F26)</f>
        <v>0</v>
      </c>
      <c r="G27" s="345"/>
      <c r="H27" s="345"/>
      <c r="I27" s="344">
        <f>SUM(I21:I26)</f>
        <v>0</v>
      </c>
      <c r="J27" s="345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</row>
    <row r="28" spans="1:26" ht="14.25" customHeight="1" x14ac:dyDescent="0.25">
      <c r="A28" s="335"/>
      <c r="B28" s="335"/>
      <c r="C28" s="335"/>
      <c r="D28" s="336"/>
      <c r="E28" s="335"/>
      <c r="F28" s="336"/>
      <c r="G28" s="335"/>
      <c r="H28" s="33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5">
      <c r="A29" s="15"/>
      <c r="B29" s="395" t="s">
        <v>341</v>
      </c>
      <c r="C29" s="391"/>
      <c r="D29" s="396"/>
      <c r="E29" s="397" t="s">
        <v>330</v>
      </c>
      <c r="F29" s="391"/>
      <c r="G29" s="391"/>
      <c r="H29" s="391"/>
      <c r="I29" s="391"/>
      <c r="J29" s="39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5">
      <c r="A30" s="338" t="s">
        <v>331</v>
      </c>
      <c r="B30" s="338" t="s">
        <v>332</v>
      </c>
      <c r="C30" s="338" t="s">
        <v>48</v>
      </c>
      <c r="D30" s="339" t="s">
        <v>333</v>
      </c>
      <c r="E30" s="338" t="s">
        <v>334</v>
      </c>
      <c r="F30" s="339" t="s">
        <v>333</v>
      </c>
      <c r="G30" s="338" t="s">
        <v>335</v>
      </c>
      <c r="H30" s="338" t="s">
        <v>336</v>
      </c>
      <c r="I30" s="338" t="s">
        <v>337</v>
      </c>
      <c r="J30" s="338" t="s">
        <v>338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5">
      <c r="A31" s="340"/>
      <c r="B31" s="340" t="s">
        <v>75</v>
      </c>
      <c r="C31" s="341"/>
      <c r="D31" s="342"/>
      <c r="E31" s="341"/>
      <c r="F31" s="342"/>
      <c r="G31" s="341"/>
      <c r="H31" s="341"/>
      <c r="I31" s="342"/>
      <c r="J31" s="34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5">
      <c r="A32" s="340"/>
      <c r="B32" s="340" t="s">
        <v>108</v>
      </c>
      <c r="C32" s="341"/>
      <c r="D32" s="342"/>
      <c r="E32" s="341"/>
      <c r="F32" s="342"/>
      <c r="G32" s="341"/>
      <c r="H32" s="341"/>
      <c r="I32" s="342"/>
      <c r="J32" s="34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5">
      <c r="A33" s="340"/>
      <c r="B33" s="340" t="s">
        <v>115</v>
      </c>
      <c r="C33" s="341"/>
      <c r="D33" s="342"/>
      <c r="E33" s="341"/>
      <c r="F33" s="342"/>
      <c r="G33" s="341"/>
      <c r="H33" s="341"/>
      <c r="I33" s="342"/>
      <c r="J33" s="34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5">
      <c r="A34" s="340"/>
      <c r="B34" s="340" t="s">
        <v>131</v>
      </c>
      <c r="C34" s="341"/>
      <c r="D34" s="342"/>
      <c r="E34" s="341"/>
      <c r="F34" s="342"/>
      <c r="G34" s="341"/>
      <c r="H34" s="341"/>
      <c r="I34" s="342"/>
      <c r="J34" s="34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5">
      <c r="A35" s="340"/>
      <c r="B35" s="340" t="s">
        <v>149</v>
      </c>
      <c r="C35" s="341"/>
      <c r="D35" s="342"/>
      <c r="E35" s="341"/>
      <c r="F35" s="342"/>
      <c r="G35" s="341"/>
      <c r="H35" s="341"/>
      <c r="I35" s="342"/>
      <c r="J35" s="34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5">
      <c r="A36" s="340"/>
      <c r="B36" s="340"/>
      <c r="C36" s="341"/>
      <c r="D36" s="342"/>
      <c r="E36" s="341"/>
      <c r="F36" s="342"/>
      <c r="G36" s="341"/>
      <c r="H36" s="341"/>
      <c r="I36" s="342"/>
      <c r="J36" s="34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3"/>
      <c r="B37" s="390" t="s">
        <v>339</v>
      </c>
      <c r="C37" s="391"/>
      <c r="D37" s="344">
        <f>SUM(D31:D36)</f>
        <v>0</v>
      </c>
      <c r="E37" s="345"/>
      <c r="F37" s="344">
        <f>SUM(F31:F36)</f>
        <v>0</v>
      </c>
      <c r="G37" s="345"/>
      <c r="H37" s="345"/>
      <c r="I37" s="344">
        <f>SUM(I31:I36)</f>
        <v>0</v>
      </c>
      <c r="J37" s="345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</row>
    <row r="38" spans="1:26" ht="14.25" customHeight="1" x14ac:dyDescent="0.25">
      <c r="A38" s="335"/>
      <c r="B38" s="335"/>
      <c r="C38" s="335"/>
      <c r="D38" s="336"/>
      <c r="E38" s="335"/>
      <c r="F38" s="336"/>
      <c r="G38" s="335"/>
      <c r="H38" s="33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5">
      <c r="A39" s="347"/>
      <c r="B39" s="347" t="s">
        <v>342</v>
      </c>
      <c r="C39" s="347"/>
      <c r="D39" s="348"/>
      <c r="E39" s="347"/>
      <c r="F39" s="348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</row>
    <row r="40" spans="1:26" ht="14.25" customHeight="1" x14ac:dyDescent="0.25">
      <c r="A40" s="335"/>
      <c r="B40" s="335"/>
      <c r="C40" s="335"/>
      <c r="D40" s="336"/>
      <c r="E40" s="335"/>
      <c r="F40" s="336"/>
      <c r="G40" s="335"/>
      <c r="H40" s="33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5">
      <c r="A41" s="335"/>
      <c r="B41" s="335"/>
      <c r="C41" s="335"/>
      <c r="D41" s="336"/>
      <c r="E41" s="335"/>
      <c r="F41" s="336"/>
      <c r="G41" s="335"/>
      <c r="H41" s="33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5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5">
      <c r="A43" s="335"/>
      <c r="B43" s="335"/>
      <c r="C43" s="335"/>
      <c r="D43" s="336"/>
      <c r="E43" s="335"/>
      <c r="F43" s="336"/>
      <c r="G43" s="335"/>
      <c r="H43" s="33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5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5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5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5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5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5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5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5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5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dcterms:created xsi:type="dcterms:W3CDTF">2020-11-14T13:09:40Z</dcterms:created>
  <dcterms:modified xsi:type="dcterms:W3CDTF">2023-11-12T16:16:24Z</dcterms:modified>
</cp:coreProperties>
</file>