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308"/>
  <workbookPr autoCompressPictures="0"/>
  <bookViews>
    <workbookView xWindow="0" yWindow="0" windowWidth="25600" windowHeight="1606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0001" concurrentCalc="0"/>
  <extLs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26" i="3" l="1"/>
  <c r="D26" i="3"/>
  <c r="D36" i="3"/>
  <c r="I36" i="3"/>
  <c r="F26" i="3"/>
  <c r="J103" i="2"/>
  <c r="J96" i="2"/>
  <c r="J97" i="2"/>
  <c r="J98" i="2"/>
  <c r="J99" i="2"/>
  <c r="J100" i="2"/>
  <c r="J101" i="2"/>
  <c r="J102" i="2"/>
  <c r="J104" i="2"/>
  <c r="J105" i="2"/>
  <c r="J106" i="2"/>
  <c r="J95" i="2"/>
  <c r="J112" i="2"/>
  <c r="J113" i="2"/>
  <c r="J114" i="2"/>
  <c r="J111" i="2"/>
  <c r="J108" i="2"/>
  <c r="J109" i="2"/>
  <c r="J110" i="2"/>
  <c r="J107" i="2"/>
  <c r="J115" i="2"/>
  <c r="J14" i="2"/>
  <c r="J15" i="2"/>
  <c r="J16" i="2"/>
  <c r="J13" i="2"/>
  <c r="J18" i="2"/>
  <c r="J19" i="2"/>
  <c r="J20" i="2"/>
  <c r="J17" i="2"/>
  <c r="J22" i="2"/>
  <c r="J23" i="2"/>
  <c r="J24" i="2"/>
  <c r="J25" i="2"/>
  <c r="J21" i="2"/>
  <c r="H27" i="2"/>
  <c r="J27" i="2"/>
  <c r="H28" i="2"/>
  <c r="J28" i="2"/>
  <c r="H29" i="2"/>
  <c r="J29" i="2"/>
  <c r="J26" i="2"/>
  <c r="J31" i="2"/>
  <c r="J32" i="2"/>
  <c r="J33" i="2"/>
  <c r="J30" i="2"/>
  <c r="J34" i="2"/>
  <c r="J45" i="2"/>
  <c r="J46" i="2"/>
  <c r="J47" i="2"/>
  <c r="J44" i="2"/>
  <c r="J41" i="2"/>
  <c r="J42" i="2"/>
  <c r="J43" i="2"/>
  <c r="J40" i="2"/>
  <c r="J37" i="2"/>
  <c r="J38" i="2"/>
  <c r="J39" i="2"/>
  <c r="J36" i="2"/>
  <c r="J48" i="2"/>
  <c r="J51" i="2"/>
  <c r="J52" i="2"/>
  <c r="J53" i="2"/>
  <c r="J50" i="2"/>
  <c r="J57" i="2"/>
  <c r="J76" i="2"/>
  <c r="J77" i="2"/>
  <c r="J78" i="2"/>
  <c r="J75" i="2"/>
  <c r="J72" i="2"/>
  <c r="J73" i="2"/>
  <c r="J74" i="2"/>
  <c r="J71" i="2"/>
  <c r="J68" i="2"/>
  <c r="J69" i="2"/>
  <c r="J70" i="2"/>
  <c r="J67" i="2"/>
  <c r="J64" i="2"/>
  <c r="J65" i="2"/>
  <c r="J66" i="2"/>
  <c r="J63" i="2"/>
  <c r="J60" i="2"/>
  <c r="J61" i="2"/>
  <c r="J62" i="2"/>
  <c r="J59" i="2"/>
  <c r="J79" i="2"/>
  <c r="J82" i="2"/>
  <c r="J83" i="2"/>
  <c r="J84" i="2"/>
  <c r="J81" i="2"/>
  <c r="J86" i="2"/>
  <c r="J87" i="2"/>
  <c r="J88" i="2"/>
  <c r="J85" i="2"/>
  <c r="J90" i="2"/>
  <c r="J91" i="2"/>
  <c r="J92" i="2"/>
  <c r="J89" i="2"/>
  <c r="J93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30" i="2"/>
  <c r="J131" i="2"/>
  <c r="J132" i="2"/>
  <c r="J133" i="2"/>
  <c r="J134" i="2"/>
  <c r="J135" i="2"/>
  <c r="J136" i="2"/>
  <c r="J138" i="2"/>
  <c r="J139" i="2"/>
  <c r="J140" i="2"/>
  <c r="J141" i="2"/>
  <c r="J142" i="2"/>
  <c r="J143" i="2"/>
  <c r="J144" i="2"/>
  <c r="J146" i="2"/>
  <c r="J147" i="2"/>
  <c r="J148" i="2"/>
  <c r="J149" i="2"/>
  <c r="J150" i="2"/>
  <c r="J151" i="2"/>
  <c r="J153" i="2"/>
  <c r="J154" i="2"/>
  <c r="J155" i="2"/>
  <c r="J157" i="2"/>
  <c r="J158" i="2"/>
  <c r="J159" i="2"/>
  <c r="J160" i="2"/>
  <c r="J161" i="2"/>
  <c r="J178" i="2"/>
  <c r="J179" i="2"/>
  <c r="J180" i="2"/>
  <c r="J181" i="2"/>
  <c r="J182" i="2"/>
  <c r="J183" i="2"/>
  <c r="J184" i="2"/>
  <c r="J185" i="2"/>
  <c r="J177" i="2"/>
  <c r="J174" i="2"/>
  <c r="J175" i="2"/>
  <c r="J176" i="2"/>
  <c r="J173" i="2"/>
  <c r="J169" i="2"/>
  <c r="J170" i="2"/>
  <c r="J171" i="2"/>
  <c r="J172" i="2"/>
  <c r="J168" i="2"/>
  <c r="J164" i="2"/>
  <c r="J165" i="2"/>
  <c r="J166" i="2"/>
  <c r="J167" i="2"/>
  <c r="J163" i="2"/>
  <c r="J186" i="2"/>
  <c r="J187" i="2"/>
  <c r="C28" i="1"/>
  <c r="V14" i="2"/>
  <c r="V15" i="2"/>
  <c r="V16" i="2"/>
  <c r="V13" i="2"/>
  <c r="V18" i="2"/>
  <c r="V19" i="2"/>
  <c r="V20" i="2"/>
  <c r="V17" i="2"/>
  <c r="V22" i="2"/>
  <c r="V23" i="2"/>
  <c r="V24" i="2"/>
  <c r="V25" i="2"/>
  <c r="V21" i="2"/>
  <c r="T27" i="2"/>
  <c r="V27" i="2"/>
  <c r="T28" i="2"/>
  <c r="V28" i="2"/>
  <c r="T29" i="2"/>
  <c r="V29" i="2"/>
  <c r="V26" i="2"/>
  <c r="V31" i="2"/>
  <c r="V32" i="2"/>
  <c r="V33" i="2"/>
  <c r="V30" i="2"/>
  <c r="V34" i="2"/>
  <c r="V45" i="2"/>
  <c r="V46" i="2"/>
  <c r="V47" i="2"/>
  <c r="V44" i="2"/>
  <c r="V41" i="2"/>
  <c r="V42" i="2"/>
  <c r="V43" i="2"/>
  <c r="V40" i="2"/>
  <c r="V37" i="2"/>
  <c r="V38" i="2"/>
  <c r="V39" i="2"/>
  <c r="V36" i="2"/>
  <c r="V48" i="2"/>
  <c r="V55" i="2"/>
  <c r="V56" i="2"/>
  <c r="V54" i="2"/>
  <c r="V51" i="2"/>
  <c r="V52" i="2"/>
  <c r="V53" i="2"/>
  <c r="V50" i="2"/>
  <c r="V57" i="2"/>
  <c r="V76" i="2"/>
  <c r="V77" i="2"/>
  <c r="V78" i="2"/>
  <c r="V75" i="2"/>
  <c r="V72" i="2"/>
  <c r="V73" i="2"/>
  <c r="V74" i="2"/>
  <c r="V71" i="2"/>
  <c r="V68" i="2"/>
  <c r="V69" i="2"/>
  <c r="V70" i="2"/>
  <c r="V67" i="2"/>
  <c r="V64" i="2"/>
  <c r="V65" i="2"/>
  <c r="V66" i="2"/>
  <c r="V63" i="2"/>
  <c r="V60" i="2"/>
  <c r="V61" i="2"/>
  <c r="V62" i="2"/>
  <c r="V59" i="2"/>
  <c r="V79" i="2"/>
  <c r="V82" i="2"/>
  <c r="V83" i="2"/>
  <c r="V84" i="2"/>
  <c r="V81" i="2"/>
  <c r="V86" i="2"/>
  <c r="V87" i="2"/>
  <c r="V88" i="2"/>
  <c r="V85" i="2"/>
  <c r="V90" i="2"/>
  <c r="V91" i="2"/>
  <c r="V92" i="2"/>
  <c r="V89" i="2"/>
  <c r="V93" i="2"/>
  <c r="V112" i="2"/>
  <c r="V113" i="2"/>
  <c r="V114" i="2"/>
  <c r="V111" i="2"/>
  <c r="V108" i="2"/>
  <c r="V109" i="2"/>
  <c r="V110" i="2"/>
  <c r="V107" i="2"/>
  <c r="V96" i="2"/>
  <c r="V97" i="2"/>
  <c r="V98" i="2"/>
  <c r="V99" i="2"/>
  <c r="V100" i="2"/>
  <c r="V101" i="2"/>
  <c r="V102" i="2"/>
  <c r="V103" i="2"/>
  <c r="V104" i="2"/>
  <c r="V105" i="2"/>
  <c r="V106" i="2"/>
  <c r="V95" i="2"/>
  <c r="V115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30" i="2"/>
  <c r="V131" i="2"/>
  <c r="V132" i="2"/>
  <c r="V133" i="2"/>
  <c r="V134" i="2"/>
  <c r="V135" i="2"/>
  <c r="V136" i="2"/>
  <c r="V138" i="2"/>
  <c r="V139" i="2"/>
  <c r="V140" i="2"/>
  <c r="V141" i="2"/>
  <c r="V142" i="2"/>
  <c r="V143" i="2"/>
  <c r="V144" i="2"/>
  <c r="V146" i="2"/>
  <c r="V147" i="2"/>
  <c r="V148" i="2"/>
  <c r="V149" i="2"/>
  <c r="V150" i="2"/>
  <c r="V151" i="2"/>
  <c r="V153" i="2"/>
  <c r="V154" i="2"/>
  <c r="V155" i="2"/>
  <c r="V157" i="2"/>
  <c r="V158" i="2"/>
  <c r="V159" i="2"/>
  <c r="V160" i="2"/>
  <c r="V161" i="2"/>
  <c r="V178" i="2"/>
  <c r="V179" i="2"/>
  <c r="V180" i="2"/>
  <c r="V181" i="2"/>
  <c r="V182" i="2"/>
  <c r="V183" i="2"/>
  <c r="V184" i="2"/>
  <c r="V185" i="2"/>
  <c r="V177" i="2"/>
  <c r="V174" i="2"/>
  <c r="V175" i="2"/>
  <c r="V176" i="2"/>
  <c r="V173" i="2"/>
  <c r="V169" i="2"/>
  <c r="V170" i="2"/>
  <c r="V171" i="2"/>
  <c r="V172" i="2"/>
  <c r="V168" i="2"/>
  <c r="V164" i="2"/>
  <c r="V165" i="2"/>
  <c r="V166" i="2"/>
  <c r="V167" i="2"/>
  <c r="V163" i="2"/>
  <c r="V186" i="2"/>
  <c r="V187" i="2"/>
  <c r="L28" i="1"/>
  <c r="N28" i="1"/>
  <c r="G96" i="2"/>
  <c r="G97" i="2"/>
  <c r="G98" i="2"/>
  <c r="G99" i="2"/>
  <c r="G100" i="2"/>
  <c r="G101" i="2"/>
  <c r="G102" i="2"/>
  <c r="G103" i="2"/>
  <c r="G104" i="2"/>
  <c r="G105" i="2"/>
  <c r="G106" i="2"/>
  <c r="G95" i="2"/>
  <c r="P104" i="2"/>
  <c r="X104" i="2"/>
  <c r="M104" i="2"/>
  <c r="S104" i="2"/>
  <c r="W104" i="2"/>
  <c r="Y104" i="2"/>
  <c r="Z104" i="2"/>
  <c r="P103" i="2"/>
  <c r="X103" i="2"/>
  <c r="M97" i="2"/>
  <c r="S97" i="2"/>
  <c r="W97" i="2"/>
  <c r="P97" i="2"/>
  <c r="X97" i="2"/>
  <c r="Y97" i="2"/>
  <c r="Z97" i="2"/>
  <c r="M98" i="2"/>
  <c r="S98" i="2"/>
  <c r="W98" i="2"/>
  <c r="P98" i="2"/>
  <c r="X98" i="2"/>
  <c r="Y98" i="2"/>
  <c r="Z98" i="2"/>
  <c r="M99" i="2"/>
  <c r="S99" i="2"/>
  <c r="W99" i="2"/>
  <c r="P99" i="2"/>
  <c r="X99" i="2"/>
  <c r="Y99" i="2"/>
  <c r="Z99" i="2"/>
  <c r="M100" i="2"/>
  <c r="S100" i="2"/>
  <c r="W100" i="2"/>
  <c r="P100" i="2"/>
  <c r="X100" i="2"/>
  <c r="Y100" i="2"/>
  <c r="Z100" i="2"/>
  <c r="M101" i="2"/>
  <c r="S101" i="2"/>
  <c r="W101" i="2"/>
  <c r="P101" i="2"/>
  <c r="X101" i="2"/>
  <c r="Y101" i="2"/>
  <c r="Z101" i="2"/>
  <c r="M102" i="2"/>
  <c r="S102" i="2"/>
  <c r="W102" i="2"/>
  <c r="P102" i="2"/>
  <c r="X102" i="2"/>
  <c r="Y102" i="2"/>
  <c r="Z102" i="2"/>
  <c r="M103" i="2"/>
  <c r="S103" i="2"/>
  <c r="W103" i="2"/>
  <c r="Y103" i="2"/>
  <c r="Z103" i="2"/>
  <c r="M105" i="2"/>
  <c r="S105" i="2"/>
  <c r="W105" i="2"/>
  <c r="P105" i="2"/>
  <c r="X105" i="2"/>
  <c r="Y105" i="2"/>
  <c r="Z105" i="2"/>
  <c r="M106" i="2"/>
  <c r="S106" i="2"/>
  <c r="W106" i="2"/>
  <c r="P106" i="2"/>
  <c r="X106" i="2"/>
  <c r="Y106" i="2"/>
  <c r="Z106" i="2"/>
  <c r="G23" i="2"/>
  <c r="G24" i="2"/>
  <c r="G25" i="2"/>
  <c r="G22" i="2"/>
  <c r="G21" i="2"/>
  <c r="H26" i="2"/>
  <c r="P24" i="2"/>
  <c r="X24" i="2"/>
  <c r="M24" i="2"/>
  <c r="S24" i="2"/>
  <c r="W24" i="2"/>
  <c r="Y24" i="2"/>
  <c r="Z24" i="2"/>
  <c r="P25" i="2"/>
  <c r="X25" i="2"/>
  <c r="M25" i="2"/>
  <c r="S25" i="2"/>
  <c r="W25" i="2"/>
  <c r="Y25" i="2"/>
  <c r="Z25" i="2"/>
  <c r="E29" i="2"/>
  <c r="G29" i="2"/>
  <c r="G14" i="2"/>
  <c r="G15" i="2"/>
  <c r="G16" i="2"/>
  <c r="G13" i="2"/>
  <c r="E27" i="2"/>
  <c r="G27" i="2"/>
  <c r="G18" i="2"/>
  <c r="G19" i="2"/>
  <c r="G20" i="2"/>
  <c r="G17" i="2"/>
  <c r="E28" i="2"/>
  <c r="G28" i="2"/>
  <c r="G26" i="2"/>
  <c r="G31" i="2"/>
  <c r="G32" i="2"/>
  <c r="G33" i="2"/>
  <c r="G30" i="2"/>
  <c r="G34" i="2"/>
  <c r="G112" i="2"/>
  <c r="G113" i="2"/>
  <c r="G114" i="2"/>
  <c r="G111" i="2"/>
  <c r="G108" i="2"/>
  <c r="G109" i="2"/>
  <c r="G110" i="2"/>
  <c r="G107" i="2"/>
  <c r="G115" i="2"/>
  <c r="G45" i="2"/>
  <c r="G46" i="2"/>
  <c r="G47" i="2"/>
  <c r="G44" i="2"/>
  <c r="G41" i="2"/>
  <c r="G42" i="2"/>
  <c r="G43" i="2"/>
  <c r="G40" i="2"/>
  <c r="G37" i="2"/>
  <c r="G38" i="2"/>
  <c r="G39" i="2"/>
  <c r="G36" i="2"/>
  <c r="G48" i="2"/>
  <c r="G51" i="2"/>
  <c r="G52" i="2"/>
  <c r="G53" i="2"/>
  <c r="G50" i="2"/>
  <c r="G57" i="2"/>
  <c r="G76" i="2"/>
  <c r="G77" i="2"/>
  <c r="G78" i="2"/>
  <c r="G75" i="2"/>
  <c r="G72" i="2"/>
  <c r="G73" i="2"/>
  <c r="G74" i="2"/>
  <c r="G71" i="2"/>
  <c r="G68" i="2"/>
  <c r="G69" i="2"/>
  <c r="G70" i="2"/>
  <c r="G67" i="2"/>
  <c r="G64" i="2"/>
  <c r="G65" i="2"/>
  <c r="G66" i="2"/>
  <c r="G63" i="2"/>
  <c r="G60" i="2"/>
  <c r="G61" i="2"/>
  <c r="G62" i="2"/>
  <c r="G59" i="2"/>
  <c r="G79" i="2"/>
  <c r="G82" i="2"/>
  <c r="G83" i="2"/>
  <c r="G84" i="2"/>
  <c r="G81" i="2"/>
  <c r="G86" i="2"/>
  <c r="G87" i="2"/>
  <c r="G88" i="2"/>
  <c r="G85" i="2"/>
  <c r="G90" i="2"/>
  <c r="G91" i="2"/>
  <c r="G92" i="2"/>
  <c r="G89" i="2"/>
  <c r="G93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39" i="2"/>
  <c r="G140" i="2"/>
  <c r="G141" i="2"/>
  <c r="G138" i="2"/>
  <c r="G142" i="2"/>
  <c r="G143" i="2"/>
  <c r="G144" i="2"/>
  <c r="G146" i="2"/>
  <c r="G147" i="2"/>
  <c r="G149" i="2"/>
  <c r="G148" i="2"/>
  <c r="G150" i="2"/>
  <c r="G151" i="2"/>
  <c r="G158" i="2"/>
  <c r="G157" i="2"/>
  <c r="G159" i="2"/>
  <c r="G160" i="2"/>
  <c r="G161" i="2"/>
  <c r="G178" i="2"/>
  <c r="G181" i="2"/>
  <c r="G179" i="2"/>
  <c r="G180" i="2"/>
  <c r="G182" i="2"/>
  <c r="G183" i="2"/>
  <c r="G184" i="2"/>
  <c r="G185" i="2"/>
  <c r="G177" i="2"/>
  <c r="G174" i="2"/>
  <c r="G175" i="2"/>
  <c r="G176" i="2"/>
  <c r="G173" i="2"/>
  <c r="G169" i="2"/>
  <c r="G170" i="2"/>
  <c r="G171" i="2"/>
  <c r="G172" i="2"/>
  <c r="G168" i="2"/>
  <c r="G164" i="2"/>
  <c r="G165" i="2"/>
  <c r="G166" i="2"/>
  <c r="G167" i="2"/>
  <c r="G163" i="2"/>
  <c r="G186" i="2"/>
  <c r="G130" i="2"/>
  <c r="G131" i="2"/>
  <c r="G132" i="2"/>
  <c r="G133" i="2"/>
  <c r="G134" i="2"/>
  <c r="G135" i="2"/>
  <c r="G136" i="2"/>
  <c r="G153" i="2"/>
  <c r="G154" i="2"/>
  <c r="G155" i="2"/>
  <c r="G187" i="2"/>
  <c r="C27" i="1"/>
  <c r="I46" i="3"/>
  <c r="F46" i="3"/>
  <c r="D46" i="3"/>
  <c r="F36" i="3"/>
  <c r="H177" i="2"/>
  <c r="H173" i="2"/>
  <c r="H168" i="2"/>
  <c r="H163" i="2"/>
  <c r="H186" i="2"/>
  <c r="P185" i="2"/>
  <c r="X185" i="2"/>
  <c r="S185" i="2"/>
  <c r="S178" i="2"/>
  <c r="S179" i="2"/>
  <c r="S180" i="2"/>
  <c r="S181" i="2"/>
  <c r="S182" i="2"/>
  <c r="S183" i="2"/>
  <c r="S184" i="2"/>
  <c r="S177" i="2"/>
  <c r="M185" i="2"/>
  <c r="W185" i="2"/>
  <c r="Y185" i="2"/>
  <c r="Z185" i="2"/>
  <c r="P184" i="2"/>
  <c r="M184" i="2"/>
  <c r="W184" i="2"/>
  <c r="X184" i="2"/>
  <c r="Y184" i="2"/>
  <c r="Z184" i="2"/>
  <c r="P183" i="2"/>
  <c r="X183" i="2"/>
  <c r="M183" i="2"/>
  <c r="W183" i="2"/>
  <c r="Y183" i="2"/>
  <c r="Z183" i="2"/>
  <c r="P182" i="2"/>
  <c r="M182" i="2"/>
  <c r="W182" i="2"/>
  <c r="X182" i="2"/>
  <c r="Y182" i="2"/>
  <c r="Z182" i="2"/>
  <c r="P181" i="2"/>
  <c r="X181" i="2"/>
  <c r="M181" i="2"/>
  <c r="W181" i="2"/>
  <c r="Y181" i="2"/>
  <c r="Z181" i="2"/>
  <c r="P180" i="2"/>
  <c r="M180" i="2"/>
  <c r="W180" i="2"/>
  <c r="X180" i="2"/>
  <c r="Y180" i="2"/>
  <c r="Z180" i="2"/>
  <c r="P179" i="2"/>
  <c r="X179" i="2"/>
  <c r="P178" i="2"/>
  <c r="P177" i="2"/>
  <c r="M179" i="2"/>
  <c r="M178" i="2"/>
  <c r="W178" i="2"/>
  <c r="T177" i="2"/>
  <c r="T173" i="2"/>
  <c r="T168" i="2"/>
  <c r="T163" i="2"/>
  <c r="T186" i="2"/>
  <c r="Q177" i="2"/>
  <c r="N177" i="2"/>
  <c r="N173" i="2"/>
  <c r="N168" i="2"/>
  <c r="N163" i="2"/>
  <c r="N186" i="2"/>
  <c r="M177" i="2"/>
  <c r="K177" i="2"/>
  <c r="E177" i="2"/>
  <c r="E173" i="2"/>
  <c r="E168" i="2"/>
  <c r="E163" i="2"/>
  <c r="E186" i="2"/>
  <c r="M176" i="2"/>
  <c r="S176" i="2"/>
  <c r="W176" i="2"/>
  <c r="P176" i="2"/>
  <c r="X176" i="2"/>
  <c r="Y176" i="2"/>
  <c r="Z176" i="2"/>
  <c r="S175" i="2"/>
  <c r="P175" i="2"/>
  <c r="M175" i="2"/>
  <c r="M174" i="2"/>
  <c r="M173" i="2"/>
  <c r="X175" i="2"/>
  <c r="S174" i="2"/>
  <c r="S173" i="2"/>
  <c r="P174" i="2"/>
  <c r="Q173" i="2"/>
  <c r="K173" i="2"/>
  <c r="S172" i="2"/>
  <c r="P172" i="2"/>
  <c r="M172" i="2"/>
  <c r="W172" i="2"/>
  <c r="X172" i="2"/>
  <c r="Y172" i="2"/>
  <c r="Z172" i="2"/>
  <c r="M171" i="2"/>
  <c r="S171" i="2"/>
  <c r="W171" i="2"/>
  <c r="P171" i="2"/>
  <c r="X171" i="2"/>
  <c r="Y171" i="2"/>
  <c r="Z171" i="2"/>
  <c r="S170" i="2"/>
  <c r="P170" i="2"/>
  <c r="M170" i="2"/>
  <c r="W170" i="2"/>
  <c r="X170" i="2"/>
  <c r="Y170" i="2"/>
  <c r="Z170" i="2"/>
  <c r="S169" i="2"/>
  <c r="S168" i="2"/>
  <c r="P169" i="2"/>
  <c r="M169" i="2"/>
  <c r="M168" i="2"/>
  <c r="Q168" i="2"/>
  <c r="K168" i="2"/>
  <c r="S167" i="2"/>
  <c r="P167" i="2"/>
  <c r="M167" i="2"/>
  <c r="W167" i="2"/>
  <c r="X167" i="2"/>
  <c r="P166" i="2"/>
  <c r="X166" i="2"/>
  <c r="M166" i="2"/>
  <c r="S166" i="2"/>
  <c r="W166" i="2"/>
  <c r="Y166" i="2"/>
  <c r="Z166" i="2"/>
  <c r="S165" i="2"/>
  <c r="P165" i="2"/>
  <c r="M165" i="2"/>
  <c r="W165" i="2"/>
  <c r="P164" i="2"/>
  <c r="X164" i="2"/>
  <c r="S164" i="2"/>
  <c r="S163" i="2"/>
  <c r="M164" i="2"/>
  <c r="M163" i="2"/>
  <c r="Q163" i="2"/>
  <c r="P163" i="2"/>
  <c r="K163" i="2"/>
  <c r="T161" i="2"/>
  <c r="Q161" i="2"/>
  <c r="N161" i="2"/>
  <c r="K161" i="2"/>
  <c r="H161" i="2"/>
  <c r="E161" i="2"/>
  <c r="S160" i="2"/>
  <c r="P160" i="2"/>
  <c r="M160" i="2"/>
  <c r="W160" i="2"/>
  <c r="X160" i="2"/>
  <c r="M159" i="2"/>
  <c r="S159" i="2"/>
  <c r="W159" i="2"/>
  <c r="P159" i="2"/>
  <c r="X159" i="2"/>
  <c r="Y159" i="2"/>
  <c r="Z159" i="2"/>
  <c r="S158" i="2"/>
  <c r="P158" i="2"/>
  <c r="M158" i="2"/>
  <c r="W158" i="2"/>
  <c r="S157" i="2"/>
  <c r="S161" i="2"/>
  <c r="P157" i="2"/>
  <c r="M157" i="2"/>
  <c r="M161" i="2"/>
  <c r="T155" i="2"/>
  <c r="Q155" i="2"/>
  <c r="P153" i="2"/>
  <c r="P154" i="2"/>
  <c r="P155" i="2"/>
  <c r="N155" i="2"/>
  <c r="K155" i="2"/>
  <c r="H155" i="2"/>
  <c r="E155" i="2"/>
  <c r="S154" i="2"/>
  <c r="M154" i="2"/>
  <c r="W154" i="2"/>
  <c r="S153" i="2"/>
  <c r="X153" i="2"/>
  <c r="M153" i="2"/>
  <c r="T151" i="2"/>
  <c r="Q151" i="2"/>
  <c r="P146" i="2"/>
  <c r="P147" i="2"/>
  <c r="P148" i="2"/>
  <c r="P149" i="2"/>
  <c r="P150" i="2"/>
  <c r="P151" i="2"/>
  <c r="N151" i="2"/>
  <c r="K151" i="2"/>
  <c r="H151" i="2"/>
  <c r="E151" i="2"/>
  <c r="S150" i="2"/>
  <c r="M150" i="2"/>
  <c r="W150" i="2"/>
  <c r="X150" i="2"/>
  <c r="Y150" i="2"/>
  <c r="Z150" i="2"/>
  <c r="X149" i="2"/>
  <c r="S149" i="2"/>
  <c r="M149" i="2"/>
  <c r="W149" i="2"/>
  <c r="S148" i="2"/>
  <c r="M148" i="2"/>
  <c r="X148" i="2"/>
  <c r="W148" i="2"/>
  <c r="Y148" i="2"/>
  <c r="Z148" i="2"/>
  <c r="S147" i="2"/>
  <c r="X147" i="2"/>
  <c r="M147" i="2"/>
  <c r="W147" i="2"/>
  <c r="M146" i="2"/>
  <c r="S146" i="2"/>
  <c r="W146" i="2"/>
  <c r="X146" i="2"/>
  <c r="Y146" i="2"/>
  <c r="Z146" i="2"/>
  <c r="T144" i="2"/>
  <c r="Q144" i="2"/>
  <c r="N144" i="2"/>
  <c r="K144" i="2"/>
  <c r="H144" i="2"/>
  <c r="E144" i="2"/>
  <c r="M143" i="2"/>
  <c r="S143" i="2"/>
  <c r="W143" i="2"/>
  <c r="P143" i="2"/>
  <c r="X143" i="2"/>
  <c r="Y143" i="2"/>
  <c r="Z143" i="2"/>
  <c r="S142" i="2"/>
  <c r="P142" i="2"/>
  <c r="M142" i="2"/>
  <c r="W142" i="2"/>
  <c r="X142" i="2"/>
  <c r="S141" i="2"/>
  <c r="P141" i="2"/>
  <c r="X141" i="2"/>
  <c r="M141" i="2"/>
  <c r="W141" i="2"/>
  <c r="M140" i="2"/>
  <c r="S140" i="2"/>
  <c r="W140" i="2"/>
  <c r="P140" i="2"/>
  <c r="X140" i="2"/>
  <c r="Y140" i="2"/>
  <c r="Z140" i="2"/>
  <c r="P139" i="2"/>
  <c r="X139" i="2"/>
  <c r="S139" i="2"/>
  <c r="M139" i="2"/>
  <c r="W139" i="2"/>
  <c r="S138" i="2"/>
  <c r="P138" i="2"/>
  <c r="M138" i="2"/>
  <c r="M144" i="2"/>
  <c r="T136" i="2"/>
  <c r="Q136" i="2"/>
  <c r="N136" i="2"/>
  <c r="K136" i="2"/>
  <c r="H136" i="2"/>
  <c r="E136" i="2"/>
  <c r="S135" i="2"/>
  <c r="P135" i="2"/>
  <c r="X135" i="2"/>
  <c r="M135" i="2"/>
  <c r="M130" i="2"/>
  <c r="M131" i="2"/>
  <c r="M132" i="2"/>
  <c r="M133" i="2"/>
  <c r="M134" i="2"/>
  <c r="M136" i="2"/>
  <c r="S134" i="2"/>
  <c r="P134" i="2"/>
  <c r="W134" i="2"/>
  <c r="X134" i="2"/>
  <c r="Y134" i="2"/>
  <c r="Z134" i="2"/>
  <c r="S133" i="2"/>
  <c r="W133" i="2"/>
  <c r="P133" i="2"/>
  <c r="X133" i="2"/>
  <c r="Y133" i="2"/>
  <c r="Z133" i="2"/>
  <c r="S132" i="2"/>
  <c r="P132" i="2"/>
  <c r="W132" i="2"/>
  <c r="X132" i="2"/>
  <c r="S131" i="2"/>
  <c r="P131" i="2"/>
  <c r="W131" i="2"/>
  <c r="X131" i="2"/>
  <c r="P130" i="2"/>
  <c r="X130" i="2"/>
  <c r="S130" i="2"/>
  <c r="S136" i="2"/>
  <c r="T128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Q128" i="2"/>
  <c r="N128" i="2"/>
  <c r="K128" i="2"/>
  <c r="H128" i="2"/>
  <c r="E128" i="2"/>
  <c r="P127" i="2"/>
  <c r="X127" i="2"/>
  <c r="M127" i="2"/>
  <c r="W127" i="2"/>
  <c r="Y127" i="2"/>
  <c r="Z127" i="2"/>
  <c r="M126" i="2"/>
  <c r="W126" i="2"/>
  <c r="P126" i="2"/>
  <c r="X126" i="2"/>
  <c r="Y126" i="2"/>
  <c r="Z126" i="2"/>
  <c r="P125" i="2"/>
  <c r="M125" i="2"/>
  <c r="W125" i="2"/>
  <c r="X125" i="2"/>
  <c r="Y125" i="2"/>
  <c r="Z125" i="2"/>
  <c r="P124" i="2"/>
  <c r="M124" i="2"/>
  <c r="W124" i="2"/>
  <c r="P123" i="2"/>
  <c r="X123" i="2"/>
  <c r="M123" i="2"/>
  <c r="W123" i="2"/>
  <c r="Y123" i="2"/>
  <c r="Z123" i="2"/>
  <c r="P122" i="2"/>
  <c r="M122" i="2"/>
  <c r="W122" i="2"/>
  <c r="P121" i="2"/>
  <c r="M121" i="2"/>
  <c r="M117" i="2"/>
  <c r="M118" i="2"/>
  <c r="M119" i="2"/>
  <c r="M120" i="2"/>
  <c r="M128" i="2"/>
  <c r="X121" i="2"/>
  <c r="P120" i="2"/>
  <c r="X120" i="2"/>
  <c r="W120" i="2"/>
  <c r="Y120" i="2"/>
  <c r="Z120" i="2"/>
  <c r="P119" i="2"/>
  <c r="X119" i="2"/>
  <c r="W119" i="2"/>
  <c r="Y119" i="2"/>
  <c r="Z119" i="2"/>
  <c r="W118" i="2"/>
  <c r="P118" i="2"/>
  <c r="X118" i="2"/>
  <c r="Y118" i="2"/>
  <c r="Z118" i="2"/>
  <c r="P117" i="2"/>
  <c r="W117" i="2"/>
  <c r="X117" i="2"/>
  <c r="N111" i="2"/>
  <c r="N107" i="2"/>
  <c r="N95" i="2"/>
  <c r="N115" i="2"/>
  <c r="S114" i="2"/>
  <c r="P114" i="2"/>
  <c r="M114" i="2"/>
  <c r="X114" i="2"/>
  <c r="W114" i="2"/>
  <c r="Y114" i="2"/>
  <c r="Z114" i="2"/>
  <c r="S113" i="2"/>
  <c r="P113" i="2"/>
  <c r="X113" i="2"/>
  <c r="M113" i="2"/>
  <c r="M112" i="2"/>
  <c r="M111" i="2"/>
  <c r="S112" i="2"/>
  <c r="S111" i="2"/>
  <c r="S108" i="2"/>
  <c r="S109" i="2"/>
  <c r="S110" i="2"/>
  <c r="S107" i="2"/>
  <c r="S96" i="2"/>
  <c r="S95" i="2"/>
  <c r="S115" i="2"/>
  <c r="P112" i="2"/>
  <c r="W112" i="2"/>
  <c r="T111" i="2"/>
  <c r="Q111" i="2"/>
  <c r="Q107" i="2"/>
  <c r="Q95" i="2"/>
  <c r="Q115" i="2"/>
  <c r="K111" i="2"/>
  <c r="H111" i="2"/>
  <c r="E111" i="2"/>
  <c r="E107" i="2"/>
  <c r="E95" i="2"/>
  <c r="E115" i="2"/>
  <c r="P110" i="2"/>
  <c r="M110" i="2"/>
  <c r="W110" i="2"/>
  <c r="P109" i="2"/>
  <c r="X109" i="2"/>
  <c r="M109" i="2"/>
  <c r="P108" i="2"/>
  <c r="X108" i="2"/>
  <c r="M108" i="2"/>
  <c r="W108" i="2"/>
  <c r="T107" i="2"/>
  <c r="T95" i="2"/>
  <c r="T115" i="2"/>
  <c r="M107" i="2"/>
  <c r="K107" i="2"/>
  <c r="H107" i="2"/>
  <c r="H95" i="2"/>
  <c r="H115" i="2"/>
  <c r="M96" i="2"/>
  <c r="M95" i="2"/>
  <c r="P96" i="2"/>
  <c r="P95" i="2"/>
  <c r="W96" i="2"/>
  <c r="K95" i="2"/>
  <c r="P92" i="2"/>
  <c r="X92" i="2"/>
  <c r="S92" i="2"/>
  <c r="M92" i="2"/>
  <c r="W92" i="2"/>
  <c r="Y92" i="2"/>
  <c r="Z92" i="2"/>
  <c r="S91" i="2"/>
  <c r="P91" i="2"/>
  <c r="P90" i="2"/>
  <c r="P89" i="2"/>
  <c r="M91" i="2"/>
  <c r="W91" i="2"/>
  <c r="X91" i="2"/>
  <c r="X90" i="2"/>
  <c r="S90" i="2"/>
  <c r="M90" i="2"/>
  <c r="M89" i="2"/>
  <c r="T89" i="2"/>
  <c r="Q89" i="2"/>
  <c r="N89" i="2"/>
  <c r="K89" i="2"/>
  <c r="H89" i="2"/>
  <c r="E89" i="2"/>
  <c r="S88" i="2"/>
  <c r="P88" i="2"/>
  <c r="X88" i="2"/>
  <c r="M88" i="2"/>
  <c r="W88" i="2"/>
  <c r="Y88" i="2"/>
  <c r="Z88" i="2"/>
  <c r="M87" i="2"/>
  <c r="S87" i="2"/>
  <c r="W87" i="2"/>
  <c r="P87" i="2"/>
  <c r="X87" i="2"/>
  <c r="Y87" i="2"/>
  <c r="Z87" i="2"/>
  <c r="S86" i="2"/>
  <c r="S85" i="2"/>
  <c r="P86" i="2"/>
  <c r="X86" i="2"/>
  <c r="M86" i="2"/>
  <c r="M85" i="2"/>
  <c r="T85" i="2"/>
  <c r="Q85" i="2"/>
  <c r="P85" i="2"/>
  <c r="N85" i="2"/>
  <c r="K85" i="2"/>
  <c r="H85" i="2"/>
  <c r="E85" i="2"/>
  <c r="S84" i="2"/>
  <c r="P84" i="2"/>
  <c r="M84" i="2"/>
  <c r="W84" i="2"/>
  <c r="X84" i="2"/>
  <c r="Y84" i="2"/>
  <c r="Z84" i="2"/>
  <c r="P83" i="2"/>
  <c r="X83" i="2"/>
  <c r="S83" i="2"/>
  <c r="P82" i="2"/>
  <c r="P81" i="2"/>
  <c r="P93" i="2"/>
  <c r="M83" i="2"/>
  <c r="W83" i="2"/>
  <c r="S82" i="2"/>
  <c r="S81" i="2"/>
  <c r="M82" i="2"/>
  <c r="T81" i="2"/>
  <c r="Q81" i="2"/>
  <c r="N81" i="2"/>
  <c r="M81" i="2"/>
  <c r="M93" i="2"/>
  <c r="K81" i="2"/>
  <c r="H81" i="2"/>
  <c r="E81" i="2"/>
  <c r="T75" i="2"/>
  <c r="T71" i="2"/>
  <c r="T67" i="2"/>
  <c r="T63" i="2"/>
  <c r="T59" i="2"/>
  <c r="T79" i="2"/>
  <c r="S78" i="2"/>
  <c r="P78" i="2"/>
  <c r="X78" i="2"/>
  <c r="M78" i="2"/>
  <c r="W78" i="2"/>
  <c r="Y78" i="2"/>
  <c r="Z78" i="2"/>
  <c r="S77" i="2"/>
  <c r="P77" i="2"/>
  <c r="M77" i="2"/>
  <c r="W77" i="2"/>
  <c r="X77" i="2"/>
  <c r="Y77" i="2"/>
  <c r="Z77" i="2"/>
  <c r="P76" i="2"/>
  <c r="X76" i="2"/>
  <c r="X75" i="2"/>
  <c r="S76" i="2"/>
  <c r="P75" i="2"/>
  <c r="M76" i="2"/>
  <c r="Q75" i="2"/>
  <c r="N75" i="2"/>
  <c r="K75" i="2"/>
  <c r="H75" i="2"/>
  <c r="E75" i="2"/>
  <c r="M74" i="2"/>
  <c r="S74" i="2"/>
  <c r="W74" i="2"/>
  <c r="P74" i="2"/>
  <c r="X74" i="2"/>
  <c r="Y74" i="2"/>
  <c r="Z74" i="2"/>
  <c r="S73" i="2"/>
  <c r="P73" i="2"/>
  <c r="P72" i="2"/>
  <c r="P71" i="2"/>
  <c r="M73" i="2"/>
  <c r="W73" i="2"/>
  <c r="S72" i="2"/>
  <c r="S71" i="2"/>
  <c r="M72" i="2"/>
  <c r="M71" i="2"/>
  <c r="X72" i="2"/>
  <c r="Q71" i="2"/>
  <c r="N71" i="2"/>
  <c r="K71" i="2"/>
  <c r="H71" i="2"/>
  <c r="E71" i="2"/>
  <c r="E67" i="2"/>
  <c r="E63" i="2"/>
  <c r="E59" i="2"/>
  <c r="E79" i="2"/>
  <c r="S70" i="2"/>
  <c r="P70" i="2"/>
  <c r="X70" i="2"/>
  <c r="M70" i="2"/>
  <c r="W70" i="2"/>
  <c r="Y70" i="2"/>
  <c r="Z70" i="2"/>
  <c r="S69" i="2"/>
  <c r="P69" i="2"/>
  <c r="M69" i="2"/>
  <c r="X69" i="2"/>
  <c r="W69" i="2"/>
  <c r="Y69" i="2"/>
  <c r="Z69" i="2"/>
  <c r="S68" i="2"/>
  <c r="S67" i="2"/>
  <c r="P68" i="2"/>
  <c r="X68" i="2"/>
  <c r="M68" i="2"/>
  <c r="Q67" i="2"/>
  <c r="P67" i="2"/>
  <c r="N67" i="2"/>
  <c r="K67" i="2"/>
  <c r="H67" i="2"/>
  <c r="S66" i="2"/>
  <c r="P66" i="2"/>
  <c r="M66" i="2"/>
  <c r="X66" i="2"/>
  <c r="W66" i="2"/>
  <c r="Y66" i="2"/>
  <c r="Z66" i="2"/>
  <c r="S65" i="2"/>
  <c r="P65" i="2"/>
  <c r="P64" i="2"/>
  <c r="P63" i="2"/>
  <c r="M65" i="2"/>
  <c r="M64" i="2"/>
  <c r="M63" i="2"/>
  <c r="S64" i="2"/>
  <c r="S63" i="2"/>
  <c r="X64" i="2"/>
  <c r="Q63" i="2"/>
  <c r="N63" i="2"/>
  <c r="K63" i="2"/>
  <c r="H63" i="2"/>
  <c r="S62" i="2"/>
  <c r="P62" i="2"/>
  <c r="X62" i="2"/>
  <c r="M62" i="2"/>
  <c r="W62" i="2"/>
  <c r="Y62" i="2"/>
  <c r="Z62" i="2"/>
  <c r="S61" i="2"/>
  <c r="P61" i="2"/>
  <c r="M61" i="2"/>
  <c r="X61" i="2"/>
  <c r="W61" i="2"/>
  <c r="Y61" i="2"/>
  <c r="Z61" i="2"/>
  <c r="S60" i="2"/>
  <c r="P60" i="2"/>
  <c r="X60" i="2"/>
  <c r="X59" i="2"/>
  <c r="M60" i="2"/>
  <c r="Q59" i="2"/>
  <c r="P59" i="2"/>
  <c r="N59" i="2"/>
  <c r="K59" i="2"/>
  <c r="H59" i="2"/>
  <c r="N54" i="2"/>
  <c r="N50" i="2"/>
  <c r="N57" i="2"/>
  <c r="H50" i="2"/>
  <c r="H57" i="2"/>
  <c r="S56" i="2"/>
  <c r="P56" i="2"/>
  <c r="X56" i="2"/>
  <c r="M56" i="2"/>
  <c r="S55" i="2"/>
  <c r="P55" i="2"/>
  <c r="X55" i="2"/>
  <c r="X54" i="2"/>
  <c r="M55" i="2"/>
  <c r="M54" i="2"/>
  <c r="T54" i="2"/>
  <c r="T50" i="2"/>
  <c r="T57" i="2"/>
  <c r="Q54" i="2"/>
  <c r="P54" i="2"/>
  <c r="P51" i="2"/>
  <c r="P52" i="2"/>
  <c r="P53" i="2"/>
  <c r="P50" i="2"/>
  <c r="P57" i="2"/>
  <c r="K54" i="2"/>
  <c r="S53" i="2"/>
  <c r="M53" i="2"/>
  <c r="X53" i="2"/>
  <c r="W53" i="2"/>
  <c r="Y53" i="2"/>
  <c r="Z53" i="2"/>
  <c r="S52" i="2"/>
  <c r="M52" i="2"/>
  <c r="M51" i="2"/>
  <c r="M50" i="2"/>
  <c r="S51" i="2"/>
  <c r="S50" i="2"/>
  <c r="X51" i="2"/>
  <c r="Q50" i="2"/>
  <c r="K50" i="2"/>
  <c r="E50" i="2"/>
  <c r="E57" i="2"/>
  <c r="Q44" i="2"/>
  <c r="Q40" i="2"/>
  <c r="Q36" i="2"/>
  <c r="Q48" i="2"/>
  <c r="S47" i="2"/>
  <c r="P47" i="2"/>
  <c r="X47" i="2"/>
  <c r="M47" i="2"/>
  <c r="W47" i="2"/>
  <c r="Y47" i="2"/>
  <c r="Z47" i="2"/>
  <c r="S46" i="2"/>
  <c r="P46" i="2"/>
  <c r="M46" i="2"/>
  <c r="X46" i="2"/>
  <c r="W46" i="2"/>
  <c r="Y46" i="2"/>
  <c r="Z46" i="2"/>
  <c r="S45" i="2"/>
  <c r="P45" i="2"/>
  <c r="X45" i="2"/>
  <c r="X44" i="2"/>
  <c r="M45" i="2"/>
  <c r="T44" i="2"/>
  <c r="P44" i="2"/>
  <c r="N44" i="2"/>
  <c r="K44" i="2"/>
  <c r="H44" i="2"/>
  <c r="H40" i="2"/>
  <c r="H36" i="2"/>
  <c r="H48" i="2"/>
  <c r="E44" i="2"/>
  <c r="S43" i="2"/>
  <c r="P43" i="2"/>
  <c r="M43" i="2"/>
  <c r="X43" i="2"/>
  <c r="W43" i="2"/>
  <c r="Y43" i="2"/>
  <c r="Z43" i="2"/>
  <c r="S42" i="2"/>
  <c r="P42" i="2"/>
  <c r="P41" i="2"/>
  <c r="P40" i="2"/>
  <c r="M42" i="2"/>
  <c r="M41" i="2"/>
  <c r="M40" i="2"/>
  <c r="S41" i="2"/>
  <c r="X41" i="2"/>
  <c r="T40" i="2"/>
  <c r="N40" i="2"/>
  <c r="K40" i="2"/>
  <c r="K36" i="2"/>
  <c r="K48" i="2"/>
  <c r="E40" i="2"/>
  <c r="S39" i="2"/>
  <c r="P39" i="2"/>
  <c r="X39" i="2"/>
  <c r="M39" i="2"/>
  <c r="W39" i="2"/>
  <c r="Y39" i="2"/>
  <c r="Z39" i="2"/>
  <c r="S38" i="2"/>
  <c r="P38" i="2"/>
  <c r="M38" i="2"/>
  <c r="X38" i="2"/>
  <c r="W38" i="2"/>
  <c r="Y38" i="2"/>
  <c r="Z38" i="2"/>
  <c r="S37" i="2"/>
  <c r="S36" i="2"/>
  <c r="P37" i="2"/>
  <c r="X37" i="2"/>
  <c r="X36" i="2"/>
  <c r="M37" i="2"/>
  <c r="M36" i="2"/>
  <c r="T36" i="2"/>
  <c r="P36" i="2"/>
  <c r="N36" i="2"/>
  <c r="E36" i="2"/>
  <c r="E48" i="2"/>
  <c r="S33" i="2"/>
  <c r="P33" i="2"/>
  <c r="X33" i="2"/>
  <c r="M33" i="2"/>
  <c r="W33" i="2"/>
  <c r="Y33" i="2"/>
  <c r="Z33" i="2"/>
  <c r="S32" i="2"/>
  <c r="P32" i="2"/>
  <c r="M32" i="2"/>
  <c r="W32" i="2"/>
  <c r="X32" i="2"/>
  <c r="Y32" i="2"/>
  <c r="Z32" i="2"/>
  <c r="S31" i="2"/>
  <c r="P31" i="2"/>
  <c r="P30" i="2"/>
  <c r="M31" i="2"/>
  <c r="T30" i="2"/>
  <c r="Q30" i="2"/>
  <c r="N30" i="2"/>
  <c r="K30" i="2"/>
  <c r="H30" i="2"/>
  <c r="E30" i="2"/>
  <c r="M18" i="2"/>
  <c r="M19" i="2"/>
  <c r="M20" i="2"/>
  <c r="M17" i="2"/>
  <c r="K28" i="2"/>
  <c r="M28" i="2"/>
  <c r="S23" i="2"/>
  <c r="P23" i="2"/>
  <c r="P22" i="2"/>
  <c r="P21" i="2"/>
  <c r="N29" i="2"/>
  <c r="P29" i="2"/>
  <c r="M23" i="2"/>
  <c r="W23" i="2"/>
  <c r="S22" i="2"/>
  <c r="S21" i="2"/>
  <c r="Q29" i="2"/>
  <c r="S29" i="2"/>
  <c r="M22" i="2"/>
  <c r="W22" i="2"/>
  <c r="T21" i="2"/>
  <c r="Q21" i="2"/>
  <c r="N21" i="2"/>
  <c r="K21" i="2"/>
  <c r="H21" i="2"/>
  <c r="E21" i="2"/>
  <c r="S20" i="2"/>
  <c r="P20" i="2"/>
  <c r="X20" i="2"/>
  <c r="W20" i="2"/>
  <c r="S19" i="2"/>
  <c r="P19" i="2"/>
  <c r="X19" i="2"/>
  <c r="W19" i="2"/>
  <c r="Y19" i="2"/>
  <c r="Z19" i="2"/>
  <c r="S18" i="2"/>
  <c r="P18" i="2"/>
  <c r="X18" i="2"/>
  <c r="X17" i="2"/>
  <c r="T17" i="2"/>
  <c r="Q17" i="2"/>
  <c r="P17" i="2"/>
  <c r="N28" i="2"/>
  <c r="P28" i="2"/>
  <c r="N17" i="2"/>
  <c r="K17" i="2"/>
  <c r="H17" i="2"/>
  <c r="E17" i="2"/>
  <c r="S16" i="2"/>
  <c r="P16" i="2"/>
  <c r="M16" i="2"/>
  <c r="W16" i="2"/>
  <c r="X16" i="2"/>
  <c r="Y16" i="2"/>
  <c r="Z16" i="2"/>
  <c r="S15" i="2"/>
  <c r="P15" i="2"/>
  <c r="P14" i="2"/>
  <c r="P13" i="2"/>
  <c r="N27" i="2"/>
  <c r="M15" i="2"/>
  <c r="W15" i="2"/>
  <c r="S14" i="2"/>
  <c r="S13" i="2"/>
  <c r="M14" i="2"/>
  <c r="W14" i="2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/>
  <c r="I29" i="1"/>
  <c r="K29" i="1"/>
  <c r="B29" i="1"/>
  <c r="J28" i="1"/>
  <c r="J27" i="1"/>
  <c r="Q27" i="2"/>
  <c r="P27" i="2"/>
  <c r="P26" i="2"/>
  <c r="N26" i="2"/>
  <c r="X15" i="2"/>
  <c r="Y15" i="2"/>
  <c r="Z15" i="2"/>
  <c r="Y20" i="2"/>
  <c r="Z20" i="2"/>
  <c r="W13" i="2"/>
  <c r="W21" i="2"/>
  <c r="X154" i="2"/>
  <c r="Y154" i="2"/>
  <c r="Z154" i="2"/>
  <c r="K27" i="2"/>
  <c r="W121" i="2"/>
  <c r="Y121" i="2"/>
  <c r="Z121" i="2"/>
  <c r="X14" i="2"/>
  <c r="X13" i="2"/>
  <c r="W18" i="2"/>
  <c r="S30" i="2"/>
  <c r="S44" i="2"/>
  <c r="W51" i="2"/>
  <c r="Q57" i="2"/>
  <c r="M57" i="2"/>
  <c r="S59" i="2"/>
  <c r="W64" i="2"/>
  <c r="Q79" i="2"/>
  <c r="X73" i="2"/>
  <c r="X71" i="2"/>
  <c r="N79" i="2"/>
  <c r="P79" i="2"/>
  <c r="Y108" i="2"/>
  <c r="Z108" i="2"/>
  <c r="W130" i="2"/>
  <c r="X31" i="2"/>
  <c r="X30" i="2"/>
  <c r="P48" i="2"/>
  <c r="K79" i="2"/>
  <c r="M21" i="2"/>
  <c r="K29" i="2"/>
  <c r="M29" i="2"/>
  <c r="W29" i="2"/>
  <c r="X29" i="2"/>
  <c r="Y29" i="2"/>
  <c r="Z29" i="2"/>
  <c r="X23" i="2"/>
  <c r="Y23" i="2"/>
  <c r="Z23" i="2"/>
  <c r="W37" i="2"/>
  <c r="W41" i="2"/>
  <c r="S40" i="2"/>
  <c r="T48" i="2"/>
  <c r="W52" i="2"/>
  <c r="K57" i="2"/>
  <c r="W56" i="2"/>
  <c r="Y56" i="2"/>
  <c r="Z56" i="2"/>
  <c r="W65" i="2"/>
  <c r="M67" i="2"/>
  <c r="W68" i="2"/>
  <c r="H79" i="2"/>
  <c r="X85" i="2"/>
  <c r="P34" i="2"/>
  <c r="W72" i="2"/>
  <c r="W82" i="2"/>
  <c r="X96" i="2"/>
  <c r="J30" i="1"/>
  <c r="S17" i="2"/>
  <c r="Q28" i="2"/>
  <c r="S28" i="2"/>
  <c r="X22" i="2"/>
  <c r="M30" i="2"/>
  <c r="W31" i="2"/>
  <c r="X42" i="2"/>
  <c r="X40" i="2"/>
  <c r="X48" i="2"/>
  <c r="W42" i="2"/>
  <c r="N48" i="2"/>
  <c r="M44" i="2"/>
  <c r="M48" i="2"/>
  <c r="W45" i="2"/>
  <c r="S54" i="2"/>
  <c r="S57" i="2"/>
  <c r="M59" i="2"/>
  <c r="W60" i="2"/>
  <c r="X67" i="2"/>
  <c r="Y83" i="2"/>
  <c r="Z83" i="2"/>
  <c r="X110" i="2"/>
  <c r="X107" i="2"/>
  <c r="Y117" i="2"/>
  <c r="Z117" i="2"/>
  <c r="W128" i="2"/>
  <c r="P128" i="2"/>
  <c r="Y147" i="2"/>
  <c r="Z147" i="2"/>
  <c r="X52" i="2"/>
  <c r="X50" i="2"/>
  <c r="X57" i="2"/>
  <c r="X65" i="2"/>
  <c r="X63" i="2"/>
  <c r="Y73" i="2"/>
  <c r="Z73" i="2"/>
  <c r="S75" i="2"/>
  <c r="S79" i="2"/>
  <c r="X82" i="2"/>
  <c r="X81" i="2"/>
  <c r="W90" i="2"/>
  <c r="S89" i="2"/>
  <c r="S93" i="2"/>
  <c r="P107" i="2"/>
  <c r="W109" i="2"/>
  <c r="Y109" i="2"/>
  <c r="Z109" i="2"/>
  <c r="X112" i="2"/>
  <c r="M115" i="2"/>
  <c r="W113" i="2"/>
  <c r="Y132" i="2"/>
  <c r="Z132" i="2"/>
  <c r="W138" i="2"/>
  <c r="M155" i="2"/>
  <c r="W153" i="2"/>
  <c r="Y167" i="2"/>
  <c r="Z167" i="2"/>
  <c r="X169" i="2"/>
  <c r="X168" i="2"/>
  <c r="P168" i="2"/>
  <c r="M186" i="2"/>
  <c r="W55" i="2"/>
  <c r="K115" i="2"/>
  <c r="X124" i="2"/>
  <c r="Y124" i="2"/>
  <c r="Z124" i="2"/>
  <c r="X136" i="2"/>
  <c r="Y131" i="2"/>
  <c r="Z131" i="2"/>
  <c r="W135" i="2"/>
  <c r="Y135" i="2"/>
  <c r="Z135" i="2"/>
  <c r="Y139" i="2"/>
  <c r="Z139" i="2"/>
  <c r="Y142" i="2"/>
  <c r="Z142" i="2"/>
  <c r="W151" i="2"/>
  <c r="X151" i="2"/>
  <c r="Y151" i="2"/>
  <c r="Z151" i="2"/>
  <c r="W157" i="2"/>
  <c r="X158" i="2"/>
  <c r="Y158" i="2"/>
  <c r="Z158" i="2"/>
  <c r="W174" i="2"/>
  <c r="X178" i="2"/>
  <c r="X177" i="2"/>
  <c r="S186" i="2"/>
  <c r="M75" i="2"/>
  <c r="W76" i="2"/>
  <c r="W86" i="2"/>
  <c r="X89" i="2"/>
  <c r="Y91" i="2"/>
  <c r="Z91" i="2"/>
  <c r="Y110" i="2"/>
  <c r="Z110" i="2"/>
  <c r="P111" i="2"/>
  <c r="P115" i="2"/>
  <c r="X122" i="2"/>
  <c r="Y122" i="2"/>
  <c r="Z122" i="2"/>
  <c r="S144" i="2"/>
  <c r="Y141" i="2"/>
  <c r="Z141" i="2"/>
  <c r="Y149" i="2"/>
  <c r="Z149" i="2"/>
  <c r="X165" i="2"/>
  <c r="X163" i="2"/>
  <c r="X138" i="2"/>
  <c r="X144" i="2"/>
  <c r="M151" i="2"/>
  <c r="X155" i="2"/>
  <c r="X157" i="2"/>
  <c r="X161" i="2"/>
  <c r="P161" i="2"/>
  <c r="Y160" i="2"/>
  <c r="Z160" i="2"/>
  <c r="X174" i="2"/>
  <c r="X173" i="2"/>
  <c r="P173" i="2"/>
  <c r="K186" i="2"/>
  <c r="W179" i="2"/>
  <c r="Y179" i="2"/>
  <c r="Z179" i="2"/>
  <c r="P136" i="2"/>
  <c r="S151" i="2"/>
  <c r="W169" i="2"/>
  <c r="P144" i="2"/>
  <c r="S155" i="2"/>
  <c r="W164" i="2"/>
  <c r="W175" i="2"/>
  <c r="Y175" i="2"/>
  <c r="Z175" i="2"/>
  <c r="Q186" i="2"/>
  <c r="P186" i="2"/>
  <c r="X79" i="2"/>
  <c r="Y164" i="2"/>
  <c r="Z164" i="2"/>
  <c r="W163" i="2"/>
  <c r="Y163" i="2"/>
  <c r="Z163" i="2"/>
  <c r="X186" i="2"/>
  <c r="W71" i="2"/>
  <c r="Y71" i="2"/>
  <c r="Z71" i="2"/>
  <c r="Y72" i="2"/>
  <c r="Z72" i="2"/>
  <c r="Y64" i="2"/>
  <c r="Z64" i="2"/>
  <c r="W63" i="2"/>
  <c r="Y63" i="2"/>
  <c r="Z63" i="2"/>
  <c r="Y18" i="2"/>
  <c r="Z18" i="2"/>
  <c r="W17" i="2"/>
  <c r="Y17" i="2"/>
  <c r="Z17" i="2"/>
  <c r="W177" i="2"/>
  <c r="W85" i="2"/>
  <c r="Y85" i="2"/>
  <c r="Z85" i="2"/>
  <c r="Y86" i="2"/>
  <c r="Z86" i="2"/>
  <c r="W54" i="2"/>
  <c r="Y55" i="2"/>
  <c r="Z55" i="2"/>
  <c r="W144" i="2"/>
  <c r="Y144" i="2"/>
  <c r="Z144" i="2"/>
  <c r="Y138" i="2"/>
  <c r="Z138" i="2"/>
  <c r="Y90" i="2"/>
  <c r="Z90" i="2"/>
  <c r="W89" i="2"/>
  <c r="Y89" i="2"/>
  <c r="Z89" i="2"/>
  <c r="W30" i="2"/>
  <c r="Y30" i="2"/>
  <c r="Z30" i="2"/>
  <c r="Y31" i="2"/>
  <c r="Z31" i="2"/>
  <c r="X21" i="2"/>
  <c r="Y21" i="2"/>
  <c r="Z21" i="2"/>
  <c r="Y165" i="2"/>
  <c r="Z165" i="2"/>
  <c r="Y82" i="2"/>
  <c r="Z82" i="2"/>
  <c r="W81" i="2"/>
  <c r="Y52" i="2"/>
  <c r="Z52" i="2"/>
  <c r="W107" i="2"/>
  <c r="Y107" i="2"/>
  <c r="Z107" i="2"/>
  <c r="T26" i="2"/>
  <c r="Y13" i="2"/>
  <c r="Z13" i="2"/>
  <c r="Y65" i="2"/>
  <c r="Z65" i="2"/>
  <c r="Y130" i="2"/>
  <c r="Z130" i="2"/>
  <c r="W136" i="2"/>
  <c r="Y136" i="2"/>
  <c r="Z136" i="2"/>
  <c r="S27" i="2"/>
  <c r="S26" i="2"/>
  <c r="S34" i="2"/>
  <c r="S48" i="2"/>
  <c r="S187" i="2"/>
  <c r="L27" i="1"/>
  <c r="Q26" i="2"/>
  <c r="Y178" i="2"/>
  <c r="Z178" i="2"/>
  <c r="W75" i="2"/>
  <c r="Y76" i="2"/>
  <c r="Z76" i="2"/>
  <c r="W173" i="2"/>
  <c r="Y173" i="2"/>
  <c r="Z173" i="2"/>
  <c r="Y174" i="2"/>
  <c r="Z174" i="2"/>
  <c r="W161" i="2"/>
  <c r="Y161" i="2"/>
  <c r="Z161" i="2"/>
  <c r="Y157" i="2"/>
  <c r="Z157" i="2"/>
  <c r="X111" i="2"/>
  <c r="Y112" i="2"/>
  <c r="Z112" i="2"/>
  <c r="X95" i="2"/>
  <c r="Y96" i="2"/>
  <c r="Z96" i="2"/>
  <c r="P187" i="2"/>
  <c r="P189" i="2"/>
  <c r="Y68" i="2"/>
  <c r="Z68" i="2"/>
  <c r="W67" i="2"/>
  <c r="Y67" i="2"/>
  <c r="Z67" i="2"/>
  <c r="W40" i="2"/>
  <c r="Y40" i="2"/>
  <c r="Z40" i="2"/>
  <c r="Y41" i="2"/>
  <c r="Z41" i="2"/>
  <c r="Y51" i="2"/>
  <c r="Z51" i="2"/>
  <c r="W50" i="2"/>
  <c r="Y50" i="2"/>
  <c r="Z50" i="2"/>
  <c r="M27" i="2"/>
  <c r="M26" i="2"/>
  <c r="K26" i="2"/>
  <c r="Y22" i="2"/>
  <c r="Z22" i="2"/>
  <c r="Y14" i="2"/>
  <c r="Z14" i="2"/>
  <c r="M34" i="2"/>
  <c r="W95" i="2"/>
  <c r="Y95" i="2"/>
  <c r="Z95" i="2"/>
  <c r="W168" i="2"/>
  <c r="Y168" i="2"/>
  <c r="Z168" i="2"/>
  <c r="Y169" i="2"/>
  <c r="Z169" i="2"/>
  <c r="M79" i="2"/>
  <c r="Y153" i="2"/>
  <c r="Z153" i="2"/>
  <c r="W155" i="2"/>
  <c r="Y155" i="2"/>
  <c r="Z155" i="2"/>
  <c r="Y113" i="2"/>
  <c r="Z113" i="2"/>
  <c r="W111" i="2"/>
  <c r="X93" i="2"/>
  <c r="Y60" i="2"/>
  <c r="Z60" i="2"/>
  <c r="W59" i="2"/>
  <c r="Y59" i="2"/>
  <c r="Z59" i="2"/>
  <c r="Y45" i="2"/>
  <c r="Z45" i="2"/>
  <c r="W44" i="2"/>
  <c r="Y42" i="2"/>
  <c r="Z42" i="2"/>
  <c r="W28" i="2"/>
  <c r="X128" i="2"/>
  <c r="Y128" i="2"/>
  <c r="Z128" i="2"/>
  <c r="Y37" i="2"/>
  <c r="Z37" i="2"/>
  <c r="W36" i="2"/>
  <c r="Y36" i="2"/>
  <c r="Z36" i="2"/>
  <c r="S189" i="2"/>
  <c r="E26" i="2"/>
  <c r="Y75" i="2"/>
  <c r="Z75" i="2"/>
  <c r="W79" i="2"/>
  <c r="Y79" i="2"/>
  <c r="Z79" i="2"/>
  <c r="W93" i="2"/>
  <c r="Y93" i="2"/>
  <c r="Z93" i="2"/>
  <c r="Y81" i="2"/>
  <c r="Z81" i="2"/>
  <c r="W186" i="2"/>
  <c r="Y186" i="2"/>
  <c r="Z186" i="2"/>
  <c r="Y177" i="2"/>
  <c r="Z177" i="2"/>
  <c r="W48" i="2"/>
  <c r="Y48" i="2"/>
  <c r="Z48" i="2"/>
  <c r="Y44" i="2"/>
  <c r="Z44" i="2"/>
  <c r="W115" i="2"/>
  <c r="X115" i="2"/>
  <c r="Y115" i="2"/>
  <c r="Z115" i="2"/>
  <c r="Y111" i="2"/>
  <c r="Z111" i="2"/>
  <c r="W57" i="2"/>
  <c r="Y57" i="2"/>
  <c r="Z57" i="2"/>
  <c r="Y54" i="2"/>
  <c r="Z54" i="2"/>
  <c r="M187" i="2"/>
  <c r="M189" i="2"/>
  <c r="X28" i="2"/>
  <c r="Y28" i="2"/>
  <c r="Z28" i="2"/>
  <c r="X27" i="2"/>
  <c r="X26" i="2"/>
  <c r="X34" i="2"/>
  <c r="X187" i="2"/>
  <c r="W27" i="2"/>
  <c r="V189" i="2"/>
  <c r="L30" i="1"/>
  <c r="Y27" i="2"/>
  <c r="Z27" i="2"/>
  <c r="W26" i="2"/>
  <c r="G189" i="2"/>
  <c r="N27" i="1"/>
  <c r="B27" i="1"/>
  <c r="J189" i="2"/>
  <c r="B28" i="1"/>
  <c r="B30" i="1"/>
  <c r="C30" i="1"/>
  <c r="Y26" i="2"/>
  <c r="Z26" i="2"/>
  <c r="W34" i="2"/>
  <c r="X189" i="2"/>
  <c r="N30" i="1"/>
  <c r="I28" i="1"/>
  <c r="I30" i="1"/>
  <c r="M29" i="1"/>
  <c r="M30" i="1"/>
  <c r="K28" i="1"/>
  <c r="K30" i="1"/>
  <c r="I27" i="1"/>
  <c r="K27" i="1"/>
  <c r="W187" i="2"/>
  <c r="W189" i="2"/>
  <c r="Y34" i="2"/>
  <c r="Y187" i="2"/>
  <c r="Z187" i="2"/>
  <c r="Z34" i="2"/>
</calcChain>
</file>

<file path=xl/sharedStrings.xml><?xml version="1.0" encoding="utf-8"?>
<sst xmlns="http://schemas.openxmlformats.org/spreadsheetml/2006/main" count="825" uniqueCount="467">
  <si>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</si>
  <si>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</si>
  <si>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</si>
  <si>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</si>
  <si>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</si>
  <si>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</si>
  <si>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</si>
  <si>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</si>
  <si>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</si>
  <si>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</si>
  <si>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</si>
  <si>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</si>
  <si>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</si>
  <si>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</si>
  <si>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</si>
  <si>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</si>
  <si>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</si>
  <si>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</si>
  <si>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</si>
  <si>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</si>
  <si>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</si>
  <si>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</si>
  <si>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</si>
  <si>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</si>
  <si>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</si>
  <si>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</si>
  <si>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</si>
  <si>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</si>
  <si>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</si>
  <si>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</si>
  <si>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</si>
  <si>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</si>
  <si>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</si>
  <si>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</si>
  <si>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</si>
  <si>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</si>
  <si>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</si>
  <si>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</si>
  <si>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</si>
  <si>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</si>
  <si>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</si>
  <si>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</si>
  <si>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</si>
  <si>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</si>
  <si>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</si>
  <si>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</si>
  <si>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</si>
  <si>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</si>
  <si>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</si>
  <si>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</si>
  <si>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</si>
  <si>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</si>
  <si>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</si>
  <si>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</si>
  <si>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</si>
  <si>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</si>
  <si>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</si>
  <si>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</si>
  <si>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</si>
  <si>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</si>
  <si>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</si>
  <si>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</si>
  <si>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</si>
  <si>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</si>
  <si>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</si>
  <si>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</si>
  <si>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</si>
  <si>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</si>
  <si>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</si>
  <si>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</si>
  <si>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</si>
  <si>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</si>
  <si>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</si>
  <si>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</si>
  <si>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</si>
  <si>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</si>
  <si>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</si>
  <si>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</si>
  <si>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</si>
  <si>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</si>
  <si>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</si>
  <si>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</si>
  <si>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</si>
  <si>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</si>
  <si>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</si>
  <si>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</si>
  <si>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</si>
  <si>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</si>
  <si>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</si>
  <si>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</si>
  <si>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</si>
  <si>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</si>
  <si>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</si>
  <si>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</si>
  <si>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</si>
  <si>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</si>
  <si>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</si>
  <si>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</si>
  <si>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</si>
  <si>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</si>
  <si>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</si>
  <si>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</si>
  <si>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</si>
  <si>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</si>
  <si>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</si>
  <si>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</si>
  <si>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</si>
  <si>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</si>
  <si>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</si>
  <si>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</si>
  <si>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</si>
  <si>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</si>
  <si>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</si>
  <si>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</si>
  <si>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</si>
  <si>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</si>
  <si>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</si>
  <si>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</si>
  <si>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</si>
  <si>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</si>
  <si>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</si>
  <si>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</si>
  <si>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</si>
  <si>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</si>
  <si>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</si>
  <si>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</si>
  <si>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</si>
  <si>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</si>
  <si>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</si>
  <si>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</si>
  <si>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</si>
  <si>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</si>
  <si>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</si>
  <si>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</si>
  <si>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</si>
  <si>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</si>
  <si>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</si>
  <si>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</si>
  <si>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</si>
  <si>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</si>
  <si>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</si>
  <si>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</si>
  <si>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</si>
  <si>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</si>
  <si>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</si>
  <si>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</si>
  <si>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</si>
  <si>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</si>
  <si>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</si>
  <si>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</si>
  <si>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</si>
  <si>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</si>
  <si>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</si>
  <si>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</si>
  <si>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</si>
  <si>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</si>
  <si>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</si>
  <si>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</si>
  <si>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</si>
  <si>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</si>
  <si>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</si>
  <si>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</si>
  <si>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</si>
  <si>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</si>
  <si>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</si>
  <si>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</si>
  <si>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</si>
  <si>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</si>
  <si>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</si>
  <si>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</si>
  <si>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</si>
  <si>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</si>
  <si>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</si>
  <si>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</si>
  <si>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</si>
  <si>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</si>
  <si>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</si>
  <si>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</si>
  <si>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</si>
  <si>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</si>
  <si>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</si>
  <si>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</si>
  <si>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</si>
  <si>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</si>
  <si>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</si>
  <si>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</si>
  <si>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</si>
  <si>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</si>
  <si>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</si>
  <si>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</si>
  <si>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</si>
  <si>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</si>
  <si>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</si>
  <si>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</si>
  <si>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</si>
  <si>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</si>
  <si>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</si>
  <si>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</si>
  <si>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</si>
  <si>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</si>
  <si>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</si>
  <si>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</si>
  <si>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</si>
  <si>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</si>
  <si>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</si>
  <si>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</si>
  <si>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</si>
  <si>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</si>
  <si>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</si>
  <si>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</si>
  <si>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</si>
  <si>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</si>
  <si>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</si>
  <si>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</si>
  <si>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</si>
  <si>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</si>
  <si>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</si>
  <si>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</si>
  <si>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</si>
  <si>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</si>
  <si>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</si>
  <si>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</si>
  <si>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</si>
  <si>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</si>
  <si>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</si>
  <si>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</si>
  <si>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</si>
  <si>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</si>
  <si>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</si>
  <si>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</si>
  <si>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</si>
  <si>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</si>
  <si>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</si>
  <si>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</si>
  <si>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</si>
  <si>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</si>
  <si>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</si>
  <si>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</si>
  <si>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</si>
  <si>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</si>
  <si>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</si>
  <si>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</si>
  <si>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</si>
  <si>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</si>
  <si>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</si>
  <si>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</si>
  <si>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</si>
  <si>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</si>
  <si>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</si>
  <si>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</si>
  <si>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</si>
  <si>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</si>
  <si>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</si>
  <si>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</si>
  <si>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</si>
  <si>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</si>
  <si>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</si>
  <si>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</si>
  <si>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</si>
  <si>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</si>
  <si>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</si>
  <si>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</si>
  <si>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</si>
  <si>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</si>
  <si>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</si>
  <si>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</si>
  <si>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</si>
  <si>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</si>
  <si>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</si>
  <si>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</si>
  <si>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</si>
  <si>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</si>
  <si>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</si>
  <si>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</si>
  <si>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</si>
  <si>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</si>
  <si>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</si>
  <si>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</si>
  <si>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</si>
  <si>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</si>
  <si>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</si>
  <si>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</si>
  <si>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</si>
  <si>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</si>
  <si>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</si>
  <si>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</si>
  <si>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</si>
  <si>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</si>
  <si>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</si>
  <si>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</si>
  <si>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</si>
  <si>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</si>
  <si>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</si>
  <si>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</si>
  <si>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</si>
  <si>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</si>
  <si>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</si>
  <si>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</si>
  <si>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</si>
  <si>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</si>
  <si>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</si>
  <si>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</si>
  <si>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</si>
  <si>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</si>
  <si>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</si>
  <si>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</si>
  <si>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</si>
  <si>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</si>
  <si>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</si>
  <si>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</si>
  <si>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</si>
  <si>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</si>
  <si>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</si>
  <si>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</si>
  <si>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</si>
  <si>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</si>
  <si>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</si>
  <si>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</si>
  <si>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</si>
  <si>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</si>
  <si>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</si>
  <si>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</si>
  <si>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</si>
  <si>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</si>
  <si>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</si>
  <si>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</si>
  <si>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</si>
  <si>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</si>
  <si>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</si>
  <si>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</si>
  <si>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</si>
  <si>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</si>
  <si>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</si>
  <si>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</si>
  <si>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</si>
  <si>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</si>
  <si>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</si>
  <si>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</si>
  <si>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</si>
  <si>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Мазур Оксана Миколаївна, експертка-художниця проєкту</t>
  </si>
  <si>
    <t xml:space="preserve">Жалюк Анастасія Дмитрівна, консультант, медійна експертка </t>
  </si>
  <si>
    <t>1.3.4</t>
  </si>
  <si>
    <t xml:space="preserve"> Вітер Адріана Олександрівна, керівник проєкту, технічна директорка</t>
  </si>
  <si>
    <t>Гарматюк Тетяна Анатоліївна, координаторка проєкту</t>
  </si>
  <si>
    <t>Донець Анастасія Леонідівна, менеджерка проєкту</t>
  </si>
  <si>
    <t>Ґрунтовка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</si>
  <si>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</si>
  <si>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</si>
  <si>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</si>
  <si>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</si>
  <si>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</si>
  <si>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</si>
  <si>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</si>
  <si>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</si>
  <si>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Пігмент</t>
  </si>
  <si>
    <t xml:space="preserve">Фарба гумова </t>
  </si>
  <si>
    <t>Фарба акрилова фасадна</t>
  </si>
  <si>
    <t>Емаль Farbex алкідна</t>
  </si>
  <si>
    <t>Альбом для малювання</t>
  </si>
  <si>
    <t>Акрилова фарба</t>
  </si>
  <si>
    <t>Художні пензлі</t>
  </si>
  <si>
    <t>Набір олівців чорнографітних</t>
  </si>
  <si>
    <t>Розчинник Уайт-Спіріт</t>
  </si>
  <si>
    <t xml:space="preserve">Щітки малярні </t>
  </si>
  <si>
    <t>Піч для випалу кераміки</t>
  </si>
  <si>
    <t>Гончарне коло електричне</t>
  </si>
  <si>
    <t>Промоційні буклети з інформацією про проєкт</t>
  </si>
  <si>
    <t>Фотобанер</t>
  </si>
  <si>
    <t>Наповнення реєстрів сайту контентом (контент-менеджмент)</t>
  </si>
  <si>
    <t>Послуга перекладу сайту на англійську мову</t>
  </si>
  <si>
    <t>Розробка та створення візуальної айдентики проєкту та макету сайту</t>
  </si>
  <si>
    <t>Розробка дизайну поліграфії (буклети, мапи, банер)</t>
  </si>
  <si>
    <t>Назва конкурсної програми: Культура. Регіони</t>
  </si>
  <si>
    <t>Назва ЛОТ-у:  Локальна культура</t>
  </si>
  <si>
    <t xml:space="preserve">Назва Грантоотримувача: Староушицька Селищна Рада </t>
  </si>
  <si>
    <t>Назва проєкту: Затоплена культура. Реабілітація українськими традиціями</t>
  </si>
  <si>
    <t>Дата завершення проєкту: 15.11.2023</t>
  </si>
  <si>
    <t>ІІ/1/1.3.2</t>
  </si>
  <si>
    <t xml:space="preserve">Консультант, медійна експертка </t>
  </si>
  <si>
    <t>Жалюк Анастасія Дмитрівна (3132718363)</t>
  </si>
  <si>
    <t>АППНП №1 від 31.10.2023 р.</t>
  </si>
  <si>
    <t>за проектом Затоплена культура. Реабілітація українськими традиціями</t>
  </si>
  <si>
    <t>Через те, що ФОП 2 групи не має права приймати гроші від державних установих, договора були перероблені на ЦПХ</t>
  </si>
  <si>
    <t>Керівник проєкту, технічна директорка</t>
  </si>
  <si>
    <t>ІІ/1/1.3.3</t>
  </si>
  <si>
    <t>ІІ/1/1.3.4</t>
  </si>
  <si>
    <t>Координаторка проєкту</t>
  </si>
  <si>
    <t>ІІ/1/1.4.3</t>
  </si>
  <si>
    <t>Менеджерка проєкту</t>
  </si>
  <si>
    <t>ІІ/1/1.5.3</t>
  </si>
  <si>
    <t>ФОП Тимчук Сергій Іванович (2925311518)</t>
  </si>
  <si>
    <t>ФОП Голєв Сергій Геннадійович (2864819113)</t>
  </si>
  <si>
    <t>ІІ/6/6.3.1</t>
  </si>
  <si>
    <t>ФОП Дронь Інна Володимирівна (3272805282)</t>
  </si>
  <si>
    <t>ІІ/6/6.3.2</t>
  </si>
  <si>
    <t>ФОП Сухін Ігор Олександрович (3134321690)</t>
  </si>
  <si>
    <t>ІІ/9/9.2</t>
  </si>
  <si>
    <t>ІІ/9/9.3</t>
  </si>
  <si>
    <t>ІІ/10/10.1</t>
  </si>
  <si>
    <t>ІІ/10/10.2</t>
  </si>
  <si>
    <t>ІІ/12/12.2</t>
  </si>
  <si>
    <t>ФОП Донець Анастасія Леонідівна (3051721506)</t>
  </si>
  <si>
    <t>Вітер Адріана Олександрівна (3200207546)</t>
  </si>
  <si>
    <t>АППНП №2 від 31.10.2023 р.</t>
  </si>
  <si>
    <t>АППНП №3 від 13.10.2023 р.</t>
  </si>
  <si>
    <t>Гарматюк Тетяна Анатоліївна (2913306988)</t>
  </si>
  <si>
    <t>АППНП №4 від 31.10.2023 р.</t>
  </si>
  <si>
    <t>Накладна №5 від 20.10.2023 р.</t>
  </si>
  <si>
    <t>Видаткова накладна №2111404537 від 30.10.2023 р.</t>
  </si>
  <si>
    <t>ФОП Сікорський Дмитро Вікторович (2900913197)</t>
  </si>
  <si>
    <t xml:space="preserve">Договір №10 від 30.10.2023 року </t>
  </si>
  <si>
    <t xml:space="preserve">Договір №3 від 13.10.2023 року </t>
  </si>
  <si>
    <t>Накладна №10 від 30.10.2023 р.</t>
  </si>
  <si>
    <t xml:space="preserve">Договір №191023 від 30.10.2023 року </t>
  </si>
  <si>
    <t>ФОП Марченко Євгенія Олексіївна (3272619323)</t>
  </si>
  <si>
    <t>АППНП №6 від 13.10.2023 р.</t>
  </si>
  <si>
    <t>ФОП Слободянюк Анна Іванівна</t>
  </si>
  <si>
    <t xml:space="preserve">Договір №6
про надання послуг з відеофіксації проєкту, зйомки та монтажу  
 від 13.10.2023 року </t>
  </si>
  <si>
    <t>АППНП №12 від 30.10.2023 р.</t>
  </si>
  <si>
    <t>ФОП Шашарін Всеволод Вадимович (3385017756)</t>
  </si>
  <si>
    <t>АППНП №8 від 13.10.2023 р.</t>
  </si>
  <si>
    <t>ФОП Олійник Аліна Геннадіївна (3549503801)</t>
  </si>
  <si>
    <t xml:space="preserve">Договір №8
про надання послуг з розробкі сайту   
 від 13.10.2023 року </t>
  </si>
  <si>
    <t xml:space="preserve">Договір №13
про надання послуг з контент-менеджменту     
 від _______2023 року </t>
  </si>
  <si>
    <t>АППНП №13 від _______2023 р.</t>
  </si>
  <si>
    <t>ФОП Нечипорук Валентина Михайлівна (3194919142)</t>
  </si>
  <si>
    <t>ФОП Авсеюшкін Вадим Петрович (3022013799)</t>
  </si>
  <si>
    <t>АППНП №7 від 13.10.2023 р.</t>
  </si>
  <si>
    <t xml:space="preserve">Договір №9
про надання послуг з дизайну    
 від ________2023 року </t>
  </si>
  <si>
    <t>АППНП №9 від _________2023 р.</t>
  </si>
  <si>
    <t xml:space="preserve">Договір №7
про надання послуг з перекладу сайту на англійську мову       
 від 13.10.2023 року </t>
  </si>
  <si>
    <t xml:space="preserve">Договір №14
 від 30.10.2023 року </t>
  </si>
  <si>
    <t>Накладна №14 від 30.10.2023 р.</t>
  </si>
  <si>
    <t xml:space="preserve">Договір №15
 від 30.10.2023 року </t>
  </si>
  <si>
    <t>Накладна №15 від 30.10.2023 р.</t>
  </si>
  <si>
    <t>ІІ/7/7.1      ІІ/7/7.2</t>
  </si>
  <si>
    <t>Промоційні буклети з інформацією про проєкт Фотобанер</t>
  </si>
  <si>
    <t>ІІ/13/13.4.4  ІІ/13/13.4.4</t>
  </si>
  <si>
    <t>Розробка та створення візуальної айдентики проєкту та макету сайту                                                  Розробка дизайну поліграфії (буклети, мапи, банер)</t>
  </si>
  <si>
    <t>Ґрунтовка. Пігмент. Фарба гумова. Фарба акрилова фасадна. Емаль Farbex алкідна. Розчинник Уайт-Спіріт. Щітки малярні</t>
  </si>
  <si>
    <t>Було куплено за кошти партнерів</t>
  </si>
  <si>
    <t>Займалися просуванням акаунту своїми силами та використовували органічні методи через труднощі з оплатою з рахунку селищної ради</t>
  </si>
  <si>
    <t>Платіжна інструкція №2 від 16.10.2023р.</t>
  </si>
  <si>
    <t>Платіжна інструкція №8 від 30.10.2023р.</t>
  </si>
  <si>
    <t>Платіжна інструкція №5 від 23.10.2023р.</t>
  </si>
  <si>
    <t>Платіжна інструкція №4 від 23.10.2023р.</t>
  </si>
  <si>
    <t>Платіжна інструкція №9 від 31.10.2023р.</t>
  </si>
  <si>
    <t>Платіжна інструкція №7 від 30.10.2023р.</t>
  </si>
  <si>
    <t>Платіжна інструкція №6 від 26.10.2023р.</t>
  </si>
  <si>
    <t>Платіжна інструкція №3 від 23.10.2023р.</t>
  </si>
  <si>
    <t>Платіжна інструкція №11 від 31.10.2023р.</t>
  </si>
  <si>
    <t>Платіжна інструкція №10 від 31.10.2023р.</t>
  </si>
  <si>
    <t>Платіжна інструкція №1,2,3,4 від 26.10.2023р.</t>
  </si>
  <si>
    <t>Була різна ціна на пензлі, тому прописали середне значення</t>
  </si>
  <si>
    <t>Не було потрібної кількості наборів, тому добрали олівці поштучно. Взяли більш якісні дорожчі олівці, але меньшу кількість</t>
  </si>
  <si>
    <t>Альбом для малювання, Акрилова фарба, Художні пензлі, Набір олівців чорнографітних</t>
  </si>
  <si>
    <t>ІІ/6.1.6/6.1.7/6.1.8/6.1.9</t>
  </si>
  <si>
    <t>ІІ/6/6.1.1/6.1.2/6.1.3/6.1.4/6.1.5/6.1.10/6.1.11</t>
  </si>
  <si>
    <t>Платіжна інструкція №4 від 26.10.2023р.</t>
  </si>
  <si>
    <t>Дата початку проєкту: 30.06.2023</t>
  </si>
  <si>
    <t xml:space="preserve">Договір №12
про надання маркетингових послуг з просування проекту  
 від 30.10.2023 року, ДОДАТКОВА УГОДА № 5
До  договору  №12 від  30  жовтня 2023 року
</t>
  </si>
  <si>
    <t>у період з 30 червня 2023 року по 15 листопада 2023 року</t>
  </si>
  <si>
    <t xml:space="preserve">Договір №1 про надання послуг від 09.10.2023 року, ДОДАТКОВА УГОДА № 2
До  договору  №1 від  9  жовтня 2023 року
</t>
  </si>
  <si>
    <t xml:space="preserve">Договір №2 про надання послуг від 9.10.2023 року, ДОДАТКОВА УГОДА № 3
До  договору  №2 від  9  жовтня 2023 року
 </t>
  </si>
  <si>
    <t xml:space="preserve">Договір №4 про надання послуг від 9.10.2023 року,  ДОДАТКОВА УГОДА № 4
До  договору  №4 від  9  жовтня 2023 року
 </t>
  </si>
  <si>
    <t xml:space="preserve">Договір №3 про надання послуг менеджерки проекту від 13.10.2023 року,  ДОДАТКОВА УГОДА № 1
До  договору  №3 від  13  жовтня 2023 року
 </t>
  </si>
  <si>
    <t>за період з  30 червня  по 15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</si>
</sst>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  <font>
      <sz val="9"/>
      <color theme="1"/>
      <name val="Arial"/>
    </font>
    <font>
      <sz val="11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63">
    <xf numFmtId="0" fontId="0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1" fillId="0" borderId="50" xfId="0" applyFont="1" applyBorder="1" applyAlignment="1">
      <alignment vertical="top" wrapText="1"/>
    </xf>
    <xf numFmtId="0" fontId="0" fillId="0" borderId="0" xfId="0"/>
    <xf numFmtId="0" fontId="39" fillId="0" borderId="26" xfId="0" applyFont="1" applyBorder="1" applyAlignment="1">
      <alignment wrapText="1"/>
    </xf>
    <xf numFmtId="4" fontId="4" fillId="0" borderId="26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4" fontId="40" fillId="0" borderId="26" xfId="0" applyNumberFormat="1" applyFont="1" applyBorder="1" applyAlignment="1">
      <alignment horizontal="right" vertical="top"/>
    </xf>
    <xf numFmtId="4" fontId="40" fillId="0" borderId="25" xfId="0" applyNumberFormat="1" applyFont="1" applyBorder="1" applyAlignment="1">
      <alignment horizontal="right" vertical="top"/>
    </xf>
    <xf numFmtId="9" fontId="39" fillId="0" borderId="26" xfId="0" applyNumberFormat="1" applyFont="1" applyBorder="1" applyAlignment="1">
      <alignment wrapText="1"/>
    </xf>
    <xf numFmtId="4" fontId="4" fillId="0" borderId="26" xfId="0" applyNumberFormat="1" applyFont="1" applyBorder="1" applyAlignment="1">
      <alignment vertical="top"/>
    </xf>
    <xf numFmtId="0" fontId="4" fillId="0" borderId="57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customschemas.google.com/relationships/workbookmetadata" Target="metadata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AE1000"/>
  <sheetViews>
    <sheetView topLeftCell="A20" workbookViewId="0">
      <selection activeCell="G33" sqref="G33:H33"/>
    </sheetView>
  </sheetViews>
  <sheetFormatPr baseColWidth="10" defaultColWidth="14.5" defaultRowHeight="15" customHeight="1" x14ac:dyDescent="0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>
      <c r="A1" s="367" t="s">
        <v>0</v>
      </c>
      <c r="B1" s="36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67" t="s">
        <v>2</v>
      </c>
      <c r="I2" s="362"/>
      <c r="J2" s="3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67" t="s">
        <v>3</v>
      </c>
      <c r="I3" s="362"/>
      <c r="J3" s="36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372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373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374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375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459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376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>
      <c r="A18" s="8"/>
      <c r="B18" s="368" t="s">
        <v>4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>
      <c r="A19" s="8"/>
      <c r="B19" s="368" t="s">
        <v>5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>
      <c r="A20" s="8"/>
      <c r="B20" s="369" t="s">
        <v>466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70"/>
      <c r="B23" s="363" t="s">
        <v>6</v>
      </c>
      <c r="C23" s="364"/>
      <c r="D23" s="373" t="s">
        <v>7</v>
      </c>
      <c r="E23" s="374"/>
      <c r="F23" s="374"/>
      <c r="G23" s="374"/>
      <c r="H23" s="374"/>
      <c r="I23" s="374"/>
      <c r="J23" s="375"/>
      <c r="K23" s="363" t="s">
        <v>8</v>
      </c>
      <c r="L23" s="364"/>
      <c r="M23" s="363" t="s">
        <v>9</v>
      </c>
      <c r="N23" s="36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371"/>
      <c r="B24" s="365"/>
      <c r="C24" s="366"/>
      <c r="D24" s="16" t="s">
        <v>10</v>
      </c>
      <c r="E24" s="17" t="s">
        <v>11</v>
      </c>
      <c r="F24" s="17" t="s">
        <v>12</v>
      </c>
      <c r="G24" s="17" t="s">
        <v>13</v>
      </c>
      <c r="H24" s="17" t="s">
        <v>14</v>
      </c>
      <c r="I24" s="376" t="s">
        <v>15</v>
      </c>
      <c r="J24" s="366"/>
      <c r="K24" s="365"/>
      <c r="L24" s="366"/>
      <c r="M24" s="365"/>
      <c r="N24" s="36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372"/>
      <c r="B25" s="19" t="s">
        <v>16</v>
      </c>
      <c r="C25" s="20" t="s">
        <v>17</v>
      </c>
      <c r="D25" s="19" t="s">
        <v>17</v>
      </c>
      <c r="E25" s="21" t="s">
        <v>17</v>
      </c>
      <c r="F25" s="21" t="s">
        <v>17</v>
      </c>
      <c r="G25" s="21" t="s">
        <v>17</v>
      </c>
      <c r="H25" s="21" t="s">
        <v>17</v>
      </c>
      <c r="I25" s="21" t="s">
        <v>16</v>
      </c>
      <c r="J25" s="22" t="s">
        <v>18</v>
      </c>
      <c r="K25" s="19" t="s">
        <v>16</v>
      </c>
      <c r="L25" s="20" t="s">
        <v>17</v>
      </c>
      <c r="M25" s="23" t="s">
        <v>16</v>
      </c>
      <c r="N25" s="24" t="s">
        <v>17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19</v>
      </c>
      <c r="B26" s="27" t="s">
        <v>20</v>
      </c>
      <c r="C26" s="28" t="s">
        <v>21</v>
      </c>
      <c r="D26" s="27" t="s">
        <v>22</v>
      </c>
      <c r="E26" s="29" t="s">
        <v>23</v>
      </c>
      <c r="F26" s="29" t="s">
        <v>24</v>
      </c>
      <c r="G26" s="29" t="s">
        <v>25</v>
      </c>
      <c r="H26" s="29" t="s">
        <v>26</v>
      </c>
      <c r="I26" s="29" t="s">
        <v>27</v>
      </c>
      <c r="J26" s="28" t="s">
        <v>28</v>
      </c>
      <c r="K26" s="27" t="s">
        <v>29</v>
      </c>
      <c r="L26" s="28" t="s">
        <v>30</v>
      </c>
      <c r="M26" s="27" t="s">
        <v>31</v>
      </c>
      <c r="N26" s="28" t="s">
        <v>32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33</v>
      </c>
      <c r="B27" s="33">
        <f t="shared" ref="B27:B29" si="0">C27/N27</f>
        <v>0.87412445437011466</v>
      </c>
      <c r="C27" s="34">
        <f>'Кошторис  витрат'!G187</f>
        <v>430550</v>
      </c>
      <c r="D27" s="35">
        <v>0</v>
      </c>
      <c r="E27" s="36">
        <v>0</v>
      </c>
      <c r="F27" s="36">
        <v>0</v>
      </c>
      <c r="G27" s="36">
        <v>62000</v>
      </c>
      <c r="H27" s="36">
        <v>0</v>
      </c>
      <c r="I27" s="37">
        <f t="shared" ref="I27:I29" si="1">J27/N27</f>
        <v>0.12587554562988529</v>
      </c>
      <c r="J27" s="34">
        <f t="shared" ref="J27:J29" si="2">D27+E27+F27+G27+H27</f>
        <v>62000</v>
      </c>
      <c r="K27" s="33">
        <f t="shared" ref="K27:K29" si="3">L27/N27</f>
        <v>0</v>
      </c>
      <c r="L27" s="34">
        <f>'Кошторис  витрат'!S187</f>
        <v>0</v>
      </c>
      <c r="M27" s="38">
        <v>1</v>
      </c>
      <c r="N27" s="39">
        <f t="shared" ref="N27:N29" si="4">C27+J27+L27</f>
        <v>492550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34</v>
      </c>
      <c r="B28" s="41">
        <f t="shared" si="0"/>
        <v>0.86267990095765712</v>
      </c>
      <c r="C28" s="42">
        <f>'Кошторис  витрат'!J187</f>
        <v>389499.82</v>
      </c>
      <c r="D28" s="43">
        <v>0</v>
      </c>
      <c r="E28" s="44">
        <v>0</v>
      </c>
      <c r="F28" s="44">
        <v>0</v>
      </c>
      <c r="G28" s="44">
        <v>62000</v>
      </c>
      <c r="H28" s="44">
        <v>0</v>
      </c>
      <c r="I28" s="45">
        <f t="shared" si="1"/>
        <v>0.13732009904234291</v>
      </c>
      <c r="J28" s="42">
        <f t="shared" si="2"/>
        <v>62000</v>
      </c>
      <c r="K28" s="41">
        <f t="shared" si="3"/>
        <v>0</v>
      </c>
      <c r="L28" s="42">
        <f>'Кошторис  витрат'!V187</f>
        <v>0</v>
      </c>
      <c r="M28" s="46">
        <v>1</v>
      </c>
      <c r="N28" s="47">
        <f>C28+J28+L28</f>
        <v>451499.82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35</v>
      </c>
      <c r="B29" s="49">
        <f t="shared" si="0"/>
        <v>0.84745595905914772</v>
      </c>
      <c r="C29" s="50">
        <v>344440</v>
      </c>
      <c r="D29" s="51">
        <v>0</v>
      </c>
      <c r="E29" s="52">
        <v>0</v>
      </c>
      <c r="F29" s="52">
        <v>0</v>
      </c>
      <c r="G29" s="52">
        <v>62000</v>
      </c>
      <c r="H29" s="52">
        <v>0</v>
      </c>
      <c r="I29" s="53">
        <f t="shared" si="1"/>
        <v>0.15254404094085228</v>
      </c>
      <c r="J29" s="50">
        <f t="shared" si="2"/>
        <v>62000</v>
      </c>
      <c r="K29" s="49">
        <f t="shared" si="3"/>
        <v>0</v>
      </c>
      <c r="L29" s="50">
        <v>0</v>
      </c>
      <c r="M29" s="54">
        <f>(N29*M28)/N28</f>
        <v>0.90019969443177184</v>
      </c>
      <c r="N29" s="55">
        <f t="shared" si="4"/>
        <v>406440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36</v>
      </c>
      <c r="B30" s="57">
        <f t="shared" ref="B30:N30" si="5">B28-B29</f>
        <v>1.5223941898509397E-2</v>
      </c>
      <c r="C30" s="58">
        <f t="shared" si="5"/>
        <v>45059.820000000007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-1.5223941898509369E-2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9.9800305568228165E-2</v>
      </c>
      <c r="N30" s="64">
        <f t="shared" si="5"/>
        <v>45059.820000000007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37</v>
      </c>
      <c r="C32" s="377"/>
      <c r="D32" s="378"/>
      <c r="E32" s="378"/>
      <c r="F32" s="65"/>
      <c r="G32" s="66"/>
      <c r="H32" s="66"/>
      <c r="I32" s="67"/>
      <c r="J32" s="377"/>
      <c r="K32" s="378"/>
      <c r="L32" s="378"/>
      <c r="M32" s="378"/>
      <c r="N32" s="378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38</v>
      </c>
      <c r="E33" s="5"/>
      <c r="F33" s="69"/>
      <c r="G33" s="361" t="s">
        <v>39</v>
      </c>
      <c r="H33" s="362"/>
      <c r="I33" s="13"/>
      <c r="J33" s="361" t="s">
        <v>40</v>
      </c>
      <c r="K33" s="362"/>
      <c r="L33" s="362"/>
      <c r="M33" s="362"/>
      <c r="N33" s="36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G1009"/>
  <sheetViews>
    <sheetView topLeftCell="A176" workbookViewId="0">
      <selection activeCell="B104" sqref="B104"/>
    </sheetView>
  </sheetViews>
  <sheetFormatPr baseColWidth="10" defaultColWidth="14.5" defaultRowHeight="15" customHeight="1" outlineLevelCol="1" x14ac:dyDescent="0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6640625" customWidth="1"/>
    <col min="11" max="11" width="11.83203125" customWidth="1" outlineLevel="1"/>
    <col min="12" max="12" width="13" customWidth="1" outlineLevel="1"/>
    <col min="13" max="13" width="17.6640625" customWidth="1" outlineLevel="1"/>
    <col min="14" max="14" width="12.1640625" customWidth="1" outlineLevel="1"/>
    <col min="15" max="15" width="13" customWidth="1" outlineLevel="1"/>
    <col min="16" max="16" width="16.6640625" customWidth="1" outlineLevel="1"/>
    <col min="17" max="17" width="12.1640625" customWidth="1" outlineLevel="1"/>
    <col min="18" max="18" width="13" customWidth="1" outlineLevel="1"/>
    <col min="19" max="19" width="16.6640625" customWidth="1" outlineLevel="1"/>
    <col min="20" max="20" width="12.164062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3203125" customWidth="1"/>
    <col min="27" max="27" width="34" customWidth="1"/>
    <col min="28" max="28" width="14" customWidth="1"/>
    <col min="29" max="33" width="5.1640625" customWidth="1"/>
  </cols>
  <sheetData>
    <row r="1" spans="1:33" ht="18" customHeight="1">
      <c r="A1" s="393" t="s">
        <v>41</v>
      </c>
      <c r="B1" s="362"/>
      <c r="C1" s="362"/>
      <c r="D1" s="362"/>
      <c r="E1" s="362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 xml:space="preserve">Назва Грантоотримувача: Староушицька Селищна Рада 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 Затоплена культура. Реабілітація українськими традиціями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 30.06.2023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 15.11.2023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394" t="s">
        <v>42</v>
      </c>
      <c r="B7" s="395" t="s">
        <v>43</v>
      </c>
      <c r="C7" s="397" t="s">
        <v>44</v>
      </c>
      <c r="D7" s="399" t="s">
        <v>45</v>
      </c>
      <c r="E7" s="379" t="s">
        <v>46</v>
      </c>
      <c r="F7" s="374"/>
      <c r="G7" s="374"/>
      <c r="H7" s="374"/>
      <c r="I7" s="374"/>
      <c r="J7" s="375"/>
      <c r="K7" s="379" t="s">
        <v>47</v>
      </c>
      <c r="L7" s="374"/>
      <c r="M7" s="374"/>
      <c r="N7" s="374"/>
      <c r="O7" s="374"/>
      <c r="P7" s="375"/>
      <c r="Q7" s="379" t="s">
        <v>48</v>
      </c>
      <c r="R7" s="374"/>
      <c r="S7" s="374"/>
      <c r="T7" s="374"/>
      <c r="U7" s="374"/>
      <c r="V7" s="375"/>
      <c r="W7" s="380" t="s">
        <v>49</v>
      </c>
      <c r="X7" s="374"/>
      <c r="Y7" s="374"/>
      <c r="Z7" s="375"/>
      <c r="AA7" s="381" t="s">
        <v>50</v>
      </c>
      <c r="AB7" s="1"/>
      <c r="AC7" s="1"/>
      <c r="AD7" s="1"/>
      <c r="AE7" s="1"/>
      <c r="AF7" s="1"/>
      <c r="AG7" s="1"/>
    </row>
    <row r="8" spans="1:33" ht="42" customHeight="1">
      <c r="A8" s="371"/>
      <c r="B8" s="396"/>
      <c r="C8" s="398"/>
      <c r="D8" s="400"/>
      <c r="E8" s="382" t="s">
        <v>51</v>
      </c>
      <c r="F8" s="374"/>
      <c r="G8" s="375"/>
      <c r="H8" s="382" t="s">
        <v>52</v>
      </c>
      <c r="I8" s="374"/>
      <c r="J8" s="375"/>
      <c r="K8" s="382" t="s">
        <v>51</v>
      </c>
      <c r="L8" s="374"/>
      <c r="M8" s="375"/>
      <c r="N8" s="382" t="s">
        <v>52</v>
      </c>
      <c r="O8" s="374"/>
      <c r="P8" s="375"/>
      <c r="Q8" s="382" t="s">
        <v>51</v>
      </c>
      <c r="R8" s="374"/>
      <c r="S8" s="375"/>
      <c r="T8" s="382" t="s">
        <v>52</v>
      </c>
      <c r="U8" s="374"/>
      <c r="V8" s="375"/>
      <c r="W8" s="381" t="s">
        <v>53</v>
      </c>
      <c r="X8" s="381" t="s">
        <v>54</v>
      </c>
      <c r="Y8" s="380" t="s">
        <v>55</v>
      </c>
      <c r="Z8" s="375"/>
      <c r="AA8" s="371"/>
      <c r="AB8" s="1"/>
      <c r="AC8" s="1"/>
      <c r="AD8" s="1"/>
      <c r="AE8" s="1"/>
      <c r="AF8" s="1"/>
      <c r="AG8" s="1"/>
    </row>
    <row r="9" spans="1:33" ht="30" customHeight="1">
      <c r="A9" s="371"/>
      <c r="B9" s="396"/>
      <c r="C9" s="398"/>
      <c r="D9" s="400"/>
      <c r="E9" s="84" t="s">
        <v>56</v>
      </c>
      <c r="F9" s="85" t="s">
        <v>57</v>
      </c>
      <c r="G9" s="86" t="s">
        <v>58</v>
      </c>
      <c r="H9" s="84" t="s">
        <v>56</v>
      </c>
      <c r="I9" s="85" t="s">
        <v>57</v>
      </c>
      <c r="J9" s="86" t="s">
        <v>59</v>
      </c>
      <c r="K9" s="84" t="s">
        <v>56</v>
      </c>
      <c r="L9" s="85" t="s">
        <v>60</v>
      </c>
      <c r="M9" s="86" t="s">
        <v>61</v>
      </c>
      <c r="N9" s="84" t="s">
        <v>56</v>
      </c>
      <c r="O9" s="85" t="s">
        <v>60</v>
      </c>
      <c r="P9" s="86" t="s">
        <v>62</v>
      </c>
      <c r="Q9" s="84" t="s">
        <v>56</v>
      </c>
      <c r="R9" s="85" t="s">
        <v>60</v>
      </c>
      <c r="S9" s="86" t="s">
        <v>63</v>
      </c>
      <c r="T9" s="84" t="s">
        <v>56</v>
      </c>
      <c r="U9" s="85" t="s">
        <v>60</v>
      </c>
      <c r="V9" s="86" t="s">
        <v>64</v>
      </c>
      <c r="W9" s="372"/>
      <c r="X9" s="372"/>
      <c r="Y9" s="87" t="s">
        <v>65</v>
      </c>
      <c r="Z9" s="88" t="s">
        <v>16</v>
      </c>
      <c r="AA9" s="372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>
      <c r="A11" s="93" t="s">
        <v>66</v>
      </c>
      <c r="B11" s="94"/>
      <c r="C11" s="95" t="s">
        <v>67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>
      <c r="A12" s="101" t="s">
        <v>68</v>
      </c>
      <c r="B12" s="102">
        <v>1</v>
      </c>
      <c r="C12" s="103" t="s">
        <v>69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70</v>
      </c>
      <c r="B13" s="109" t="s">
        <v>71</v>
      </c>
      <c r="C13" s="110" t="s">
        <v>72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 t="shared" ref="Z13:Z34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>
      <c r="A14" s="119" t="s">
        <v>73</v>
      </c>
      <c r="B14" s="120" t="s">
        <v>74</v>
      </c>
      <c r="C14" s="121" t="s">
        <v>75</v>
      </c>
      <c r="D14" s="122" t="s">
        <v>76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>
      <c r="A15" s="119" t="s">
        <v>73</v>
      </c>
      <c r="B15" s="120" t="s">
        <v>77</v>
      </c>
      <c r="C15" s="121" t="s">
        <v>75</v>
      </c>
      <c r="D15" s="122" t="s">
        <v>76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>
      <c r="A16" s="132" t="s">
        <v>73</v>
      </c>
      <c r="B16" s="133" t="s">
        <v>78</v>
      </c>
      <c r="C16" s="121" t="s">
        <v>75</v>
      </c>
      <c r="D16" s="134" t="s">
        <v>76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>
      <c r="A17" s="108" t="s">
        <v>70</v>
      </c>
      <c r="B17" s="109" t="s">
        <v>79</v>
      </c>
      <c r="C17" s="140" t="s">
        <v>80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>
      <c r="A18" s="119" t="s">
        <v>73</v>
      </c>
      <c r="B18" s="120" t="s">
        <v>81</v>
      </c>
      <c r="C18" s="121" t="s">
        <v>75</v>
      </c>
      <c r="D18" s="122" t="s">
        <v>76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>
      <c r="A19" s="119" t="s">
        <v>73</v>
      </c>
      <c r="B19" s="120" t="s">
        <v>82</v>
      </c>
      <c r="C19" s="121" t="s">
        <v>75</v>
      </c>
      <c r="D19" s="122" t="s">
        <v>76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>
      <c r="A20" s="147" t="s">
        <v>73</v>
      </c>
      <c r="B20" s="133" t="s">
        <v>83</v>
      </c>
      <c r="C20" s="121" t="s">
        <v>75</v>
      </c>
      <c r="D20" s="148" t="s">
        <v>76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>
      <c r="A21" s="108" t="s">
        <v>70</v>
      </c>
      <c r="B21" s="109" t="s">
        <v>84</v>
      </c>
      <c r="C21" s="153" t="s">
        <v>85</v>
      </c>
      <c r="D21" s="141"/>
      <c r="E21" s="142">
        <f>SUM(E22:E25)</f>
        <v>7</v>
      </c>
      <c r="F21" s="143"/>
      <c r="G21" s="144">
        <f>SUM(G22:G25)</f>
        <v>52000</v>
      </c>
      <c r="H21" s="142">
        <f t="shared" ref="H21" si="30">SUM(H22:H25)</f>
        <v>12</v>
      </c>
      <c r="I21" s="143"/>
      <c r="J21" s="144">
        <f>SUM(J22:J25)</f>
        <v>100131</v>
      </c>
      <c r="K21" s="142">
        <f t="shared" ref="K21" si="31">SUM(K22:K25)</f>
        <v>0</v>
      </c>
      <c r="L21" s="143"/>
      <c r="M21" s="144">
        <f t="shared" ref="M21:N21" si="32">SUM(M22:M25)</f>
        <v>0</v>
      </c>
      <c r="N21" s="142">
        <f t="shared" si="32"/>
        <v>0</v>
      </c>
      <c r="O21" s="143"/>
      <c r="P21" s="144">
        <f t="shared" ref="P21:Q21" si="33">SUM(P22:P25)</f>
        <v>0</v>
      </c>
      <c r="Q21" s="142">
        <f t="shared" si="33"/>
        <v>0</v>
      </c>
      <c r="R21" s="143"/>
      <c r="S21" s="144">
        <f t="shared" ref="S21:T21" si="34">SUM(S22:S25)</f>
        <v>0</v>
      </c>
      <c r="T21" s="142">
        <f t="shared" si="34"/>
        <v>0</v>
      </c>
      <c r="U21" s="143"/>
      <c r="V21" s="144">
        <f t="shared" ref="V21:X21" si="35">SUM(V22:V25)</f>
        <v>0</v>
      </c>
      <c r="W21" s="144">
        <f t="shared" si="35"/>
        <v>52000</v>
      </c>
      <c r="X21" s="144">
        <f t="shared" si="35"/>
        <v>100131</v>
      </c>
      <c r="Y21" s="115">
        <f t="shared" si="6"/>
        <v>-48131</v>
      </c>
      <c r="Z21" s="116">
        <f t="shared" si="7"/>
        <v>-0.92559615384615379</v>
      </c>
      <c r="AA21" s="146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73</v>
      </c>
      <c r="B22" s="120" t="s">
        <v>86</v>
      </c>
      <c r="C22" s="121" t="s">
        <v>339</v>
      </c>
      <c r="D22" s="122" t="s">
        <v>76</v>
      </c>
      <c r="E22" s="123">
        <v>3</v>
      </c>
      <c r="F22" s="124">
        <v>8000</v>
      </c>
      <c r="G22" s="125">
        <f>E22*F22</f>
        <v>24000</v>
      </c>
      <c r="H22" s="123"/>
      <c r="I22" s="124"/>
      <c r="J22" s="125">
        <f t="shared" ref="J22:J24" si="36">H22*I22</f>
        <v>0</v>
      </c>
      <c r="K22" s="123"/>
      <c r="L22" s="124"/>
      <c r="M22" s="125">
        <f t="shared" ref="M22:M25" si="37">K22*L22</f>
        <v>0</v>
      </c>
      <c r="N22" s="123"/>
      <c r="O22" s="124"/>
      <c r="P22" s="125">
        <f t="shared" ref="P22:P25" si="38">N22*O22</f>
        <v>0</v>
      </c>
      <c r="Q22" s="123"/>
      <c r="R22" s="124"/>
      <c r="S22" s="125">
        <f t="shared" ref="S22:S25" si="39">Q22*R22</f>
        <v>0</v>
      </c>
      <c r="T22" s="123"/>
      <c r="U22" s="124"/>
      <c r="V22" s="125">
        <f t="shared" ref="V22:V25" si="40">T22*U22</f>
        <v>0</v>
      </c>
      <c r="W22" s="126">
        <f t="shared" ref="W22:W25" si="41">G22+M22+S22</f>
        <v>24000</v>
      </c>
      <c r="X22" s="127">
        <f t="shared" ref="X22:X25" si="42">J22+P22+V22</f>
        <v>0</v>
      </c>
      <c r="Y22" s="127">
        <f t="shared" si="6"/>
        <v>24000</v>
      </c>
      <c r="Z22" s="128">
        <f t="shared" si="7"/>
        <v>1</v>
      </c>
      <c r="AA22" s="12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73</v>
      </c>
      <c r="B23" s="120" t="s">
        <v>87</v>
      </c>
      <c r="C23" s="121" t="s">
        <v>340</v>
      </c>
      <c r="D23" s="122" t="s">
        <v>76</v>
      </c>
      <c r="E23" s="123">
        <v>4</v>
      </c>
      <c r="F23" s="124">
        <v>7000</v>
      </c>
      <c r="G23" s="125">
        <f t="shared" ref="G23:G25" si="43">E23*F23</f>
        <v>28000</v>
      </c>
      <c r="H23" s="123">
        <v>4</v>
      </c>
      <c r="I23" s="124">
        <v>7000</v>
      </c>
      <c r="J23" s="125">
        <f t="shared" si="36"/>
        <v>28000</v>
      </c>
      <c r="K23" s="123"/>
      <c r="L23" s="124"/>
      <c r="M23" s="125">
        <f t="shared" si="37"/>
        <v>0</v>
      </c>
      <c r="N23" s="123"/>
      <c r="O23" s="124"/>
      <c r="P23" s="125">
        <f t="shared" si="38"/>
        <v>0</v>
      </c>
      <c r="Q23" s="123"/>
      <c r="R23" s="124"/>
      <c r="S23" s="125">
        <f t="shared" si="39"/>
        <v>0</v>
      </c>
      <c r="T23" s="123"/>
      <c r="U23" s="124"/>
      <c r="V23" s="125">
        <f t="shared" si="40"/>
        <v>0</v>
      </c>
      <c r="W23" s="126">
        <f t="shared" si="41"/>
        <v>28000</v>
      </c>
      <c r="X23" s="127">
        <f t="shared" si="42"/>
        <v>28000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s="349" customFormat="1" ht="47" customHeight="1">
      <c r="A24" s="119" t="s">
        <v>73</v>
      </c>
      <c r="B24" s="120" t="s">
        <v>88</v>
      </c>
      <c r="C24" s="121" t="s">
        <v>342</v>
      </c>
      <c r="D24" s="122" t="s">
        <v>76</v>
      </c>
      <c r="E24" s="135"/>
      <c r="F24" s="136"/>
      <c r="G24" s="125">
        <f t="shared" si="43"/>
        <v>0</v>
      </c>
      <c r="H24" s="135">
        <v>4</v>
      </c>
      <c r="I24" s="136">
        <v>11475.5</v>
      </c>
      <c r="J24" s="125">
        <f t="shared" si="36"/>
        <v>45902</v>
      </c>
      <c r="K24" s="135"/>
      <c r="L24" s="136"/>
      <c r="M24" s="125">
        <f t="shared" si="37"/>
        <v>0</v>
      </c>
      <c r="N24" s="135"/>
      <c r="O24" s="136"/>
      <c r="P24" s="125">
        <f t="shared" si="38"/>
        <v>0</v>
      </c>
      <c r="Q24" s="135"/>
      <c r="R24" s="136"/>
      <c r="S24" s="125">
        <f t="shared" si="39"/>
        <v>0</v>
      </c>
      <c r="T24" s="135"/>
      <c r="U24" s="136"/>
      <c r="V24" s="125">
        <f t="shared" si="40"/>
        <v>0</v>
      </c>
      <c r="W24" s="126">
        <f t="shared" si="41"/>
        <v>0</v>
      </c>
      <c r="X24" s="127">
        <f t="shared" si="42"/>
        <v>45902</v>
      </c>
      <c r="Y24" s="127">
        <f t="shared" si="6"/>
        <v>-45902</v>
      </c>
      <c r="Z24" s="128" t="e">
        <f t="shared" si="7"/>
        <v>#DIV/0!</v>
      </c>
      <c r="AA24" s="139" t="s">
        <v>382</v>
      </c>
      <c r="AB24" s="131"/>
      <c r="AC24" s="131"/>
      <c r="AD24" s="131"/>
      <c r="AE24" s="131"/>
      <c r="AF24" s="131"/>
      <c r="AG24" s="131"/>
    </row>
    <row r="25" spans="1:33" ht="43" customHeight="1" thickBot="1">
      <c r="A25" s="132" t="s">
        <v>73</v>
      </c>
      <c r="B25" s="154" t="s">
        <v>341</v>
      </c>
      <c r="C25" s="121" t="s">
        <v>343</v>
      </c>
      <c r="D25" s="134" t="s">
        <v>76</v>
      </c>
      <c r="E25" s="135"/>
      <c r="F25" s="136"/>
      <c r="G25" s="137">
        <f t="shared" si="43"/>
        <v>0</v>
      </c>
      <c r="H25" s="135">
        <v>4</v>
      </c>
      <c r="I25" s="136">
        <v>6557.25</v>
      </c>
      <c r="J25" s="137">
        <f>H25*I25</f>
        <v>26229</v>
      </c>
      <c r="K25" s="149"/>
      <c r="L25" s="150"/>
      <c r="M25" s="151">
        <f t="shared" si="37"/>
        <v>0</v>
      </c>
      <c r="N25" s="149"/>
      <c r="O25" s="150"/>
      <c r="P25" s="151">
        <f t="shared" si="38"/>
        <v>0</v>
      </c>
      <c r="Q25" s="149"/>
      <c r="R25" s="150"/>
      <c r="S25" s="151">
        <f t="shared" si="39"/>
        <v>0</v>
      </c>
      <c r="T25" s="149"/>
      <c r="U25" s="150"/>
      <c r="V25" s="151">
        <f t="shared" si="40"/>
        <v>0</v>
      </c>
      <c r="W25" s="138">
        <f t="shared" si="41"/>
        <v>0</v>
      </c>
      <c r="X25" s="127">
        <f t="shared" si="42"/>
        <v>26229</v>
      </c>
      <c r="Y25" s="127">
        <f t="shared" si="6"/>
        <v>-26229</v>
      </c>
      <c r="Z25" s="128" t="e">
        <f t="shared" si="7"/>
        <v>#DIV/0!</v>
      </c>
      <c r="AA25" s="139" t="s">
        <v>382</v>
      </c>
      <c r="AB25" s="131"/>
      <c r="AC25" s="131"/>
      <c r="AD25" s="131"/>
      <c r="AE25" s="131"/>
      <c r="AF25" s="131"/>
      <c r="AG25" s="131"/>
    </row>
    <row r="26" spans="1:33" ht="30" customHeight="1">
      <c r="A26" s="108" t="s">
        <v>68</v>
      </c>
      <c r="B26" s="155" t="s">
        <v>89</v>
      </c>
      <c r="C26" s="140" t="s">
        <v>90</v>
      </c>
      <c r="D26" s="141"/>
      <c r="E26" s="142">
        <f>SUM(E27:E29)</f>
        <v>52000</v>
      </c>
      <c r="F26" s="143"/>
      <c r="G26" s="144">
        <f t="shared" ref="G26" si="44">SUM(G27:G29)</f>
        <v>11440</v>
      </c>
      <c r="H26" s="142">
        <f>SUM(H27:H29)</f>
        <v>100131</v>
      </c>
      <c r="I26" s="143"/>
      <c r="J26" s="144">
        <f>SUM(J27:J29)</f>
        <v>22028.82</v>
      </c>
      <c r="K26" s="142">
        <f t="shared" ref="K26" si="45">SUM(K27:K29)</f>
        <v>0</v>
      </c>
      <c r="L26" s="143"/>
      <c r="M26" s="144">
        <f t="shared" ref="M26:N26" si="46">SUM(M27:M29)</f>
        <v>0</v>
      </c>
      <c r="N26" s="142">
        <f t="shared" si="46"/>
        <v>0</v>
      </c>
      <c r="O26" s="143"/>
      <c r="P26" s="144">
        <f t="shared" ref="P26:Q26" si="47">SUM(P27:P29)</f>
        <v>0</v>
      </c>
      <c r="Q26" s="142">
        <f t="shared" si="47"/>
        <v>0</v>
      </c>
      <c r="R26" s="143"/>
      <c r="S26" s="144">
        <f t="shared" ref="S26:T26" si="48">SUM(S27:S29)</f>
        <v>0</v>
      </c>
      <c r="T26" s="142">
        <f t="shared" si="48"/>
        <v>0</v>
      </c>
      <c r="U26" s="143"/>
      <c r="V26" s="144">
        <f t="shared" ref="V26:X26" si="49">SUM(V27:V29)</f>
        <v>0</v>
      </c>
      <c r="W26" s="144">
        <f t="shared" si="49"/>
        <v>11440</v>
      </c>
      <c r="X26" s="144">
        <f t="shared" si="49"/>
        <v>22028.82</v>
      </c>
      <c r="Y26" s="115">
        <f t="shared" si="6"/>
        <v>-10588.82</v>
      </c>
      <c r="Z26" s="116">
        <f t="shared" si="7"/>
        <v>-0.92559615384615379</v>
      </c>
      <c r="AA26" s="146"/>
      <c r="AB26" s="7"/>
      <c r="AC26" s="7"/>
      <c r="AD26" s="7"/>
      <c r="AE26" s="7"/>
      <c r="AF26" s="7"/>
      <c r="AG26" s="7"/>
    </row>
    <row r="27" spans="1:33" ht="30" customHeight="1">
      <c r="A27" s="156" t="s">
        <v>73</v>
      </c>
      <c r="B27" s="157" t="s">
        <v>91</v>
      </c>
      <c r="C27" s="121" t="s">
        <v>92</v>
      </c>
      <c r="D27" s="158"/>
      <c r="E27" s="159">
        <f>G13</f>
        <v>0</v>
      </c>
      <c r="F27" s="160">
        <v>0.22</v>
      </c>
      <c r="G27" s="161">
        <f t="shared" ref="G27:G29" si="50">E27*F27</f>
        <v>0</v>
      </c>
      <c r="H27" s="159">
        <f>J13</f>
        <v>0</v>
      </c>
      <c r="I27" s="160">
        <v>0.22</v>
      </c>
      <c r="J27" s="161">
        <f t="shared" ref="J27:J28" si="51">H27*I27</f>
        <v>0</v>
      </c>
      <c r="K27" s="159">
        <f>M13</f>
        <v>0</v>
      </c>
      <c r="L27" s="160">
        <v>0.22</v>
      </c>
      <c r="M27" s="161">
        <f t="shared" ref="M27:M29" si="52">K27*L27</f>
        <v>0</v>
      </c>
      <c r="N27" s="159">
        <f>P13</f>
        <v>0</v>
      </c>
      <c r="O27" s="160">
        <v>0.22</v>
      </c>
      <c r="P27" s="161">
        <f t="shared" ref="P27:P29" si="53">N27*O27</f>
        <v>0</v>
      </c>
      <c r="Q27" s="159">
        <f>S13</f>
        <v>0</v>
      </c>
      <c r="R27" s="160">
        <v>0.22</v>
      </c>
      <c r="S27" s="161">
        <f t="shared" ref="S27:S29" si="54">Q27*R27</f>
        <v>0</v>
      </c>
      <c r="T27" s="159">
        <f>V13</f>
        <v>0</v>
      </c>
      <c r="U27" s="160">
        <v>0.22</v>
      </c>
      <c r="V27" s="161">
        <f t="shared" ref="V27:V29" si="55">T27*U27</f>
        <v>0</v>
      </c>
      <c r="W27" s="127">
        <f t="shared" ref="W27:W29" si="56">G27+M27+S27</f>
        <v>0</v>
      </c>
      <c r="X27" s="127">
        <f t="shared" ref="X27:X29" si="57">J27+P27+V27</f>
        <v>0</v>
      </c>
      <c r="Y27" s="127">
        <f t="shared" si="6"/>
        <v>0</v>
      </c>
      <c r="Z27" s="128" t="e">
        <f t="shared" si="7"/>
        <v>#DIV/0!</v>
      </c>
      <c r="AA27" s="162"/>
      <c r="AB27" s="130"/>
      <c r="AC27" s="131"/>
      <c r="AD27" s="131"/>
      <c r="AE27" s="131"/>
      <c r="AF27" s="131"/>
      <c r="AG27" s="131"/>
    </row>
    <row r="28" spans="1:33" ht="30" customHeight="1">
      <c r="A28" s="119" t="s">
        <v>73</v>
      </c>
      <c r="B28" s="120" t="s">
        <v>93</v>
      </c>
      <c r="C28" s="121" t="s">
        <v>94</v>
      </c>
      <c r="D28" s="122"/>
      <c r="E28" s="123">
        <f>G17</f>
        <v>0</v>
      </c>
      <c r="F28" s="124">
        <v>0.22</v>
      </c>
      <c r="G28" s="125">
        <f t="shared" si="50"/>
        <v>0</v>
      </c>
      <c r="H28" s="123">
        <f>J17</f>
        <v>0</v>
      </c>
      <c r="I28" s="124">
        <v>0.22</v>
      </c>
      <c r="J28" s="125">
        <f t="shared" si="51"/>
        <v>0</v>
      </c>
      <c r="K28" s="123">
        <f>M17</f>
        <v>0</v>
      </c>
      <c r="L28" s="124">
        <v>0.22</v>
      </c>
      <c r="M28" s="125">
        <f t="shared" si="52"/>
        <v>0</v>
      </c>
      <c r="N28" s="123">
        <f>P17</f>
        <v>0</v>
      </c>
      <c r="O28" s="124">
        <v>0.22</v>
      </c>
      <c r="P28" s="125">
        <f t="shared" si="53"/>
        <v>0</v>
      </c>
      <c r="Q28" s="123">
        <f>S17</f>
        <v>0</v>
      </c>
      <c r="R28" s="124">
        <v>0.22</v>
      </c>
      <c r="S28" s="125">
        <f t="shared" si="54"/>
        <v>0</v>
      </c>
      <c r="T28" s="123">
        <f>V17</f>
        <v>0</v>
      </c>
      <c r="U28" s="124">
        <v>0.22</v>
      </c>
      <c r="V28" s="125">
        <f t="shared" si="55"/>
        <v>0</v>
      </c>
      <c r="W28" s="126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29"/>
      <c r="AB28" s="131"/>
      <c r="AC28" s="131"/>
      <c r="AD28" s="131"/>
      <c r="AE28" s="131"/>
      <c r="AF28" s="131"/>
      <c r="AG28" s="131"/>
    </row>
    <row r="29" spans="1:33" ht="30" customHeight="1">
      <c r="A29" s="132" t="s">
        <v>73</v>
      </c>
      <c r="B29" s="154" t="s">
        <v>95</v>
      </c>
      <c r="C29" s="163" t="s">
        <v>85</v>
      </c>
      <c r="D29" s="134"/>
      <c r="E29" s="135">
        <f>G21</f>
        <v>52000</v>
      </c>
      <c r="F29" s="136">
        <v>0.22</v>
      </c>
      <c r="G29" s="137">
        <f t="shared" si="50"/>
        <v>11440</v>
      </c>
      <c r="H29" s="135">
        <f>J21</f>
        <v>100131</v>
      </c>
      <c r="I29" s="136">
        <v>0.22</v>
      </c>
      <c r="J29" s="137">
        <f>H29*I29</f>
        <v>22028.82</v>
      </c>
      <c r="K29" s="135">
        <f>M21</f>
        <v>0</v>
      </c>
      <c r="L29" s="136">
        <v>0.22</v>
      </c>
      <c r="M29" s="137">
        <f t="shared" si="52"/>
        <v>0</v>
      </c>
      <c r="N29" s="135">
        <f>P21</f>
        <v>0</v>
      </c>
      <c r="O29" s="136">
        <v>0.22</v>
      </c>
      <c r="P29" s="137">
        <f t="shared" si="53"/>
        <v>0</v>
      </c>
      <c r="Q29" s="135">
        <f>S21</f>
        <v>0</v>
      </c>
      <c r="R29" s="136">
        <v>0.22</v>
      </c>
      <c r="S29" s="137">
        <f t="shared" si="54"/>
        <v>0</v>
      </c>
      <c r="T29" s="135">
        <f>V21</f>
        <v>0</v>
      </c>
      <c r="U29" s="136">
        <v>0.22</v>
      </c>
      <c r="V29" s="137">
        <f t="shared" si="55"/>
        <v>0</v>
      </c>
      <c r="W29" s="138">
        <f t="shared" si="56"/>
        <v>11440</v>
      </c>
      <c r="X29" s="127">
        <f t="shared" si="57"/>
        <v>22028.82</v>
      </c>
      <c r="Y29" s="127">
        <f t="shared" si="6"/>
        <v>-10588.82</v>
      </c>
      <c r="Z29" s="128">
        <f t="shared" si="7"/>
        <v>-0.92559615384615379</v>
      </c>
      <c r="AA29" s="139"/>
      <c r="AB29" s="131"/>
      <c r="AC29" s="131"/>
      <c r="AD29" s="131"/>
      <c r="AE29" s="131"/>
      <c r="AF29" s="131"/>
      <c r="AG29" s="131"/>
    </row>
    <row r="30" spans="1:33" ht="30" customHeight="1">
      <c r="A30" s="108" t="s">
        <v>70</v>
      </c>
      <c r="B30" s="155" t="s">
        <v>96</v>
      </c>
      <c r="C30" s="140" t="s">
        <v>97</v>
      </c>
      <c r="D30" s="141"/>
      <c r="E30" s="142">
        <f>SUM(E31:E33)</f>
        <v>12</v>
      </c>
      <c r="F30" s="143"/>
      <c r="G30" s="144">
        <f t="shared" ref="G30:H30" si="58">SUM(G31:G33)</f>
        <v>116000</v>
      </c>
      <c r="H30" s="142">
        <f t="shared" si="58"/>
        <v>4</v>
      </c>
      <c r="I30" s="143"/>
      <c r="J30" s="144">
        <f t="shared" ref="J30:K30" si="59">SUM(J31:J33)</f>
        <v>28000</v>
      </c>
      <c r="K30" s="142">
        <f t="shared" si="59"/>
        <v>0</v>
      </c>
      <c r="L30" s="143"/>
      <c r="M30" s="144">
        <f t="shared" ref="M30:N30" si="60">SUM(M31:M33)</f>
        <v>0</v>
      </c>
      <c r="N30" s="142">
        <f t="shared" si="60"/>
        <v>0</v>
      </c>
      <c r="O30" s="143"/>
      <c r="P30" s="144">
        <f t="shared" ref="P30:Q30" si="61">SUM(P31:P33)</f>
        <v>0</v>
      </c>
      <c r="Q30" s="142">
        <f t="shared" si="61"/>
        <v>0</v>
      </c>
      <c r="R30" s="143"/>
      <c r="S30" s="144">
        <f t="shared" ref="S30:T30" si="62">SUM(S31:S33)</f>
        <v>0</v>
      </c>
      <c r="T30" s="142">
        <f t="shared" si="62"/>
        <v>0</v>
      </c>
      <c r="U30" s="143"/>
      <c r="V30" s="144">
        <f t="shared" ref="V30:X30" si="63">SUM(V31:V33)</f>
        <v>0</v>
      </c>
      <c r="W30" s="144">
        <f t="shared" si="63"/>
        <v>116000</v>
      </c>
      <c r="X30" s="144">
        <f t="shared" si="63"/>
        <v>28000</v>
      </c>
      <c r="Y30" s="144">
        <f t="shared" si="6"/>
        <v>88000</v>
      </c>
      <c r="Z30" s="144">
        <f t="shared" si="7"/>
        <v>0.75862068965517238</v>
      </c>
      <c r="AA30" s="146"/>
      <c r="AB30" s="7"/>
      <c r="AC30" s="7"/>
      <c r="AD30" s="7"/>
      <c r="AE30" s="7"/>
      <c r="AF30" s="7"/>
      <c r="AG30" s="7"/>
    </row>
    <row r="31" spans="1:33" ht="30" customHeight="1">
      <c r="A31" s="119" t="s">
        <v>73</v>
      </c>
      <c r="B31" s="157" t="s">
        <v>98</v>
      </c>
      <c r="C31" s="121" t="s">
        <v>342</v>
      </c>
      <c r="D31" s="122" t="s">
        <v>76</v>
      </c>
      <c r="E31" s="123">
        <v>4</v>
      </c>
      <c r="F31" s="124">
        <v>14000</v>
      </c>
      <c r="G31" s="125">
        <f t="shared" ref="G31:G33" si="64">E31*F31</f>
        <v>56000</v>
      </c>
      <c r="H31" s="123"/>
      <c r="I31" s="124"/>
      <c r="J31" s="125">
        <f t="shared" ref="J31:J33" si="65">H31*I31</f>
        <v>0</v>
      </c>
      <c r="K31" s="123"/>
      <c r="L31" s="124"/>
      <c r="M31" s="125">
        <f t="shared" ref="M31:M33" si="66">K31*L31</f>
        <v>0</v>
      </c>
      <c r="N31" s="123"/>
      <c r="O31" s="124"/>
      <c r="P31" s="125">
        <f t="shared" ref="P31:P33" si="67">N31*O31</f>
        <v>0</v>
      </c>
      <c r="Q31" s="123"/>
      <c r="R31" s="124"/>
      <c r="S31" s="125">
        <f t="shared" ref="S31:S33" si="68">Q31*R31</f>
        <v>0</v>
      </c>
      <c r="T31" s="123"/>
      <c r="U31" s="124"/>
      <c r="V31" s="125">
        <f t="shared" ref="V31:V33" si="69">T31*U31</f>
        <v>0</v>
      </c>
      <c r="W31" s="126">
        <f t="shared" ref="W31:W33" si="70">G31+M31+S31</f>
        <v>56000</v>
      </c>
      <c r="X31" s="127">
        <f t="shared" ref="X31:X33" si="71">J31+P31+V31</f>
        <v>0</v>
      </c>
      <c r="Y31" s="127">
        <f t="shared" si="6"/>
        <v>56000</v>
      </c>
      <c r="Z31" s="128">
        <f t="shared" si="7"/>
        <v>1</v>
      </c>
      <c r="AA31" s="129"/>
      <c r="AB31" s="7"/>
      <c r="AC31" s="7"/>
      <c r="AD31" s="7"/>
      <c r="AE31" s="7"/>
      <c r="AF31" s="7"/>
      <c r="AG31" s="7"/>
    </row>
    <row r="32" spans="1:33" ht="30" customHeight="1">
      <c r="A32" s="119" t="s">
        <v>73</v>
      </c>
      <c r="B32" s="120" t="s">
        <v>99</v>
      </c>
      <c r="C32" s="121" t="s">
        <v>343</v>
      </c>
      <c r="D32" s="122" t="s">
        <v>76</v>
      </c>
      <c r="E32" s="123">
        <v>4</v>
      </c>
      <c r="F32" s="124">
        <v>8000</v>
      </c>
      <c r="G32" s="125">
        <f t="shared" si="64"/>
        <v>32000</v>
      </c>
      <c r="H32" s="123"/>
      <c r="I32" s="124"/>
      <c r="J32" s="125">
        <f t="shared" si="65"/>
        <v>0</v>
      </c>
      <c r="K32" s="123"/>
      <c r="L32" s="124"/>
      <c r="M32" s="125">
        <f t="shared" si="66"/>
        <v>0</v>
      </c>
      <c r="N32" s="123"/>
      <c r="O32" s="124"/>
      <c r="P32" s="125">
        <f t="shared" si="67"/>
        <v>0</v>
      </c>
      <c r="Q32" s="123"/>
      <c r="R32" s="124"/>
      <c r="S32" s="125">
        <f t="shared" si="68"/>
        <v>0</v>
      </c>
      <c r="T32" s="123"/>
      <c r="U32" s="124"/>
      <c r="V32" s="125">
        <f t="shared" si="69"/>
        <v>0</v>
      </c>
      <c r="W32" s="126">
        <f t="shared" si="70"/>
        <v>32000</v>
      </c>
      <c r="X32" s="127">
        <f t="shared" si="71"/>
        <v>0</v>
      </c>
      <c r="Y32" s="127">
        <f t="shared" si="6"/>
        <v>32000</v>
      </c>
      <c r="Z32" s="128">
        <f t="shared" si="7"/>
        <v>1</v>
      </c>
      <c r="AA32" s="129"/>
      <c r="AB32" s="7"/>
      <c r="AC32" s="7"/>
      <c r="AD32" s="7"/>
      <c r="AE32" s="7"/>
      <c r="AF32" s="7"/>
      <c r="AG32" s="7"/>
    </row>
    <row r="33" spans="1:33" ht="30" customHeight="1" thickBot="1">
      <c r="A33" s="132" t="s">
        <v>73</v>
      </c>
      <c r="B33" s="133" t="s">
        <v>100</v>
      </c>
      <c r="C33" s="121" t="s">
        <v>344</v>
      </c>
      <c r="D33" s="134" t="s">
        <v>76</v>
      </c>
      <c r="E33" s="135">
        <v>4</v>
      </c>
      <c r="F33" s="136">
        <v>7000</v>
      </c>
      <c r="G33" s="137">
        <f t="shared" si="64"/>
        <v>28000</v>
      </c>
      <c r="H33" s="135">
        <v>4</v>
      </c>
      <c r="I33" s="136">
        <v>7000</v>
      </c>
      <c r="J33" s="137">
        <f t="shared" si="65"/>
        <v>28000</v>
      </c>
      <c r="K33" s="149"/>
      <c r="L33" s="150"/>
      <c r="M33" s="151">
        <f t="shared" si="66"/>
        <v>0</v>
      </c>
      <c r="N33" s="149"/>
      <c r="O33" s="150"/>
      <c r="P33" s="151">
        <f t="shared" si="67"/>
        <v>0</v>
      </c>
      <c r="Q33" s="149"/>
      <c r="R33" s="150"/>
      <c r="S33" s="151">
        <f t="shared" si="68"/>
        <v>0</v>
      </c>
      <c r="T33" s="149"/>
      <c r="U33" s="150"/>
      <c r="V33" s="151">
        <f t="shared" si="69"/>
        <v>0</v>
      </c>
      <c r="W33" s="138">
        <f t="shared" si="70"/>
        <v>28000</v>
      </c>
      <c r="X33" s="127">
        <f t="shared" si="71"/>
        <v>28000</v>
      </c>
      <c r="Y33" s="165">
        <f t="shared" si="6"/>
        <v>0</v>
      </c>
      <c r="Z33" s="128">
        <f t="shared" si="7"/>
        <v>0</v>
      </c>
      <c r="AA33" s="152"/>
      <c r="AB33" s="7"/>
      <c r="AC33" s="7"/>
      <c r="AD33" s="7"/>
      <c r="AE33" s="7"/>
      <c r="AF33" s="7"/>
      <c r="AG33" s="7"/>
    </row>
    <row r="34" spans="1:33" ht="30" customHeight="1" thickBot="1">
      <c r="A34" s="166" t="s">
        <v>101</v>
      </c>
      <c r="B34" s="167"/>
      <c r="C34" s="168"/>
      <c r="D34" s="169"/>
      <c r="E34" s="170"/>
      <c r="F34" s="171"/>
      <c r="G34" s="172">
        <f>G13+G17+G21+G26+G30</f>
        <v>179440</v>
      </c>
      <c r="H34" s="171"/>
      <c r="I34" s="171"/>
      <c r="J34" s="172">
        <f>J13+J17+J21+J26+J30</f>
        <v>150159.82</v>
      </c>
      <c r="K34" s="170"/>
      <c r="L34" s="173"/>
      <c r="M34" s="172">
        <f>M13+M17+M21+M26+M30</f>
        <v>0</v>
      </c>
      <c r="N34" s="170"/>
      <c r="O34" s="173"/>
      <c r="P34" s="172">
        <f>P13+P17+P21+P26+P30</f>
        <v>0</v>
      </c>
      <c r="Q34" s="170"/>
      <c r="R34" s="173"/>
      <c r="S34" s="172">
        <f>S13+S17+S21+S26+S30</f>
        <v>0</v>
      </c>
      <c r="T34" s="170"/>
      <c r="U34" s="173"/>
      <c r="V34" s="172">
        <f t="shared" ref="V34:X34" si="72">V13+V17+V21+V26+V30</f>
        <v>0</v>
      </c>
      <c r="W34" s="172">
        <f t="shared" si="72"/>
        <v>179440</v>
      </c>
      <c r="X34" s="174">
        <f t="shared" si="72"/>
        <v>150159.82</v>
      </c>
      <c r="Y34" s="175">
        <f t="shared" si="6"/>
        <v>29280.179999999993</v>
      </c>
      <c r="Z34" s="176">
        <f t="shared" si="7"/>
        <v>0.16317532322781986</v>
      </c>
      <c r="AA34" s="177"/>
      <c r="AB34" s="6"/>
      <c r="AC34" s="7"/>
      <c r="AD34" s="7"/>
      <c r="AE34" s="7"/>
      <c r="AF34" s="7"/>
      <c r="AG34" s="7"/>
    </row>
    <row r="35" spans="1:33" ht="30" customHeight="1" thickBot="1">
      <c r="A35" s="178" t="s">
        <v>68</v>
      </c>
      <c r="B35" s="179">
        <v>2</v>
      </c>
      <c r="C35" s="180" t="s">
        <v>102</v>
      </c>
      <c r="D35" s="18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2"/>
      <c r="Z35" s="106"/>
      <c r="AA35" s="107"/>
      <c r="AB35" s="7"/>
      <c r="AC35" s="7"/>
      <c r="AD35" s="7"/>
      <c r="AE35" s="7"/>
      <c r="AF35" s="7"/>
      <c r="AG35" s="7"/>
    </row>
    <row r="36" spans="1:33" ht="30" customHeight="1">
      <c r="A36" s="108" t="s">
        <v>70</v>
      </c>
      <c r="B36" s="155" t="s">
        <v>103</v>
      </c>
      <c r="C36" s="110" t="s">
        <v>104</v>
      </c>
      <c r="D36" s="111"/>
      <c r="E36" s="112">
        <f>SUM(E37:E39)</f>
        <v>0</v>
      </c>
      <c r="F36" s="113"/>
      <c r="G36" s="114">
        <f t="shared" ref="G36:H36" si="73">SUM(G37:G39)</f>
        <v>0</v>
      </c>
      <c r="H36" s="112">
        <f t="shared" si="73"/>
        <v>0</v>
      </c>
      <c r="I36" s="113"/>
      <c r="J36" s="114">
        <f t="shared" ref="J36:K36" si="74">SUM(J37:J39)</f>
        <v>0</v>
      </c>
      <c r="K36" s="112">
        <f t="shared" si="74"/>
        <v>0</v>
      </c>
      <c r="L36" s="113"/>
      <c r="M36" s="114">
        <f t="shared" ref="M36:N36" si="75">SUM(M37:M39)</f>
        <v>0</v>
      </c>
      <c r="N36" s="112">
        <f t="shared" si="75"/>
        <v>0</v>
      </c>
      <c r="O36" s="113"/>
      <c r="P36" s="114">
        <f t="shared" ref="P36:Q36" si="76">SUM(P37:P39)</f>
        <v>0</v>
      </c>
      <c r="Q36" s="112">
        <f t="shared" si="76"/>
        <v>0</v>
      </c>
      <c r="R36" s="113"/>
      <c r="S36" s="114">
        <f t="shared" ref="S36:T36" si="77">SUM(S37:S39)</f>
        <v>0</v>
      </c>
      <c r="T36" s="112">
        <f t="shared" si="77"/>
        <v>0</v>
      </c>
      <c r="U36" s="113"/>
      <c r="V36" s="114">
        <f t="shared" ref="V36:X36" si="78">SUM(V37:V39)</f>
        <v>0</v>
      </c>
      <c r="W36" s="114">
        <f t="shared" si="78"/>
        <v>0</v>
      </c>
      <c r="X36" s="183">
        <f t="shared" si="78"/>
        <v>0</v>
      </c>
      <c r="Y36" s="143">
        <f t="shared" ref="Y36:Y48" si="79">W36-X36</f>
        <v>0</v>
      </c>
      <c r="Z36" s="184" t="e">
        <f t="shared" ref="Z36:Z48" si="80">Y36/W36</f>
        <v>#DIV/0!</v>
      </c>
      <c r="AA36" s="117"/>
      <c r="AB36" s="185"/>
      <c r="AC36" s="118"/>
      <c r="AD36" s="118"/>
      <c r="AE36" s="118"/>
      <c r="AF36" s="118"/>
      <c r="AG36" s="118"/>
    </row>
    <row r="37" spans="1:33" ht="30" customHeight="1">
      <c r="A37" s="119" t="s">
        <v>73</v>
      </c>
      <c r="B37" s="120" t="s">
        <v>105</v>
      </c>
      <c r="C37" s="121" t="s">
        <v>106</v>
      </c>
      <c r="D37" s="122" t="s">
        <v>107</v>
      </c>
      <c r="E37" s="123"/>
      <c r="F37" s="124"/>
      <c r="G37" s="125">
        <f t="shared" ref="G37:G39" si="81">E37*F37</f>
        <v>0</v>
      </c>
      <c r="H37" s="123"/>
      <c r="I37" s="124"/>
      <c r="J37" s="125">
        <f t="shared" ref="J37:J39" si="82">H37*I37</f>
        <v>0</v>
      </c>
      <c r="K37" s="123"/>
      <c r="L37" s="124"/>
      <c r="M37" s="125">
        <f t="shared" ref="M37:M39" si="83">K37*L37</f>
        <v>0</v>
      </c>
      <c r="N37" s="123"/>
      <c r="O37" s="124"/>
      <c r="P37" s="125">
        <f t="shared" ref="P37:P39" si="84">N37*O37</f>
        <v>0</v>
      </c>
      <c r="Q37" s="123"/>
      <c r="R37" s="124"/>
      <c r="S37" s="125">
        <f t="shared" ref="S37:S39" si="85">Q37*R37</f>
        <v>0</v>
      </c>
      <c r="T37" s="123"/>
      <c r="U37" s="124"/>
      <c r="V37" s="125">
        <f t="shared" ref="V37:V39" si="86">T37*U37</f>
        <v>0</v>
      </c>
      <c r="W37" s="126">
        <f t="shared" ref="W37:W39" si="87">G37+M37+S37</f>
        <v>0</v>
      </c>
      <c r="X37" s="127">
        <f t="shared" ref="X37:X39" si="88">J37+P37+V37</f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>
      <c r="A38" s="119" t="s">
        <v>73</v>
      </c>
      <c r="B38" s="120" t="s">
        <v>108</v>
      </c>
      <c r="C38" s="121" t="s">
        <v>106</v>
      </c>
      <c r="D38" s="122" t="s">
        <v>107</v>
      </c>
      <c r="E38" s="123"/>
      <c r="F38" s="124"/>
      <c r="G38" s="125">
        <f t="shared" si="81"/>
        <v>0</v>
      </c>
      <c r="H38" s="123"/>
      <c r="I38" s="124"/>
      <c r="J38" s="125">
        <f t="shared" si="82"/>
        <v>0</v>
      </c>
      <c r="K38" s="123"/>
      <c r="L38" s="124"/>
      <c r="M38" s="125">
        <f t="shared" si="83"/>
        <v>0</v>
      </c>
      <c r="N38" s="123"/>
      <c r="O38" s="124"/>
      <c r="P38" s="125">
        <f t="shared" si="84"/>
        <v>0</v>
      </c>
      <c r="Q38" s="123"/>
      <c r="R38" s="124"/>
      <c r="S38" s="125">
        <f t="shared" si="85"/>
        <v>0</v>
      </c>
      <c r="T38" s="123"/>
      <c r="U38" s="124"/>
      <c r="V38" s="125">
        <f t="shared" si="86"/>
        <v>0</v>
      </c>
      <c r="W38" s="126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>
      <c r="A39" s="147" t="s">
        <v>73</v>
      </c>
      <c r="B39" s="154" t="s">
        <v>109</v>
      </c>
      <c r="C39" s="121" t="s">
        <v>106</v>
      </c>
      <c r="D39" s="148" t="s">
        <v>107</v>
      </c>
      <c r="E39" s="149"/>
      <c r="F39" s="150"/>
      <c r="G39" s="151">
        <f t="shared" si="81"/>
        <v>0</v>
      </c>
      <c r="H39" s="149"/>
      <c r="I39" s="150"/>
      <c r="J39" s="151">
        <f t="shared" si="82"/>
        <v>0</v>
      </c>
      <c r="K39" s="149"/>
      <c r="L39" s="150"/>
      <c r="M39" s="151">
        <f t="shared" si="83"/>
        <v>0</v>
      </c>
      <c r="N39" s="149"/>
      <c r="O39" s="150"/>
      <c r="P39" s="151">
        <f t="shared" si="84"/>
        <v>0</v>
      </c>
      <c r="Q39" s="149"/>
      <c r="R39" s="150"/>
      <c r="S39" s="151">
        <f t="shared" si="85"/>
        <v>0</v>
      </c>
      <c r="T39" s="149"/>
      <c r="U39" s="150"/>
      <c r="V39" s="151">
        <f t="shared" si="86"/>
        <v>0</v>
      </c>
      <c r="W39" s="138">
        <f t="shared" si="87"/>
        <v>0</v>
      </c>
      <c r="X39" s="127">
        <f t="shared" si="88"/>
        <v>0</v>
      </c>
      <c r="Y39" s="127">
        <f t="shared" si="79"/>
        <v>0</v>
      </c>
      <c r="Z39" s="128" t="e">
        <f t="shared" si="80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>
      <c r="A40" s="108" t="s">
        <v>70</v>
      </c>
      <c r="B40" s="155" t="s">
        <v>110</v>
      </c>
      <c r="C40" s="153" t="s">
        <v>111</v>
      </c>
      <c r="D40" s="141"/>
      <c r="E40" s="142">
        <f>SUM(E41:E43)</f>
        <v>0</v>
      </c>
      <c r="F40" s="143"/>
      <c r="G40" s="144">
        <f t="shared" ref="G40:H40" si="89">SUM(G41:G43)</f>
        <v>0</v>
      </c>
      <c r="H40" s="142">
        <f t="shared" si="89"/>
        <v>0</v>
      </c>
      <c r="I40" s="143"/>
      <c r="J40" s="144">
        <f t="shared" ref="J40:K40" si="90">SUM(J41:J43)</f>
        <v>0</v>
      </c>
      <c r="K40" s="142">
        <f t="shared" si="90"/>
        <v>0</v>
      </c>
      <c r="L40" s="143"/>
      <c r="M40" s="144">
        <f t="shared" ref="M40:N40" si="91">SUM(M41:M43)</f>
        <v>0</v>
      </c>
      <c r="N40" s="142">
        <f t="shared" si="91"/>
        <v>0</v>
      </c>
      <c r="O40" s="143"/>
      <c r="P40" s="144">
        <f t="shared" ref="P40:Q40" si="92">SUM(P41:P43)</f>
        <v>0</v>
      </c>
      <c r="Q40" s="142">
        <f t="shared" si="92"/>
        <v>0</v>
      </c>
      <c r="R40" s="143"/>
      <c r="S40" s="144">
        <f t="shared" ref="S40:T40" si="93">SUM(S41:S43)</f>
        <v>0</v>
      </c>
      <c r="T40" s="142">
        <f t="shared" si="93"/>
        <v>0</v>
      </c>
      <c r="U40" s="143"/>
      <c r="V40" s="144">
        <f t="shared" ref="V40:X40" si="94">SUM(V41:V43)</f>
        <v>0</v>
      </c>
      <c r="W40" s="144">
        <f t="shared" si="94"/>
        <v>0</v>
      </c>
      <c r="X40" s="144">
        <f t="shared" si="94"/>
        <v>0</v>
      </c>
      <c r="Y40" s="186">
        <f t="shared" si="79"/>
        <v>0</v>
      </c>
      <c r="Z40" s="186" t="e">
        <f t="shared" si="80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>
      <c r="A41" s="119" t="s">
        <v>73</v>
      </c>
      <c r="B41" s="120" t="s">
        <v>112</v>
      </c>
      <c r="C41" s="121" t="s">
        <v>113</v>
      </c>
      <c r="D41" s="122" t="s">
        <v>114</v>
      </c>
      <c r="E41" s="123"/>
      <c r="F41" s="124"/>
      <c r="G41" s="125">
        <f t="shared" ref="G41:G43" si="95">E41*F41</f>
        <v>0</v>
      </c>
      <c r="H41" s="123"/>
      <c r="I41" s="124"/>
      <c r="J41" s="125">
        <f t="shared" ref="J41:J43" si="96">H41*I41</f>
        <v>0</v>
      </c>
      <c r="K41" s="123"/>
      <c r="L41" s="124"/>
      <c r="M41" s="125">
        <f t="shared" ref="M41:M43" si="97">K41*L41</f>
        <v>0</v>
      </c>
      <c r="N41" s="123"/>
      <c r="O41" s="124"/>
      <c r="P41" s="125">
        <f t="shared" ref="P41:P43" si="98">N41*O41</f>
        <v>0</v>
      </c>
      <c r="Q41" s="123"/>
      <c r="R41" s="124"/>
      <c r="S41" s="125">
        <f t="shared" ref="S41:S43" si="99">Q41*R41</f>
        <v>0</v>
      </c>
      <c r="T41" s="123"/>
      <c r="U41" s="124"/>
      <c r="V41" s="125">
        <f t="shared" ref="V41:V43" si="100">T41*U41</f>
        <v>0</v>
      </c>
      <c r="W41" s="126">
        <f t="shared" ref="W41:W43" si="101">G41+M41+S41</f>
        <v>0</v>
      </c>
      <c r="X41" s="127">
        <f t="shared" ref="X41:X43" si="102">J41+P41+V41</f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>
      <c r="A42" s="119" t="s">
        <v>73</v>
      </c>
      <c r="B42" s="120" t="s">
        <v>115</v>
      </c>
      <c r="C42" s="187" t="s">
        <v>113</v>
      </c>
      <c r="D42" s="122" t="s">
        <v>114</v>
      </c>
      <c r="E42" s="123"/>
      <c r="F42" s="124"/>
      <c r="G42" s="125">
        <f t="shared" si="95"/>
        <v>0</v>
      </c>
      <c r="H42" s="123"/>
      <c r="I42" s="124"/>
      <c r="J42" s="125">
        <f t="shared" si="96"/>
        <v>0</v>
      </c>
      <c r="K42" s="123"/>
      <c r="L42" s="124"/>
      <c r="M42" s="125">
        <f t="shared" si="97"/>
        <v>0</v>
      </c>
      <c r="N42" s="123"/>
      <c r="O42" s="124"/>
      <c r="P42" s="125">
        <f t="shared" si="98"/>
        <v>0</v>
      </c>
      <c r="Q42" s="123"/>
      <c r="R42" s="124"/>
      <c r="S42" s="125">
        <f t="shared" si="99"/>
        <v>0</v>
      </c>
      <c r="T42" s="123"/>
      <c r="U42" s="124"/>
      <c r="V42" s="125">
        <f t="shared" si="100"/>
        <v>0</v>
      </c>
      <c r="W42" s="126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>
      <c r="A43" s="147" t="s">
        <v>73</v>
      </c>
      <c r="B43" s="154" t="s">
        <v>116</v>
      </c>
      <c r="C43" s="188" t="s">
        <v>113</v>
      </c>
      <c r="D43" s="148" t="s">
        <v>114</v>
      </c>
      <c r="E43" s="149"/>
      <c r="F43" s="150"/>
      <c r="G43" s="151">
        <f t="shared" si="95"/>
        <v>0</v>
      </c>
      <c r="H43" s="149"/>
      <c r="I43" s="150"/>
      <c r="J43" s="151">
        <f t="shared" si="96"/>
        <v>0</v>
      </c>
      <c r="K43" s="149"/>
      <c r="L43" s="150"/>
      <c r="M43" s="151">
        <f t="shared" si="97"/>
        <v>0</v>
      </c>
      <c r="N43" s="149"/>
      <c r="O43" s="150"/>
      <c r="P43" s="151">
        <f t="shared" si="98"/>
        <v>0</v>
      </c>
      <c r="Q43" s="149"/>
      <c r="R43" s="150"/>
      <c r="S43" s="151">
        <f t="shared" si="99"/>
        <v>0</v>
      </c>
      <c r="T43" s="149"/>
      <c r="U43" s="150"/>
      <c r="V43" s="151">
        <f t="shared" si="100"/>
        <v>0</v>
      </c>
      <c r="W43" s="138">
        <f t="shared" si="101"/>
        <v>0</v>
      </c>
      <c r="X43" s="127">
        <f t="shared" si="102"/>
        <v>0</v>
      </c>
      <c r="Y43" s="127">
        <f t="shared" si="79"/>
        <v>0</v>
      </c>
      <c r="Z43" s="128" t="e">
        <f t="shared" si="80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>
      <c r="A44" s="108" t="s">
        <v>70</v>
      </c>
      <c r="B44" s="155" t="s">
        <v>117</v>
      </c>
      <c r="C44" s="153" t="s">
        <v>118</v>
      </c>
      <c r="D44" s="141"/>
      <c r="E44" s="142">
        <f>SUM(E45:E47)</f>
        <v>0</v>
      </c>
      <c r="F44" s="143"/>
      <c r="G44" s="144">
        <f t="shared" ref="G44:H44" si="103">SUM(G45:G47)</f>
        <v>0</v>
      </c>
      <c r="H44" s="142">
        <f t="shared" si="103"/>
        <v>0</v>
      </c>
      <c r="I44" s="143"/>
      <c r="J44" s="144">
        <f t="shared" ref="J44:K44" si="104">SUM(J45:J47)</f>
        <v>0</v>
      </c>
      <c r="K44" s="142">
        <f t="shared" si="104"/>
        <v>0</v>
      </c>
      <c r="L44" s="143"/>
      <c r="M44" s="144">
        <f t="shared" ref="M44:N44" si="105">SUM(M45:M47)</f>
        <v>0</v>
      </c>
      <c r="N44" s="142">
        <f t="shared" si="105"/>
        <v>0</v>
      </c>
      <c r="O44" s="143"/>
      <c r="P44" s="144">
        <f t="shared" ref="P44:Q44" si="106">SUM(P45:P47)</f>
        <v>0</v>
      </c>
      <c r="Q44" s="142">
        <f t="shared" si="106"/>
        <v>0</v>
      </c>
      <c r="R44" s="143"/>
      <c r="S44" s="144">
        <f t="shared" ref="S44:T44" si="107">SUM(S45:S47)</f>
        <v>0</v>
      </c>
      <c r="T44" s="142">
        <f t="shared" si="107"/>
        <v>0</v>
      </c>
      <c r="U44" s="143"/>
      <c r="V44" s="144">
        <f t="shared" ref="V44:X44" si="108">SUM(V45:V47)</f>
        <v>0</v>
      </c>
      <c r="W44" s="144">
        <f t="shared" si="108"/>
        <v>0</v>
      </c>
      <c r="X44" s="144">
        <f t="shared" si="108"/>
        <v>0</v>
      </c>
      <c r="Y44" s="143">
        <f t="shared" si="79"/>
        <v>0</v>
      </c>
      <c r="Z44" s="143" t="e">
        <f t="shared" si="80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>
      <c r="A45" s="119" t="s">
        <v>73</v>
      </c>
      <c r="B45" s="120" t="s">
        <v>119</v>
      </c>
      <c r="C45" s="121" t="s">
        <v>120</v>
      </c>
      <c r="D45" s="122" t="s">
        <v>114</v>
      </c>
      <c r="E45" s="123"/>
      <c r="F45" s="124"/>
      <c r="G45" s="125">
        <f t="shared" ref="G45:G47" si="109">E45*F45</f>
        <v>0</v>
      </c>
      <c r="H45" s="123"/>
      <c r="I45" s="124"/>
      <c r="J45" s="125">
        <f t="shared" ref="J45:J47" si="110">H45*I45</f>
        <v>0</v>
      </c>
      <c r="K45" s="123"/>
      <c r="L45" s="124"/>
      <c r="M45" s="125">
        <f t="shared" ref="M45:M47" si="111">K45*L45</f>
        <v>0</v>
      </c>
      <c r="N45" s="123"/>
      <c r="O45" s="124"/>
      <c r="P45" s="125">
        <f t="shared" ref="P45:P47" si="112">N45*O45</f>
        <v>0</v>
      </c>
      <c r="Q45" s="123"/>
      <c r="R45" s="124"/>
      <c r="S45" s="125">
        <f t="shared" ref="S45:S47" si="113">Q45*R45</f>
        <v>0</v>
      </c>
      <c r="T45" s="123"/>
      <c r="U45" s="124"/>
      <c r="V45" s="125">
        <f t="shared" ref="V45:V47" si="114">T45*U45</f>
        <v>0</v>
      </c>
      <c r="W45" s="126">
        <f t="shared" ref="W45:W47" si="115">G45+M45+S45</f>
        <v>0</v>
      </c>
      <c r="X45" s="127">
        <f t="shared" ref="X45:X47" si="116">J45+P45+V45</f>
        <v>0</v>
      </c>
      <c r="Y45" s="127">
        <f t="shared" si="79"/>
        <v>0</v>
      </c>
      <c r="Z45" s="128" t="e">
        <f t="shared" si="80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>
      <c r="A46" s="119" t="s">
        <v>73</v>
      </c>
      <c r="B46" s="120" t="s">
        <v>121</v>
      </c>
      <c r="C46" s="121" t="s">
        <v>122</v>
      </c>
      <c r="D46" s="122" t="s">
        <v>114</v>
      </c>
      <c r="E46" s="123"/>
      <c r="F46" s="124"/>
      <c r="G46" s="125">
        <f t="shared" si="109"/>
        <v>0</v>
      </c>
      <c r="H46" s="123"/>
      <c r="I46" s="124"/>
      <c r="J46" s="125">
        <f t="shared" si="110"/>
        <v>0</v>
      </c>
      <c r="K46" s="123"/>
      <c r="L46" s="124"/>
      <c r="M46" s="125">
        <f t="shared" si="111"/>
        <v>0</v>
      </c>
      <c r="N46" s="123"/>
      <c r="O46" s="124"/>
      <c r="P46" s="125">
        <f t="shared" si="112"/>
        <v>0</v>
      </c>
      <c r="Q46" s="123"/>
      <c r="R46" s="124"/>
      <c r="S46" s="125">
        <f t="shared" si="113"/>
        <v>0</v>
      </c>
      <c r="T46" s="123"/>
      <c r="U46" s="124"/>
      <c r="V46" s="125">
        <f t="shared" si="114"/>
        <v>0</v>
      </c>
      <c r="W46" s="126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>
      <c r="A47" s="132" t="s">
        <v>73</v>
      </c>
      <c r="B47" s="133" t="s">
        <v>123</v>
      </c>
      <c r="C47" s="164" t="s">
        <v>120</v>
      </c>
      <c r="D47" s="134" t="s">
        <v>114</v>
      </c>
      <c r="E47" s="149"/>
      <c r="F47" s="150"/>
      <c r="G47" s="151">
        <f t="shared" si="109"/>
        <v>0</v>
      </c>
      <c r="H47" s="149"/>
      <c r="I47" s="150"/>
      <c r="J47" s="151">
        <f t="shared" si="110"/>
        <v>0</v>
      </c>
      <c r="K47" s="149"/>
      <c r="L47" s="150"/>
      <c r="M47" s="151">
        <f t="shared" si="111"/>
        <v>0</v>
      </c>
      <c r="N47" s="149"/>
      <c r="O47" s="150"/>
      <c r="P47" s="151">
        <f t="shared" si="112"/>
        <v>0</v>
      </c>
      <c r="Q47" s="149"/>
      <c r="R47" s="150"/>
      <c r="S47" s="151">
        <f t="shared" si="113"/>
        <v>0</v>
      </c>
      <c r="T47" s="149"/>
      <c r="U47" s="150"/>
      <c r="V47" s="151">
        <f t="shared" si="114"/>
        <v>0</v>
      </c>
      <c r="W47" s="138">
        <f t="shared" si="115"/>
        <v>0</v>
      </c>
      <c r="X47" s="127">
        <f t="shared" si="116"/>
        <v>0</v>
      </c>
      <c r="Y47" s="127">
        <f t="shared" si="79"/>
        <v>0</v>
      </c>
      <c r="Z47" s="128" t="e">
        <f t="shared" si="80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>
      <c r="A48" s="166" t="s">
        <v>124</v>
      </c>
      <c r="B48" s="167"/>
      <c r="C48" s="168"/>
      <c r="D48" s="169"/>
      <c r="E48" s="173">
        <f>E44+E40+E36</f>
        <v>0</v>
      </c>
      <c r="F48" s="189"/>
      <c r="G48" s="172">
        <f t="shared" ref="G48:H48" si="117">G44+G40+G36</f>
        <v>0</v>
      </c>
      <c r="H48" s="173">
        <f t="shared" si="117"/>
        <v>0</v>
      </c>
      <c r="I48" s="189"/>
      <c r="J48" s="172">
        <f t="shared" ref="J48:K48" si="118">J44+J40+J36</f>
        <v>0</v>
      </c>
      <c r="K48" s="190">
        <f t="shared" si="118"/>
        <v>0</v>
      </c>
      <c r="L48" s="189"/>
      <c r="M48" s="172">
        <f t="shared" ref="M48:N48" si="119">M44+M40+M36</f>
        <v>0</v>
      </c>
      <c r="N48" s="190">
        <f t="shared" si="119"/>
        <v>0</v>
      </c>
      <c r="O48" s="189"/>
      <c r="P48" s="172">
        <f t="shared" ref="P48:Q48" si="120">P44+P40+P36</f>
        <v>0</v>
      </c>
      <c r="Q48" s="190">
        <f t="shared" si="120"/>
        <v>0</v>
      </c>
      <c r="R48" s="189"/>
      <c r="S48" s="172">
        <f t="shared" ref="S48:T48" si="121">S44+S40+S36</f>
        <v>0</v>
      </c>
      <c r="T48" s="190">
        <f t="shared" si="121"/>
        <v>0</v>
      </c>
      <c r="U48" s="189"/>
      <c r="V48" s="172">
        <f t="shared" ref="V48:X48" si="122">V44+V40+V36</f>
        <v>0</v>
      </c>
      <c r="W48" s="191">
        <f t="shared" si="122"/>
        <v>0</v>
      </c>
      <c r="X48" s="191">
        <f t="shared" si="122"/>
        <v>0</v>
      </c>
      <c r="Y48" s="191">
        <f t="shared" si="79"/>
        <v>0</v>
      </c>
      <c r="Z48" s="191" t="e">
        <f t="shared" si="80"/>
        <v>#DIV/0!</v>
      </c>
      <c r="AA48" s="177"/>
      <c r="AB48" s="7"/>
      <c r="AC48" s="7"/>
      <c r="AD48" s="7"/>
      <c r="AE48" s="7"/>
      <c r="AF48" s="7"/>
      <c r="AG48" s="7"/>
    </row>
    <row r="49" spans="1:33" ht="30" customHeight="1">
      <c r="A49" s="178" t="s">
        <v>68</v>
      </c>
      <c r="B49" s="179">
        <v>3</v>
      </c>
      <c r="C49" s="180" t="s">
        <v>125</v>
      </c>
      <c r="D49" s="181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>
      <c r="A50" s="108" t="s">
        <v>70</v>
      </c>
      <c r="B50" s="155" t="s">
        <v>126</v>
      </c>
      <c r="C50" s="110" t="s">
        <v>127</v>
      </c>
      <c r="D50" s="111"/>
      <c r="E50" s="112">
        <f>SUM(E51:E53)</f>
        <v>0</v>
      </c>
      <c r="F50" s="113"/>
      <c r="G50" s="114">
        <f t="shared" ref="G50:H50" si="123">SUM(G51:G53)</f>
        <v>0</v>
      </c>
      <c r="H50" s="112">
        <f t="shared" si="123"/>
        <v>0</v>
      </c>
      <c r="I50" s="113"/>
      <c r="J50" s="114">
        <f t="shared" ref="J50:K50" si="124">SUM(J51:J53)</f>
        <v>0</v>
      </c>
      <c r="K50" s="112">
        <f t="shared" si="124"/>
        <v>0</v>
      </c>
      <c r="L50" s="113"/>
      <c r="M50" s="114">
        <f t="shared" ref="M50:N50" si="125">SUM(M51:M53)</f>
        <v>0</v>
      </c>
      <c r="N50" s="112">
        <f t="shared" si="125"/>
        <v>0</v>
      </c>
      <c r="O50" s="113"/>
      <c r="P50" s="114">
        <f t="shared" ref="P50:Q50" si="126">SUM(P51:P53)</f>
        <v>0</v>
      </c>
      <c r="Q50" s="112">
        <f t="shared" si="126"/>
        <v>0</v>
      </c>
      <c r="R50" s="113"/>
      <c r="S50" s="114">
        <f t="shared" ref="S50:T50" si="127">SUM(S51:S53)</f>
        <v>0</v>
      </c>
      <c r="T50" s="112">
        <f t="shared" si="127"/>
        <v>0</v>
      </c>
      <c r="U50" s="113"/>
      <c r="V50" s="114">
        <f t="shared" ref="V50:X50" si="128">SUM(V51:V53)</f>
        <v>0</v>
      </c>
      <c r="W50" s="114">
        <f t="shared" si="128"/>
        <v>0</v>
      </c>
      <c r="X50" s="114">
        <f t="shared" si="128"/>
        <v>0</v>
      </c>
      <c r="Y50" s="115">
        <f t="shared" ref="Y50:Y57" si="129">W50-X50</f>
        <v>0</v>
      </c>
      <c r="Z50" s="116" t="e">
        <f t="shared" ref="Z50:Z57" si="130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customHeight="1">
      <c r="A51" s="119" t="s">
        <v>73</v>
      </c>
      <c r="B51" s="120" t="s">
        <v>128</v>
      </c>
      <c r="C51" s="187" t="s">
        <v>129</v>
      </c>
      <c r="D51" s="122" t="s">
        <v>107</v>
      </c>
      <c r="E51" s="123"/>
      <c r="F51" s="124"/>
      <c r="G51" s="125">
        <f t="shared" ref="G51:G53" si="131">E51*F51</f>
        <v>0</v>
      </c>
      <c r="H51" s="123"/>
      <c r="I51" s="124"/>
      <c r="J51" s="125">
        <f t="shared" ref="J51:J53" si="132">H51*I51</f>
        <v>0</v>
      </c>
      <c r="K51" s="123"/>
      <c r="L51" s="124"/>
      <c r="M51" s="125">
        <f t="shared" ref="M51:M53" si="133">K51*L51</f>
        <v>0</v>
      </c>
      <c r="N51" s="123"/>
      <c r="O51" s="124"/>
      <c r="P51" s="125">
        <f t="shared" ref="P51:P53" si="134">N51*O51</f>
        <v>0</v>
      </c>
      <c r="Q51" s="123"/>
      <c r="R51" s="124"/>
      <c r="S51" s="125">
        <f t="shared" ref="S51:S53" si="135">Q51*R51</f>
        <v>0</v>
      </c>
      <c r="T51" s="123"/>
      <c r="U51" s="124"/>
      <c r="V51" s="125">
        <f t="shared" ref="V51:V53" si="136">T51*U51</f>
        <v>0</v>
      </c>
      <c r="W51" s="126">
        <f t="shared" ref="W51:W53" si="137">G51+M51+S51</f>
        <v>0</v>
      </c>
      <c r="X51" s="127">
        <f t="shared" ref="X51:X53" si="138">J51+P51+V51</f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>
      <c r="A52" s="119" t="s">
        <v>73</v>
      </c>
      <c r="B52" s="120" t="s">
        <v>130</v>
      </c>
      <c r="C52" s="187" t="s">
        <v>131</v>
      </c>
      <c r="D52" s="122" t="s">
        <v>107</v>
      </c>
      <c r="E52" s="123"/>
      <c r="F52" s="124"/>
      <c r="G52" s="125">
        <f t="shared" si="131"/>
        <v>0</v>
      </c>
      <c r="H52" s="123"/>
      <c r="I52" s="124"/>
      <c r="J52" s="125">
        <f t="shared" si="132"/>
        <v>0</v>
      </c>
      <c r="K52" s="123"/>
      <c r="L52" s="124"/>
      <c r="M52" s="125">
        <f t="shared" si="133"/>
        <v>0</v>
      </c>
      <c r="N52" s="123"/>
      <c r="O52" s="124"/>
      <c r="P52" s="125">
        <f t="shared" si="134"/>
        <v>0</v>
      </c>
      <c r="Q52" s="123"/>
      <c r="R52" s="124"/>
      <c r="S52" s="125">
        <f t="shared" si="135"/>
        <v>0</v>
      </c>
      <c r="T52" s="123"/>
      <c r="U52" s="124"/>
      <c r="V52" s="125">
        <f t="shared" si="136"/>
        <v>0</v>
      </c>
      <c r="W52" s="126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>
      <c r="A53" s="132" t="s">
        <v>73</v>
      </c>
      <c r="B53" s="133" t="s">
        <v>132</v>
      </c>
      <c r="C53" s="163" t="s">
        <v>133</v>
      </c>
      <c r="D53" s="134" t="s">
        <v>107</v>
      </c>
      <c r="E53" s="135"/>
      <c r="F53" s="136"/>
      <c r="G53" s="137">
        <f t="shared" si="131"/>
        <v>0</v>
      </c>
      <c r="H53" s="135"/>
      <c r="I53" s="136"/>
      <c r="J53" s="137">
        <f t="shared" si="132"/>
        <v>0</v>
      </c>
      <c r="K53" s="135"/>
      <c r="L53" s="136"/>
      <c r="M53" s="137">
        <f t="shared" si="133"/>
        <v>0</v>
      </c>
      <c r="N53" s="135"/>
      <c r="O53" s="136"/>
      <c r="P53" s="137">
        <f t="shared" si="134"/>
        <v>0</v>
      </c>
      <c r="Q53" s="135"/>
      <c r="R53" s="136"/>
      <c r="S53" s="137">
        <f t="shared" si="135"/>
        <v>0</v>
      </c>
      <c r="T53" s="135"/>
      <c r="U53" s="136"/>
      <c r="V53" s="137">
        <f t="shared" si="136"/>
        <v>0</v>
      </c>
      <c r="W53" s="138">
        <f t="shared" si="137"/>
        <v>0</v>
      </c>
      <c r="X53" s="127">
        <f t="shared" si="138"/>
        <v>0</v>
      </c>
      <c r="Y53" s="127">
        <f t="shared" si="129"/>
        <v>0</v>
      </c>
      <c r="Z53" s="128" t="e">
        <f t="shared" si="130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>
      <c r="A54" s="108" t="s">
        <v>70</v>
      </c>
      <c r="B54" s="155" t="s">
        <v>134</v>
      </c>
      <c r="C54" s="140" t="s">
        <v>135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39">SUM(M55:M56)</f>
        <v>0</v>
      </c>
      <c r="N54" s="142">
        <f t="shared" si="139"/>
        <v>0</v>
      </c>
      <c r="O54" s="143"/>
      <c r="P54" s="144">
        <f t="shared" ref="P54:Q54" si="140">SUM(P55:P56)</f>
        <v>0</v>
      </c>
      <c r="Q54" s="142">
        <f t="shared" si="140"/>
        <v>0</v>
      </c>
      <c r="R54" s="143"/>
      <c r="S54" s="144">
        <f t="shared" ref="S54:T54" si="141">SUM(S55:S56)</f>
        <v>0</v>
      </c>
      <c r="T54" s="142">
        <f t="shared" si="141"/>
        <v>0</v>
      </c>
      <c r="U54" s="143"/>
      <c r="V54" s="144">
        <f t="shared" ref="V54:X54" si="142">SUM(V55:V56)</f>
        <v>0</v>
      </c>
      <c r="W54" s="144">
        <f t="shared" si="142"/>
        <v>0</v>
      </c>
      <c r="X54" s="144">
        <f t="shared" si="142"/>
        <v>0</v>
      </c>
      <c r="Y54" s="144">
        <f t="shared" si="129"/>
        <v>0</v>
      </c>
      <c r="Z54" s="144" t="e">
        <f t="shared" si="130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>
      <c r="A55" s="119" t="s">
        <v>73</v>
      </c>
      <c r="B55" s="120" t="s">
        <v>136</v>
      </c>
      <c r="C55" s="187" t="s">
        <v>137</v>
      </c>
      <c r="D55" s="122" t="s">
        <v>138</v>
      </c>
      <c r="E55" s="388" t="s">
        <v>139</v>
      </c>
      <c r="F55" s="389"/>
      <c r="G55" s="390"/>
      <c r="H55" s="388" t="s">
        <v>139</v>
      </c>
      <c r="I55" s="389"/>
      <c r="J55" s="390"/>
      <c r="K55" s="123"/>
      <c r="L55" s="124"/>
      <c r="M55" s="125">
        <f t="shared" ref="M55:M56" si="143">K55*L55</f>
        <v>0</v>
      </c>
      <c r="N55" s="123"/>
      <c r="O55" s="124"/>
      <c r="P55" s="125">
        <f t="shared" ref="P55:P56" si="144">N55*O55</f>
        <v>0</v>
      </c>
      <c r="Q55" s="123"/>
      <c r="R55" s="124"/>
      <c r="S55" s="125">
        <f t="shared" ref="S55:S56" si="145">Q55*R55</f>
        <v>0</v>
      </c>
      <c r="T55" s="123"/>
      <c r="U55" s="124"/>
      <c r="V55" s="125">
        <f t="shared" ref="V55:V56" si="146">T55*U55</f>
        <v>0</v>
      </c>
      <c r="W55" s="138">
        <f t="shared" ref="W55:W56" si="147">G55+M55+S55</f>
        <v>0</v>
      </c>
      <c r="X55" s="127">
        <f t="shared" ref="X55:X56" si="148">J55+P55+V55</f>
        <v>0</v>
      </c>
      <c r="Y55" s="127">
        <f t="shared" si="129"/>
        <v>0</v>
      </c>
      <c r="Z55" s="128" t="e">
        <f t="shared" si="130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>
      <c r="A56" s="132" t="s">
        <v>73</v>
      </c>
      <c r="B56" s="133" t="s">
        <v>140</v>
      </c>
      <c r="C56" s="163" t="s">
        <v>141</v>
      </c>
      <c r="D56" s="134" t="s">
        <v>138</v>
      </c>
      <c r="E56" s="365"/>
      <c r="F56" s="391"/>
      <c r="G56" s="366"/>
      <c r="H56" s="365"/>
      <c r="I56" s="391"/>
      <c r="J56" s="366"/>
      <c r="K56" s="149"/>
      <c r="L56" s="150"/>
      <c r="M56" s="151">
        <f t="shared" si="143"/>
        <v>0</v>
      </c>
      <c r="N56" s="149"/>
      <c r="O56" s="150"/>
      <c r="P56" s="151">
        <f t="shared" si="144"/>
        <v>0</v>
      </c>
      <c r="Q56" s="149"/>
      <c r="R56" s="150"/>
      <c r="S56" s="151">
        <f t="shared" si="145"/>
        <v>0</v>
      </c>
      <c r="T56" s="149"/>
      <c r="U56" s="150"/>
      <c r="V56" s="151">
        <f t="shared" si="146"/>
        <v>0</v>
      </c>
      <c r="W56" s="138">
        <f t="shared" si="147"/>
        <v>0</v>
      </c>
      <c r="X56" s="127">
        <f t="shared" si="148"/>
        <v>0</v>
      </c>
      <c r="Y56" s="165">
        <f t="shared" si="129"/>
        <v>0</v>
      </c>
      <c r="Z56" s="128" t="e">
        <f t="shared" si="130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customHeight="1">
      <c r="A57" s="166" t="s">
        <v>142</v>
      </c>
      <c r="B57" s="167"/>
      <c r="C57" s="168"/>
      <c r="D57" s="169"/>
      <c r="E57" s="173">
        <f>E50</f>
        <v>0</v>
      </c>
      <c r="F57" s="189"/>
      <c r="G57" s="172">
        <f t="shared" ref="G57:H57" si="149">G50</f>
        <v>0</v>
      </c>
      <c r="H57" s="173">
        <f t="shared" si="149"/>
        <v>0</v>
      </c>
      <c r="I57" s="189"/>
      <c r="J57" s="172">
        <f>J50</f>
        <v>0</v>
      </c>
      <c r="K57" s="190">
        <f>K54+K50</f>
        <v>0</v>
      </c>
      <c r="L57" s="189"/>
      <c r="M57" s="172">
        <f t="shared" ref="M57:N57" si="150">M54+M50</f>
        <v>0</v>
      </c>
      <c r="N57" s="190">
        <f t="shared" si="150"/>
        <v>0</v>
      </c>
      <c r="O57" s="189"/>
      <c r="P57" s="172">
        <f t="shared" ref="P57:Q57" si="151">P54+P50</f>
        <v>0</v>
      </c>
      <c r="Q57" s="190">
        <f t="shared" si="151"/>
        <v>0</v>
      </c>
      <c r="R57" s="189"/>
      <c r="S57" s="172">
        <f t="shared" ref="S57:T57" si="152">S54+S50</f>
        <v>0</v>
      </c>
      <c r="T57" s="190">
        <f t="shared" si="152"/>
        <v>0</v>
      </c>
      <c r="U57" s="189"/>
      <c r="V57" s="172">
        <f t="shared" ref="V57:X57" si="153">V54+V50</f>
        <v>0</v>
      </c>
      <c r="W57" s="191">
        <f t="shared" si="153"/>
        <v>0</v>
      </c>
      <c r="X57" s="191">
        <f t="shared" si="153"/>
        <v>0</v>
      </c>
      <c r="Y57" s="191">
        <f t="shared" si="129"/>
        <v>0</v>
      </c>
      <c r="Z57" s="191" t="e">
        <f t="shared" si="130"/>
        <v>#DIV/0!</v>
      </c>
      <c r="AA57" s="177"/>
      <c r="AB57" s="131"/>
      <c r="AC57" s="131"/>
      <c r="AD57" s="131"/>
      <c r="AE57" s="7"/>
      <c r="AF57" s="7"/>
      <c r="AG57" s="7"/>
    </row>
    <row r="58" spans="1:33" ht="30" customHeight="1">
      <c r="A58" s="178" t="s">
        <v>68</v>
      </c>
      <c r="B58" s="179">
        <v>4</v>
      </c>
      <c r="C58" s="180" t="s">
        <v>143</v>
      </c>
      <c r="D58" s="181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2"/>
      <c r="Z58" s="106"/>
      <c r="AA58" s="107"/>
      <c r="AB58" s="7"/>
      <c r="AC58" s="7"/>
      <c r="AD58" s="7"/>
      <c r="AE58" s="7"/>
      <c r="AF58" s="7"/>
      <c r="AG58" s="7"/>
    </row>
    <row r="59" spans="1:33" ht="30" customHeight="1">
      <c r="A59" s="108" t="s">
        <v>70</v>
      </c>
      <c r="B59" s="155" t="s">
        <v>144</v>
      </c>
      <c r="C59" s="192" t="s">
        <v>145</v>
      </c>
      <c r="D59" s="111"/>
      <c r="E59" s="112">
        <f>SUM(E60:E62)</f>
        <v>0</v>
      </c>
      <c r="F59" s="113"/>
      <c r="G59" s="114">
        <f t="shared" ref="G59:H59" si="154">SUM(G60:G62)</f>
        <v>0</v>
      </c>
      <c r="H59" s="112">
        <f t="shared" si="154"/>
        <v>0</v>
      </c>
      <c r="I59" s="113"/>
      <c r="J59" s="114">
        <f t="shared" ref="J59:K59" si="155">SUM(J60:J62)</f>
        <v>0</v>
      </c>
      <c r="K59" s="112">
        <f t="shared" si="155"/>
        <v>0</v>
      </c>
      <c r="L59" s="113"/>
      <c r="M59" s="114">
        <f t="shared" ref="M59:N59" si="156">SUM(M60:M62)</f>
        <v>0</v>
      </c>
      <c r="N59" s="112">
        <f t="shared" si="156"/>
        <v>0</v>
      </c>
      <c r="O59" s="113"/>
      <c r="P59" s="114">
        <f t="shared" ref="P59:Q59" si="157">SUM(P60:P62)</f>
        <v>0</v>
      </c>
      <c r="Q59" s="112">
        <f t="shared" si="157"/>
        <v>0</v>
      </c>
      <c r="R59" s="113"/>
      <c r="S59" s="114">
        <f t="shared" ref="S59:T59" si="158">SUM(S60:S62)</f>
        <v>0</v>
      </c>
      <c r="T59" s="112">
        <f t="shared" si="158"/>
        <v>0</v>
      </c>
      <c r="U59" s="113"/>
      <c r="V59" s="114">
        <f t="shared" ref="V59:X59" si="159">SUM(V60:V62)</f>
        <v>0</v>
      </c>
      <c r="W59" s="114">
        <f t="shared" si="159"/>
        <v>0</v>
      </c>
      <c r="X59" s="114">
        <f t="shared" si="159"/>
        <v>0</v>
      </c>
      <c r="Y59" s="193">
        <f t="shared" ref="Y59:Y79" si="160">W59-X59</f>
        <v>0</v>
      </c>
      <c r="Z59" s="116" t="e">
        <f t="shared" ref="Z59:Z79" si="161">Y59/W59</f>
        <v>#DIV/0!</v>
      </c>
      <c r="AA59" s="117"/>
      <c r="AB59" s="118"/>
      <c r="AC59" s="118"/>
      <c r="AD59" s="118"/>
      <c r="AE59" s="118"/>
      <c r="AF59" s="118"/>
      <c r="AG59" s="118"/>
    </row>
    <row r="60" spans="1:33" ht="30" customHeight="1">
      <c r="A60" s="119" t="s">
        <v>73</v>
      </c>
      <c r="B60" s="120" t="s">
        <v>146</v>
      </c>
      <c r="C60" s="187" t="s">
        <v>147</v>
      </c>
      <c r="D60" s="194" t="s">
        <v>148</v>
      </c>
      <c r="E60" s="195"/>
      <c r="F60" s="196"/>
      <c r="G60" s="197">
        <f t="shared" ref="G60:G62" si="162">E60*F60</f>
        <v>0</v>
      </c>
      <c r="H60" s="195"/>
      <c r="I60" s="196"/>
      <c r="J60" s="197">
        <f t="shared" ref="J60:J62" si="163">H60*I60</f>
        <v>0</v>
      </c>
      <c r="K60" s="123"/>
      <c r="L60" s="196"/>
      <c r="M60" s="125">
        <f t="shared" ref="M60:M62" si="164">K60*L60</f>
        <v>0</v>
      </c>
      <c r="N60" s="123"/>
      <c r="O60" s="196"/>
      <c r="P60" s="125">
        <f t="shared" ref="P60:P62" si="165">N60*O60</f>
        <v>0</v>
      </c>
      <c r="Q60" s="123"/>
      <c r="R60" s="196"/>
      <c r="S60" s="125">
        <f t="shared" ref="S60:S62" si="166">Q60*R60</f>
        <v>0</v>
      </c>
      <c r="T60" s="123"/>
      <c r="U60" s="196"/>
      <c r="V60" s="125">
        <f t="shared" ref="V60:V62" si="167">T60*U60</f>
        <v>0</v>
      </c>
      <c r="W60" s="126">
        <f t="shared" ref="W60:W62" si="168">G60+M60+S60</f>
        <v>0</v>
      </c>
      <c r="X60" s="127">
        <f t="shared" ref="X60:X62" si="169">J60+P60+V60</f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>
      <c r="A61" s="119" t="s">
        <v>73</v>
      </c>
      <c r="B61" s="120" t="s">
        <v>149</v>
      </c>
      <c r="C61" s="187" t="s">
        <v>147</v>
      </c>
      <c r="D61" s="194" t="s">
        <v>148</v>
      </c>
      <c r="E61" s="195"/>
      <c r="F61" s="196"/>
      <c r="G61" s="197">
        <f t="shared" si="162"/>
        <v>0</v>
      </c>
      <c r="H61" s="195"/>
      <c r="I61" s="196"/>
      <c r="J61" s="197">
        <f t="shared" si="163"/>
        <v>0</v>
      </c>
      <c r="K61" s="123"/>
      <c r="L61" s="196"/>
      <c r="M61" s="125">
        <f t="shared" si="164"/>
        <v>0</v>
      </c>
      <c r="N61" s="123"/>
      <c r="O61" s="196"/>
      <c r="P61" s="125">
        <f t="shared" si="165"/>
        <v>0</v>
      </c>
      <c r="Q61" s="123"/>
      <c r="R61" s="196"/>
      <c r="S61" s="125">
        <f t="shared" si="166"/>
        <v>0</v>
      </c>
      <c r="T61" s="123"/>
      <c r="U61" s="196"/>
      <c r="V61" s="125">
        <f t="shared" si="167"/>
        <v>0</v>
      </c>
      <c r="W61" s="126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>
      <c r="A62" s="147" t="s">
        <v>73</v>
      </c>
      <c r="B62" s="133" t="s">
        <v>150</v>
      </c>
      <c r="C62" s="163" t="s">
        <v>147</v>
      </c>
      <c r="D62" s="194" t="s">
        <v>148</v>
      </c>
      <c r="E62" s="198"/>
      <c r="F62" s="199"/>
      <c r="G62" s="200">
        <f t="shared" si="162"/>
        <v>0</v>
      </c>
      <c r="H62" s="198"/>
      <c r="I62" s="199"/>
      <c r="J62" s="200">
        <f t="shared" si="163"/>
        <v>0</v>
      </c>
      <c r="K62" s="135"/>
      <c r="L62" s="199"/>
      <c r="M62" s="137">
        <f t="shared" si="164"/>
        <v>0</v>
      </c>
      <c r="N62" s="135"/>
      <c r="O62" s="199"/>
      <c r="P62" s="137">
        <f t="shared" si="165"/>
        <v>0</v>
      </c>
      <c r="Q62" s="135"/>
      <c r="R62" s="199"/>
      <c r="S62" s="137">
        <f t="shared" si="166"/>
        <v>0</v>
      </c>
      <c r="T62" s="135"/>
      <c r="U62" s="199"/>
      <c r="V62" s="137">
        <f t="shared" si="167"/>
        <v>0</v>
      </c>
      <c r="W62" s="138">
        <f t="shared" si="168"/>
        <v>0</v>
      </c>
      <c r="X62" s="127">
        <f t="shared" si="169"/>
        <v>0</v>
      </c>
      <c r="Y62" s="127">
        <f t="shared" si="160"/>
        <v>0</v>
      </c>
      <c r="Z62" s="128" t="e">
        <f t="shared" si="161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customHeight="1">
      <c r="A63" s="108" t="s">
        <v>70</v>
      </c>
      <c r="B63" s="155" t="s">
        <v>151</v>
      </c>
      <c r="C63" s="153" t="s">
        <v>152</v>
      </c>
      <c r="D63" s="141"/>
      <c r="E63" s="142">
        <f>SUM(E64:E66)</f>
        <v>0</v>
      </c>
      <c r="F63" s="143"/>
      <c r="G63" s="144">
        <f t="shared" ref="G63:H63" si="170">SUM(G64:G66)</f>
        <v>0</v>
      </c>
      <c r="H63" s="142">
        <f t="shared" si="170"/>
        <v>0</v>
      </c>
      <c r="I63" s="143"/>
      <c r="J63" s="144">
        <f t="shared" ref="J63:K63" si="171">SUM(J64:J66)</f>
        <v>0</v>
      </c>
      <c r="K63" s="142">
        <f t="shared" si="171"/>
        <v>0</v>
      </c>
      <c r="L63" s="143"/>
      <c r="M63" s="144">
        <f t="shared" ref="M63:N63" si="172">SUM(M64:M66)</f>
        <v>0</v>
      </c>
      <c r="N63" s="142">
        <f t="shared" si="172"/>
        <v>0</v>
      </c>
      <c r="O63" s="143"/>
      <c r="P63" s="144">
        <f t="shared" ref="P63:Q63" si="173">SUM(P64:P66)</f>
        <v>0</v>
      </c>
      <c r="Q63" s="142">
        <f t="shared" si="173"/>
        <v>0</v>
      </c>
      <c r="R63" s="143"/>
      <c r="S63" s="144">
        <f t="shared" ref="S63:T63" si="174">SUM(S64:S66)</f>
        <v>0</v>
      </c>
      <c r="T63" s="142">
        <f t="shared" si="174"/>
        <v>0</v>
      </c>
      <c r="U63" s="143"/>
      <c r="V63" s="144">
        <f t="shared" ref="V63:X63" si="175">SUM(V64:V66)</f>
        <v>0</v>
      </c>
      <c r="W63" s="144">
        <f t="shared" si="175"/>
        <v>0</v>
      </c>
      <c r="X63" s="144">
        <f t="shared" si="175"/>
        <v>0</v>
      </c>
      <c r="Y63" s="144">
        <f t="shared" si="160"/>
        <v>0</v>
      </c>
      <c r="Z63" s="144" t="e">
        <f t="shared" si="161"/>
        <v>#DIV/0!</v>
      </c>
      <c r="AA63" s="146"/>
      <c r="AB63" s="118"/>
      <c r="AC63" s="118"/>
      <c r="AD63" s="118"/>
      <c r="AE63" s="118"/>
      <c r="AF63" s="118"/>
      <c r="AG63" s="118"/>
    </row>
    <row r="64" spans="1:33" ht="30" customHeight="1">
      <c r="A64" s="119" t="s">
        <v>73</v>
      </c>
      <c r="B64" s="120" t="s">
        <v>153</v>
      </c>
      <c r="C64" s="201" t="s">
        <v>154</v>
      </c>
      <c r="D64" s="202" t="s">
        <v>155</v>
      </c>
      <c r="E64" s="123"/>
      <c r="F64" s="124"/>
      <c r="G64" s="125">
        <f t="shared" ref="G64:G66" si="176">E64*F64</f>
        <v>0</v>
      </c>
      <c r="H64" s="123"/>
      <c r="I64" s="124"/>
      <c r="J64" s="125">
        <f t="shared" ref="J64:J66" si="177">H64*I64</f>
        <v>0</v>
      </c>
      <c r="K64" s="123"/>
      <c r="L64" s="124"/>
      <c r="M64" s="125">
        <f t="shared" ref="M64:M66" si="178">K64*L64</f>
        <v>0</v>
      </c>
      <c r="N64" s="123"/>
      <c r="O64" s="124"/>
      <c r="P64" s="125">
        <f t="shared" ref="P64:P66" si="179">N64*O64</f>
        <v>0</v>
      </c>
      <c r="Q64" s="123"/>
      <c r="R64" s="124"/>
      <c r="S64" s="125">
        <f t="shared" ref="S64:S66" si="180">Q64*R64</f>
        <v>0</v>
      </c>
      <c r="T64" s="123"/>
      <c r="U64" s="124"/>
      <c r="V64" s="125">
        <f t="shared" ref="V64:V66" si="181">T64*U64</f>
        <v>0</v>
      </c>
      <c r="W64" s="126">
        <f t="shared" ref="W64:W66" si="182">G64+M64+S64</f>
        <v>0</v>
      </c>
      <c r="X64" s="127">
        <f t="shared" ref="X64:X66" si="183">J64+P64+V64</f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>
      <c r="A65" s="119" t="s">
        <v>73</v>
      </c>
      <c r="B65" s="120" t="s">
        <v>156</v>
      </c>
      <c r="C65" s="201" t="s">
        <v>129</v>
      </c>
      <c r="D65" s="202" t="s">
        <v>155</v>
      </c>
      <c r="E65" s="123"/>
      <c r="F65" s="124"/>
      <c r="G65" s="125">
        <f t="shared" si="176"/>
        <v>0</v>
      </c>
      <c r="H65" s="123"/>
      <c r="I65" s="124"/>
      <c r="J65" s="125">
        <f t="shared" si="177"/>
        <v>0</v>
      </c>
      <c r="K65" s="123"/>
      <c r="L65" s="124"/>
      <c r="M65" s="125">
        <f t="shared" si="178"/>
        <v>0</v>
      </c>
      <c r="N65" s="123"/>
      <c r="O65" s="124"/>
      <c r="P65" s="125">
        <f t="shared" si="179"/>
        <v>0</v>
      </c>
      <c r="Q65" s="123"/>
      <c r="R65" s="124"/>
      <c r="S65" s="125">
        <f t="shared" si="180"/>
        <v>0</v>
      </c>
      <c r="T65" s="123"/>
      <c r="U65" s="124"/>
      <c r="V65" s="125">
        <f t="shared" si="181"/>
        <v>0</v>
      </c>
      <c r="W65" s="126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>
      <c r="A66" s="132" t="s">
        <v>73</v>
      </c>
      <c r="B66" s="154" t="s">
        <v>157</v>
      </c>
      <c r="C66" s="203" t="s">
        <v>131</v>
      </c>
      <c r="D66" s="202" t="s">
        <v>155</v>
      </c>
      <c r="E66" s="135"/>
      <c r="F66" s="136"/>
      <c r="G66" s="137">
        <f t="shared" si="176"/>
        <v>0</v>
      </c>
      <c r="H66" s="135"/>
      <c r="I66" s="136"/>
      <c r="J66" s="137">
        <f t="shared" si="177"/>
        <v>0</v>
      </c>
      <c r="K66" s="135"/>
      <c r="L66" s="136"/>
      <c r="M66" s="137">
        <f t="shared" si="178"/>
        <v>0</v>
      </c>
      <c r="N66" s="135"/>
      <c r="O66" s="136"/>
      <c r="P66" s="137">
        <f t="shared" si="179"/>
        <v>0</v>
      </c>
      <c r="Q66" s="135"/>
      <c r="R66" s="136"/>
      <c r="S66" s="137">
        <f t="shared" si="180"/>
        <v>0</v>
      </c>
      <c r="T66" s="135"/>
      <c r="U66" s="136"/>
      <c r="V66" s="137">
        <f t="shared" si="181"/>
        <v>0</v>
      </c>
      <c r="W66" s="138">
        <f t="shared" si="182"/>
        <v>0</v>
      </c>
      <c r="X66" s="127">
        <f t="shared" si="183"/>
        <v>0</v>
      </c>
      <c r="Y66" s="127">
        <f t="shared" si="160"/>
        <v>0</v>
      </c>
      <c r="Z66" s="128" t="e">
        <f t="shared" si="161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customHeight="1">
      <c r="A67" s="108" t="s">
        <v>70</v>
      </c>
      <c r="B67" s="155" t="s">
        <v>158</v>
      </c>
      <c r="C67" s="153" t="s">
        <v>159</v>
      </c>
      <c r="D67" s="141"/>
      <c r="E67" s="142">
        <f>SUM(E68:E70)</f>
        <v>0</v>
      </c>
      <c r="F67" s="143"/>
      <c r="G67" s="144">
        <f t="shared" ref="G67:H67" si="184">SUM(G68:G70)</f>
        <v>0</v>
      </c>
      <c r="H67" s="142">
        <f t="shared" si="184"/>
        <v>0</v>
      </c>
      <c r="I67" s="143"/>
      <c r="J67" s="144">
        <f t="shared" ref="J67:K67" si="185">SUM(J68:J70)</f>
        <v>0</v>
      </c>
      <c r="K67" s="142">
        <f t="shared" si="185"/>
        <v>0</v>
      </c>
      <c r="L67" s="143"/>
      <c r="M67" s="144">
        <f t="shared" ref="M67:N67" si="186">SUM(M68:M70)</f>
        <v>0</v>
      </c>
      <c r="N67" s="142">
        <f t="shared" si="186"/>
        <v>0</v>
      </c>
      <c r="O67" s="143"/>
      <c r="P67" s="144">
        <f t="shared" ref="P67:Q67" si="187">SUM(P68:P70)</f>
        <v>0</v>
      </c>
      <c r="Q67" s="142">
        <f t="shared" si="187"/>
        <v>0</v>
      </c>
      <c r="R67" s="143"/>
      <c r="S67" s="144">
        <f t="shared" ref="S67:T67" si="188">SUM(S68:S70)</f>
        <v>0</v>
      </c>
      <c r="T67" s="142">
        <f t="shared" si="188"/>
        <v>0</v>
      </c>
      <c r="U67" s="143"/>
      <c r="V67" s="144">
        <f t="shared" ref="V67:X67" si="189">SUM(V68:V70)</f>
        <v>0</v>
      </c>
      <c r="W67" s="144">
        <f t="shared" si="189"/>
        <v>0</v>
      </c>
      <c r="X67" s="144">
        <f t="shared" si="189"/>
        <v>0</v>
      </c>
      <c r="Y67" s="144">
        <f t="shared" si="160"/>
        <v>0</v>
      </c>
      <c r="Z67" s="144" t="e">
        <f t="shared" si="161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customHeight="1">
      <c r="A68" s="119" t="s">
        <v>73</v>
      </c>
      <c r="B68" s="120" t="s">
        <v>160</v>
      </c>
      <c r="C68" s="201" t="s">
        <v>161</v>
      </c>
      <c r="D68" s="202" t="s">
        <v>162</v>
      </c>
      <c r="E68" s="123"/>
      <c r="F68" s="124"/>
      <c r="G68" s="125">
        <f t="shared" ref="G68:G70" si="190">E68*F68</f>
        <v>0</v>
      </c>
      <c r="H68" s="123"/>
      <c r="I68" s="124"/>
      <c r="J68" s="125">
        <f t="shared" ref="J68:J70" si="191">H68*I68</f>
        <v>0</v>
      </c>
      <c r="K68" s="123"/>
      <c r="L68" s="124"/>
      <c r="M68" s="125">
        <f t="shared" ref="M68:M70" si="192">K68*L68</f>
        <v>0</v>
      </c>
      <c r="N68" s="123"/>
      <c r="O68" s="124"/>
      <c r="P68" s="125">
        <f t="shared" ref="P68:P70" si="193">N68*O68</f>
        <v>0</v>
      </c>
      <c r="Q68" s="123"/>
      <c r="R68" s="124"/>
      <c r="S68" s="125">
        <f t="shared" ref="S68:S70" si="194">Q68*R68</f>
        <v>0</v>
      </c>
      <c r="T68" s="123"/>
      <c r="U68" s="124"/>
      <c r="V68" s="125">
        <f t="shared" ref="V68:V70" si="195">T68*U68</f>
        <v>0</v>
      </c>
      <c r="W68" s="126">
        <f t="shared" ref="W68:W70" si="196">G68+M68+S68</f>
        <v>0</v>
      </c>
      <c r="X68" s="127">
        <f t="shared" ref="X68:X70" si="197">J68+P68+V68</f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>
      <c r="A69" s="119" t="s">
        <v>73</v>
      </c>
      <c r="B69" s="120" t="s">
        <v>163</v>
      </c>
      <c r="C69" s="201" t="s">
        <v>164</v>
      </c>
      <c r="D69" s="202" t="s">
        <v>162</v>
      </c>
      <c r="E69" s="123"/>
      <c r="F69" s="124"/>
      <c r="G69" s="125">
        <f t="shared" si="190"/>
        <v>0</v>
      </c>
      <c r="H69" s="123"/>
      <c r="I69" s="124"/>
      <c r="J69" s="125">
        <f t="shared" si="191"/>
        <v>0</v>
      </c>
      <c r="K69" s="123"/>
      <c r="L69" s="124"/>
      <c r="M69" s="125">
        <f t="shared" si="192"/>
        <v>0</v>
      </c>
      <c r="N69" s="123"/>
      <c r="O69" s="124"/>
      <c r="P69" s="125">
        <f t="shared" si="193"/>
        <v>0</v>
      </c>
      <c r="Q69" s="123"/>
      <c r="R69" s="124"/>
      <c r="S69" s="125">
        <f t="shared" si="194"/>
        <v>0</v>
      </c>
      <c r="T69" s="123"/>
      <c r="U69" s="124"/>
      <c r="V69" s="125">
        <f t="shared" si="195"/>
        <v>0</v>
      </c>
      <c r="W69" s="126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>
      <c r="A70" s="132" t="s">
        <v>73</v>
      </c>
      <c r="B70" s="154" t="s">
        <v>165</v>
      </c>
      <c r="C70" s="203" t="s">
        <v>166</v>
      </c>
      <c r="D70" s="204" t="s">
        <v>162</v>
      </c>
      <c r="E70" s="135"/>
      <c r="F70" s="136"/>
      <c r="G70" s="137">
        <f t="shared" si="190"/>
        <v>0</v>
      </c>
      <c r="H70" s="135"/>
      <c r="I70" s="136"/>
      <c r="J70" s="137">
        <f t="shared" si="191"/>
        <v>0</v>
      </c>
      <c r="K70" s="135"/>
      <c r="L70" s="136"/>
      <c r="M70" s="137">
        <f t="shared" si="192"/>
        <v>0</v>
      </c>
      <c r="N70" s="135"/>
      <c r="O70" s="136"/>
      <c r="P70" s="137">
        <f t="shared" si="193"/>
        <v>0</v>
      </c>
      <c r="Q70" s="135"/>
      <c r="R70" s="136"/>
      <c r="S70" s="137">
        <f t="shared" si="194"/>
        <v>0</v>
      </c>
      <c r="T70" s="135"/>
      <c r="U70" s="136"/>
      <c r="V70" s="137">
        <f t="shared" si="195"/>
        <v>0</v>
      </c>
      <c r="W70" s="138">
        <f t="shared" si="196"/>
        <v>0</v>
      </c>
      <c r="X70" s="127">
        <f t="shared" si="197"/>
        <v>0</v>
      </c>
      <c r="Y70" s="127">
        <f t="shared" si="160"/>
        <v>0</v>
      </c>
      <c r="Z70" s="128" t="e">
        <f t="shared" si="161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customHeight="1">
      <c r="A71" s="108" t="s">
        <v>70</v>
      </c>
      <c r="B71" s="155" t="s">
        <v>167</v>
      </c>
      <c r="C71" s="153" t="s">
        <v>168</v>
      </c>
      <c r="D71" s="141"/>
      <c r="E71" s="142">
        <f>SUM(E72:E74)</f>
        <v>0</v>
      </c>
      <c r="F71" s="143"/>
      <c r="G71" s="144">
        <f t="shared" ref="G71:H71" si="198">SUM(G72:G74)</f>
        <v>0</v>
      </c>
      <c r="H71" s="142">
        <f t="shared" si="198"/>
        <v>0</v>
      </c>
      <c r="I71" s="143"/>
      <c r="J71" s="144">
        <f t="shared" ref="J71:K71" si="199">SUM(J72:J74)</f>
        <v>0</v>
      </c>
      <c r="K71" s="142">
        <f t="shared" si="199"/>
        <v>0</v>
      </c>
      <c r="L71" s="143"/>
      <c r="M71" s="144">
        <f t="shared" ref="M71:N71" si="200">SUM(M72:M74)</f>
        <v>0</v>
      </c>
      <c r="N71" s="142">
        <f t="shared" si="200"/>
        <v>0</v>
      </c>
      <c r="O71" s="143"/>
      <c r="P71" s="144">
        <f t="shared" ref="P71:Q71" si="201">SUM(P72:P74)</f>
        <v>0</v>
      </c>
      <c r="Q71" s="142">
        <f t="shared" si="201"/>
        <v>0</v>
      </c>
      <c r="R71" s="143"/>
      <c r="S71" s="144">
        <f t="shared" ref="S71:T71" si="202">SUM(S72:S74)</f>
        <v>0</v>
      </c>
      <c r="T71" s="142">
        <f t="shared" si="202"/>
        <v>0</v>
      </c>
      <c r="U71" s="143"/>
      <c r="V71" s="144">
        <f t="shared" ref="V71:X71" si="203">SUM(V72:V74)</f>
        <v>0</v>
      </c>
      <c r="W71" s="144">
        <f t="shared" si="203"/>
        <v>0</v>
      </c>
      <c r="X71" s="144">
        <f t="shared" si="203"/>
        <v>0</v>
      </c>
      <c r="Y71" s="144">
        <f t="shared" si="160"/>
        <v>0</v>
      </c>
      <c r="Z71" s="144" t="e">
        <f t="shared" si="161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customHeight="1">
      <c r="A72" s="119" t="s">
        <v>73</v>
      </c>
      <c r="B72" s="120" t="s">
        <v>169</v>
      </c>
      <c r="C72" s="187" t="s">
        <v>170</v>
      </c>
      <c r="D72" s="202" t="s">
        <v>107</v>
      </c>
      <c r="E72" s="123"/>
      <c r="F72" s="124"/>
      <c r="G72" s="125">
        <f t="shared" ref="G72:G74" si="204">E72*F72</f>
        <v>0</v>
      </c>
      <c r="H72" s="123"/>
      <c r="I72" s="124"/>
      <c r="J72" s="125">
        <f t="shared" ref="J72:J74" si="205">H72*I72</f>
        <v>0</v>
      </c>
      <c r="K72" s="123"/>
      <c r="L72" s="124"/>
      <c r="M72" s="125">
        <f t="shared" ref="M72:M74" si="206">K72*L72</f>
        <v>0</v>
      </c>
      <c r="N72" s="123"/>
      <c r="O72" s="124"/>
      <c r="P72" s="125">
        <f t="shared" ref="P72:P74" si="207">N72*O72</f>
        <v>0</v>
      </c>
      <c r="Q72" s="123"/>
      <c r="R72" s="124"/>
      <c r="S72" s="125">
        <f t="shared" ref="S72:S74" si="208">Q72*R72</f>
        <v>0</v>
      </c>
      <c r="T72" s="123"/>
      <c r="U72" s="124"/>
      <c r="V72" s="125">
        <f t="shared" ref="V72:V74" si="209">T72*U72</f>
        <v>0</v>
      </c>
      <c r="W72" s="126">
        <f t="shared" ref="W72:W74" si="210">G72+M72+S72</f>
        <v>0</v>
      </c>
      <c r="X72" s="127">
        <f t="shared" ref="X72:X74" si="211">J72+P72+V72</f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>
      <c r="A73" s="119" t="s">
        <v>73</v>
      </c>
      <c r="B73" s="120" t="s">
        <v>171</v>
      </c>
      <c r="C73" s="187" t="s">
        <v>170</v>
      </c>
      <c r="D73" s="202" t="s">
        <v>107</v>
      </c>
      <c r="E73" s="123"/>
      <c r="F73" s="124"/>
      <c r="G73" s="125">
        <f t="shared" si="204"/>
        <v>0</v>
      </c>
      <c r="H73" s="123"/>
      <c r="I73" s="124"/>
      <c r="J73" s="125">
        <f t="shared" si="205"/>
        <v>0</v>
      </c>
      <c r="K73" s="123"/>
      <c r="L73" s="124"/>
      <c r="M73" s="125">
        <f t="shared" si="206"/>
        <v>0</v>
      </c>
      <c r="N73" s="123"/>
      <c r="O73" s="124"/>
      <c r="P73" s="125">
        <f t="shared" si="207"/>
        <v>0</v>
      </c>
      <c r="Q73" s="123"/>
      <c r="R73" s="124"/>
      <c r="S73" s="125">
        <f t="shared" si="208"/>
        <v>0</v>
      </c>
      <c r="T73" s="123"/>
      <c r="U73" s="124"/>
      <c r="V73" s="125">
        <f t="shared" si="209"/>
        <v>0</v>
      </c>
      <c r="W73" s="126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>
      <c r="A74" s="132" t="s">
        <v>73</v>
      </c>
      <c r="B74" s="133" t="s">
        <v>172</v>
      </c>
      <c r="C74" s="163" t="s">
        <v>170</v>
      </c>
      <c r="D74" s="204" t="s">
        <v>107</v>
      </c>
      <c r="E74" s="135"/>
      <c r="F74" s="136"/>
      <c r="G74" s="137">
        <f t="shared" si="204"/>
        <v>0</v>
      </c>
      <c r="H74" s="135"/>
      <c r="I74" s="136"/>
      <c r="J74" s="137">
        <f t="shared" si="205"/>
        <v>0</v>
      </c>
      <c r="K74" s="135"/>
      <c r="L74" s="136"/>
      <c r="M74" s="137">
        <f t="shared" si="206"/>
        <v>0</v>
      </c>
      <c r="N74" s="135"/>
      <c r="O74" s="136"/>
      <c r="P74" s="137">
        <f t="shared" si="207"/>
        <v>0</v>
      </c>
      <c r="Q74" s="135"/>
      <c r="R74" s="136"/>
      <c r="S74" s="137">
        <f t="shared" si="208"/>
        <v>0</v>
      </c>
      <c r="T74" s="135"/>
      <c r="U74" s="136"/>
      <c r="V74" s="137">
        <f t="shared" si="209"/>
        <v>0</v>
      </c>
      <c r="W74" s="138">
        <f t="shared" si="210"/>
        <v>0</v>
      </c>
      <c r="X74" s="127">
        <f t="shared" si="211"/>
        <v>0</v>
      </c>
      <c r="Y74" s="127">
        <f t="shared" si="160"/>
        <v>0</v>
      </c>
      <c r="Z74" s="128" t="e">
        <f t="shared" si="161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>
      <c r="A75" s="108" t="s">
        <v>70</v>
      </c>
      <c r="B75" s="155" t="s">
        <v>173</v>
      </c>
      <c r="C75" s="153" t="s">
        <v>174</v>
      </c>
      <c r="D75" s="141"/>
      <c r="E75" s="142">
        <f>SUM(E76:E78)</f>
        <v>0</v>
      </c>
      <c r="F75" s="143"/>
      <c r="G75" s="144">
        <f t="shared" ref="G75:H75" si="212">SUM(G76:G78)</f>
        <v>0</v>
      </c>
      <c r="H75" s="142">
        <f t="shared" si="212"/>
        <v>0</v>
      </c>
      <c r="I75" s="143"/>
      <c r="J75" s="144">
        <f t="shared" ref="J75:K75" si="213">SUM(J76:J78)</f>
        <v>0</v>
      </c>
      <c r="K75" s="142">
        <f t="shared" si="213"/>
        <v>0</v>
      </c>
      <c r="L75" s="143"/>
      <c r="M75" s="144">
        <f t="shared" ref="M75:N75" si="214">SUM(M76:M78)</f>
        <v>0</v>
      </c>
      <c r="N75" s="142">
        <f t="shared" si="214"/>
        <v>0</v>
      </c>
      <c r="O75" s="143"/>
      <c r="P75" s="144">
        <f t="shared" ref="P75:Q75" si="215">SUM(P76:P78)</f>
        <v>0</v>
      </c>
      <c r="Q75" s="142">
        <f t="shared" si="215"/>
        <v>0</v>
      </c>
      <c r="R75" s="143"/>
      <c r="S75" s="144">
        <f t="shared" ref="S75:T75" si="216">SUM(S76:S78)</f>
        <v>0</v>
      </c>
      <c r="T75" s="142">
        <f t="shared" si="216"/>
        <v>0</v>
      </c>
      <c r="U75" s="143"/>
      <c r="V75" s="144">
        <f t="shared" ref="V75:X75" si="217">SUM(V76:V78)</f>
        <v>0</v>
      </c>
      <c r="W75" s="144">
        <f t="shared" si="217"/>
        <v>0</v>
      </c>
      <c r="X75" s="144">
        <f t="shared" si="217"/>
        <v>0</v>
      </c>
      <c r="Y75" s="144">
        <f t="shared" si="160"/>
        <v>0</v>
      </c>
      <c r="Z75" s="144" t="e">
        <f t="shared" si="161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>
      <c r="A76" s="119" t="s">
        <v>73</v>
      </c>
      <c r="B76" s="120" t="s">
        <v>175</v>
      </c>
      <c r="C76" s="187" t="s">
        <v>170</v>
      </c>
      <c r="D76" s="202" t="s">
        <v>107</v>
      </c>
      <c r="E76" s="123"/>
      <c r="F76" s="124"/>
      <c r="G76" s="125">
        <f t="shared" ref="G76:G78" si="218">E76*F76</f>
        <v>0</v>
      </c>
      <c r="H76" s="123"/>
      <c r="I76" s="124"/>
      <c r="J76" s="125">
        <f t="shared" ref="J76:J78" si="219">H76*I76</f>
        <v>0</v>
      </c>
      <c r="K76" s="123"/>
      <c r="L76" s="124"/>
      <c r="M76" s="125">
        <f t="shared" ref="M76:M78" si="220">K76*L76</f>
        <v>0</v>
      </c>
      <c r="N76" s="123"/>
      <c r="O76" s="124"/>
      <c r="P76" s="125">
        <f t="shared" ref="P76:P78" si="221">N76*O76</f>
        <v>0</v>
      </c>
      <c r="Q76" s="123"/>
      <c r="R76" s="124"/>
      <c r="S76" s="125">
        <f t="shared" ref="S76:S78" si="222">Q76*R76</f>
        <v>0</v>
      </c>
      <c r="T76" s="123"/>
      <c r="U76" s="124"/>
      <c r="V76" s="125">
        <f t="shared" ref="V76:V78" si="223">T76*U76</f>
        <v>0</v>
      </c>
      <c r="W76" s="126">
        <f t="shared" ref="W76:W78" si="224">G76+M76+S76</f>
        <v>0</v>
      </c>
      <c r="X76" s="127">
        <f t="shared" ref="X76:X78" si="225">J76+P76+V76</f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>
      <c r="A77" s="119" t="s">
        <v>73</v>
      </c>
      <c r="B77" s="120" t="s">
        <v>176</v>
      </c>
      <c r="C77" s="187" t="s">
        <v>170</v>
      </c>
      <c r="D77" s="202" t="s">
        <v>107</v>
      </c>
      <c r="E77" s="123"/>
      <c r="F77" s="124"/>
      <c r="G77" s="125">
        <f t="shared" si="218"/>
        <v>0</v>
      </c>
      <c r="H77" s="123"/>
      <c r="I77" s="124"/>
      <c r="J77" s="125">
        <f t="shared" si="219"/>
        <v>0</v>
      </c>
      <c r="K77" s="123"/>
      <c r="L77" s="124"/>
      <c r="M77" s="125">
        <f t="shared" si="220"/>
        <v>0</v>
      </c>
      <c r="N77" s="123"/>
      <c r="O77" s="124"/>
      <c r="P77" s="125">
        <f t="shared" si="221"/>
        <v>0</v>
      </c>
      <c r="Q77" s="123"/>
      <c r="R77" s="124"/>
      <c r="S77" s="125">
        <f t="shared" si="222"/>
        <v>0</v>
      </c>
      <c r="T77" s="123"/>
      <c r="U77" s="124"/>
      <c r="V77" s="125">
        <f t="shared" si="223"/>
        <v>0</v>
      </c>
      <c r="W77" s="126">
        <f t="shared" si="224"/>
        <v>0</v>
      </c>
      <c r="X77" s="127">
        <f t="shared" si="225"/>
        <v>0</v>
      </c>
      <c r="Y77" s="127">
        <f t="shared" si="160"/>
        <v>0</v>
      </c>
      <c r="Z77" s="128" t="e">
        <f t="shared" si="16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>
      <c r="A78" s="132" t="s">
        <v>73</v>
      </c>
      <c r="B78" s="154" t="s">
        <v>177</v>
      </c>
      <c r="C78" s="163" t="s">
        <v>170</v>
      </c>
      <c r="D78" s="204" t="s">
        <v>107</v>
      </c>
      <c r="E78" s="135"/>
      <c r="F78" s="136"/>
      <c r="G78" s="137">
        <f t="shared" si="218"/>
        <v>0</v>
      </c>
      <c r="H78" s="135"/>
      <c r="I78" s="136"/>
      <c r="J78" s="137">
        <f t="shared" si="219"/>
        <v>0</v>
      </c>
      <c r="K78" s="135"/>
      <c r="L78" s="136"/>
      <c r="M78" s="137">
        <f t="shared" si="220"/>
        <v>0</v>
      </c>
      <c r="N78" s="135"/>
      <c r="O78" s="136"/>
      <c r="P78" s="137">
        <f t="shared" si="221"/>
        <v>0</v>
      </c>
      <c r="Q78" s="135"/>
      <c r="R78" s="136"/>
      <c r="S78" s="137">
        <f t="shared" si="222"/>
        <v>0</v>
      </c>
      <c r="T78" s="135"/>
      <c r="U78" s="136"/>
      <c r="V78" s="137">
        <f t="shared" si="223"/>
        <v>0</v>
      </c>
      <c r="W78" s="138">
        <f t="shared" si="224"/>
        <v>0</v>
      </c>
      <c r="X78" s="127">
        <f t="shared" si="225"/>
        <v>0</v>
      </c>
      <c r="Y78" s="165">
        <f t="shared" si="160"/>
        <v>0</v>
      </c>
      <c r="Z78" s="128" t="e">
        <f t="shared" si="161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>
      <c r="A79" s="166" t="s">
        <v>178</v>
      </c>
      <c r="B79" s="167"/>
      <c r="C79" s="168"/>
      <c r="D79" s="169"/>
      <c r="E79" s="173">
        <f>E75+E71+E67+E63+E59</f>
        <v>0</v>
      </c>
      <c r="F79" s="189"/>
      <c r="G79" s="172">
        <f t="shared" ref="G79:H79" si="226">G75+G71+G67+G63+G59</f>
        <v>0</v>
      </c>
      <c r="H79" s="173">
        <f t="shared" si="226"/>
        <v>0</v>
      </c>
      <c r="I79" s="189"/>
      <c r="J79" s="172">
        <f t="shared" ref="J79:K79" si="227">J75+J71+J67+J63+J59</f>
        <v>0</v>
      </c>
      <c r="K79" s="190">
        <f t="shared" si="227"/>
        <v>0</v>
      </c>
      <c r="L79" s="189"/>
      <c r="M79" s="172">
        <f t="shared" ref="M79:N79" si="228">M75+M71+M67+M63+M59</f>
        <v>0</v>
      </c>
      <c r="N79" s="190">
        <f t="shared" si="228"/>
        <v>0</v>
      </c>
      <c r="O79" s="189"/>
      <c r="P79" s="172">
        <f t="shared" ref="P79:Q79" si="229">P75+P71+P67+P63+P59</f>
        <v>0</v>
      </c>
      <c r="Q79" s="190">
        <f t="shared" si="229"/>
        <v>0</v>
      </c>
      <c r="R79" s="189"/>
      <c r="S79" s="172">
        <f t="shared" ref="S79:T79" si="230">S75+S71+S67+S63+S59</f>
        <v>0</v>
      </c>
      <c r="T79" s="190">
        <f t="shared" si="230"/>
        <v>0</v>
      </c>
      <c r="U79" s="189"/>
      <c r="V79" s="172">
        <f t="shared" ref="V79:X79" si="231">V75+V71+V67+V63+V59</f>
        <v>0</v>
      </c>
      <c r="W79" s="191">
        <f t="shared" si="231"/>
        <v>0</v>
      </c>
      <c r="X79" s="205">
        <f t="shared" si="231"/>
        <v>0</v>
      </c>
      <c r="Y79" s="206">
        <f t="shared" si="160"/>
        <v>0</v>
      </c>
      <c r="Z79" s="206" t="e">
        <f t="shared" si="161"/>
        <v>#DIV/0!</v>
      </c>
      <c r="AA79" s="177"/>
      <c r="AB79" s="7"/>
      <c r="AC79" s="7"/>
      <c r="AD79" s="7"/>
      <c r="AE79" s="7"/>
      <c r="AF79" s="7"/>
      <c r="AG79" s="7"/>
    </row>
    <row r="80" spans="1:33" ht="30" customHeight="1">
      <c r="A80" s="207" t="s">
        <v>68</v>
      </c>
      <c r="B80" s="208">
        <v>5</v>
      </c>
      <c r="C80" s="209" t="s">
        <v>179</v>
      </c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210"/>
      <c r="Z80" s="106"/>
      <c r="AA80" s="107"/>
      <c r="AB80" s="7"/>
      <c r="AC80" s="7"/>
      <c r="AD80" s="7"/>
      <c r="AE80" s="7"/>
      <c r="AF80" s="7"/>
      <c r="AG80" s="7"/>
    </row>
    <row r="81" spans="1:33" ht="30" customHeight="1">
      <c r="A81" s="108" t="s">
        <v>70</v>
      </c>
      <c r="B81" s="155" t="s">
        <v>180</v>
      </c>
      <c r="C81" s="140" t="s">
        <v>181</v>
      </c>
      <c r="D81" s="141"/>
      <c r="E81" s="142">
        <f>SUM(E82:E84)</f>
        <v>0</v>
      </c>
      <c r="F81" s="143"/>
      <c r="G81" s="144">
        <f t="shared" ref="G81:H81" si="232">SUM(G82:G84)</f>
        <v>0</v>
      </c>
      <c r="H81" s="142">
        <f t="shared" si="232"/>
        <v>0</v>
      </c>
      <c r="I81" s="143"/>
      <c r="J81" s="144">
        <f t="shared" ref="J81:K81" si="233">SUM(J82:J84)</f>
        <v>0</v>
      </c>
      <c r="K81" s="142">
        <f t="shared" si="233"/>
        <v>0</v>
      </c>
      <c r="L81" s="143"/>
      <c r="M81" s="144">
        <f t="shared" ref="M81:N81" si="234">SUM(M82:M84)</f>
        <v>0</v>
      </c>
      <c r="N81" s="142">
        <f t="shared" si="234"/>
        <v>0</v>
      </c>
      <c r="O81" s="143"/>
      <c r="P81" s="144">
        <f t="shared" ref="P81:Q81" si="235">SUM(P82:P84)</f>
        <v>0</v>
      </c>
      <c r="Q81" s="142">
        <f t="shared" si="235"/>
        <v>0</v>
      </c>
      <c r="R81" s="143"/>
      <c r="S81" s="144">
        <f t="shared" ref="S81:T81" si="236">SUM(S82:S84)</f>
        <v>0</v>
      </c>
      <c r="T81" s="142">
        <f t="shared" si="236"/>
        <v>0</v>
      </c>
      <c r="U81" s="143"/>
      <c r="V81" s="144">
        <f t="shared" ref="V81:X81" si="237">SUM(V82:V84)</f>
        <v>0</v>
      </c>
      <c r="W81" s="211">
        <f t="shared" si="237"/>
        <v>0</v>
      </c>
      <c r="X81" s="211">
        <f t="shared" si="237"/>
        <v>0</v>
      </c>
      <c r="Y81" s="211">
        <f t="shared" ref="Y81:Y93" si="238">W81-X81</f>
        <v>0</v>
      </c>
      <c r="Z81" s="116" t="e">
        <f t="shared" ref="Z81:Z93" si="239">Y81/W81</f>
        <v>#DIV/0!</v>
      </c>
      <c r="AA81" s="146"/>
      <c r="AB81" s="131"/>
      <c r="AC81" s="131"/>
      <c r="AD81" s="131"/>
      <c r="AE81" s="131"/>
      <c r="AF81" s="131"/>
      <c r="AG81" s="131"/>
    </row>
    <row r="82" spans="1:33" ht="30" customHeight="1">
      <c r="A82" s="119" t="s">
        <v>73</v>
      </c>
      <c r="B82" s="120" t="s">
        <v>182</v>
      </c>
      <c r="C82" s="212" t="s">
        <v>183</v>
      </c>
      <c r="D82" s="202" t="s">
        <v>184</v>
      </c>
      <c r="E82" s="123"/>
      <c r="F82" s="124"/>
      <c r="G82" s="125">
        <f t="shared" ref="G82:G84" si="240">E82*F82</f>
        <v>0</v>
      </c>
      <c r="H82" s="123"/>
      <c r="I82" s="124"/>
      <c r="J82" s="125">
        <f t="shared" ref="J82:J84" si="241">H82*I82</f>
        <v>0</v>
      </c>
      <c r="K82" s="123"/>
      <c r="L82" s="124"/>
      <c r="M82" s="125">
        <f t="shared" ref="M82:M84" si="242">K82*L82</f>
        <v>0</v>
      </c>
      <c r="N82" s="123"/>
      <c r="O82" s="124"/>
      <c r="P82" s="125">
        <f t="shared" ref="P82:P84" si="243">N82*O82</f>
        <v>0</v>
      </c>
      <c r="Q82" s="123"/>
      <c r="R82" s="124"/>
      <c r="S82" s="125">
        <f t="shared" ref="S82:S84" si="244">Q82*R82</f>
        <v>0</v>
      </c>
      <c r="T82" s="123"/>
      <c r="U82" s="124"/>
      <c r="V82" s="125">
        <f t="shared" ref="V82:V84" si="245">T82*U82</f>
        <v>0</v>
      </c>
      <c r="W82" s="126">
        <f t="shared" ref="W82:W84" si="246">G82+M82+S82</f>
        <v>0</v>
      </c>
      <c r="X82" s="127">
        <f t="shared" ref="X82:X84" si="247">J82+P82+V82</f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>
      <c r="A83" s="119" t="s">
        <v>73</v>
      </c>
      <c r="B83" s="120" t="s">
        <v>185</v>
      </c>
      <c r="C83" s="212" t="s">
        <v>183</v>
      </c>
      <c r="D83" s="202" t="s">
        <v>184</v>
      </c>
      <c r="E83" s="123"/>
      <c r="F83" s="124"/>
      <c r="G83" s="125">
        <f t="shared" si="240"/>
        <v>0</v>
      </c>
      <c r="H83" s="123"/>
      <c r="I83" s="124"/>
      <c r="J83" s="125">
        <f t="shared" si="241"/>
        <v>0</v>
      </c>
      <c r="K83" s="123"/>
      <c r="L83" s="124"/>
      <c r="M83" s="125">
        <f t="shared" si="242"/>
        <v>0</v>
      </c>
      <c r="N83" s="123"/>
      <c r="O83" s="124"/>
      <c r="P83" s="125">
        <f t="shared" si="243"/>
        <v>0</v>
      </c>
      <c r="Q83" s="123"/>
      <c r="R83" s="124"/>
      <c r="S83" s="125">
        <f t="shared" si="244"/>
        <v>0</v>
      </c>
      <c r="T83" s="123"/>
      <c r="U83" s="124"/>
      <c r="V83" s="125">
        <f t="shared" si="245"/>
        <v>0</v>
      </c>
      <c r="W83" s="126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>
      <c r="A84" s="132" t="s">
        <v>73</v>
      </c>
      <c r="B84" s="133" t="s">
        <v>186</v>
      </c>
      <c r="C84" s="212" t="s">
        <v>183</v>
      </c>
      <c r="D84" s="204" t="s">
        <v>184</v>
      </c>
      <c r="E84" s="135"/>
      <c r="F84" s="136"/>
      <c r="G84" s="137">
        <f t="shared" si="240"/>
        <v>0</v>
      </c>
      <c r="H84" s="135"/>
      <c r="I84" s="136"/>
      <c r="J84" s="137">
        <f t="shared" si="241"/>
        <v>0</v>
      </c>
      <c r="K84" s="135"/>
      <c r="L84" s="136"/>
      <c r="M84" s="137">
        <f t="shared" si="242"/>
        <v>0</v>
      </c>
      <c r="N84" s="135"/>
      <c r="O84" s="136"/>
      <c r="P84" s="137">
        <f t="shared" si="243"/>
        <v>0</v>
      </c>
      <c r="Q84" s="135"/>
      <c r="R84" s="136"/>
      <c r="S84" s="137">
        <f t="shared" si="244"/>
        <v>0</v>
      </c>
      <c r="T84" s="135"/>
      <c r="U84" s="136"/>
      <c r="V84" s="137">
        <f t="shared" si="245"/>
        <v>0</v>
      </c>
      <c r="W84" s="138">
        <f t="shared" si="246"/>
        <v>0</v>
      </c>
      <c r="X84" s="127">
        <f t="shared" si="247"/>
        <v>0</v>
      </c>
      <c r="Y84" s="127">
        <f t="shared" si="238"/>
        <v>0</v>
      </c>
      <c r="Z84" s="128" t="e">
        <f t="shared" si="239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customHeight="1">
      <c r="A85" s="108" t="s">
        <v>70</v>
      </c>
      <c r="B85" s="155" t="s">
        <v>187</v>
      </c>
      <c r="C85" s="140" t="s">
        <v>188</v>
      </c>
      <c r="D85" s="213"/>
      <c r="E85" s="214">
        <f>SUM(E86:E88)</f>
        <v>0</v>
      </c>
      <c r="F85" s="143"/>
      <c r="G85" s="144">
        <f t="shared" ref="G85:H85" si="248">SUM(G86:G88)</f>
        <v>0</v>
      </c>
      <c r="H85" s="214">
        <f t="shared" si="248"/>
        <v>0</v>
      </c>
      <c r="I85" s="143"/>
      <c r="J85" s="144">
        <f t="shared" ref="J85:K85" si="249">SUM(J86:J88)</f>
        <v>0</v>
      </c>
      <c r="K85" s="214">
        <f t="shared" si="249"/>
        <v>0</v>
      </c>
      <c r="L85" s="143"/>
      <c r="M85" s="144">
        <f t="shared" ref="M85:N85" si="250">SUM(M86:M88)</f>
        <v>0</v>
      </c>
      <c r="N85" s="214">
        <f t="shared" si="250"/>
        <v>0</v>
      </c>
      <c r="O85" s="143"/>
      <c r="P85" s="144">
        <f t="shared" ref="P85:Q85" si="251">SUM(P86:P88)</f>
        <v>0</v>
      </c>
      <c r="Q85" s="214">
        <f t="shared" si="251"/>
        <v>0</v>
      </c>
      <c r="R85" s="143"/>
      <c r="S85" s="144">
        <f t="shared" ref="S85:T85" si="252">SUM(S86:S88)</f>
        <v>0</v>
      </c>
      <c r="T85" s="214">
        <f t="shared" si="252"/>
        <v>0</v>
      </c>
      <c r="U85" s="143"/>
      <c r="V85" s="144">
        <f t="shared" ref="V85:X85" si="253">SUM(V86:V88)</f>
        <v>0</v>
      </c>
      <c r="W85" s="211">
        <f t="shared" si="253"/>
        <v>0</v>
      </c>
      <c r="X85" s="211">
        <f t="shared" si="253"/>
        <v>0</v>
      </c>
      <c r="Y85" s="211">
        <f t="shared" si="238"/>
        <v>0</v>
      </c>
      <c r="Z85" s="211" t="e">
        <f t="shared" si="239"/>
        <v>#DIV/0!</v>
      </c>
      <c r="AA85" s="146"/>
      <c r="AB85" s="131"/>
      <c r="AC85" s="131"/>
      <c r="AD85" s="131"/>
      <c r="AE85" s="131"/>
      <c r="AF85" s="131"/>
      <c r="AG85" s="131"/>
    </row>
    <row r="86" spans="1:33" ht="30" customHeight="1">
      <c r="A86" s="119" t="s">
        <v>73</v>
      </c>
      <c r="B86" s="120" t="s">
        <v>189</v>
      </c>
      <c r="C86" s="212" t="s">
        <v>190</v>
      </c>
      <c r="D86" s="215" t="s">
        <v>107</v>
      </c>
      <c r="E86" s="123"/>
      <c r="F86" s="124"/>
      <c r="G86" s="125">
        <f t="shared" ref="G86:G88" si="254">E86*F86</f>
        <v>0</v>
      </c>
      <c r="H86" s="123"/>
      <c r="I86" s="124"/>
      <c r="J86" s="125">
        <f t="shared" ref="J86:J88" si="255">H86*I86</f>
        <v>0</v>
      </c>
      <c r="K86" s="123"/>
      <c r="L86" s="124"/>
      <c r="M86" s="125">
        <f t="shared" ref="M86:M88" si="256">K86*L86</f>
        <v>0</v>
      </c>
      <c r="N86" s="123"/>
      <c r="O86" s="124"/>
      <c r="P86" s="125">
        <f t="shared" ref="P86:P88" si="257">N86*O86</f>
        <v>0</v>
      </c>
      <c r="Q86" s="123"/>
      <c r="R86" s="124"/>
      <c r="S86" s="125">
        <f t="shared" ref="S86:S88" si="258">Q86*R86</f>
        <v>0</v>
      </c>
      <c r="T86" s="123"/>
      <c r="U86" s="124"/>
      <c r="V86" s="125">
        <f t="shared" ref="V86:V88" si="259">T86*U86</f>
        <v>0</v>
      </c>
      <c r="W86" s="126">
        <f t="shared" ref="W86:W88" si="260">G86+M86+S86</f>
        <v>0</v>
      </c>
      <c r="X86" s="127">
        <f t="shared" ref="X86:X88" si="261">J86+P86+V86</f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>
      <c r="A87" s="119" t="s">
        <v>73</v>
      </c>
      <c r="B87" s="120" t="s">
        <v>191</v>
      </c>
      <c r="C87" s="187" t="s">
        <v>190</v>
      </c>
      <c r="D87" s="202" t="s">
        <v>107</v>
      </c>
      <c r="E87" s="123"/>
      <c r="F87" s="124"/>
      <c r="G87" s="125">
        <f t="shared" si="254"/>
        <v>0</v>
      </c>
      <c r="H87" s="123"/>
      <c r="I87" s="124"/>
      <c r="J87" s="125">
        <f t="shared" si="255"/>
        <v>0</v>
      </c>
      <c r="K87" s="123"/>
      <c r="L87" s="124"/>
      <c r="M87" s="125">
        <f t="shared" si="256"/>
        <v>0</v>
      </c>
      <c r="N87" s="123"/>
      <c r="O87" s="124"/>
      <c r="P87" s="125">
        <f t="shared" si="257"/>
        <v>0</v>
      </c>
      <c r="Q87" s="123"/>
      <c r="R87" s="124"/>
      <c r="S87" s="125">
        <f t="shared" si="258"/>
        <v>0</v>
      </c>
      <c r="T87" s="123"/>
      <c r="U87" s="124"/>
      <c r="V87" s="125">
        <f t="shared" si="259"/>
        <v>0</v>
      </c>
      <c r="W87" s="126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>
      <c r="A88" s="132" t="s">
        <v>73</v>
      </c>
      <c r="B88" s="133" t="s">
        <v>192</v>
      </c>
      <c r="C88" s="163" t="s">
        <v>190</v>
      </c>
      <c r="D88" s="204" t="s">
        <v>107</v>
      </c>
      <c r="E88" s="135"/>
      <c r="F88" s="136"/>
      <c r="G88" s="137">
        <f t="shared" si="254"/>
        <v>0</v>
      </c>
      <c r="H88" s="135"/>
      <c r="I88" s="136"/>
      <c r="J88" s="137">
        <f t="shared" si="255"/>
        <v>0</v>
      </c>
      <c r="K88" s="135"/>
      <c r="L88" s="136"/>
      <c r="M88" s="137">
        <f t="shared" si="256"/>
        <v>0</v>
      </c>
      <c r="N88" s="135"/>
      <c r="O88" s="136"/>
      <c r="P88" s="137">
        <f t="shared" si="257"/>
        <v>0</v>
      </c>
      <c r="Q88" s="135"/>
      <c r="R88" s="136"/>
      <c r="S88" s="137">
        <f t="shared" si="258"/>
        <v>0</v>
      </c>
      <c r="T88" s="135"/>
      <c r="U88" s="136"/>
      <c r="V88" s="137">
        <f t="shared" si="259"/>
        <v>0</v>
      </c>
      <c r="W88" s="138">
        <f t="shared" si="260"/>
        <v>0</v>
      </c>
      <c r="X88" s="127">
        <f t="shared" si="261"/>
        <v>0</v>
      </c>
      <c r="Y88" s="127">
        <f t="shared" si="238"/>
        <v>0</v>
      </c>
      <c r="Z88" s="128" t="e">
        <f t="shared" si="239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>
      <c r="A89" s="108" t="s">
        <v>70</v>
      </c>
      <c r="B89" s="155" t="s">
        <v>193</v>
      </c>
      <c r="C89" s="216" t="s">
        <v>194</v>
      </c>
      <c r="D89" s="217"/>
      <c r="E89" s="214">
        <f>SUM(E90:E92)</f>
        <v>0</v>
      </c>
      <c r="F89" s="143"/>
      <c r="G89" s="144">
        <f t="shared" ref="G89:H89" si="262">SUM(G90:G92)</f>
        <v>0</v>
      </c>
      <c r="H89" s="214">
        <f t="shared" si="262"/>
        <v>0</v>
      </c>
      <c r="I89" s="143"/>
      <c r="J89" s="144">
        <f t="shared" ref="J89:K89" si="263">SUM(J90:J92)</f>
        <v>0</v>
      </c>
      <c r="K89" s="214">
        <f t="shared" si="263"/>
        <v>0</v>
      </c>
      <c r="L89" s="143"/>
      <c r="M89" s="144">
        <f t="shared" ref="M89:N89" si="264">SUM(M90:M92)</f>
        <v>0</v>
      </c>
      <c r="N89" s="214">
        <f t="shared" si="264"/>
        <v>0</v>
      </c>
      <c r="O89" s="143"/>
      <c r="P89" s="144">
        <f t="shared" ref="P89:Q89" si="265">SUM(P90:P92)</f>
        <v>0</v>
      </c>
      <c r="Q89" s="214">
        <f t="shared" si="265"/>
        <v>0</v>
      </c>
      <c r="R89" s="143"/>
      <c r="S89" s="144">
        <f t="shared" ref="S89:T89" si="266">SUM(S90:S92)</f>
        <v>0</v>
      </c>
      <c r="T89" s="214">
        <f t="shared" si="266"/>
        <v>0</v>
      </c>
      <c r="U89" s="143"/>
      <c r="V89" s="144">
        <f t="shared" ref="V89:X89" si="267">SUM(V90:V92)</f>
        <v>0</v>
      </c>
      <c r="W89" s="211">
        <f t="shared" si="267"/>
        <v>0</v>
      </c>
      <c r="X89" s="211">
        <f t="shared" si="267"/>
        <v>0</v>
      </c>
      <c r="Y89" s="211">
        <f t="shared" si="238"/>
        <v>0</v>
      </c>
      <c r="Z89" s="211" t="e">
        <f t="shared" si="239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customHeight="1">
      <c r="A90" s="119" t="s">
        <v>73</v>
      </c>
      <c r="B90" s="120" t="s">
        <v>195</v>
      </c>
      <c r="C90" s="218" t="s">
        <v>113</v>
      </c>
      <c r="D90" s="219" t="s">
        <v>114</v>
      </c>
      <c r="E90" s="123"/>
      <c r="F90" s="124"/>
      <c r="G90" s="125">
        <f t="shared" ref="G90:G92" si="268">E90*F90</f>
        <v>0</v>
      </c>
      <c r="H90" s="123"/>
      <c r="I90" s="124"/>
      <c r="J90" s="125">
        <f t="shared" ref="J90:J92" si="269">H90*I90</f>
        <v>0</v>
      </c>
      <c r="K90" s="123"/>
      <c r="L90" s="124"/>
      <c r="M90" s="125">
        <f t="shared" ref="M90:M92" si="270">K90*L90</f>
        <v>0</v>
      </c>
      <c r="N90" s="123"/>
      <c r="O90" s="124"/>
      <c r="P90" s="125">
        <f t="shared" ref="P90:P92" si="271">N90*O90</f>
        <v>0</v>
      </c>
      <c r="Q90" s="123"/>
      <c r="R90" s="124"/>
      <c r="S90" s="125">
        <f t="shared" ref="S90:S92" si="272">Q90*R90</f>
        <v>0</v>
      </c>
      <c r="T90" s="123"/>
      <c r="U90" s="124"/>
      <c r="V90" s="125">
        <f t="shared" ref="V90:V92" si="273">T90*U90</f>
        <v>0</v>
      </c>
      <c r="W90" s="126">
        <f t="shared" ref="W90:W92" si="274">G90+M90+S90</f>
        <v>0</v>
      </c>
      <c r="X90" s="127">
        <f t="shared" ref="X90:X92" si="275">J90+P90+V90</f>
        <v>0</v>
      </c>
      <c r="Y90" s="127">
        <f t="shared" si="238"/>
        <v>0</v>
      </c>
      <c r="Z90" s="128" t="e">
        <f t="shared" si="239"/>
        <v>#DIV/0!</v>
      </c>
      <c r="AA90" s="129"/>
      <c r="AB90" s="130"/>
      <c r="AC90" s="131"/>
      <c r="AD90" s="131"/>
      <c r="AE90" s="131"/>
      <c r="AF90" s="131"/>
      <c r="AG90" s="131"/>
    </row>
    <row r="91" spans="1:33" ht="30" customHeight="1">
      <c r="A91" s="119" t="s">
        <v>73</v>
      </c>
      <c r="B91" s="120" t="s">
        <v>196</v>
      </c>
      <c r="C91" s="218" t="s">
        <v>113</v>
      </c>
      <c r="D91" s="219" t="s">
        <v>114</v>
      </c>
      <c r="E91" s="123"/>
      <c r="F91" s="124"/>
      <c r="G91" s="125">
        <f t="shared" si="268"/>
        <v>0</v>
      </c>
      <c r="H91" s="123"/>
      <c r="I91" s="124"/>
      <c r="J91" s="125">
        <f t="shared" si="269"/>
        <v>0</v>
      </c>
      <c r="K91" s="123"/>
      <c r="L91" s="124"/>
      <c r="M91" s="125">
        <f t="shared" si="270"/>
        <v>0</v>
      </c>
      <c r="N91" s="123"/>
      <c r="O91" s="124"/>
      <c r="P91" s="125">
        <f t="shared" si="271"/>
        <v>0</v>
      </c>
      <c r="Q91" s="123"/>
      <c r="R91" s="124"/>
      <c r="S91" s="125">
        <f t="shared" si="272"/>
        <v>0</v>
      </c>
      <c r="T91" s="123"/>
      <c r="U91" s="124"/>
      <c r="V91" s="125">
        <f t="shared" si="273"/>
        <v>0</v>
      </c>
      <c r="W91" s="126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>
      <c r="A92" s="132" t="s">
        <v>73</v>
      </c>
      <c r="B92" s="133" t="s">
        <v>197</v>
      </c>
      <c r="C92" s="220" t="s">
        <v>113</v>
      </c>
      <c r="D92" s="219" t="s">
        <v>114</v>
      </c>
      <c r="E92" s="149"/>
      <c r="F92" s="150"/>
      <c r="G92" s="151">
        <f t="shared" si="268"/>
        <v>0</v>
      </c>
      <c r="H92" s="149"/>
      <c r="I92" s="150"/>
      <c r="J92" s="151">
        <f t="shared" si="269"/>
        <v>0</v>
      </c>
      <c r="K92" s="149"/>
      <c r="L92" s="150"/>
      <c r="M92" s="151">
        <f t="shared" si="270"/>
        <v>0</v>
      </c>
      <c r="N92" s="149"/>
      <c r="O92" s="150"/>
      <c r="P92" s="151">
        <f t="shared" si="271"/>
        <v>0</v>
      </c>
      <c r="Q92" s="149"/>
      <c r="R92" s="150"/>
      <c r="S92" s="151">
        <f t="shared" si="272"/>
        <v>0</v>
      </c>
      <c r="T92" s="149"/>
      <c r="U92" s="150"/>
      <c r="V92" s="151">
        <f t="shared" si="273"/>
        <v>0</v>
      </c>
      <c r="W92" s="138">
        <f t="shared" si="274"/>
        <v>0</v>
      </c>
      <c r="X92" s="127">
        <f t="shared" si="275"/>
        <v>0</v>
      </c>
      <c r="Y92" s="127">
        <f t="shared" si="238"/>
        <v>0</v>
      </c>
      <c r="Z92" s="128" t="e">
        <f t="shared" si="239"/>
        <v>#DIV/0!</v>
      </c>
      <c r="AA92" s="152"/>
      <c r="AB92" s="131"/>
      <c r="AC92" s="131"/>
      <c r="AD92" s="131"/>
      <c r="AE92" s="131"/>
      <c r="AF92" s="131"/>
      <c r="AG92" s="131"/>
    </row>
    <row r="93" spans="1:33" ht="39.75" customHeight="1">
      <c r="A93" s="392" t="s">
        <v>198</v>
      </c>
      <c r="B93" s="374"/>
      <c r="C93" s="374"/>
      <c r="D93" s="375"/>
      <c r="E93" s="189"/>
      <c r="F93" s="189"/>
      <c r="G93" s="172">
        <f>G81+G85+G89</f>
        <v>0</v>
      </c>
      <c r="H93" s="189"/>
      <c r="I93" s="189"/>
      <c r="J93" s="172">
        <f>J81+J85+J89</f>
        <v>0</v>
      </c>
      <c r="K93" s="189"/>
      <c r="L93" s="189"/>
      <c r="M93" s="172">
        <f>M81+M85+M89</f>
        <v>0</v>
      </c>
      <c r="N93" s="189"/>
      <c r="O93" s="189"/>
      <c r="P93" s="172">
        <f>P81+P85+P89</f>
        <v>0</v>
      </c>
      <c r="Q93" s="189"/>
      <c r="R93" s="189"/>
      <c r="S93" s="172">
        <f>S81+S85+S89</f>
        <v>0</v>
      </c>
      <c r="T93" s="189"/>
      <c r="U93" s="189"/>
      <c r="V93" s="172">
        <f t="shared" ref="V93:X93" si="276">V81+V85+V89</f>
        <v>0</v>
      </c>
      <c r="W93" s="191">
        <f t="shared" si="276"/>
        <v>0</v>
      </c>
      <c r="X93" s="191">
        <f t="shared" si="276"/>
        <v>0</v>
      </c>
      <c r="Y93" s="191">
        <f t="shared" si="238"/>
        <v>0</v>
      </c>
      <c r="Z93" s="191" t="e">
        <f t="shared" si="239"/>
        <v>#DIV/0!</v>
      </c>
      <c r="AA93" s="177"/>
      <c r="AB93" s="5"/>
      <c r="AC93" s="7"/>
      <c r="AD93" s="7"/>
      <c r="AE93" s="7"/>
      <c r="AF93" s="7"/>
      <c r="AG93" s="7"/>
    </row>
    <row r="94" spans="1:33" ht="30" customHeight="1">
      <c r="A94" s="178" t="s">
        <v>68</v>
      </c>
      <c r="B94" s="179">
        <v>6</v>
      </c>
      <c r="C94" s="180" t="s">
        <v>199</v>
      </c>
      <c r="D94" s="181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106"/>
      <c r="Y94" s="210"/>
      <c r="Z94" s="106"/>
      <c r="AA94" s="107"/>
      <c r="AB94" s="7"/>
      <c r="AC94" s="7"/>
      <c r="AD94" s="7"/>
      <c r="AE94" s="7"/>
      <c r="AF94" s="7"/>
      <c r="AG94" s="7"/>
    </row>
    <row r="95" spans="1:33" ht="30" customHeight="1">
      <c r="A95" s="108" t="s">
        <v>70</v>
      </c>
      <c r="B95" s="155" t="s">
        <v>200</v>
      </c>
      <c r="C95" s="221" t="s">
        <v>201</v>
      </c>
      <c r="D95" s="111"/>
      <c r="E95" s="112">
        <f>SUM(E96:E106)</f>
        <v>309</v>
      </c>
      <c r="F95" s="113"/>
      <c r="G95" s="114">
        <f>SUM(G96:G106)</f>
        <v>55790</v>
      </c>
      <c r="H95" s="112">
        <f>SUM(H96:H106)</f>
        <v>309</v>
      </c>
      <c r="I95" s="113"/>
      <c r="J95" s="114">
        <f>SUM(J96:J106)</f>
        <v>55340</v>
      </c>
      <c r="K95" s="112">
        <f>SUM(K96:K106)</f>
        <v>0</v>
      </c>
      <c r="L95" s="113"/>
      <c r="M95" s="114">
        <f>SUM(M96:M106)</f>
        <v>0</v>
      </c>
      <c r="N95" s="112">
        <f>SUM(N96:N106)</f>
        <v>0</v>
      </c>
      <c r="O95" s="113"/>
      <c r="P95" s="114">
        <f>SUM(P96:P106)</f>
        <v>0</v>
      </c>
      <c r="Q95" s="112">
        <f>SUM(Q96:Q106)</f>
        <v>0</v>
      </c>
      <c r="R95" s="113"/>
      <c r="S95" s="114">
        <f>SUM(S96:S106)</f>
        <v>0</v>
      </c>
      <c r="T95" s="112">
        <f>SUM(T96:T106)</f>
        <v>0</v>
      </c>
      <c r="U95" s="113"/>
      <c r="V95" s="114">
        <f>SUM(V96:V106)</f>
        <v>0</v>
      </c>
      <c r="W95" s="114">
        <f>SUM(W96:W106)</f>
        <v>55790</v>
      </c>
      <c r="X95" s="114">
        <f>SUM(X96:X106)</f>
        <v>55340</v>
      </c>
      <c r="Y95" s="114">
        <f t="shared" ref="Y95:Y115" si="277">W95-X95</f>
        <v>450</v>
      </c>
      <c r="Z95" s="116">
        <f t="shared" ref="Z95:Z115" si="278">Y95/W95</f>
        <v>8.0659616418713026E-3</v>
      </c>
      <c r="AA95" s="117"/>
      <c r="AB95" s="118"/>
      <c r="AC95" s="118"/>
      <c r="AD95" s="118"/>
      <c r="AE95" s="118"/>
      <c r="AF95" s="118"/>
      <c r="AG95" s="118"/>
    </row>
    <row r="96" spans="1:33" ht="30" customHeight="1">
      <c r="A96" s="119" t="s">
        <v>73</v>
      </c>
      <c r="B96" s="120" t="s">
        <v>202</v>
      </c>
      <c r="C96" s="187" t="s">
        <v>345</v>
      </c>
      <c r="D96" s="122" t="s">
        <v>107</v>
      </c>
      <c r="E96" s="123">
        <v>20</v>
      </c>
      <c r="F96" s="124">
        <v>500</v>
      </c>
      <c r="G96" s="125">
        <f t="shared" ref="G96:G106" si="279">E96*F96</f>
        <v>10000</v>
      </c>
      <c r="H96" s="123">
        <v>20</v>
      </c>
      <c r="I96" s="124">
        <v>170</v>
      </c>
      <c r="J96" s="125">
        <f t="shared" ref="J96:J106" si="280">H96*I96</f>
        <v>3400</v>
      </c>
      <c r="K96" s="123"/>
      <c r="L96" s="124"/>
      <c r="M96" s="125">
        <f t="shared" ref="M96:M106" si="281">K96*L96</f>
        <v>0</v>
      </c>
      <c r="N96" s="123"/>
      <c r="O96" s="124"/>
      <c r="P96" s="125">
        <f t="shared" ref="P96:P106" si="282">N96*O96</f>
        <v>0</v>
      </c>
      <c r="Q96" s="123"/>
      <c r="R96" s="124"/>
      <c r="S96" s="125">
        <f t="shared" ref="S96:S106" si="283">Q96*R96</f>
        <v>0</v>
      </c>
      <c r="T96" s="123"/>
      <c r="U96" s="124"/>
      <c r="V96" s="125">
        <f t="shared" ref="V96:V106" si="284">T96*U96</f>
        <v>0</v>
      </c>
      <c r="W96" s="126">
        <f t="shared" ref="W96:W106" si="285">G96+M96+S96</f>
        <v>10000</v>
      </c>
      <c r="X96" s="127">
        <f t="shared" ref="X96:X106" si="286">J96+P96+V96</f>
        <v>3400</v>
      </c>
      <c r="Y96" s="127">
        <f t="shared" si="277"/>
        <v>6600</v>
      </c>
      <c r="Z96" s="128">
        <f t="shared" si="278"/>
        <v>0.66</v>
      </c>
      <c r="AA96" s="129"/>
      <c r="AB96" s="131"/>
      <c r="AC96" s="131"/>
      <c r="AD96" s="131"/>
      <c r="AE96" s="131"/>
      <c r="AF96" s="131"/>
      <c r="AG96" s="131"/>
    </row>
    <row r="97" spans="1:33" s="349" customFormat="1" ht="30" customHeight="1">
      <c r="A97" s="119" t="s">
        <v>73</v>
      </c>
      <c r="B97" s="120" t="s">
        <v>204</v>
      </c>
      <c r="C97" s="187" t="s">
        <v>354</v>
      </c>
      <c r="D97" s="122" t="s">
        <v>107</v>
      </c>
      <c r="E97" s="123">
        <v>70</v>
      </c>
      <c r="F97" s="124">
        <v>50</v>
      </c>
      <c r="G97" s="125">
        <f t="shared" si="279"/>
        <v>3500</v>
      </c>
      <c r="H97" s="123">
        <v>70</v>
      </c>
      <c r="I97" s="124">
        <v>40</v>
      </c>
      <c r="J97" s="125">
        <f t="shared" si="280"/>
        <v>2800</v>
      </c>
      <c r="K97" s="123"/>
      <c r="L97" s="124"/>
      <c r="M97" s="125">
        <f t="shared" si="281"/>
        <v>0</v>
      </c>
      <c r="N97" s="123"/>
      <c r="O97" s="124"/>
      <c r="P97" s="125">
        <f t="shared" si="282"/>
        <v>0</v>
      </c>
      <c r="Q97" s="123"/>
      <c r="R97" s="124"/>
      <c r="S97" s="125">
        <f t="shared" si="283"/>
        <v>0</v>
      </c>
      <c r="T97" s="123"/>
      <c r="U97" s="124"/>
      <c r="V97" s="125">
        <f t="shared" si="284"/>
        <v>0</v>
      </c>
      <c r="W97" s="126">
        <f t="shared" si="285"/>
        <v>3500</v>
      </c>
      <c r="X97" s="127">
        <f t="shared" si="286"/>
        <v>2800</v>
      </c>
      <c r="Y97" s="127">
        <f t="shared" si="277"/>
        <v>700</v>
      </c>
      <c r="Z97" s="128">
        <f t="shared" si="278"/>
        <v>0.2</v>
      </c>
      <c r="AA97" s="129"/>
      <c r="AB97" s="131"/>
      <c r="AC97" s="131"/>
      <c r="AD97" s="131"/>
      <c r="AE97" s="131"/>
      <c r="AF97" s="131"/>
      <c r="AG97" s="131"/>
    </row>
    <row r="98" spans="1:33" s="349" customFormat="1" ht="30" customHeight="1">
      <c r="A98" s="119" t="s">
        <v>73</v>
      </c>
      <c r="B98" s="120" t="s">
        <v>205</v>
      </c>
      <c r="C98" s="187" t="s">
        <v>355</v>
      </c>
      <c r="D98" s="122" t="s">
        <v>107</v>
      </c>
      <c r="E98" s="123">
        <v>17</v>
      </c>
      <c r="F98" s="124">
        <v>700</v>
      </c>
      <c r="G98" s="125">
        <f t="shared" si="279"/>
        <v>11900</v>
      </c>
      <c r="H98" s="123">
        <v>17</v>
      </c>
      <c r="I98" s="124">
        <v>540</v>
      </c>
      <c r="J98" s="125">
        <f t="shared" si="280"/>
        <v>9180</v>
      </c>
      <c r="K98" s="123"/>
      <c r="L98" s="124"/>
      <c r="M98" s="125">
        <f t="shared" si="281"/>
        <v>0</v>
      </c>
      <c r="N98" s="123"/>
      <c r="O98" s="124"/>
      <c r="P98" s="125">
        <f t="shared" si="282"/>
        <v>0</v>
      </c>
      <c r="Q98" s="123"/>
      <c r="R98" s="124"/>
      <c r="S98" s="125">
        <f t="shared" si="283"/>
        <v>0</v>
      </c>
      <c r="T98" s="123"/>
      <c r="U98" s="124"/>
      <c r="V98" s="125">
        <f t="shared" si="284"/>
        <v>0</v>
      </c>
      <c r="W98" s="126">
        <f t="shared" si="285"/>
        <v>11900</v>
      </c>
      <c r="X98" s="127">
        <f t="shared" si="286"/>
        <v>9180</v>
      </c>
      <c r="Y98" s="127">
        <f t="shared" si="277"/>
        <v>2720</v>
      </c>
      <c r="Z98" s="128">
        <f t="shared" si="278"/>
        <v>0.22857142857142856</v>
      </c>
      <c r="AA98" s="129"/>
      <c r="AB98" s="131"/>
      <c r="AC98" s="131"/>
      <c r="AD98" s="131"/>
      <c r="AE98" s="131"/>
      <c r="AF98" s="131"/>
      <c r="AG98" s="131"/>
    </row>
    <row r="99" spans="1:33" s="349" customFormat="1" ht="30" customHeight="1">
      <c r="A99" s="119" t="s">
        <v>73</v>
      </c>
      <c r="B99" s="120" t="s">
        <v>346</v>
      </c>
      <c r="C99" s="187" t="s">
        <v>356</v>
      </c>
      <c r="D99" s="122" t="s">
        <v>107</v>
      </c>
      <c r="E99" s="123">
        <v>20</v>
      </c>
      <c r="F99" s="124">
        <v>700</v>
      </c>
      <c r="G99" s="125">
        <f t="shared" si="279"/>
        <v>14000</v>
      </c>
      <c r="H99" s="123">
        <v>20</v>
      </c>
      <c r="I99" s="124">
        <v>1230</v>
      </c>
      <c r="J99" s="125">
        <f t="shared" si="280"/>
        <v>24600</v>
      </c>
      <c r="K99" s="123"/>
      <c r="L99" s="124"/>
      <c r="M99" s="125">
        <f t="shared" si="281"/>
        <v>0</v>
      </c>
      <c r="N99" s="123"/>
      <c r="O99" s="124"/>
      <c r="P99" s="125">
        <f t="shared" si="282"/>
        <v>0</v>
      </c>
      <c r="Q99" s="123"/>
      <c r="R99" s="124"/>
      <c r="S99" s="125">
        <f t="shared" si="283"/>
        <v>0</v>
      </c>
      <c r="T99" s="123"/>
      <c r="U99" s="124"/>
      <c r="V99" s="125">
        <f t="shared" si="284"/>
        <v>0</v>
      </c>
      <c r="W99" s="126">
        <f t="shared" si="285"/>
        <v>14000</v>
      </c>
      <c r="X99" s="127">
        <f t="shared" si="286"/>
        <v>24600</v>
      </c>
      <c r="Y99" s="127">
        <f t="shared" si="277"/>
        <v>-10600</v>
      </c>
      <c r="Z99" s="128">
        <f t="shared" si="278"/>
        <v>-0.75714285714285712</v>
      </c>
      <c r="AA99" s="129"/>
      <c r="AB99" s="131"/>
      <c r="AC99" s="131"/>
      <c r="AD99" s="131"/>
      <c r="AE99" s="131"/>
      <c r="AF99" s="131"/>
      <c r="AG99" s="131"/>
    </row>
    <row r="100" spans="1:33" s="349" customFormat="1" ht="30" customHeight="1">
      <c r="A100" s="119" t="s">
        <v>73</v>
      </c>
      <c r="B100" s="120" t="s">
        <v>347</v>
      </c>
      <c r="C100" s="187" t="s">
        <v>357</v>
      </c>
      <c r="D100" s="122" t="s">
        <v>107</v>
      </c>
      <c r="E100" s="123">
        <v>20</v>
      </c>
      <c r="F100" s="124">
        <v>370</v>
      </c>
      <c r="G100" s="125">
        <f t="shared" si="279"/>
        <v>7400</v>
      </c>
      <c r="H100" s="123">
        <v>20</v>
      </c>
      <c r="I100" s="124">
        <v>370</v>
      </c>
      <c r="J100" s="125">
        <f t="shared" si="280"/>
        <v>7400</v>
      </c>
      <c r="K100" s="123"/>
      <c r="L100" s="124"/>
      <c r="M100" s="125">
        <f t="shared" si="281"/>
        <v>0</v>
      </c>
      <c r="N100" s="123"/>
      <c r="O100" s="124"/>
      <c r="P100" s="125">
        <f t="shared" si="282"/>
        <v>0</v>
      </c>
      <c r="Q100" s="123"/>
      <c r="R100" s="124"/>
      <c r="S100" s="125">
        <f t="shared" si="283"/>
        <v>0</v>
      </c>
      <c r="T100" s="123"/>
      <c r="U100" s="124"/>
      <c r="V100" s="125">
        <f t="shared" si="284"/>
        <v>0</v>
      </c>
      <c r="W100" s="126">
        <f t="shared" si="285"/>
        <v>7400</v>
      </c>
      <c r="X100" s="127">
        <f t="shared" si="286"/>
        <v>7400</v>
      </c>
      <c r="Y100" s="127">
        <f t="shared" si="277"/>
        <v>0</v>
      </c>
      <c r="Z100" s="128">
        <f t="shared" si="278"/>
        <v>0</v>
      </c>
      <c r="AA100" s="129"/>
      <c r="AB100" s="131"/>
      <c r="AC100" s="131"/>
      <c r="AD100" s="131"/>
      <c r="AE100" s="131"/>
      <c r="AF100" s="131"/>
      <c r="AG100" s="131"/>
    </row>
    <row r="101" spans="1:33" s="349" customFormat="1" ht="30" customHeight="1">
      <c r="A101" s="119" t="s">
        <v>73</v>
      </c>
      <c r="B101" s="120" t="s">
        <v>348</v>
      </c>
      <c r="C101" s="187" t="s">
        <v>358</v>
      </c>
      <c r="D101" s="122" t="s">
        <v>107</v>
      </c>
      <c r="E101" s="123">
        <v>5</v>
      </c>
      <c r="F101" s="124">
        <v>60</v>
      </c>
      <c r="G101" s="125">
        <f t="shared" si="279"/>
        <v>300</v>
      </c>
      <c r="H101" s="123">
        <v>7</v>
      </c>
      <c r="I101" s="124">
        <v>62.1</v>
      </c>
      <c r="J101" s="125">
        <f t="shared" si="280"/>
        <v>434.7</v>
      </c>
      <c r="K101" s="123"/>
      <c r="L101" s="124"/>
      <c r="M101" s="125">
        <f t="shared" si="281"/>
        <v>0</v>
      </c>
      <c r="N101" s="123"/>
      <c r="O101" s="124"/>
      <c r="P101" s="125">
        <f t="shared" si="282"/>
        <v>0</v>
      </c>
      <c r="Q101" s="123"/>
      <c r="R101" s="124"/>
      <c r="S101" s="125">
        <f t="shared" si="283"/>
        <v>0</v>
      </c>
      <c r="T101" s="123"/>
      <c r="U101" s="124"/>
      <c r="V101" s="125">
        <f t="shared" si="284"/>
        <v>0</v>
      </c>
      <c r="W101" s="126">
        <f t="shared" si="285"/>
        <v>300</v>
      </c>
      <c r="X101" s="127">
        <f t="shared" si="286"/>
        <v>434.7</v>
      </c>
      <c r="Y101" s="127">
        <f t="shared" si="277"/>
        <v>-134.69999999999999</v>
      </c>
      <c r="Z101" s="128">
        <f t="shared" si="278"/>
        <v>-0.44899999999999995</v>
      </c>
      <c r="AA101" s="129"/>
      <c r="AB101" s="131"/>
      <c r="AC101" s="131"/>
      <c r="AD101" s="131"/>
      <c r="AE101" s="131"/>
      <c r="AF101" s="131"/>
      <c r="AG101" s="131"/>
    </row>
    <row r="102" spans="1:33" s="349" customFormat="1" ht="30" customHeight="1">
      <c r="A102" s="119" t="s">
        <v>73</v>
      </c>
      <c r="B102" s="120" t="s">
        <v>349</v>
      </c>
      <c r="C102" s="187" t="s">
        <v>359</v>
      </c>
      <c r="D102" s="122" t="s">
        <v>107</v>
      </c>
      <c r="E102" s="123">
        <v>7</v>
      </c>
      <c r="F102" s="124">
        <v>270</v>
      </c>
      <c r="G102" s="125">
        <f t="shared" si="279"/>
        <v>1890</v>
      </c>
      <c r="H102" s="123">
        <v>7</v>
      </c>
      <c r="I102" s="124">
        <v>238.4</v>
      </c>
      <c r="J102" s="125">
        <f t="shared" si="280"/>
        <v>1668.8</v>
      </c>
      <c r="K102" s="123"/>
      <c r="L102" s="124"/>
      <c r="M102" s="125">
        <f t="shared" si="281"/>
        <v>0</v>
      </c>
      <c r="N102" s="123"/>
      <c r="O102" s="124"/>
      <c r="P102" s="125">
        <f t="shared" si="282"/>
        <v>0</v>
      </c>
      <c r="Q102" s="123"/>
      <c r="R102" s="124"/>
      <c r="S102" s="125">
        <f t="shared" si="283"/>
        <v>0</v>
      </c>
      <c r="T102" s="123"/>
      <c r="U102" s="124"/>
      <c r="V102" s="125">
        <f t="shared" si="284"/>
        <v>0</v>
      </c>
      <c r="W102" s="126">
        <f t="shared" si="285"/>
        <v>1890</v>
      </c>
      <c r="X102" s="127">
        <f t="shared" si="286"/>
        <v>1668.8</v>
      </c>
      <c r="Y102" s="127">
        <f t="shared" si="277"/>
        <v>221.20000000000005</v>
      </c>
      <c r="Z102" s="128">
        <f t="shared" si="278"/>
        <v>0.11703703703703706</v>
      </c>
      <c r="AA102" s="129"/>
      <c r="AB102" s="131"/>
      <c r="AC102" s="131"/>
      <c r="AD102" s="131"/>
      <c r="AE102" s="131"/>
      <c r="AF102" s="131"/>
      <c r="AG102" s="131"/>
    </row>
    <row r="103" spans="1:33" s="349" customFormat="1" ht="55" customHeight="1">
      <c r="A103" s="119" t="s">
        <v>73</v>
      </c>
      <c r="B103" s="120" t="s">
        <v>350</v>
      </c>
      <c r="C103" s="187" t="s">
        <v>360</v>
      </c>
      <c r="D103" s="122" t="s">
        <v>107</v>
      </c>
      <c r="E103" s="123">
        <v>100</v>
      </c>
      <c r="F103" s="124">
        <v>30</v>
      </c>
      <c r="G103" s="125">
        <f t="shared" si="279"/>
        <v>3000</v>
      </c>
      <c r="H103" s="123">
        <v>100</v>
      </c>
      <c r="I103" s="124">
        <v>21.535</v>
      </c>
      <c r="J103" s="125">
        <f t="shared" si="280"/>
        <v>2153.5</v>
      </c>
      <c r="K103" s="123"/>
      <c r="L103" s="124"/>
      <c r="M103" s="125">
        <f t="shared" si="281"/>
        <v>0</v>
      </c>
      <c r="N103" s="123"/>
      <c r="O103" s="124"/>
      <c r="P103" s="125">
        <f t="shared" si="282"/>
        <v>0</v>
      </c>
      <c r="Q103" s="123"/>
      <c r="R103" s="124"/>
      <c r="S103" s="125">
        <f t="shared" si="283"/>
        <v>0</v>
      </c>
      <c r="T103" s="123"/>
      <c r="U103" s="124"/>
      <c r="V103" s="125">
        <f t="shared" si="284"/>
        <v>0</v>
      </c>
      <c r="W103" s="126">
        <f t="shared" si="285"/>
        <v>3000</v>
      </c>
      <c r="X103" s="127">
        <f t="shared" si="286"/>
        <v>2153.5</v>
      </c>
      <c r="Y103" s="127">
        <f t="shared" si="277"/>
        <v>846.5</v>
      </c>
      <c r="Z103" s="128">
        <f t="shared" si="278"/>
        <v>0.28216666666666668</v>
      </c>
      <c r="AA103" s="129" t="s">
        <v>453</v>
      </c>
      <c r="AB103" s="131"/>
      <c r="AC103" s="131"/>
      <c r="AD103" s="131"/>
      <c r="AE103" s="131"/>
      <c r="AF103" s="131"/>
      <c r="AG103" s="131"/>
    </row>
    <row r="104" spans="1:33" s="349" customFormat="1" ht="48" customHeight="1">
      <c r="A104" s="119" t="s">
        <v>73</v>
      </c>
      <c r="B104" s="120" t="s">
        <v>351</v>
      </c>
      <c r="C104" s="187" t="s">
        <v>361</v>
      </c>
      <c r="D104" s="122" t="s">
        <v>107</v>
      </c>
      <c r="E104" s="123">
        <v>10</v>
      </c>
      <c r="F104" s="124">
        <v>100</v>
      </c>
      <c r="G104" s="125">
        <f t="shared" si="279"/>
        <v>1000</v>
      </c>
      <c r="H104" s="123">
        <v>8</v>
      </c>
      <c r="I104" s="124">
        <v>185.375</v>
      </c>
      <c r="J104" s="125">
        <f t="shared" si="280"/>
        <v>1483</v>
      </c>
      <c r="K104" s="123"/>
      <c r="L104" s="124"/>
      <c r="M104" s="125">
        <f t="shared" si="281"/>
        <v>0</v>
      </c>
      <c r="N104" s="123"/>
      <c r="O104" s="124"/>
      <c r="P104" s="125">
        <f t="shared" si="282"/>
        <v>0</v>
      </c>
      <c r="Q104" s="123"/>
      <c r="R104" s="124"/>
      <c r="S104" s="125">
        <f t="shared" si="283"/>
        <v>0</v>
      </c>
      <c r="T104" s="123"/>
      <c r="U104" s="124"/>
      <c r="V104" s="125">
        <f t="shared" si="284"/>
        <v>0</v>
      </c>
      <c r="W104" s="126">
        <f t="shared" si="285"/>
        <v>1000</v>
      </c>
      <c r="X104" s="127">
        <f t="shared" si="286"/>
        <v>1483</v>
      </c>
      <c r="Y104" s="127">
        <f t="shared" si="277"/>
        <v>-483</v>
      </c>
      <c r="Z104" s="128">
        <f t="shared" si="278"/>
        <v>-0.48299999999999998</v>
      </c>
      <c r="AA104" s="129" t="s">
        <v>454</v>
      </c>
      <c r="AB104" s="131"/>
      <c r="AC104" s="131"/>
      <c r="AD104" s="131"/>
      <c r="AE104" s="131"/>
      <c r="AF104" s="131"/>
      <c r="AG104" s="131"/>
    </row>
    <row r="105" spans="1:33" ht="30" customHeight="1">
      <c r="A105" s="119" t="s">
        <v>73</v>
      </c>
      <c r="B105" s="120" t="s">
        <v>352</v>
      </c>
      <c r="C105" s="187" t="s">
        <v>362</v>
      </c>
      <c r="D105" s="122" t="s">
        <v>107</v>
      </c>
      <c r="E105" s="123">
        <v>10</v>
      </c>
      <c r="F105" s="124">
        <v>100</v>
      </c>
      <c r="G105" s="125">
        <f t="shared" si="279"/>
        <v>1000</v>
      </c>
      <c r="H105" s="123">
        <v>10</v>
      </c>
      <c r="I105" s="124">
        <v>42</v>
      </c>
      <c r="J105" s="125">
        <f t="shared" si="280"/>
        <v>420</v>
      </c>
      <c r="K105" s="123"/>
      <c r="L105" s="124"/>
      <c r="M105" s="125">
        <f t="shared" si="281"/>
        <v>0</v>
      </c>
      <c r="N105" s="123"/>
      <c r="O105" s="124"/>
      <c r="P105" s="125">
        <f t="shared" si="282"/>
        <v>0</v>
      </c>
      <c r="Q105" s="123"/>
      <c r="R105" s="124"/>
      <c r="S105" s="125">
        <f t="shared" si="283"/>
        <v>0</v>
      </c>
      <c r="T105" s="123"/>
      <c r="U105" s="124"/>
      <c r="V105" s="125">
        <f t="shared" si="284"/>
        <v>0</v>
      </c>
      <c r="W105" s="126">
        <f t="shared" si="285"/>
        <v>1000</v>
      </c>
      <c r="X105" s="127">
        <f t="shared" si="286"/>
        <v>420</v>
      </c>
      <c r="Y105" s="127">
        <f t="shared" si="277"/>
        <v>580</v>
      </c>
      <c r="Z105" s="128">
        <f t="shared" si="278"/>
        <v>0.57999999999999996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thickBot="1">
      <c r="A106" s="119" t="s">
        <v>73</v>
      </c>
      <c r="B106" s="120" t="s">
        <v>353</v>
      </c>
      <c r="C106" s="163" t="s">
        <v>363</v>
      </c>
      <c r="D106" s="134" t="s">
        <v>107</v>
      </c>
      <c r="E106" s="135">
        <v>30</v>
      </c>
      <c r="F106" s="136">
        <v>60</v>
      </c>
      <c r="G106" s="125">
        <f t="shared" si="279"/>
        <v>1800</v>
      </c>
      <c r="H106" s="135">
        <v>30</v>
      </c>
      <c r="I106" s="136">
        <v>60</v>
      </c>
      <c r="J106" s="125">
        <f t="shared" si="280"/>
        <v>1800</v>
      </c>
      <c r="K106" s="135"/>
      <c r="L106" s="136"/>
      <c r="M106" s="125">
        <f t="shared" si="281"/>
        <v>0</v>
      </c>
      <c r="N106" s="135"/>
      <c r="O106" s="136"/>
      <c r="P106" s="125">
        <f t="shared" si="282"/>
        <v>0</v>
      </c>
      <c r="Q106" s="135"/>
      <c r="R106" s="136"/>
      <c r="S106" s="125">
        <f t="shared" si="283"/>
        <v>0</v>
      </c>
      <c r="T106" s="135"/>
      <c r="U106" s="136"/>
      <c r="V106" s="125">
        <f t="shared" si="284"/>
        <v>0</v>
      </c>
      <c r="W106" s="126">
        <f t="shared" si="285"/>
        <v>1800</v>
      </c>
      <c r="X106" s="127">
        <f t="shared" si="286"/>
        <v>1800</v>
      </c>
      <c r="Y106" s="127">
        <f t="shared" si="277"/>
        <v>0</v>
      </c>
      <c r="Z106" s="128">
        <f t="shared" si="278"/>
        <v>0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>
      <c r="A107" s="108" t="s">
        <v>68</v>
      </c>
      <c r="B107" s="155" t="s">
        <v>206</v>
      </c>
      <c r="C107" s="222" t="s">
        <v>207</v>
      </c>
      <c r="D107" s="141"/>
      <c r="E107" s="142">
        <f>SUM(E108:E110)</f>
        <v>0</v>
      </c>
      <c r="F107" s="143"/>
      <c r="G107" s="144">
        <f t="shared" ref="G107:H107" si="287">SUM(G108:G110)</f>
        <v>0</v>
      </c>
      <c r="H107" s="142">
        <f t="shared" si="287"/>
        <v>0</v>
      </c>
      <c r="I107" s="143"/>
      <c r="J107" s="144">
        <f t="shared" ref="J107:K107" si="288">SUM(J108:J110)</f>
        <v>0</v>
      </c>
      <c r="K107" s="142">
        <f t="shared" si="288"/>
        <v>0</v>
      </c>
      <c r="L107" s="143"/>
      <c r="M107" s="144">
        <f t="shared" ref="M107:N107" si="289">SUM(M108:M110)</f>
        <v>0</v>
      </c>
      <c r="N107" s="142">
        <f t="shared" si="289"/>
        <v>0</v>
      </c>
      <c r="O107" s="143"/>
      <c r="P107" s="144">
        <f t="shared" ref="P107:Q107" si="290">SUM(P108:P110)</f>
        <v>0</v>
      </c>
      <c r="Q107" s="142">
        <f t="shared" si="290"/>
        <v>0</v>
      </c>
      <c r="R107" s="143"/>
      <c r="S107" s="144">
        <f t="shared" ref="S107:T107" si="291">SUM(S108:S110)</f>
        <v>0</v>
      </c>
      <c r="T107" s="142">
        <f t="shared" si="291"/>
        <v>0</v>
      </c>
      <c r="U107" s="143"/>
      <c r="V107" s="144">
        <f t="shared" ref="V107:X107" si="292">SUM(V108:V110)</f>
        <v>0</v>
      </c>
      <c r="W107" s="144">
        <f t="shared" si="292"/>
        <v>0</v>
      </c>
      <c r="X107" s="144">
        <f t="shared" si="292"/>
        <v>0</v>
      </c>
      <c r="Y107" s="144">
        <f t="shared" si="277"/>
        <v>0</v>
      </c>
      <c r="Z107" s="144" t="e">
        <f t="shared" si="278"/>
        <v>#DIV/0!</v>
      </c>
      <c r="AA107" s="146"/>
      <c r="AB107" s="118"/>
      <c r="AC107" s="118"/>
      <c r="AD107" s="118"/>
      <c r="AE107" s="118"/>
      <c r="AF107" s="118"/>
      <c r="AG107" s="118"/>
    </row>
    <row r="108" spans="1:33" ht="30" customHeight="1">
      <c r="A108" s="119" t="s">
        <v>73</v>
      </c>
      <c r="B108" s="120" t="s">
        <v>208</v>
      </c>
      <c r="C108" s="187" t="s">
        <v>203</v>
      </c>
      <c r="D108" s="122" t="s">
        <v>107</v>
      </c>
      <c r="E108" s="123"/>
      <c r="F108" s="124"/>
      <c r="G108" s="125">
        <f t="shared" ref="G108:G110" si="293">E108*F108</f>
        <v>0</v>
      </c>
      <c r="H108" s="123"/>
      <c r="I108" s="124"/>
      <c r="J108" s="125">
        <f t="shared" ref="J108:J110" si="294">H108*I108</f>
        <v>0</v>
      </c>
      <c r="K108" s="123"/>
      <c r="L108" s="124"/>
      <c r="M108" s="125">
        <f t="shared" ref="M108:M110" si="295">K108*L108</f>
        <v>0</v>
      </c>
      <c r="N108" s="123"/>
      <c r="O108" s="124"/>
      <c r="P108" s="125">
        <f t="shared" ref="P108:P110" si="296">N108*O108</f>
        <v>0</v>
      </c>
      <c r="Q108" s="123"/>
      <c r="R108" s="124"/>
      <c r="S108" s="125">
        <f t="shared" ref="S108:S110" si="297">Q108*R108</f>
        <v>0</v>
      </c>
      <c r="T108" s="123"/>
      <c r="U108" s="124"/>
      <c r="V108" s="125">
        <f t="shared" ref="V108:V110" si="298">T108*U108</f>
        <v>0</v>
      </c>
      <c r="W108" s="126">
        <f t="shared" ref="W108:W110" si="299">G108+M108+S108</f>
        <v>0</v>
      </c>
      <c r="X108" s="127">
        <f t="shared" ref="X108:X110" si="300">J108+P108+V108</f>
        <v>0</v>
      </c>
      <c r="Y108" s="127">
        <f t="shared" si="277"/>
        <v>0</v>
      </c>
      <c r="Z108" s="128" t="e">
        <f t="shared" si="278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>
      <c r="A109" s="119" t="s">
        <v>73</v>
      </c>
      <c r="B109" s="120" t="s">
        <v>209</v>
      </c>
      <c r="C109" s="187" t="s">
        <v>203</v>
      </c>
      <c r="D109" s="122" t="s">
        <v>107</v>
      </c>
      <c r="E109" s="123"/>
      <c r="F109" s="124"/>
      <c r="G109" s="125">
        <f t="shared" si="293"/>
        <v>0</v>
      </c>
      <c r="H109" s="123"/>
      <c r="I109" s="124"/>
      <c r="J109" s="125">
        <f t="shared" si="294"/>
        <v>0</v>
      </c>
      <c r="K109" s="123"/>
      <c r="L109" s="124"/>
      <c r="M109" s="125">
        <f t="shared" si="295"/>
        <v>0</v>
      </c>
      <c r="N109" s="123"/>
      <c r="O109" s="124"/>
      <c r="P109" s="125">
        <f t="shared" si="296"/>
        <v>0</v>
      </c>
      <c r="Q109" s="123"/>
      <c r="R109" s="124"/>
      <c r="S109" s="125">
        <f t="shared" si="297"/>
        <v>0</v>
      </c>
      <c r="T109" s="123"/>
      <c r="U109" s="124"/>
      <c r="V109" s="125">
        <f t="shared" si="298"/>
        <v>0</v>
      </c>
      <c r="W109" s="126">
        <f t="shared" si="299"/>
        <v>0</v>
      </c>
      <c r="X109" s="127">
        <f t="shared" si="300"/>
        <v>0</v>
      </c>
      <c r="Y109" s="127">
        <f t="shared" si="277"/>
        <v>0</v>
      </c>
      <c r="Z109" s="128" t="e">
        <f t="shared" si="278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>
      <c r="A110" s="132" t="s">
        <v>73</v>
      </c>
      <c r="B110" s="133" t="s">
        <v>210</v>
      </c>
      <c r="C110" s="163" t="s">
        <v>203</v>
      </c>
      <c r="D110" s="134" t="s">
        <v>107</v>
      </c>
      <c r="E110" s="135"/>
      <c r="F110" s="136"/>
      <c r="G110" s="137">
        <f t="shared" si="293"/>
        <v>0</v>
      </c>
      <c r="H110" s="135"/>
      <c r="I110" s="136"/>
      <c r="J110" s="137">
        <f t="shared" si="294"/>
        <v>0</v>
      </c>
      <c r="K110" s="135"/>
      <c r="L110" s="136"/>
      <c r="M110" s="137">
        <f t="shared" si="295"/>
        <v>0</v>
      </c>
      <c r="N110" s="135"/>
      <c r="O110" s="136"/>
      <c r="P110" s="137">
        <f t="shared" si="296"/>
        <v>0</v>
      </c>
      <c r="Q110" s="135"/>
      <c r="R110" s="136"/>
      <c r="S110" s="137">
        <f t="shared" si="297"/>
        <v>0</v>
      </c>
      <c r="T110" s="135"/>
      <c r="U110" s="136"/>
      <c r="V110" s="137">
        <f t="shared" si="298"/>
        <v>0</v>
      </c>
      <c r="W110" s="138">
        <f t="shared" si="299"/>
        <v>0</v>
      </c>
      <c r="X110" s="127">
        <f t="shared" si="300"/>
        <v>0</v>
      </c>
      <c r="Y110" s="127">
        <f t="shared" si="277"/>
        <v>0</v>
      </c>
      <c r="Z110" s="128" t="e">
        <f t="shared" si="278"/>
        <v>#DIV/0!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>
      <c r="A111" s="108" t="s">
        <v>68</v>
      </c>
      <c r="B111" s="155" t="s">
        <v>211</v>
      </c>
      <c r="C111" s="222" t="s">
        <v>212</v>
      </c>
      <c r="D111" s="141"/>
      <c r="E111" s="142">
        <f>SUM(E112:E114)</f>
        <v>0</v>
      </c>
      <c r="F111" s="143"/>
      <c r="G111" s="144">
        <f t="shared" ref="G111:H111" si="301">SUM(G112:G114)</f>
        <v>0</v>
      </c>
      <c r="H111" s="142">
        <f t="shared" si="301"/>
        <v>0</v>
      </c>
      <c r="I111" s="143"/>
      <c r="J111" s="144">
        <f t="shared" ref="J111:K111" si="302">SUM(J112:J114)</f>
        <v>0</v>
      </c>
      <c r="K111" s="142">
        <f t="shared" si="302"/>
        <v>2</v>
      </c>
      <c r="L111" s="143"/>
      <c r="M111" s="144">
        <f t="shared" ref="M111:N111" si="303">SUM(M112:M114)</f>
        <v>62000</v>
      </c>
      <c r="N111" s="142">
        <f t="shared" si="303"/>
        <v>2</v>
      </c>
      <c r="O111" s="143"/>
      <c r="P111" s="144">
        <f t="shared" ref="P111:Q111" si="304">SUM(P112:P114)</f>
        <v>62000</v>
      </c>
      <c r="Q111" s="142">
        <f t="shared" si="304"/>
        <v>0</v>
      </c>
      <c r="R111" s="143"/>
      <c r="S111" s="144">
        <f t="shared" ref="S111:T111" si="305">SUM(S112:S114)</f>
        <v>0</v>
      </c>
      <c r="T111" s="142">
        <f t="shared" si="305"/>
        <v>0</v>
      </c>
      <c r="U111" s="143"/>
      <c r="V111" s="144">
        <f t="shared" ref="V111:X111" si="306">SUM(V112:V114)</f>
        <v>0</v>
      </c>
      <c r="W111" s="144">
        <f t="shared" si="306"/>
        <v>62000</v>
      </c>
      <c r="X111" s="144">
        <f t="shared" si="306"/>
        <v>62000</v>
      </c>
      <c r="Y111" s="144">
        <f t="shared" si="277"/>
        <v>0</v>
      </c>
      <c r="Z111" s="144">
        <f t="shared" si="278"/>
        <v>0</v>
      </c>
      <c r="AA111" s="146"/>
      <c r="AB111" s="118"/>
      <c r="AC111" s="118"/>
      <c r="AD111" s="118"/>
      <c r="AE111" s="118"/>
      <c r="AF111" s="118"/>
      <c r="AG111" s="118"/>
    </row>
    <row r="112" spans="1:33" ht="30" customHeight="1">
      <c r="A112" s="119" t="s">
        <v>73</v>
      </c>
      <c r="B112" s="120" t="s">
        <v>213</v>
      </c>
      <c r="C112" s="187" t="s">
        <v>364</v>
      </c>
      <c r="D112" s="122" t="s">
        <v>107</v>
      </c>
      <c r="E112" s="123"/>
      <c r="F112" s="124"/>
      <c r="G112" s="125">
        <f t="shared" ref="G112:G114" si="307">E112*F112</f>
        <v>0</v>
      </c>
      <c r="H112" s="123"/>
      <c r="I112" s="124"/>
      <c r="J112" s="125">
        <f t="shared" ref="J112:J114" si="308">H112*I112</f>
        <v>0</v>
      </c>
      <c r="K112" s="123">
        <v>1</v>
      </c>
      <c r="L112" s="124">
        <v>35000</v>
      </c>
      <c r="M112" s="125">
        <f t="shared" ref="M112:M114" si="309">K112*L112</f>
        <v>35000</v>
      </c>
      <c r="N112" s="123">
        <v>1</v>
      </c>
      <c r="O112" s="124">
        <v>35000</v>
      </c>
      <c r="P112" s="125">
        <f t="shared" ref="P112:P114" si="310">N112*O112</f>
        <v>35000</v>
      </c>
      <c r="Q112" s="123"/>
      <c r="R112" s="124"/>
      <c r="S112" s="125">
        <f t="shared" ref="S112:S114" si="311">Q112*R112</f>
        <v>0</v>
      </c>
      <c r="T112" s="123"/>
      <c r="U112" s="124"/>
      <c r="V112" s="125">
        <f t="shared" ref="V112:V114" si="312">T112*U112</f>
        <v>0</v>
      </c>
      <c r="W112" s="126">
        <f t="shared" ref="W112:W114" si="313">G112+M112+S112</f>
        <v>35000</v>
      </c>
      <c r="X112" s="127">
        <f t="shared" ref="X112:X114" si="314">J112+P112+V112</f>
        <v>35000</v>
      </c>
      <c r="Y112" s="127">
        <f t="shared" si="277"/>
        <v>0</v>
      </c>
      <c r="Z112" s="128">
        <f t="shared" si="278"/>
        <v>0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>
      <c r="A113" s="119" t="s">
        <v>73</v>
      </c>
      <c r="B113" s="120" t="s">
        <v>214</v>
      </c>
      <c r="C113" s="163" t="s">
        <v>365</v>
      </c>
      <c r="D113" s="122" t="s">
        <v>107</v>
      </c>
      <c r="E113" s="123"/>
      <c r="F113" s="124"/>
      <c r="G113" s="125">
        <f t="shared" si="307"/>
        <v>0</v>
      </c>
      <c r="H113" s="123"/>
      <c r="I113" s="124"/>
      <c r="J113" s="125">
        <f t="shared" si="308"/>
        <v>0</v>
      </c>
      <c r="K113" s="123">
        <v>1</v>
      </c>
      <c r="L113" s="124">
        <v>27000</v>
      </c>
      <c r="M113" s="125">
        <f t="shared" si="309"/>
        <v>27000</v>
      </c>
      <c r="N113" s="123">
        <v>1</v>
      </c>
      <c r="O113" s="124">
        <v>27000</v>
      </c>
      <c r="P113" s="125">
        <f t="shared" si="310"/>
        <v>27000</v>
      </c>
      <c r="Q113" s="123"/>
      <c r="R113" s="124"/>
      <c r="S113" s="125">
        <f t="shared" si="311"/>
        <v>0</v>
      </c>
      <c r="T113" s="123"/>
      <c r="U113" s="124"/>
      <c r="V113" s="125">
        <f t="shared" si="312"/>
        <v>0</v>
      </c>
      <c r="W113" s="126">
        <f t="shared" si="313"/>
        <v>27000</v>
      </c>
      <c r="X113" s="127">
        <f t="shared" si="314"/>
        <v>27000</v>
      </c>
      <c r="Y113" s="127">
        <f t="shared" si="277"/>
        <v>0</v>
      </c>
      <c r="Z113" s="128">
        <f t="shared" si="278"/>
        <v>0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>
      <c r="A114" s="132" t="s">
        <v>73</v>
      </c>
      <c r="B114" s="133" t="s">
        <v>215</v>
      </c>
      <c r="C114" s="163" t="s">
        <v>203</v>
      </c>
      <c r="D114" s="134" t="s">
        <v>107</v>
      </c>
      <c r="E114" s="149"/>
      <c r="F114" s="150"/>
      <c r="G114" s="151">
        <f t="shared" si="307"/>
        <v>0</v>
      </c>
      <c r="H114" s="149"/>
      <c r="I114" s="150"/>
      <c r="J114" s="151">
        <f t="shared" si="308"/>
        <v>0</v>
      </c>
      <c r="K114" s="149"/>
      <c r="L114" s="150"/>
      <c r="M114" s="151">
        <f t="shared" si="309"/>
        <v>0</v>
      </c>
      <c r="N114" s="149"/>
      <c r="O114" s="150"/>
      <c r="P114" s="151">
        <f t="shared" si="310"/>
        <v>0</v>
      </c>
      <c r="Q114" s="149"/>
      <c r="R114" s="150"/>
      <c r="S114" s="151">
        <f t="shared" si="311"/>
        <v>0</v>
      </c>
      <c r="T114" s="149"/>
      <c r="U114" s="150"/>
      <c r="V114" s="151">
        <f t="shared" si="312"/>
        <v>0</v>
      </c>
      <c r="W114" s="138">
        <f t="shared" si="313"/>
        <v>0</v>
      </c>
      <c r="X114" s="165">
        <f t="shared" si="314"/>
        <v>0</v>
      </c>
      <c r="Y114" s="165">
        <f t="shared" si="277"/>
        <v>0</v>
      </c>
      <c r="Z114" s="223" t="e">
        <f t="shared" si="278"/>
        <v>#DIV/0!</v>
      </c>
      <c r="AA114" s="139"/>
      <c r="AB114" s="131"/>
      <c r="AC114" s="131"/>
      <c r="AD114" s="131"/>
      <c r="AE114" s="131"/>
      <c r="AF114" s="131"/>
      <c r="AG114" s="131"/>
    </row>
    <row r="115" spans="1:33" ht="30" customHeight="1">
      <c r="A115" s="166" t="s">
        <v>216</v>
      </c>
      <c r="B115" s="167"/>
      <c r="C115" s="168"/>
      <c r="D115" s="169"/>
      <c r="E115" s="173">
        <f>E111+E107+E95</f>
        <v>309</v>
      </c>
      <c r="F115" s="189"/>
      <c r="G115" s="172">
        <f>G111+G107+G95</f>
        <v>55790</v>
      </c>
      <c r="H115" s="173">
        <f>H111+H107+H95</f>
        <v>309</v>
      </c>
      <c r="I115" s="189"/>
      <c r="J115" s="172">
        <f>J111+J107+J95</f>
        <v>55340</v>
      </c>
      <c r="K115" s="190">
        <f>K111+K107+K95</f>
        <v>2</v>
      </c>
      <c r="L115" s="189"/>
      <c r="M115" s="172">
        <f>M111+M107+M95</f>
        <v>62000</v>
      </c>
      <c r="N115" s="190">
        <f>N111+N107+N95</f>
        <v>2</v>
      </c>
      <c r="O115" s="189"/>
      <c r="P115" s="172">
        <f>P111+P107+P95</f>
        <v>62000</v>
      </c>
      <c r="Q115" s="190">
        <f>Q111+Q107+Q95</f>
        <v>0</v>
      </c>
      <c r="R115" s="189"/>
      <c r="S115" s="172">
        <f>S111+S107+S95</f>
        <v>0</v>
      </c>
      <c r="T115" s="190">
        <f>T111+T107+T95</f>
        <v>0</v>
      </c>
      <c r="U115" s="189"/>
      <c r="V115" s="174">
        <f>V111+V107+V95</f>
        <v>0</v>
      </c>
      <c r="W115" s="224">
        <f>W111+W107+W95</f>
        <v>117790</v>
      </c>
      <c r="X115" s="225">
        <f>X111+X107+X95</f>
        <v>117340</v>
      </c>
      <c r="Y115" s="225">
        <f t="shared" si="277"/>
        <v>450</v>
      </c>
      <c r="Z115" s="225">
        <f t="shared" si="278"/>
        <v>3.8203582647083792E-3</v>
      </c>
      <c r="AA115" s="226"/>
      <c r="AB115" s="7"/>
      <c r="AC115" s="7"/>
      <c r="AD115" s="7"/>
      <c r="AE115" s="7"/>
      <c r="AF115" s="7"/>
      <c r="AG115" s="7"/>
    </row>
    <row r="116" spans="1:33" ht="30" customHeight="1">
      <c r="A116" s="178" t="s">
        <v>68</v>
      </c>
      <c r="B116" s="208">
        <v>7</v>
      </c>
      <c r="C116" s="180" t="s">
        <v>217</v>
      </c>
      <c r="D116" s="181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227"/>
      <c r="X116" s="227"/>
      <c r="Y116" s="182"/>
      <c r="Z116" s="227"/>
      <c r="AA116" s="228"/>
      <c r="AB116" s="7"/>
      <c r="AC116" s="7"/>
      <c r="AD116" s="7"/>
      <c r="AE116" s="7"/>
      <c r="AF116" s="7"/>
      <c r="AG116" s="7"/>
    </row>
    <row r="117" spans="1:33" ht="30" customHeight="1">
      <c r="A117" s="119" t="s">
        <v>73</v>
      </c>
      <c r="B117" s="120" t="s">
        <v>218</v>
      </c>
      <c r="C117" s="187" t="s">
        <v>366</v>
      </c>
      <c r="D117" s="122" t="s">
        <v>107</v>
      </c>
      <c r="E117" s="123">
        <v>2000</v>
      </c>
      <c r="F117" s="124">
        <v>5</v>
      </c>
      <c r="G117" s="125">
        <f t="shared" ref="G117:G127" si="315">E117*F117</f>
        <v>10000</v>
      </c>
      <c r="H117" s="123">
        <v>2000</v>
      </c>
      <c r="I117" s="124">
        <v>5</v>
      </c>
      <c r="J117" s="125">
        <f t="shared" ref="J117:J127" si="316">H117*I117</f>
        <v>10000</v>
      </c>
      <c r="K117" s="123"/>
      <c r="L117" s="124"/>
      <c r="M117" s="125">
        <f t="shared" ref="M117:M127" si="317">K117*L117</f>
        <v>0</v>
      </c>
      <c r="N117" s="123"/>
      <c r="O117" s="124"/>
      <c r="P117" s="125">
        <f t="shared" ref="P117:P127" si="318">N117*O117</f>
        <v>0</v>
      </c>
      <c r="Q117" s="123"/>
      <c r="R117" s="124"/>
      <c r="S117" s="125">
        <f t="shared" ref="S117:S127" si="319">Q117*R117</f>
        <v>0</v>
      </c>
      <c r="T117" s="123"/>
      <c r="U117" s="124"/>
      <c r="V117" s="229">
        <f t="shared" ref="V117:V127" si="320">T117*U117</f>
        <v>0</v>
      </c>
      <c r="W117" s="230">
        <f t="shared" ref="W117:W127" si="321">G117+M117+S117</f>
        <v>10000</v>
      </c>
      <c r="X117" s="231">
        <f t="shared" ref="X117:X127" si="322">J117+P117+V117</f>
        <v>10000</v>
      </c>
      <c r="Y117" s="231">
        <f t="shared" ref="Y117:Y128" si="323">W117-X117</f>
        <v>0</v>
      </c>
      <c r="Z117" s="232">
        <f t="shared" ref="Z117:Z128" si="324">Y117/W117</f>
        <v>0</v>
      </c>
      <c r="AA117" s="233"/>
      <c r="AB117" s="131"/>
      <c r="AC117" s="131"/>
      <c r="AD117" s="131"/>
      <c r="AE117" s="131"/>
      <c r="AF117" s="131"/>
      <c r="AG117" s="131"/>
    </row>
    <row r="118" spans="1:33" ht="30" customHeight="1">
      <c r="A118" s="119" t="s">
        <v>73</v>
      </c>
      <c r="B118" s="120" t="s">
        <v>219</v>
      </c>
      <c r="C118" s="187" t="s">
        <v>367</v>
      </c>
      <c r="D118" s="122" t="s">
        <v>107</v>
      </c>
      <c r="E118" s="123">
        <v>1</v>
      </c>
      <c r="F118" s="124">
        <v>4000</v>
      </c>
      <c r="G118" s="125">
        <f t="shared" si="315"/>
        <v>4000</v>
      </c>
      <c r="H118" s="123">
        <v>1</v>
      </c>
      <c r="I118" s="124">
        <v>4000</v>
      </c>
      <c r="J118" s="125">
        <f t="shared" si="316"/>
        <v>4000</v>
      </c>
      <c r="K118" s="123"/>
      <c r="L118" s="124"/>
      <c r="M118" s="125">
        <f t="shared" si="317"/>
        <v>0</v>
      </c>
      <c r="N118" s="123"/>
      <c r="O118" s="124"/>
      <c r="P118" s="125">
        <f t="shared" si="318"/>
        <v>0</v>
      </c>
      <c r="Q118" s="123"/>
      <c r="R118" s="124"/>
      <c r="S118" s="125">
        <f t="shared" si="319"/>
        <v>0</v>
      </c>
      <c r="T118" s="123"/>
      <c r="U118" s="124"/>
      <c r="V118" s="229">
        <f t="shared" si="320"/>
        <v>0</v>
      </c>
      <c r="W118" s="234">
        <f t="shared" si="321"/>
        <v>4000</v>
      </c>
      <c r="X118" s="127">
        <f t="shared" si="322"/>
        <v>4000</v>
      </c>
      <c r="Y118" s="127">
        <f t="shared" si="323"/>
        <v>0</v>
      </c>
      <c r="Z118" s="128">
        <f t="shared" si="324"/>
        <v>0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>
      <c r="A119" s="119" t="s">
        <v>73</v>
      </c>
      <c r="B119" s="120" t="s">
        <v>220</v>
      </c>
      <c r="C119" s="187" t="s">
        <v>221</v>
      </c>
      <c r="D119" s="122" t="s">
        <v>107</v>
      </c>
      <c r="E119" s="123"/>
      <c r="F119" s="124"/>
      <c r="G119" s="125">
        <f t="shared" si="315"/>
        <v>0</v>
      </c>
      <c r="H119" s="123"/>
      <c r="I119" s="124"/>
      <c r="J119" s="125">
        <f t="shared" si="316"/>
        <v>0</v>
      </c>
      <c r="K119" s="123"/>
      <c r="L119" s="124"/>
      <c r="M119" s="125">
        <f t="shared" si="317"/>
        <v>0</v>
      </c>
      <c r="N119" s="123"/>
      <c r="O119" s="124"/>
      <c r="P119" s="125">
        <f t="shared" si="318"/>
        <v>0</v>
      </c>
      <c r="Q119" s="123"/>
      <c r="R119" s="124"/>
      <c r="S119" s="125">
        <f t="shared" si="319"/>
        <v>0</v>
      </c>
      <c r="T119" s="123"/>
      <c r="U119" s="124"/>
      <c r="V119" s="229">
        <f t="shared" si="320"/>
        <v>0</v>
      </c>
      <c r="W119" s="234">
        <f t="shared" si="321"/>
        <v>0</v>
      </c>
      <c r="X119" s="127">
        <f t="shared" si="322"/>
        <v>0</v>
      </c>
      <c r="Y119" s="127">
        <f t="shared" si="323"/>
        <v>0</v>
      </c>
      <c r="Z119" s="128" t="e">
        <f t="shared" si="324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>
      <c r="A120" s="119" t="s">
        <v>73</v>
      </c>
      <c r="B120" s="120" t="s">
        <v>222</v>
      </c>
      <c r="C120" s="187" t="s">
        <v>223</v>
      </c>
      <c r="D120" s="122" t="s">
        <v>107</v>
      </c>
      <c r="E120" s="123"/>
      <c r="F120" s="124"/>
      <c r="G120" s="125">
        <f t="shared" si="315"/>
        <v>0</v>
      </c>
      <c r="H120" s="123"/>
      <c r="I120" s="124"/>
      <c r="J120" s="125">
        <f t="shared" si="316"/>
        <v>0</v>
      </c>
      <c r="K120" s="123"/>
      <c r="L120" s="124"/>
      <c r="M120" s="125">
        <f t="shared" si="317"/>
        <v>0</v>
      </c>
      <c r="N120" s="123"/>
      <c r="O120" s="124"/>
      <c r="P120" s="125">
        <f t="shared" si="318"/>
        <v>0</v>
      </c>
      <c r="Q120" s="123"/>
      <c r="R120" s="124"/>
      <c r="S120" s="125">
        <f t="shared" si="319"/>
        <v>0</v>
      </c>
      <c r="T120" s="123"/>
      <c r="U120" s="124"/>
      <c r="V120" s="229">
        <f t="shared" si="320"/>
        <v>0</v>
      </c>
      <c r="W120" s="234">
        <f t="shared" si="321"/>
        <v>0</v>
      </c>
      <c r="X120" s="127">
        <f t="shared" si="322"/>
        <v>0</v>
      </c>
      <c r="Y120" s="127">
        <f t="shared" si="323"/>
        <v>0</v>
      </c>
      <c r="Z120" s="128" t="e">
        <f t="shared" si="324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>
      <c r="A121" s="119" t="s">
        <v>73</v>
      </c>
      <c r="B121" s="120" t="s">
        <v>224</v>
      </c>
      <c r="C121" s="187" t="s">
        <v>225</v>
      </c>
      <c r="D121" s="122" t="s">
        <v>107</v>
      </c>
      <c r="E121" s="123"/>
      <c r="F121" s="124"/>
      <c r="G121" s="125">
        <f t="shared" si="315"/>
        <v>0</v>
      </c>
      <c r="H121" s="123"/>
      <c r="I121" s="124"/>
      <c r="J121" s="125">
        <f t="shared" si="316"/>
        <v>0</v>
      </c>
      <c r="K121" s="123"/>
      <c r="L121" s="124"/>
      <c r="M121" s="125">
        <f t="shared" si="317"/>
        <v>0</v>
      </c>
      <c r="N121" s="123"/>
      <c r="O121" s="124"/>
      <c r="P121" s="125">
        <f t="shared" si="318"/>
        <v>0</v>
      </c>
      <c r="Q121" s="123"/>
      <c r="R121" s="124"/>
      <c r="S121" s="125">
        <f t="shared" si="319"/>
        <v>0</v>
      </c>
      <c r="T121" s="123"/>
      <c r="U121" s="124"/>
      <c r="V121" s="229">
        <f t="shared" si="320"/>
        <v>0</v>
      </c>
      <c r="W121" s="234">
        <f t="shared" si="321"/>
        <v>0</v>
      </c>
      <c r="X121" s="127">
        <f t="shared" si="322"/>
        <v>0</v>
      </c>
      <c r="Y121" s="127">
        <f t="shared" si="323"/>
        <v>0</v>
      </c>
      <c r="Z121" s="128" t="e">
        <f t="shared" si="324"/>
        <v>#DIV/0!</v>
      </c>
      <c r="AA121" s="129"/>
      <c r="AB121" s="131"/>
      <c r="AC121" s="131"/>
      <c r="AD121" s="131"/>
      <c r="AE121" s="131"/>
      <c r="AF121" s="131"/>
      <c r="AG121" s="131"/>
    </row>
    <row r="122" spans="1:33" ht="30" customHeight="1">
      <c r="A122" s="119" t="s">
        <v>73</v>
      </c>
      <c r="B122" s="120" t="s">
        <v>226</v>
      </c>
      <c r="C122" s="187" t="s">
        <v>227</v>
      </c>
      <c r="D122" s="122" t="s">
        <v>107</v>
      </c>
      <c r="E122" s="123"/>
      <c r="F122" s="124"/>
      <c r="G122" s="125">
        <f t="shared" si="315"/>
        <v>0</v>
      </c>
      <c r="H122" s="123"/>
      <c r="I122" s="124"/>
      <c r="J122" s="125">
        <f t="shared" si="316"/>
        <v>0</v>
      </c>
      <c r="K122" s="123"/>
      <c r="L122" s="124"/>
      <c r="M122" s="125">
        <f t="shared" si="317"/>
        <v>0</v>
      </c>
      <c r="N122" s="123"/>
      <c r="O122" s="124"/>
      <c r="P122" s="125">
        <f t="shared" si="318"/>
        <v>0</v>
      </c>
      <c r="Q122" s="123"/>
      <c r="R122" s="124"/>
      <c r="S122" s="125">
        <f t="shared" si="319"/>
        <v>0</v>
      </c>
      <c r="T122" s="123"/>
      <c r="U122" s="124"/>
      <c r="V122" s="229">
        <f t="shared" si="320"/>
        <v>0</v>
      </c>
      <c r="W122" s="234">
        <f t="shared" si="321"/>
        <v>0</v>
      </c>
      <c r="X122" s="127">
        <f t="shared" si="322"/>
        <v>0</v>
      </c>
      <c r="Y122" s="127">
        <f t="shared" si="323"/>
        <v>0</v>
      </c>
      <c r="Z122" s="128" t="e">
        <f t="shared" si="324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>
      <c r="A123" s="119" t="s">
        <v>73</v>
      </c>
      <c r="B123" s="120" t="s">
        <v>228</v>
      </c>
      <c r="C123" s="187" t="s">
        <v>229</v>
      </c>
      <c r="D123" s="122" t="s">
        <v>107</v>
      </c>
      <c r="E123" s="123"/>
      <c r="F123" s="124"/>
      <c r="G123" s="125">
        <f t="shared" si="315"/>
        <v>0</v>
      </c>
      <c r="H123" s="123"/>
      <c r="I123" s="124"/>
      <c r="J123" s="125">
        <f t="shared" si="316"/>
        <v>0</v>
      </c>
      <c r="K123" s="123"/>
      <c r="L123" s="124"/>
      <c r="M123" s="125">
        <f t="shared" si="317"/>
        <v>0</v>
      </c>
      <c r="N123" s="123"/>
      <c r="O123" s="124"/>
      <c r="P123" s="125">
        <f t="shared" si="318"/>
        <v>0</v>
      </c>
      <c r="Q123" s="123"/>
      <c r="R123" s="124"/>
      <c r="S123" s="125">
        <f t="shared" si="319"/>
        <v>0</v>
      </c>
      <c r="T123" s="123"/>
      <c r="U123" s="124"/>
      <c r="V123" s="229">
        <f t="shared" si="320"/>
        <v>0</v>
      </c>
      <c r="W123" s="234">
        <f t="shared" si="321"/>
        <v>0</v>
      </c>
      <c r="X123" s="127">
        <f t="shared" si="322"/>
        <v>0</v>
      </c>
      <c r="Y123" s="127">
        <f t="shared" si="323"/>
        <v>0</v>
      </c>
      <c r="Z123" s="128" t="e">
        <f t="shared" si="324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>
      <c r="A124" s="119" t="s">
        <v>73</v>
      </c>
      <c r="B124" s="120" t="s">
        <v>230</v>
      </c>
      <c r="C124" s="187" t="s">
        <v>231</v>
      </c>
      <c r="D124" s="122" t="s">
        <v>107</v>
      </c>
      <c r="E124" s="123"/>
      <c r="F124" s="124"/>
      <c r="G124" s="125">
        <f t="shared" si="315"/>
        <v>0</v>
      </c>
      <c r="H124" s="123"/>
      <c r="I124" s="124"/>
      <c r="J124" s="125">
        <f t="shared" si="316"/>
        <v>0</v>
      </c>
      <c r="K124" s="123"/>
      <c r="L124" s="124"/>
      <c r="M124" s="125">
        <f t="shared" si="317"/>
        <v>0</v>
      </c>
      <c r="N124" s="123"/>
      <c r="O124" s="124"/>
      <c r="P124" s="125">
        <f t="shared" si="318"/>
        <v>0</v>
      </c>
      <c r="Q124" s="123"/>
      <c r="R124" s="124"/>
      <c r="S124" s="125">
        <f t="shared" si="319"/>
        <v>0</v>
      </c>
      <c r="T124" s="123"/>
      <c r="U124" s="124"/>
      <c r="V124" s="229">
        <f t="shared" si="320"/>
        <v>0</v>
      </c>
      <c r="W124" s="234">
        <f t="shared" si="321"/>
        <v>0</v>
      </c>
      <c r="X124" s="127">
        <f t="shared" si="322"/>
        <v>0</v>
      </c>
      <c r="Y124" s="127">
        <f t="shared" si="323"/>
        <v>0</v>
      </c>
      <c r="Z124" s="128" t="e">
        <f t="shared" si="324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>
      <c r="A125" s="132" t="s">
        <v>73</v>
      </c>
      <c r="B125" s="120" t="s">
        <v>232</v>
      </c>
      <c r="C125" s="163" t="s">
        <v>233</v>
      </c>
      <c r="D125" s="122" t="s">
        <v>107</v>
      </c>
      <c r="E125" s="135"/>
      <c r="F125" s="136"/>
      <c r="G125" s="125">
        <f t="shared" si="315"/>
        <v>0</v>
      </c>
      <c r="H125" s="135"/>
      <c r="I125" s="136"/>
      <c r="J125" s="125">
        <f t="shared" si="316"/>
        <v>0</v>
      </c>
      <c r="K125" s="123"/>
      <c r="L125" s="124"/>
      <c r="M125" s="125">
        <f t="shared" si="317"/>
        <v>0</v>
      </c>
      <c r="N125" s="123"/>
      <c r="O125" s="124"/>
      <c r="P125" s="125">
        <f t="shared" si="318"/>
        <v>0</v>
      </c>
      <c r="Q125" s="123"/>
      <c r="R125" s="124"/>
      <c r="S125" s="125">
        <f t="shared" si="319"/>
        <v>0</v>
      </c>
      <c r="T125" s="123"/>
      <c r="U125" s="124"/>
      <c r="V125" s="229">
        <f t="shared" si="320"/>
        <v>0</v>
      </c>
      <c r="W125" s="234">
        <f t="shared" si="321"/>
        <v>0</v>
      </c>
      <c r="X125" s="127">
        <f t="shared" si="322"/>
        <v>0</v>
      </c>
      <c r="Y125" s="127">
        <f t="shared" si="323"/>
        <v>0</v>
      </c>
      <c r="Z125" s="128" t="e">
        <f t="shared" si="324"/>
        <v>#DIV/0!</v>
      </c>
      <c r="AA125" s="139"/>
      <c r="AB125" s="131"/>
      <c r="AC125" s="131"/>
      <c r="AD125" s="131"/>
      <c r="AE125" s="131"/>
      <c r="AF125" s="131"/>
      <c r="AG125" s="131"/>
    </row>
    <row r="126" spans="1:33" ht="30" customHeight="1">
      <c r="A126" s="132" t="s">
        <v>73</v>
      </c>
      <c r="B126" s="120" t="s">
        <v>234</v>
      </c>
      <c r="C126" s="163" t="s">
        <v>235</v>
      </c>
      <c r="D126" s="134" t="s">
        <v>107</v>
      </c>
      <c r="E126" s="123"/>
      <c r="F126" s="124"/>
      <c r="G126" s="125">
        <f t="shared" si="315"/>
        <v>0</v>
      </c>
      <c r="H126" s="123"/>
      <c r="I126" s="124"/>
      <c r="J126" s="125">
        <f t="shared" si="316"/>
        <v>0</v>
      </c>
      <c r="K126" s="123"/>
      <c r="L126" s="124"/>
      <c r="M126" s="125">
        <f t="shared" si="317"/>
        <v>0</v>
      </c>
      <c r="N126" s="123"/>
      <c r="O126" s="124"/>
      <c r="P126" s="125">
        <f t="shared" si="318"/>
        <v>0</v>
      </c>
      <c r="Q126" s="123"/>
      <c r="R126" s="124"/>
      <c r="S126" s="125">
        <f t="shared" si="319"/>
        <v>0</v>
      </c>
      <c r="T126" s="123"/>
      <c r="U126" s="124"/>
      <c r="V126" s="229">
        <f t="shared" si="320"/>
        <v>0</v>
      </c>
      <c r="W126" s="234">
        <f t="shared" si="321"/>
        <v>0</v>
      </c>
      <c r="X126" s="127">
        <f t="shared" si="322"/>
        <v>0</v>
      </c>
      <c r="Y126" s="127">
        <f t="shared" si="323"/>
        <v>0</v>
      </c>
      <c r="Z126" s="128" t="e">
        <f t="shared" si="324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>
      <c r="A127" s="132" t="s">
        <v>73</v>
      </c>
      <c r="B127" s="120" t="s">
        <v>236</v>
      </c>
      <c r="C127" s="235" t="s">
        <v>237</v>
      </c>
      <c r="D127" s="134"/>
      <c r="E127" s="135"/>
      <c r="F127" s="136">
        <v>0.22</v>
      </c>
      <c r="G127" s="137">
        <f t="shared" si="315"/>
        <v>0</v>
      </c>
      <c r="H127" s="135"/>
      <c r="I127" s="136">
        <v>0.22</v>
      </c>
      <c r="J127" s="137">
        <f t="shared" si="316"/>
        <v>0</v>
      </c>
      <c r="K127" s="135"/>
      <c r="L127" s="136">
        <v>0.22</v>
      </c>
      <c r="M127" s="137">
        <f t="shared" si="317"/>
        <v>0</v>
      </c>
      <c r="N127" s="135"/>
      <c r="O127" s="136">
        <v>0.22</v>
      </c>
      <c r="P127" s="137">
        <f t="shared" si="318"/>
        <v>0</v>
      </c>
      <c r="Q127" s="135"/>
      <c r="R127" s="136">
        <v>0.22</v>
      </c>
      <c r="S127" s="137">
        <f t="shared" si="319"/>
        <v>0</v>
      </c>
      <c r="T127" s="135"/>
      <c r="U127" s="136">
        <v>0.22</v>
      </c>
      <c r="V127" s="236">
        <f t="shared" si="320"/>
        <v>0</v>
      </c>
      <c r="W127" s="237">
        <f t="shared" si="321"/>
        <v>0</v>
      </c>
      <c r="X127" s="238">
        <f t="shared" si="322"/>
        <v>0</v>
      </c>
      <c r="Y127" s="238">
        <f t="shared" si="323"/>
        <v>0</v>
      </c>
      <c r="Z127" s="239" t="e">
        <f t="shared" si="324"/>
        <v>#DIV/0!</v>
      </c>
      <c r="AA127" s="152"/>
      <c r="AB127" s="7"/>
      <c r="AC127" s="7"/>
      <c r="AD127" s="7"/>
      <c r="AE127" s="7"/>
      <c r="AF127" s="7"/>
      <c r="AG127" s="7"/>
    </row>
    <row r="128" spans="1:33" ht="30" customHeight="1">
      <c r="A128" s="166" t="s">
        <v>238</v>
      </c>
      <c r="B128" s="240"/>
      <c r="C128" s="168"/>
      <c r="D128" s="169"/>
      <c r="E128" s="173">
        <f>SUM(E117:E126)</f>
        <v>2001</v>
      </c>
      <c r="F128" s="189"/>
      <c r="G128" s="172">
        <f>SUM(G117:G127)</f>
        <v>14000</v>
      </c>
      <c r="H128" s="173">
        <f>SUM(H117:H126)</f>
        <v>2001</v>
      </c>
      <c r="I128" s="189"/>
      <c r="J128" s="172">
        <f>SUM(J117:J127)</f>
        <v>14000</v>
      </c>
      <c r="K128" s="190">
        <f>SUM(K117:K126)</f>
        <v>0</v>
      </c>
      <c r="L128" s="189"/>
      <c r="M128" s="172">
        <f>SUM(M117:M127)</f>
        <v>0</v>
      </c>
      <c r="N128" s="190">
        <f>SUM(N117:N126)</f>
        <v>0</v>
      </c>
      <c r="O128" s="189"/>
      <c r="P128" s="172">
        <f>SUM(P117:P127)</f>
        <v>0</v>
      </c>
      <c r="Q128" s="190">
        <f>SUM(Q117:Q126)</f>
        <v>0</v>
      </c>
      <c r="R128" s="189"/>
      <c r="S128" s="172">
        <f>SUM(S117:S127)</f>
        <v>0</v>
      </c>
      <c r="T128" s="190">
        <f>SUM(T117:T126)</f>
        <v>0</v>
      </c>
      <c r="U128" s="189"/>
      <c r="V128" s="174">
        <f t="shared" ref="V128:X128" si="325">SUM(V117:V127)</f>
        <v>0</v>
      </c>
      <c r="W128" s="224">
        <f t="shared" si="325"/>
        <v>14000</v>
      </c>
      <c r="X128" s="225">
        <f t="shared" si="325"/>
        <v>14000</v>
      </c>
      <c r="Y128" s="225">
        <f t="shared" si="323"/>
        <v>0</v>
      </c>
      <c r="Z128" s="225">
        <f t="shared" si="324"/>
        <v>0</v>
      </c>
      <c r="AA128" s="226"/>
      <c r="AB128" s="7"/>
      <c r="AC128" s="7"/>
      <c r="AD128" s="7"/>
      <c r="AE128" s="7"/>
      <c r="AF128" s="7"/>
      <c r="AG128" s="7"/>
    </row>
    <row r="129" spans="1:33" ht="30" customHeight="1">
      <c r="A129" s="241" t="s">
        <v>68</v>
      </c>
      <c r="B129" s="208">
        <v>8</v>
      </c>
      <c r="C129" s="242" t="s">
        <v>239</v>
      </c>
      <c r="D129" s="181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27"/>
      <c r="X129" s="227"/>
      <c r="Y129" s="182"/>
      <c r="Z129" s="227"/>
      <c r="AA129" s="228"/>
      <c r="AB129" s="118"/>
      <c r="AC129" s="118"/>
      <c r="AD129" s="118"/>
      <c r="AE129" s="118"/>
      <c r="AF129" s="118"/>
      <c r="AG129" s="118"/>
    </row>
    <row r="130" spans="1:33" ht="30" customHeight="1">
      <c r="A130" s="119" t="s">
        <v>73</v>
      </c>
      <c r="B130" s="120" t="s">
        <v>240</v>
      </c>
      <c r="C130" s="187" t="s">
        <v>241</v>
      </c>
      <c r="D130" s="122" t="s">
        <v>242</v>
      </c>
      <c r="E130" s="123"/>
      <c r="F130" s="124"/>
      <c r="G130" s="125">
        <f t="shared" ref="G130:G135" si="326">E130*F130</f>
        <v>0</v>
      </c>
      <c r="H130" s="123"/>
      <c r="I130" s="124"/>
      <c r="J130" s="125">
        <f t="shared" ref="J130:J135" si="327">H130*I130</f>
        <v>0</v>
      </c>
      <c r="K130" s="123"/>
      <c r="L130" s="124"/>
      <c r="M130" s="125">
        <f t="shared" ref="M130:M135" si="328">K130*L130</f>
        <v>0</v>
      </c>
      <c r="N130" s="123"/>
      <c r="O130" s="124"/>
      <c r="P130" s="125">
        <f t="shared" ref="P130:P135" si="329">N130*O130</f>
        <v>0</v>
      </c>
      <c r="Q130" s="123"/>
      <c r="R130" s="124"/>
      <c r="S130" s="125">
        <f t="shared" ref="S130:S135" si="330">Q130*R130</f>
        <v>0</v>
      </c>
      <c r="T130" s="123"/>
      <c r="U130" s="124"/>
      <c r="V130" s="229">
        <f t="shared" ref="V130:V135" si="331">T130*U130</f>
        <v>0</v>
      </c>
      <c r="W130" s="230">
        <f t="shared" ref="W130:W135" si="332">G130+M130+S130</f>
        <v>0</v>
      </c>
      <c r="X130" s="231">
        <f t="shared" ref="X130:X135" si="333">J130+P130+V130</f>
        <v>0</v>
      </c>
      <c r="Y130" s="231">
        <f t="shared" ref="Y130:Y136" si="334">W130-X130</f>
        <v>0</v>
      </c>
      <c r="Z130" s="232" t="e">
        <f t="shared" ref="Z130:Z136" si="335">Y130/W130</f>
        <v>#DIV/0!</v>
      </c>
      <c r="AA130" s="233"/>
      <c r="AB130" s="131"/>
      <c r="AC130" s="131"/>
      <c r="AD130" s="131"/>
      <c r="AE130" s="131"/>
      <c r="AF130" s="131"/>
      <c r="AG130" s="131"/>
    </row>
    <row r="131" spans="1:33" ht="30" customHeight="1">
      <c r="A131" s="119" t="s">
        <v>73</v>
      </c>
      <c r="B131" s="120" t="s">
        <v>243</v>
      </c>
      <c r="C131" s="187" t="s">
        <v>244</v>
      </c>
      <c r="D131" s="122" t="s">
        <v>242</v>
      </c>
      <c r="E131" s="123"/>
      <c r="F131" s="124"/>
      <c r="G131" s="125">
        <f t="shared" si="326"/>
        <v>0</v>
      </c>
      <c r="H131" s="123"/>
      <c r="I131" s="124"/>
      <c r="J131" s="125">
        <f t="shared" si="327"/>
        <v>0</v>
      </c>
      <c r="K131" s="123"/>
      <c r="L131" s="124"/>
      <c r="M131" s="125">
        <f t="shared" si="328"/>
        <v>0</v>
      </c>
      <c r="N131" s="123"/>
      <c r="O131" s="124"/>
      <c r="P131" s="125">
        <f t="shared" si="329"/>
        <v>0</v>
      </c>
      <c r="Q131" s="123"/>
      <c r="R131" s="124"/>
      <c r="S131" s="125">
        <f t="shared" si="330"/>
        <v>0</v>
      </c>
      <c r="T131" s="123"/>
      <c r="U131" s="124"/>
      <c r="V131" s="229">
        <f t="shared" si="331"/>
        <v>0</v>
      </c>
      <c r="W131" s="234">
        <f t="shared" si="332"/>
        <v>0</v>
      </c>
      <c r="X131" s="127">
        <f t="shared" si="333"/>
        <v>0</v>
      </c>
      <c r="Y131" s="127">
        <f t="shared" si="334"/>
        <v>0</v>
      </c>
      <c r="Z131" s="128" t="e">
        <f t="shared" si="335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>
      <c r="A132" s="119" t="s">
        <v>73</v>
      </c>
      <c r="B132" s="120" t="s">
        <v>245</v>
      </c>
      <c r="C132" s="187" t="s">
        <v>246</v>
      </c>
      <c r="D132" s="122" t="s">
        <v>247</v>
      </c>
      <c r="E132" s="243"/>
      <c r="F132" s="244"/>
      <c r="G132" s="125">
        <f t="shared" si="326"/>
        <v>0</v>
      </c>
      <c r="H132" s="243"/>
      <c r="I132" s="244"/>
      <c r="J132" s="125">
        <f t="shared" si="327"/>
        <v>0</v>
      </c>
      <c r="K132" s="123"/>
      <c r="L132" s="124"/>
      <c r="M132" s="125">
        <f t="shared" si="328"/>
        <v>0</v>
      </c>
      <c r="N132" s="123"/>
      <c r="O132" s="124"/>
      <c r="P132" s="125">
        <f t="shared" si="329"/>
        <v>0</v>
      </c>
      <c r="Q132" s="123"/>
      <c r="R132" s="124"/>
      <c r="S132" s="125">
        <f t="shared" si="330"/>
        <v>0</v>
      </c>
      <c r="T132" s="123"/>
      <c r="U132" s="124"/>
      <c r="V132" s="229">
        <f t="shared" si="331"/>
        <v>0</v>
      </c>
      <c r="W132" s="245">
        <f t="shared" si="332"/>
        <v>0</v>
      </c>
      <c r="X132" s="127">
        <f t="shared" si="333"/>
        <v>0</v>
      </c>
      <c r="Y132" s="127">
        <f t="shared" si="334"/>
        <v>0</v>
      </c>
      <c r="Z132" s="128" t="e">
        <f t="shared" si="335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>
      <c r="A133" s="119" t="s">
        <v>73</v>
      </c>
      <c r="B133" s="120" t="s">
        <v>248</v>
      </c>
      <c r="C133" s="187" t="s">
        <v>249</v>
      </c>
      <c r="D133" s="122" t="s">
        <v>247</v>
      </c>
      <c r="E133" s="123"/>
      <c r="F133" s="124"/>
      <c r="G133" s="125">
        <f t="shared" si="326"/>
        <v>0</v>
      </c>
      <c r="H133" s="123"/>
      <c r="I133" s="124"/>
      <c r="J133" s="125">
        <f t="shared" si="327"/>
        <v>0</v>
      </c>
      <c r="K133" s="243"/>
      <c r="L133" s="244"/>
      <c r="M133" s="125">
        <f t="shared" si="328"/>
        <v>0</v>
      </c>
      <c r="N133" s="243"/>
      <c r="O133" s="244"/>
      <c r="P133" s="125">
        <f t="shared" si="329"/>
        <v>0</v>
      </c>
      <c r="Q133" s="243"/>
      <c r="R133" s="244"/>
      <c r="S133" s="125">
        <f t="shared" si="330"/>
        <v>0</v>
      </c>
      <c r="T133" s="243"/>
      <c r="U133" s="244"/>
      <c r="V133" s="229">
        <f t="shared" si="331"/>
        <v>0</v>
      </c>
      <c r="W133" s="245">
        <f t="shared" si="332"/>
        <v>0</v>
      </c>
      <c r="X133" s="127">
        <f t="shared" si="333"/>
        <v>0</v>
      </c>
      <c r="Y133" s="127">
        <f t="shared" si="334"/>
        <v>0</v>
      </c>
      <c r="Z133" s="128" t="e">
        <f t="shared" si="335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>
      <c r="A134" s="119" t="s">
        <v>73</v>
      </c>
      <c r="B134" s="120" t="s">
        <v>250</v>
      </c>
      <c r="C134" s="187" t="s">
        <v>251</v>
      </c>
      <c r="D134" s="122" t="s">
        <v>247</v>
      </c>
      <c r="E134" s="123"/>
      <c r="F134" s="124"/>
      <c r="G134" s="125">
        <f t="shared" si="326"/>
        <v>0</v>
      </c>
      <c r="H134" s="123"/>
      <c r="I134" s="124"/>
      <c r="J134" s="125">
        <f t="shared" si="327"/>
        <v>0</v>
      </c>
      <c r="K134" s="123"/>
      <c r="L134" s="124"/>
      <c r="M134" s="125">
        <f t="shared" si="328"/>
        <v>0</v>
      </c>
      <c r="N134" s="123"/>
      <c r="O134" s="124"/>
      <c r="P134" s="125">
        <f t="shared" si="329"/>
        <v>0</v>
      </c>
      <c r="Q134" s="123"/>
      <c r="R134" s="124"/>
      <c r="S134" s="125">
        <f t="shared" si="330"/>
        <v>0</v>
      </c>
      <c r="T134" s="123"/>
      <c r="U134" s="124"/>
      <c r="V134" s="229">
        <f t="shared" si="331"/>
        <v>0</v>
      </c>
      <c r="W134" s="234">
        <f t="shared" si="332"/>
        <v>0</v>
      </c>
      <c r="X134" s="127">
        <f t="shared" si="333"/>
        <v>0</v>
      </c>
      <c r="Y134" s="127">
        <f t="shared" si="334"/>
        <v>0</v>
      </c>
      <c r="Z134" s="128" t="e">
        <f t="shared" si="335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>
      <c r="A135" s="132" t="s">
        <v>73</v>
      </c>
      <c r="B135" s="154" t="s">
        <v>252</v>
      </c>
      <c r="C135" s="164" t="s">
        <v>253</v>
      </c>
      <c r="D135" s="134"/>
      <c r="E135" s="135"/>
      <c r="F135" s="136">
        <v>0.22</v>
      </c>
      <c r="G135" s="137">
        <f t="shared" si="326"/>
        <v>0</v>
      </c>
      <c r="H135" s="135"/>
      <c r="I135" s="136">
        <v>0.22</v>
      </c>
      <c r="J135" s="137">
        <f t="shared" si="327"/>
        <v>0</v>
      </c>
      <c r="K135" s="135"/>
      <c r="L135" s="136">
        <v>0.22</v>
      </c>
      <c r="M135" s="137">
        <f t="shared" si="328"/>
        <v>0</v>
      </c>
      <c r="N135" s="135"/>
      <c r="O135" s="136">
        <v>0.22</v>
      </c>
      <c r="P135" s="137">
        <f t="shared" si="329"/>
        <v>0</v>
      </c>
      <c r="Q135" s="135"/>
      <c r="R135" s="136">
        <v>0.22</v>
      </c>
      <c r="S135" s="137">
        <f t="shared" si="330"/>
        <v>0</v>
      </c>
      <c r="T135" s="135"/>
      <c r="U135" s="136">
        <v>0.22</v>
      </c>
      <c r="V135" s="236">
        <f t="shared" si="331"/>
        <v>0</v>
      </c>
      <c r="W135" s="237">
        <f t="shared" si="332"/>
        <v>0</v>
      </c>
      <c r="X135" s="238">
        <f t="shared" si="333"/>
        <v>0</v>
      </c>
      <c r="Y135" s="238">
        <f t="shared" si="334"/>
        <v>0</v>
      </c>
      <c r="Z135" s="239" t="e">
        <f t="shared" si="335"/>
        <v>#DIV/0!</v>
      </c>
      <c r="AA135" s="152"/>
      <c r="AB135" s="7"/>
      <c r="AC135" s="7"/>
      <c r="AD135" s="7"/>
      <c r="AE135" s="7"/>
      <c r="AF135" s="7"/>
      <c r="AG135" s="7"/>
    </row>
    <row r="136" spans="1:33" ht="30" customHeight="1">
      <c r="A136" s="166" t="s">
        <v>254</v>
      </c>
      <c r="B136" s="246"/>
      <c r="C136" s="168"/>
      <c r="D136" s="169"/>
      <c r="E136" s="173">
        <f>SUM(E130:E134)</f>
        <v>0</v>
      </c>
      <c r="F136" s="189"/>
      <c r="G136" s="173">
        <f>SUM(G130:G135)</f>
        <v>0</v>
      </c>
      <c r="H136" s="173">
        <f>SUM(H130:H134)</f>
        <v>0</v>
      </c>
      <c r="I136" s="189"/>
      <c r="J136" s="173">
        <f>SUM(J130:J135)</f>
        <v>0</v>
      </c>
      <c r="K136" s="173">
        <f>SUM(K130:K134)</f>
        <v>0</v>
      </c>
      <c r="L136" s="189"/>
      <c r="M136" s="173">
        <f>SUM(M130:M135)</f>
        <v>0</v>
      </c>
      <c r="N136" s="173">
        <f>SUM(N130:N134)</f>
        <v>0</v>
      </c>
      <c r="O136" s="189"/>
      <c r="P136" s="173">
        <f>SUM(P130:P135)</f>
        <v>0</v>
      </c>
      <c r="Q136" s="173">
        <f>SUM(Q130:Q134)</f>
        <v>0</v>
      </c>
      <c r="R136" s="189"/>
      <c r="S136" s="173">
        <f>SUM(S130:S135)</f>
        <v>0</v>
      </c>
      <c r="T136" s="173">
        <f>SUM(T130:T134)</f>
        <v>0</v>
      </c>
      <c r="U136" s="189"/>
      <c r="V136" s="247">
        <f t="shared" ref="V136:X136" si="336">SUM(V130:V135)</f>
        <v>0</v>
      </c>
      <c r="W136" s="224">
        <f t="shared" si="336"/>
        <v>0</v>
      </c>
      <c r="X136" s="225">
        <f t="shared" si="336"/>
        <v>0</v>
      </c>
      <c r="Y136" s="225">
        <f t="shared" si="334"/>
        <v>0</v>
      </c>
      <c r="Z136" s="225" t="e">
        <f t="shared" si="335"/>
        <v>#DIV/0!</v>
      </c>
      <c r="AA136" s="226"/>
      <c r="AB136" s="7"/>
      <c r="AC136" s="7"/>
      <c r="AD136" s="7"/>
      <c r="AE136" s="7"/>
      <c r="AF136" s="7"/>
      <c r="AG136" s="7"/>
    </row>
    <row r="137" spans="1:33" ht="30" customHeight="1">
      <c r="A137" s="178" t="s">
        <v>68</v>
      </c>
      <c r="B137" s="179">
        <v>9</v>
      </c>
      <c r="C137" s="180" t="s">
        <v>255</v>
      </c>
      <c r="D137" s="181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48"/>
      <c r="X137" s="248"/>
      <c r="Y137" s="210"/>
      <c r="Z137" s="248"/>
      <c r="AA137" s="249"/>
      <c r="AB137" s="7"/>
      <c r="AC137" s="7"/>
      <c r="AD137" s="7"/>
      <c r="AE137" s="7"/>
      <c r="AF137" s="7"/>
      <c r="AG137" s="7"/>
    </row>
    <row r="138" spans="1:33" ht="30" customHeight="1">
      <c r="A138" s="250" t="s">
        <v>73</v>
      </c>
      <c r="B138" s="251">
        <v>43839</v>
      </c>
      <c r="C138" s="252" t="s">
        <v>256</v>
      </c>
      <c r="D138" s="253"/>
      <c r="E138" s="254"/>
      <c r="F138" s="255"/>
      <c r="G138" s="256">
        <f t="shared" ref="G138:G143" si="337">E138*F138</f>
        <v>0</v>
      </c>
      <c r="H138" s="254"/>
      <c r="I138" s="255"/>
      <c r="J138" s="256">
        <f t="shared" ref="J138:J143" si="338">H138*I138</f>
        <v>0</v>
      </c>
      <c r="K138" s="257"/>
      <c r="L138" s="255"/>
      <c r="M138" s="256">
        <f t="shared" ref="M138:M143" si="339">K138*L138</f>
        <v>0</v>
      </c>
      <c r="N138" s="257"/>
      <c r="O138" s="255"/>
      <c r="P138" s="256">
        <f t="shared" ref="P138:P143" si="340">N138*O138</f>
        <v>0</v>
      </c>
      <c r="Q138" s="257"/>
      <c r="R138" s="255"/>
      <c r="S138" s="256">
        <f t="shared" ref="S138:S143" si="341">Q138*R138</f>
        <v>0</v>
      </c>
      <c r="T138" s="257"/>
      <c r="U138" s="255"/>
      <c r="V138" s="256">
        <f t="shared" ref="V138:V143" si="342">T138*U138</f>
        <v>0</v>
      </c>
      <c r="W138" s="231">
        <f t="shared" ref="W138:W143" si="343">G138+M138+S138</f>
        <v>0</v>
      </c>
      <c r="X138" s="127">
        <f t="shared" ref="X138:X143" si="344">J138+P138+V138</f>
        <v>0</v>
      </c>
      <c r="Y138" s="127">
        <f t="shared" ref="Y138:Y144" si="345">W138-X138</f>
        <v>0</v>
      </c>
      <c r="Z138" s="128" t="e">
        <f t="shared" ref="Z138:Z144" si="346">Y138/W138</f>
        <v>#DIV/0!</v>
      </c>
      <c r="AA138" s="233"/>
      <c r="AB138" s="130"/>
      <c r="AC138" s="131"/>
      <c r="AD138" s="131"/>
      <c r="AE138" s="131"/>
      <c r="AF138" s="131"/>
      <c r="AG138" s="131"/>
    </row>
    <row r="139" spans="1:33" ht="30" customHeight="1">
      <c r="A139" s="119" t="s">
        <v>73</v>
      </c>
      <c r="B139" s="258">
        <v>43870</v>
      </c>
      <c r="C139" s="187" t="s">
        <v>257</v>
      </c>
      <c r="D139" s="259" t="s">
        <v>138</v>
      </c>
      <c r="E139" s="260">
        <v>1</v>
      </c>
      <c r="F139" s="124">
        <v>25000</v>
      </c>
      <c r="G139" s="125">
        <f t="shared" si="337"/>
        <v>25000</v>
      </c>
      <c r="H139" s="260">
        <v>1</v>
      </c>
      <c r="I139" s="124">
        <v>25000</v>
      </c>
      <c r="J139" s="125">
        <f t="shared" si="338"/>
        <v>25000</v>
      </c>
      <c r="K139" s="123"/>
      <c r="L139" s="124"/>
      <c r="M139" s="125">
        <f t="shared" si="339"/>
        <v>0</v>
      </c>
      <c r="N139" s="123"/>
      <c r="O139" s="124"/>
      <c r="P139" s="125">
        <f t="shared" si="340"/>
        <v>0</v>
      </c>
      <c r="Q139" s="123"/>
      <c r="R139" s="124"/>
      <c r="S139" s="125">
        <f t="shared" si="341"/>
        <v>0</v>
      </c>
      <c r="T139" s="123"/>
      <c r="U139" s="124"/>
      <c r="V139" s="125">
        <f t="shared" si="342"/>
        <v>0</v>
      </c>
      <c r="W139" s="126">
        <f t="shared" si="343"/>
        <v>25000</v>
      </c>
      <c r="X139" s="127">
        <f t="shared" si="344"/>
        <v>25000</v>
      </c>
      <c r="Y139" s="127">
        <f t="shared" si="345"/>
        <v>0</v>
      </c>
      <c r="Z139" s="128">
        <f t="shared" si="346"/>
        <v>0</v>
      </c>
      <c r="AA139" s="129"/>
      <c r="AB139" s="131"/>
      <c r="AC139" s="131"/>
      <c r="AD139" s="131"/>
      <c r="AE139" s="131"/>
      <c r="AF139" s="131"/>
      <c r="AG139" s="131"/>
    </row>
    <row r="140" spans="1:33" ht="58" customHeight="1">
      <c r="A140" s="119" t="s">
        <v>73</v>
      </c>
      <c r="B140" s="258">
        <v>43899</v>
      </c>
      <c r="C140" s="187" t="s">
        <v>258</v>
      </c>
      <c r="D140" s="259" t="s">
        <v>138</v>
      </c>
      <c r="E140" s="260">
        <v>1</v>
      </c>
      <c r="F140" s="124">
        <v>10000</v>
      </c>
      <c r="G140" s="125">
        <f t="shared" si="337"/>
        <v>10000</v>
      </c>
      <c r="H140" s="260"/>
      <c r="I140" s="124"/>
      <c r="J140" s="125">
        <f t="shared" si="338"/>
        <v>0</v>
      </c>
      <c r="K140" s="123"/>
      <c r="L140" s="124"/>
      <c r="M140" s="125">
        <f t="shared" si="339"/>
        <v>0</v>
      </c>
      <c r="N140" s="123"/>
      <c r="O140" s="124"/>
      <c r="P140" s="125">
        <f t="shared" si="340"/>
        <v>0</v>
      </c>
      <c r="Q140" s="123"/>
      <c r="R140" s="124"/>
      <c r="S140" s="125">
        <f t="shared" si="341"/>
        <v>0</v>
      </c>
      <c r="T140" s="123"/>
      <c r="U140" s="124"/>
      <c r="V140" s="125">
        <f t="shared" si="342"/>
        <v>0</v>
      </c>
      <c r="W140" s="126">
        <f t="shared" si="343"/>
        <v>10000</v>
      </c>
      <c r="X140" s="127">
        <f t="shared" si="344"/>
        <v>0</v>
      </c>
      <c r="Y140" s="127">
        <f t="shared" si="345"/>
        <v>10000</v>
      </c>
      <c r="Z140" s="128">
        <f t="shared" si="346"/>
        <v>1</v>
      </c>
      <c r="AA140" s="129" t="s">
        <v>441</v>
      </c>
      <c r="AB140" s="131"/>
      <c r="AC140" s="131"/>
      <c r="AD140" s="131"/>
      <c r="AE140" s="131"/>
      <c r="AF140" s="131"/>
      <c r="AG140" s="131"/>
    </row>
    <row r="141" spans="1:33" ht="30" customHeight="1">
      <c r="A141" s="119" t="s">
        <v>73</v>
      </c>
      <c r="B141" s="258">
        <v>43930</v>
      </c>
      <c r="C141" s="187" t="s">
        <v>259</v>
      </c>
      <c r="D141" s="259" t="s">
        <v>138</v>
      </c>
      <c r="E141" s="260">
        <v>1</v>
      </c>
      <c r="F141" s="124">
        <v>30000</v>
      </c>
      <c r="G141" s="125">
        <f t="shared" si="337"/>
        <v>30000</v>
      </c>
      <c r="H141" s="260">
        <v>1</v>
      </c>
      <c r="I141" s="124">
        <v>30000</v>
      </c>
      <c r="J141" s="125">
        <f t="shared" si="338"/>
        <v>30000</v>
      </c>
      <c r="K141" s="123"/>
      <c r="L141" s="124"/>
      <c r="M141" s="125">
        <f t="shared" si="339"/>
        <v>0</v>
      </c>
      <c r="N141" s="123"/>
      <c r="O141" s="124"/>
      <c r="P141" s="125">
        <f t="shared" si="340"/>
        <v>0</v>
      </c>
      <c r="Q141" s="123"/>
      <c r="R141" s="124"/>
      <c r="S141" s="125">
        <f t="shared" si="341"/>
        <v>0</v>
      </c>
      <c r="T141" s="123"/>
      <c r="U141" s="124"/>
      <c r="V141" s="125">
        <f t="shared" si="342"/>
        <v>0</v>
      </c>
      <c r="W141" s="126">
        <f t="shared" si="343"/>
        <v>30000</v>
      </c>
      <c r="X141" s="127">
        <f t="shared" si="344"/>
        <v>30000</v>
      </c>
      <c r="Y141" s="127">
        <f t="shared" si="345"/>
        <v>0</v>
      </c>
      <c r="Z141" s="128">
        <f t="shared" si="346"/>
        <v>0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>
      <c r="A142" s="132" t="s">
        <v>73</v>
      </c>
      <c r="B142" s="258">
        <v>43960</v>
      </c>
      <c r="C142" s="163" t="s">
        <v>260</v>
      </c>
      <c r="D142" s="261"/>
      <c r="E142" s="262"/>
      <c r="F142" s="136"/>
      <c r="G142" s="137">
        <f t="shared" si="337"/>
        <v>0</v>
      </c>
      <c r="H142" s="262"/>
      <c r="I142" s="136"/>
      <c r="J142" s="137">
        <f t="shared" si="338"/>
        <v>0</v>
      </c>
      <c r="K142" s="135"/>
      <c r="L142" s="136"/>
      <c r="M142" s="137">
        <f t="shared" si="339"/>
        <v>0</v>
      </c>
      <c r="N142" s="135"/>
      <c r="O142" s="136"/>
      <c r="P142" s="137">
        <f t="shared" si="340"/>
        <v>0</v>
      </c>
      <c r="Q142" s="135"/>
      <c r="R142" s="136"/>
      <c r="S142" s="137">
        <f t="shared" si="341"/>
        <v>0</v>
      </c>
      <c r="T142" s="135"/>
      <c r="U142" s="136"/>
      <c r="V142" s="137">
        <f t="shared" si="342"/>
        <v>0</v>
      </c>
      <c r="W142" s="138">
        <f t="shared" si="343"/>
        <v>0</v>
      </c>
      <c r="X142" s="127">
        <f t="shared" si="344"/>
        <v>0</v>
      </c>
      <c r="Y142" s="127">
        <f t="shared" si="345"/>
        <v>0</v>
      </c>
      <c r="Z142" s="128" t="e">
        <f t="shared" si="346"/>
        <v>#DIV/0!</v>
      </c>
      <c r="AA142" s="139"/>
      <c r="AB142" s="131"/>
      <c r="AC142" s="131"/>
      <c r="AD142" s="131"/>
      <c r="AE142" s="131"/>
      <c r="AF142" s="131"/>
      <c r="AG142" s="131"/>
    </row>
    <row r="143" spans="1:33" ht="30" customHeight="1">
      <c r="A143" s="132" t="s">
        <v>73</v>
      </c>
      <c r="B143" s="258">
        <v>43991</v>
      </c>
      <c r="C143" s="235" t="s">
        <v>261</v>
      </c>
      <c r="D143" s="148"/>
      <c r="E143" s="135"/>
      <c r="F143" s="136">
        <v>0.22</v>
      </c>
      <c r="G143" s="137">
        <f t="shared" si="337"/>
        <v>0</v>
      </c>
      <c r="H143" s="135"/>
      <c r="I143" s="136">
        <v>0.22</v>
      </c>
      <c r="J143" s="137">
        <f t="shared" si="338"/>
        <v>0</v>
      </c>
      <c r="K143" s="135"/>
      <c r="L143" s="136">
        <v>0.22</v>
      </c>
      <c r="M143" s="137">
        <f t="shared" si="339"/>
        <v>0</v>
      </c>
      <c r="N143" s="135"/>
      <c r="O143" s="136">
        <v>0.22</v>
      </c>
      <c r="P143" s="137">
        <f t="shared" si="340"/>
        <v>0</v>
      </c>
      <c r="Q143" s="135"/>
      <c r="R143" s="136">
        <v>0.22</v>
      </c>
      <c r="S143" s="137">
        <f t="shared" si="341"/>
        <v>0</v>
      </c>
      <c r="T143" s="135"/>
      <c r="U143" s="136">
        <v>0.22</v>
      </c>
      <c r="V143" s="137">
        <f t="shared" si="342"/>
        <v>0</v>
      </c>
      <c r="W143" s="138">
        <f t="shared" si="343"/>
        <v>0</v>
      </c>
      <c r="X143" s="165">
        <f t="shared" si="344"/>
        <v>0</v>
      </c>
      <c r="Y143" s="165">
        <f t="shared" si="345"/>
        <v>0</v>
      </c>
      <c r="Z143" s="223" t="e">
        <f t="shared" si="346"/>
        <v>#DIV/0!</v>
      </c>
      <c r="AA143" s="139"/>
      <c r="AB143" s="7"/>
      <c r="AC143" s="7"/>
      <c r="AD143" s="7"/>
      <c r="AE143" s="7"/>
      <c r="AF143" s="7"/>
      <c r="AG143" s="7"/>
    </row>
    <row r="144" spans="1:33" ht="30" customHeight="1">
      <c r="A144" s="166" t="s">
        <v>262</v>
      </c>
      <c r="B144" s="167"/>
      <c r="C144" s="168"/>
      <c r="D144" s="169"/>
      <c r="E144" s="173">
        <f>SUM(E138:E142)</f>
        <v>3</v>
      </c>
      <c r="F144" s="189"/>
      <c r="G144" s="172">
        <f>SUM(G138:G143)</f>
        <v>65000</v>
      </c>
      <c r="H144" s="173">
        <f>SUM(H138:H142)</f>
        <v>2</v>
      </c>
      <c r="I144" s="189"/>
      <c r="J144" s="172">
        <f>SUM(J138:J143)</f>
        <v>55000</v>
      </c>
      <c r="K144" s="190">
        <f>SUM(K138:K142)</f>
        <v>0</v>
      </c>
      <c r="L144" s="189"/>
      <c r="M144" s="172">
        <f>SUM(M138:M143)</f>
        <v>0</v>
      </c>
      <c r="N144" s="190">
        <f>SUM(N138:N142)</f>
        <v>0</v>
      </c>
      <c r="O144" s="189"/>
      <c r="P144" s="172">
        <f>SUM(P138:P143)</f>
        <v>0</v>
      </c>
      <c r="Q144" s="190">
        <f>SUM(Q138:Q142)</f>
        <v>0</v>
      </c>
      <c r="R144" s="189"/>
      <c r="S144" s="172">
        <f>SUM(S138:S143)</f>
        <v>0</v>
      </c>
      <c r="T144" s="190">
        <f>SUM(T138:T142)</f>
        <v>0</v>
      </c>
      <c r="U144" s="189"/>
      <c r="V144" s="174">
        <f t="shared" ref="V144:X144" si="347">SUM(V138:V143)</f>
        <v>0</v>
      </c>
      <c r="W144" s="224">
        <f t="shared" si="347"/>
        <v>65000</v>
      </c>
      <c r="X144" s="225">
        <f t="shared" si="347"/>
        <v>55000</v>
      </c>
      <c r="Y144" s="225">
        <f t="shared" si="345"/>
        <v>10000</v>
      </c>
      <c r="Z144" s="225">
        <f t="shared" si="346"/>
        <v>0.15384615384615385</v>
      </c>
      <c r="AA144" s="226"/>
      <c r="AB144" s="7"/>
      <c r="AC144" s="7"/>
      <c r="AD144" s="7"/>
      <c r="AE144" s="7"/>
      <c r="AF144" s="7"/>
      <c r="AG144" s="7"/>
    </row>
    <row r="145" spans="1:33" ht="30" customHeight="1">
      <c r="A145" s="178" t="s">
        <v>68</v>
      </c>
      <c r="B145" s="208">
        <v>10</v>
      </c>
      <c r="C145" s="263" t="s">
        <v>263</v>
      </c>
      <c r="D145" s="181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27"/>
      <c r="X145" s="227"/>
      <c r="Y145" s="182"/>
      <c r="Z145" s="227"/>
      <c r="AA145" s="228"/>
      <c r="AB145" s="7"/>
      <c r="AC145" s="7"/>
      <c r="AD145" s="7"/>
      <c r="AE145" s="7"/>
      <c r="AF145" s="7"/>
      <c r="AG145" s="7"/>
    </row>
    <row r="146" spans="1:33" ht="30" customHeight="1" thickBot="1">
      <c r="A146" s="119" t="s">
        <v>73</v>
      </c>
      <c r="B146" s="258">
        <v>43840</v>
      </c>
      <c r="C146" s="264" t="s">
        <v>264</v>
      </c>
      <c r="D146" s="253" t="s">
        <v>138</v>
      </c>
      <c r="E146" s="265">
        <v>1</v>
      </c>
      <c r="F146" s="160">
        <v>45000</v>
      </c>
      <c r="G146" s="161">
        <f t="shared" ref="G146:G150" si="348">E146*F146</f>
        <v>45000</v>
      </c>
      <c r="H146" s="265">
        <v>1</v>
      </c>
      <c r="I146" s="160">
        <v>45000</v>
      </c>
      <c r="J146" s="161">
        <f t="shared" ref="J146:J150" si="349">H146*I146</f>
        <v>45000</v>
      </c>
      <c r="K146" s="159"/>
      <c r="L146" s="160"/>
      <c r="M146" s="161">
        <f t="shared" ref="M146:M150" si="350">K146*L146</f>
        <v>0</v>
      </c>
      <c r="N146" s="159"/>
      <c r="O146" s="160"/>
      <c r="P146" s="161">
        <f t="shared" ref="P146:P150" si="351">N146*O146</f>
        <v>0</v>
      </c>
      <c r="Q146" s="159"/>
      <c r="R146" s="160"/>
      <c r="S146" s="161">
        <f t="shared" ref="S146:S150" si="352">Q146*R146</f>
        <v>0</v>
      </c>
      <c r="T146" s="159"/>
      <c r="U146" s="160"/>
      <c r="V146" s="266">
        <f t="shared" ref="V146:V150" si="353">T146*U146</f>
        <v>0</v>
      </c>
      <c r="W146" s="267">
        <f t="shared" ref="W146:W150" si="354">G146+M146+S146</f>
        <v>45000</v>
      </c>
      <c r="X146" s="231">
        <f t="shared" ref="X146:X150" si="355">J146+P146+V146</f>
        <v>45000</v>
      </c>
      <c r="Y146" s="231">
        <f t="shared" ref="Y146:Y151" si="356">W146-X146</f>
        <v>0</v>
      </c>
      <c r="Z146" s="232">
        <f t="shared" ref="Z146:Z151" si="357">Y146/W146</f>
        <v>0</v>
      </c>
      <c r="AA146" s="268"/>
      <c r="AB146" s="131"/>
      <c r="AC146" s="131"/>
      <c r="AD146" s="131"/>
      <c r="AE146" s="131"/>
      <c r="AF146" s="131"/>
      <c r="AG146" s="131"/>
    </row>
    <row r="147" spans="1:33" ht="30" customHeight="1">
      <c r="A147" s="119" t="s">
        <v>73</v>
      </c>
      <c r="B147" s="258">
        <v>43871</v>
      </c>
      <c r="C147" s="350" t="s">
        <v>368</v>
      </c>
      <c r="D147" s="253" t="s">
        <v>138</v>
      </c>
      <c r="E147" s="260">
        <v>1</v>
      </c>
      <c r="F147" s="124">
        <v>30000</v>
      </c>
      <c r="G147" s="125">
        <f t="shared" si="348"/>
        <v>30000</v>
      </c>
      <c r="H147" s="260">
        <v>1</v>
      </c>
      <c r="I147" s="124">
        <v>30000</v>
      </c>
      <c r="J147" s="125">
        <f t="shared" si="349"/>
        <v>30000</v>
      </c>
      <c r="K147" s="123"/>
      <c r="L147" s="124"/>
      <c r="M147" s="125">
        <f t="shared" si="350"/>
        <v>0</v>
      </c>
      <c r="N147" s="123"/>
      <c r="O147" s="124"/>
      <c r="P147" s="125">
        <f t="shared" si="351"/>
        <v>0</v>
      </c>
      <c r="Q147" s="123"/>
      <c r="R147" s="124"/>
      <c r="S147" s="125">
        <f t="shared" si="352"/>
        <v>0</v>
      </c>
      <c r="T147" s="123"/>
      <c r="U147" s="124"/>
      <c r="V147" s="229">
        <f t="shared" si="353"/>
        <v>0</v>
      </c>
      <c r="W147" s="234">
        <f t="shared" si="354"/>
        <v>30000</v>
      </c>
      <c r="X147" s="127">
        <f t="shared" si="355"/>
        <v>30000</v>
      </c>
      <c r="Y147" s="127">
        <f t="shared" si="356"/>
        <v>0</v>
      </c>
      <c r="Z147" s="128">
        <f t="shared" si="357"/>
        <v>0</v>
      </c>
      <c r="AA147" s="129"/>
      <c r="AB147" s="131"/>
      <c r="AC147" s="131"/>
      <c r="AD147" s="131"/>
      <c r="AE147" s="131"/>
      <c r="AF147" s="131"/>
      <c r="AG147" s="131"/>
    </row>
    <row r="148" spans="1:33" ht="30" customHeight="1">
      <c r="A148" s="119" t="s">
        <v>73</v>
      </c>
      <c r="B148" s="258">
        <v>43900</v>
      </c>
      <c r="C148" s="264" t="s">
        <v>264</v>
      </c>
      <c r="D148" s="259"/>
      <c r="E148" s="260"/>
      <c r="F148" s="124"/>
      <c r="G148" s="125">
        <f t="shared" si="348"/>
        <v>0</v>
      </c>
      <c r="H148" s="260"/>
      <c r="I148" s="124"/>
      <c r="J148" s="125">
        <f t="shared" si="349"/>
        <v>0</v>
      </c>
      <c r="K148" s="123"/>
      <c r="L148" s="124"/>
      <c r="M148" s="125">
        <f t="shared" si="350"/>
        <v>0</v>
      </c>
      <c r="N148" s="123"/>
      <c r="O148" s="124"/>
      <c r="P148" s="125">
        <f t="shared" si="351"/>
        <v>0</v>
      </c>
      <c r="Q148" s="123"/>
      <c r="R148" s="124"/>
      <c r="S148" s="125">
        <f t="shared" si="352"/>
        <v>0</v>
      </c>
      <c r="T148" s="123"/>
      <c r="U148" s="124"/>
      <c r="V148" s="229">
        <f t="shared" si="353"/>
        <v>0</v>
      </c>
      <c r="W148" s="234">
        <f t="shared" si="354"/>
        <v>0</v>
      </c>
      <c r="X148" s="127">
        <f t="shared" si="355"/>
        <v>0</v>
      </c>
      <c r="Y148" s="127">
        <f t="shared" si="356"/>
        <v>0</v>
      </c>
      <c r="Z148" s="128" t="e">
        <f t="shared" si="357"/>
        <v>#DIV/0!</v>
      </c>
      <c r="AA148" s="129"/>
      <c r="AB148" s="131"/>
      <c r="AC148" s="131"/>
      <c r="AD148" s="131"/>
      <c r="AE148" s="131"/>
      <c r="AF148" s="131"/>
      <c r="AG148" s="131"/>
    </row>
    <row r="149" spans="1:33" ht="30" customHeight="1">
      <c r="A149" s="132" t="s">
        <v>73</v>
      </c>
      <c r="B149" s="269">
        <v>43931</v>
      </c>
      <c r="C149" s="163" t="s">
        <v>265</v>
      </c>
      <c r="D149" s="261" t="s">
        <v>76</v>
      </c>
      <c r="E149" s="262">
        <v>4</v>
      </c>
      <c r="F149" s="136">
        <v>330</v>
      </c>
      <c r="G149" s="125">
        <f t="shared" si="348"/>
        <v>1320</v>
      </c>
      <c r="H149" s="262"/>
      <c r="I149" s="136"/>
      <c r="J149" s="125">
        <f t="shared" si="349"/>
        <v>0</v>
      </c>
      <c r="K149" s="135"/>
      <c r="L149" s="136"/>
      <c r="M149" s="137">
        <f t="shared" si="350"/>
        <v>0</v>
      </c>
      <c r="N149" s="135"/>
      <c r="O149" s="136"/>
      <c r="P149" s="137">
        <f t="shared" si="351"/>
        <v>0</v>
      </c>
      <c r="Q149" s="135"/>
      <c r="R149" s="136"/>
      <c r="S149" s="137">
        <f t="shared" si="352"/>
        <v>0</v>
      </c>
      <c r="T149" s="135"/>
      <c r="U149" s="136"/>
      <c r="V149" s="236">
        <f t="shared" si="353"/>
        <v>0</v>
      </c>
      <c r="W149" s="270">
        <f t="shared" si="354"/>
        <v>1320</v>
      </c>
      <c r="X149" s="127">
        <f t="shared" si="355"/>
        <v>0</v>
      </c>
      <c r="Y149" s="127">
        <f t="shared" si="356"/>
        <v>1320</v>
      </c>
      <c r="Z149" s="128">
        <f t="shared" si="357"/>
        <v>1</v>
      </c>
      <c r="AA149" s="220" t="s">
        <v>440</v>
      </c>
      <c r="AB149" s="131"/>
      <c r="AC149" s="131"/>
      <c r="AD149" s="131"/>
      <c r="AE149" s="131"/>
      <c r="AF149" s="131"/>
      <c r="AG149" s="131"/>
    </row>
    <row r="150" spans="1:33" ht="30" customHeight="1">
      <c r="A150" s="132" t="s">
        <v>73</v>
      </c>
      <c r="B150" s="271">
        <v>43961</v>
      </c>
      <c r="C150" s="235" t="s">
        <v>266</v>
      </c>
      <c r="D150" s="272"/>
      <c r="E150" s="135"/>
      <c r="F150" s="136">
        <v>0.22</v>
      </c>
      <c r="G150" s="137">
        <f t="shared" si="348"/>
        <v>0</v>
      </c>
      <c r="H150" s="135"/>
      <c r="I150" s="136">
        <v>0.22</v>
      </c>
      <c r="J150" s="137">
        <f t="shared" si="349"/>
        <v>0</v>
      </c>
      <c r="K150" s="135"/>
      <c r="L150" s="136">
        <v>0.22</v>
      </c>
      <c r="M150" s="137">
        <f t="shared" si="350"/>
        <v>0</v>
      </c>
      <c r="N150" s="135"/>
      <c r="O150" s="136">
        <v>0.22</v>
      </c>
      <c r="P150" s="137">
        <f t="shared" si="351"/>
        <v>0</v>
      </c>
      <c r="Q150" s="135"/>
      <c r="R150" s="136">
        <v>0.22</v>
      </c>
      <c r="S150" s="137">
        <f t="shared" si="352"/>
        <v>0</v>
      </c>
      <c r="T150" s="135"/>
      <c r="U150" s="136">
        <v>0.22</v>
      </c>
      <c r="V150" s="236">
        <f t="shared" si="353"/>
        <v>0</v>
      </c>
      <c r="W150" s="237">
        <f t="shared" si="354"/>
        <v>0</v>
      </c>
      <c r="X150" s="238">
        <f t="shared" si="355"/>
        <v>0</v>
      </c>
      <c r="Y150" s="238">
        <f t="shared" si="356"/>
        <v>0</v>
      </c>
      <c r="Z150" s="239" t="e">
        <f t="shared" si="357"/>
        <v>#DIV/0!</v>
      </c>
      <c r="AA150" s="273"/>
      <c r="AB150" s="7"/>
      <c r="AC150" s="7"/>
      <c r="AD150" s="7"/>
      <c r="AE150" s="7"/>
      <c r="AF150" s="7"/>
      <c r="AG150" s="7"/>
    </row>
    <row r="151" spans="1:33" ht="30" customHeight="1">
      <c r="A151" s="166" t="s">
        <v>267</v>
      </c>
      <c r="B151" s="167"/>
      <c r="C151" s="168"/>
      <c r="D151" s="169"/>
      <c r="E151" s="173">
        <f>SUM(E146:E149)</f>
        <v>6</v>
      </c>
      <c r="F151" s="189"/>
      <c r="G151" s="172">
        <f>SUM(G146:G150)</f>
        <v>76320</v>
      </c>
      <c r="H151" s="173">
        <f>SUM(H146:H149)</f>
        <v>2</v>
      </c>
      <c r="I151" s="189"/>
      <c r="J151" s="172">
        <f>SUM(J146:J150)</f>
        <v>75000</v>
      </c>
      <c r="K151" s="190">
        <f>SUM(K146:K149)</f>
        <v>0</v>
      </c>
      <c r="L151" s="189"/>
      <c r="M151" s="172">
        <f>SUM(M146:M150)</f>
        <v>0</v>
      </c>
      <c r="N151" s="190">
        <f>SUM(N146:N149)</f>
        <v>0</v>
      </c>
      <c r="O151" s="189"/>
      <c r="P151" s="172">
        <f>SUM(P146:P150)</f>
        <v>0</v>
      </c>
      <c r="Q151" s="190">
        <f>SUM(Q146:Q149)</f>
        <v>0</v>
      </c>
      <c r="R151" s="189"/>
      <c r="S151" s="172">
        <f>SUM(S146:S150)</f>
        <v>0</v>
      </c>
      <c r="T151" s="190">
        <f>SUM(T146:T149)</f>
        <v>0</v>
      </c>
      <c r="U151" s="189"/>
      <c r="V151" s="174">
        <f t="shared" ref="V151:X151" si="358">SUM(V146:V150)</f>
        <v>0</v>
      </c>
      <c r="W151" s="224">
        <f t="shared" si="358"/>
        <v>76320</v>
      </c>
      <c r="X151" s="225">
        <f t="shared" si="358"/>
        <v>75000</v>
      </c>
      <c r="Y151" s="225">
        <f t="shared" si="356"/>
        <v>1320</v>
      </c>
      <c r="Z151" s="225">
        <f t="shared" si="357"/>
        <v>1.7295597484276729E-2</v>
      </c>
      <c r="AA151" s="226"/>
      <c r="AB151" s="7"/>
      <c r="AC151" s="7"/>
      <c r="AD151" s="7"/>
      <c r="AE151" s="7"/>
      <c r="AF151" s="7"/>
      <c r="AG151" s="7"/>
    </row>
    <row r="152" spans="1:33" ht="30" customHeight="1">
      <c r="A152" s="178" t="s">
        <v>68</v>
      </c>
      <c r="B152" s="208">
        <v>11</v>
      </c>
      <c r="C152" s="180" t="s">
        <v>268</v>
      </c>
      <c r="D152" s="181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7"/>
      <c r="X152" s="227"/>
      <c r="Y152" s="182"/>
      <c r="Z152" s="227"/>
      <c r="AA152" s="228"/>
      <c r="AB152" s="7"/>
      <c r="AC152" s="7"/>
      <c r="AD152" s="7"/>
      <c r="AE152" s="7"/>
      <c r="AF152" s="7"/>
      <c r="AG152" s="7"/>
    </row>
    <row r="153" spans="1:33" ht="30" customHeight="1">
      <c r="A153" s="274" t="s">
        <v>73</v>
      </c>
      <c r="B153" s="258">
        <v>43841</v>
      </c>
      <c r="C153" s="264" t="s">
        <v>269</v>
      </c>
      <c r="D153" s="158" t="s">
        <v>107</v>
      </c>
      <c r="E153" s="159"/>
      <c r="F153" s="160"/>
      <c r="G153" s="161">
        <f t="shared" ref="G153:G154" si="359">E153*F153</f>
        <v>0</v>
      </c>
      <c r="H153" s="159"/>
      <c r="I153" s="160"/>
      <c r="J153" s="161">
        <f t="shared" ref="J153:J154" si="360">H153*I153</f>
        <v>0</v>
      </c>
      <c r="K153" s="159"/>
      <c r="L153" s="160"/>
      <c r="M153" s="161">
        <f t="shared" ref="M153:M154" si="361">K153*L153</f>
        <v>0</v>
      </c>
      <c r="N153" s="159"/>
      <c r="O153" s="160"/>
      <c r="P153" s="161">
        <f t="shared" ref="P153:P154" si="362">N153*O153</f>
        <v>0</v>
      </c>
      <c r="Q153" s="159"/>
      <c r="R153" s="160"/>
      <c r="S153" s="161">
        <f t="shared" ref="S153:S154" si="363">Q153*R153</f>
        <v>0</v>
      </c>
      <c r="T153" s="159"/>
      <c r="U153" s="160"/>
      <c r="V153" s="266">
        <f t="shared" ref="V153:V154" si="364">T153*U153</f>
        <v>0</v>
      </c>
      <c r="W153" s="267">
        <f t="shared" ref="W153:W154" si="365">G153+M153+S153</f>
        <v>0</v>
      </c>
      <c r="X153" s="231">
        <f t="shared" ref="X153:X154" si="366">J153+P153+V153</f>
        <v>0</v>
      </c>
      <c r="Y153" s="231">
        <f t="shared" ref="Y153:Y155" si="367">W153-X153</f>
        <v>0</v>
      </c>
      <c r="Z153" s="232" t="e">
        <f t="shared" ref="Z153:Z155" si="368">Y153/W153</f>
        <v>#DIV/0!</v>
      </c>
      <c r="AA153" s="268"/>
      <c r="AB153" s="131"/>
      <c r="AC153" s="131"/>
      <c r="AD153" s="131"/>
      <c r="AE153" s="131"/>
      <c r="AF153" s="131"/>
      <c r="AG153" s="131"/>
    </row>
    <row r="154" spans="1:33" ht="30" customHeight="1">
      <c r="A154" s="275" t="s">
        <v>73</v>
      </c>
      <c r="B154" s="258">
        <v>43872</v>
      </c>
      <c r="C154" s="163" t="s">
        <v>269</v>
      </c>
      <c r="D154" s="134" t="s">
        <v>107</v>
      </c>
      <c r="E154" s="135"/>
      <c r="F154" s="136"/>
      <c r="G154" s="125">
        <f t="shared" si="359"/>
        <v>0</v>
      </c>
      <c r="H154" s="135"/>
      <c r="I154" s="136"/>
      <c r="J154" s="125">
        <f t="shared" si="360"/>
        <v>0</v>
      </c>
      <c r="K154" s="135"/>
      <c r="L154" s="136"/>
      <c r="M154" s="137">
        <f t="shared" si="361"/>
        <v>0</v>
      </c>
      <c r="N154" s="135"/>
      <c r="O154" s="136"/>
      <c r="P154" s="137">
        <f t="shared" si="362"/>
        <v>0</v>
      </c>
      <c r="Q154" s="135"/>
      <c r="R154" s="136"/>
      <c r="S154" s="137">
        <f t="shared" si="363"/>
        <v>0</v>
      </c>
      <c r="T154" s="135"/>
      <c r="U154" s="136"/>
      <c r="V154" s="236">
        <f t="shared" si="364"/>
        <v>0</v>
      </c>
      <c r="W154" s="276">
        <f t="shared" si="365"/>
        <v>0</v>
      </c>
      <c r="X154" s="238">
        <f t="shared" si="366"/>
        <v>0</v>
      </c>
      <c r="Y154" s="238">
        <f t="shared" si="367"/>
        <v>0</v>
      </c>
      <c r="Z154" s="239" t="e">
        <f t="shared" si="368"/>
        <v>#DIV/0!</v>
      </c>
      <c r="AA154" s="273"/>
      <c r="AB154" s="130"/>
      <c r="AC154" s="131"/>
      <c r="AD154" s="131"/>
      <c r="AE154" s="131"/>
      <c r="AF154" s="131"/>
      <c r="AG154" s="131"/>
    </row>
    <row r="155" spans="1:33" ht="30" customHeight="1">
      <c r="A155" s="383" t="s">
        <v>270</v>
      </c>
      <c r="B155" s="384"/>
      <c r="C155" s="384"/>
      <c r="D155" s="385"/>
      <c r="E155" s="173">
        <f>SUM(E153:E154)</f>
        <v>0</v>
      </c>
      <c r="F155" s="189"/>
      <c r="G155" s="172">
        <f t="shared" ref="G155:H155" si="369">SUM(G153:G154)</f>
        <v>0</v>
      </c>
      <c r="H155" s="173">
        <f t="shared" si="369"/>
        <v>0</v>
      </c>
      <c r="I155" s="189"/>
      <c r="J155" s="172">
        <f t="shared" ref="J155:K155" si="370">SUM(J153:J154)</f>
        <v>0</v>
      </c>
      <c r="K155" s="190">
        <f t="shared" si="370"/>
        <v>0</v>
      </c>
      <c r="L155" s="189"/>
      <c r="M155" s="172">
        <f t="shared" ref="M155:N155" si="371">SUM(M153:M154)</f>
        <v>0</v>
      </c>
      <c r="N155" s="190">
        <f t="shared" si="371"/>
        <v>0</v>
      </c>
      <c r="O155" s="189"/>
      <c r="P155" s="172">
        <f t="shared" ref="P155:Q155" si="372">SUM(P153:P154)</f>
        <v>0</v>
      </c>
      <c r="Q155" s="190">
        <f t="shared" si="372"/>
        <v>0</v>
      </c>
      <c r="R155" s="189"/>
      <c r="S155" s="172">
        <f t="shared" ref="S155:T155" si="373">SUM(S153:S154)</f>
        <v>0</v>
      </c>
      <c r="T155" s="190">
        <f t="shared" si="373"/>
        <v>0</v>
      </c>
      <c r="U155" s="189"/>
      <c r="V155" s="174">
        <f t="shared" ref="V155:X155" si="374">SUM(V153:V154)</f>
        <v>0</v>
      </c>
      <c r="W155" s="224">
        <f t="shared" si="374"/>
        <v>0</v>
      </c>
      <c r="X155" s="225">
        <f t="shared" si="374"/>
        <v>0</v>
      </c>
      <c r="Y155" s="225">
        <f t="shared" si="367"/>
        <v>0</v>
      </c>
      <c r="Z155" s="225" t="e">
        <f t="shared" si="368"/>
        <v>#DIV/0!</v>
      </c>
      <c r="AA155" s="226"/>
      <c r="AB155" s="7"/>
      <c r="AC155" s="7"/>
      <c r="AD155" s="7"/>
      <c r="AE155" s="7"/>
      <c r="AF155" s="7"/>
      <c r="AG155" s="7"/>
    </row>
    <row r="156" spans="1:33" ht="30" customHeight="1">
      <c r="A156" s="207" t="s">
        <v>68</v>
      </c>
      <c r="B156" s="208">
        <v>12</v>
      </c>
      <c r="C156" s="209" t="s">
        <v>271</v>
      </c>
      <c r="D156" s="277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27"/>
      <c r="X156" s="227"/>
      <c r="Y156" s="182"/>
      <c r="Z156" s="227"/>
      <c r="AA156" s="228"/>
      <c r="AB156" s="7"/>
      <c r="AC156" s="7"/>
      <c r="AD156" s="7"/>
      <c r="AE156" s="7"/>
      <c r="AF156" s="7"/>
      <c r="AG156" s="7"/>
    </row>
    <row r="157" spans="1:33" ht="30" customHeight="1">
      <c r="A157" s="156" t="s">
        <v>73</v>
      </c>
      <c r="B157" s="278">
        <v>43842</v>
      </c>
      <c r="C157" s="279" t="s">
        <v>272</v>
      </c>
      <c r="D157" s="253" t="s">
        <v>273</v>
      </c>
      <c r="E157" s="265"/>
      <c r="F157" s="160"/>
      <c r="G157" s="161">
        <f t="shared" ref="G157:G160" si="375">E157*F157</f>
        <v>0</v>
      </c>
      <c r="H157" s="265"/>
      <c r="I157" s="160"/>
      <c r="J157" s="161">
        <f t="shared" ref="J157:J160" si="376">H157*I157</f>
        <v>0</v>
      </c>
      <c r="K157" s="159"/>
      <c r="L157" s="160"/>
      <c r="M157" s="161">
        <f t="shared" ref="M157:M160" si="377">K157*L157</f>
        <v>0</v>
      </c>
      <c r="N157" s="159"/>
      <c r="O157" s="160"/>
      <c r="P157" s="161">
        <f t="shared" ref="P157:P160" si="378">N157*O157</f>
        <v>0</v>
      </c>
      <c r="Q157" s="159"/>
      <c r="R157" s="160"/>
      <c r="S157" s="161">
        <f t="shared" ref="S157:S160" si="379">Q157*R157</f>
        <v>0</v>
      </c>
      <c r="T157" s="159"/>
      <c r="U157" s="160"/>
      <c r="V157" s="266">
        <f t="shared" ref="V157:V160" si="380">T157*U157</f>
        <v>0</v>
      </c>
      <c r="W157" s="267">
        <f t="shared" ref="W157:W160" si="381">G157+M157+S157</f>
        <v>0</v>
      </c>
      <c r="X157" s="231">
        <f t="shared" ref="X157:X160" si="382">J157+P157+V157</f>
        <v>0</v>
      </c>
      <c r="Y157" s="231">
        <f t="shared" ref="Y157:Y161" si="383">W157-X157</f>
        <v>0</v>
      </c>
      <c r="Z157" s="232" t="e">
        <f t="shared" ref="Z157:Z161" si="384">Y157/W157</f>
        <v>#DIV/0!</v>
      </c>
      <c r="AA157" s="280"/>
      <c r="AB157" s="130"/>
      <c r="AC157" s="131"/>
      <c r="AD157" s="131"/>
      <c r="AE157" s="131"/>
      <c r="AF157" s="131"/>
      <c r="AG157" s="131"/>
    </row>
    <row r="158" spans="1:33" ht="30" customHeight="1">
      <c r="A158" s="119" t="s">
        <v>73</v>
      </c>
      <c r="B158" s="258">
        <v>43873</v>
      </c>
      <c r="C158" s="187" t="s">
        <v>369</v>
      </c>
      <c r="D158" s="259" t="s">
        <v>242</v>
      </c>
      <c r="E158" s="260">
        <v>50</v>
      </c>
      <c r="F158" s="124">
        <v>100</v>
      </c>
      <c r="G158" s="125">
        <f t="shared" si="375"/>
        <v>5000</v>
      </c>
      <c r="H158" s="260">
        <v>50</v>
      </c>
      <c r="I158" s="124">
        <v>100</v>
      </c>
      <c r="J158" s="125">
        <f t="shared" si="376"/>
        <v>5000</v>
      </c>
      <c r="K158" s="123"/>
      <c r="L158" s="124"/>
      <c r="M158" s="125">
        <f t="shared" si="377"/>
        <v>0</v>
      </c>
      <c r="N158" s="123"/>
      <c r="O158" s="124"/>
      <c r="P158" s="125">
        <f t="shared" si="378"/>
        <v>0</v>
      </c>
      <c r="Q158" s="123"/>
      <c r="R158" s="124"/>
      <c r="S158" s="125">
        <f t="shared" si="379"/>
        <v>0</v>
      </c>
      <c r="T158" s="123"/>
      <c r="U158" s="124"/>
      <c r="V158" s="229">
        <f t="shared" si="380"/>
        <v>0</v>
      </c>
      <c r="W158" s="281">
        <f t="shared" si="381"/>
        <v>5000</v>
      </c>
      <c r="X158" s="127">
        <f t="shared" si="382"/>
        <v>5000</v>
      </c>
      <c r="Y158" s="127">
        <f t="shared" si="383"/>
        <v>0</v>
      </c>
      <c r="Z158" s="128">
        <f t="shared" si="384"/>
        <v>0</v>
      </c>
      <c r="AA158" s="282"/>
      <c r="AB158" s="131"/>
      <c r="AC158" s="131"/>
      <c r="AD158" s="131"/>
      <c r="AE158" s="131"/>
      <c r="AF158" s="131"/>
      <c r="AG158" s="131"/>
    </row>
    <row r="159" spans="1:33" ht="30" customHeight="1">
      <c r="A159" s="132" t="s">
        <v>73</v>
      </c>
      <c r="B159" s="269">
        <v>43902</v>
      </c>
      <c r="C159" s="163" t="s">
        <v>274</v>
      </c>
      <c r="D159" s="261" t="s">
        <v>242</v>
      </c>
      <c r="E159" s="262"/>
      <c r="F159" s="136"/>
      <c r="G159" s="137">
        <f t="shared" si="375"/>
        <v>0</v>
      </c>
      <c r="H159" s="262"/>
      <c r="I159" s="136"/>
      <c r="J159" s="137">
        <f t="shared" si="376"/>
        <v>0</v>
      </c>
      <c r="K159" s="135"/>
      <c r="L159" s="136"/>
      <c r="M159" s="137">
        <f t="shared" si="377"/>
        <v>0</v>
      </c>
      <c r="N159" s="135"/>
      <c r="O159" s="136"/>
      <c r="P159" s="137">
        <f t="shared" si="378"/>
        <v>0</v>
      </c>
      <c r="Q159" s="135"/>
      <c r="R159" s="136"/>
      <c r="S159" s="137">
        <f t="shared" si="379"/>
        <v>0</v>
      </c>
      <c r="T159" s="135"/>
      <c r="U159" s="136"/>
      <c r="V159" s="236">
        <f t="shared" si="380"/>
        <v>0</v>
      </c>
      <c r="W159" s="270">
        <f t="shared" si="381"/>
        <v>0</v>
      </c>
      <c r="X159" s="127">
        <f t="shared" si="382"/>
        <v>0</v>
      </c>
      <c r="Y159" s="127">
        <f t="shared" si="383"/>
        <v>0</v>
      </c>
      <c r="Z159" s="128" t="e">
        <f t="shared" si="384"/>
        <v>#DIV/0!</v>
      </c>
      <c r="AA159" s="283"/>
      <c r="AB159" s="131"/>
      <c r="AC159" s="131"/>
      <c r="AD159" s="131"/>
      <c r="AE159" s="131"/>
      <c r="AF159" s="131"/>
      <c r="AG159" s="131"/>
    </row>
    <row r="160" spans="1:33" ht="30" customHeight="1">
      <c r="A160" s="132" t="s">
        <v>73</v>
      </c>
      <c r="B160" s="269">
        <v>43933</v>
      </c>
      <c r="C160" s="235" t="s">
        <v>275</v>
      </c>
      <c r="D160" s="272"/>
      <c r="E160" s="262"/>
      <c r="F160" s="136">
        <v>0.22</v>
      </c>
      <c r="G160" s="137">
        <f t="shared" si="375"/>
        <v>0</v>
      </c>
      <c r="H160" s="262"/>
      <c r="I160" s="136">
        <v>0.22</v>
      </c>
      <c r="J160" s="137">
        <f t="shared" si="376"/>
        <v>0</v>
      </c>
      <c r="K160" s="135"/>
      <c r="L160" s="136">
        <v>0.22</v>
      </c>
      <c r="M160" s="137">
        <f t="shared" si="377"/>
        <v>0</v>
      </c>
      <c r="N160" s="135"/>
      <c r="O160" s="136">
        <v>0.22</v>
      </c>
      <c r="P160" s="137">
        <f t="shared" si="378"/>
        <v>0</v>
      </c>
      <c r="Q160" s="135"/>
      <c r="R160" s="136">
        <v>0.22</v>
      </c>
      <c r="S160" s="137">
        <f t="shared" si="379"/>
        <v>0</v>
      </c>
      <c r="T160" s="135"/>
      <c r="U160" s="136">
        <v>0.22</v>
      </c>
      <c r="V160" s="236">
        <f t="shared" si="380"/>
        <v>0</v>
      </c>
      <c r="W160" s="237">
        <f t="shared" si="381"/>
        <v>0</v>
      </c>
      <c r="X160" s="238">
        <f t="shared" si="382"/>
        <v>0</v>
      </c>
      <c r="Y160" s="238">
        <f t="shared" si="383"/>
        <v>0</v>
      </c>
      <c r="Z160" s="239" t="e">
        <f t="shared" si="384"/>
        <v>#DIV/0!</v>
      </c>
      <c r="AA160" s="152"/>
      <c r="AB160" s="7"/>
      <c r="AC160" s="7"/>
      <c r="AD160" s="7"/>
      <c r="AE160" s="7"/>
      <c r="AF160" s="7"/>
      <c r="AG160" s="7"/>
    </row>
    <row r="161" spans="1:33" ht="30" customHeight="1">
      <c r="A161" s="166" t="s">
        <v>276</v>
      </c>
      <c r="B161" s="167"/>
      <c r="C161" s="168"/>
      <c r="D161" s="284"/>
      <c r="E161" s="173">
        <f>SUM(E157:E159)</f>
        <v>50</v>
      </c>
      <c r="F161" s="189"/>
      <c r="G161" s="172">
        <f>SUM(G157:G160)</f>
        <v>5000</v>
      </c>
      <c r="H161" s="173">
        <f>SUM(H157:H159)</f>
        <v>50</v>
      </c>
      <c r="I161" s="189"/>
      <c r="J161" s="172">
        <f>SUM(J157:J160)</f>
        <v>5000</v>
      </c>
      <c r="K161" s="190">
        <f>SUM(K157:K159)</f>
        <v>0</v>
      </c>
      <c r="L161" s="189"/>
      <c r="M161" s="172">
        <f>SUM(M157:M160)</f>
        <v>0</v>
      </c>
      <c r="N161" s="190">
        <f>SUM(N157:N159)</f>
        <v>0</v>
      </c>
      <c r="O161" s="189"/>
      <c r="P161" s="172">
        <f>SUM(P157:P160)</f>
        <v>0</v>
      </c>
      <c r="Q161" s="190">
        <f>SUM(Q157:Q159)</f>
        <v>0</v>
      </c>
      <c r="R161" s="189"/>
      <c r="S161" s="172">
        <f>SUM(S157:S160)</f>
        <v>0</v>
      </c>
      <c r="T161" s="190">
        <f>SUM(T157:T159)</f>
        <v>0</v>
      </c>
      <c r="U161" s="189"/>
      <c r="V161" s="174">
        <f t="shared" ref="V161:X161" si="385">SUM(V157:V160)</f>
        <v>0</v>
      </c>
      <c r="W161" s="224">
        <f t="shared" si="385"/>
        <v>5000</v>
      </c>
      <c r="X161" s="225">
        <f t="shared" si="385"/>
        <v>5000</v>
      </c>
      <c r="Y161" s="225">
        <f t="shared" si="383"/>
        <v>0</v>
      </c>
      <c r="Z161" s="225">
        <f t="shared" si="384"/>
        <v>0</v>
      </c>
      <c r="AA161" s="226"/>
      <c r="AB161" s="7"/>
      <c r="AC161" s="7"/>
      <c r="AD161" s="7"/>
      <c r="AE161" s="7"/>
      <c r="AF161" s="7"/>
      <c r="AG161" s="7"/>
    </row>
    <row r="162" spans="1:33" ht="30" customHeight="1">
      <c r="A162" s="207" t="s">
        <v>68</v>
      </c>
      <c r="B162" s="285">
        <v>13</v>
      </c>
      <c r="C162" s="209" t="s">
        <v>277</v>
      </c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227"/>
      <c r="X162" s="227"/>
      <c r="Y162" s="182"/>
      <c r="Z162" s="227"/>
      <c r="AA162" s="228"/>
      <c r="AB162" s="6"/>
      <c r="AC162" s="7"/>
      <c r="AD162" s="7"/>
      <c r="AE162" s="7"/>
      <c r="AF162" s="7"/>
      <c r="AG162" s="7"/>
    </row>
    <row r="163" spans="1:33" ht="30" customHeight="1">
      <c r="A163" s="108" t="s">
        <v>70</v>
      </c>
      <c r="B163" s="155" t="s">
        <v>278</v>
      </c>
      <c r="C163" s="286" t="s">
        <v>279</v>
      </c>
      <c r="D163" s="141"/>
      <c r="E163" s="142">
        <f>SUM(E164:E166)</f>
        <v>0</v>
      </c>
      <c r="F163" s="143"/>
      <c r="G163" s="144">
        <f>SUM(G164:G167)</f>
        <v>0</v>
      </c>
      <c r="H163" s="142">
        <f>SUM(H164:H166)</f>
        <v>0</v>
      </c>
      <c r="I163" s="143"/>
      <c r="J163" s="144">
        <f>SUM(J164:J167)</f>
        <v>0</v>
      </c>
      <c r="K163" s="142">
        <f>SUM(K164:K166)</f>
        <v>0</v>
      </c>
      <c r="L163" s="143"/>
      <c r="M163" s="144">
        <f>SUM(M164:M167)</f>
        <v>0</v>
      </c>
      <c r="N163" s="142">
        <f>SUM(N164:N166)</f>
        <v>0</v>
      </c>
      <c r="O163" s="143"/>
      <c r="P163" s="144">
        <f>SUM(P164:P167)</f>
        <v>0</v>
      </c>
      <c r="Q163" s="142">
        <f>SUM(Q164:Q166)</f>
        <v>0</v>
      </c>
      <c r="R163" s="143"/>
      <c r="S163" s="144">
        <f>SUM(S164:S167)</f>
        <v>0</v>
      </c>
      <c r="T163" s="142">
        <f>SUM(T164:T166)</f>
        <v>0</v>
      </c>
      <c r="U163" s="143"/>
      <c r="V163" s="287">
        <f t="shared" ref="V163:X163" si="386">SUM(V164:V167)</f>
        <v>0</v>
      </c>
      <c r="W163" s="288">
        <f t="shared" si="386"/>
        <v>0</v>
      </c>
      <c r="X163" s="144">
        <f t="shared" si="386"/>
        <v>0</v>
      </c>
      <c r="Y163" s="144">
        <f t="shared" ref="Y163:Y186" si="387">W163-X163</f>
        <v>0</v>
      </c>
      <c r="Z163" s="144" t="e">
        <f t="shared" ref="Z163:Z187" si="388">Y163/W163</f>
        <v>#DIV/0!</v>
      </c>
      <c r="AA163" s="146"/>
      <c r="AB163" s="118"/>
      <c r="AC163" s="118"/>
      <c r="AD163" s="118"/>
      <c r="AE163" s="118"/>
      <c r="AF163" s="118"/>
      <c r="AG163" s="118"/>
    </row>
    <row r="164" spans="1:33" ht="30" customHeight="1">
      <c r="A164" s="119" t="s">
        <v>73</v>
      </c>
      <c r="B164" s="120" t="s">
        <v>280</v>
      </c>
      <c r="C164" s="289" t="s">
        <v>281</v>
      </c>
      <c r="D164" s="122" t="s">
        <v>138</v>
      </c>
      <c r="E164" s="123"/>
      <c r="F164" s="124"/>
      <c r="G164" s="125">
        <f t="shared" ref="G164:G167" si="389">E164*F164</f>
        <v>0</v>
      </c>
      <c r="H164" s="123"/>
      <c r="I164" s="124"/>
      <c r="J164" s="125">
        <f t="shared" ref="J164:J167" si="390">H164*I164</f>
        <v>0</v>
      </c>
      <c r="K164" s="123"/>
      <c r="L164" s="124"/>
      <c r="M164" s="125">
        <f t="shared" ref="M164:M167" si="391">K164*L164</f>
        <v>0</v>
      </c>
      <c r="N164" s="123"/>
      <c r="O164" s="124"/>
      <c r="P164" s="125">
        <f t="shared" ref="P164:P167" si="392">N164*O164</f>
        <v>0</v>
      </c>
      <c r="Q164" s="123"/>
      <c r="R164" s="124"/>
      <c r="S164" s="125">
        <f t="shared" ref="S164:S167" si="393">Q164*R164</f>
        <v>0</v>
      </c>
      <c r="T164" s="123"/>
      <c r="U164" s="124"/>
      <c r="V164" s="229">
        <f t="shared" ref="V164:V167" si="394">T164*U164</f>
        <v>0</v>
      </c>
      <c r="W164" s="234">
        <f t="shared" ref="W164:W167" si="395">G164+M164+S164</f>
        <v>0</v>
      </c>
      <c r="X164" s="127">
        <f t="shared" ref="X164:X167" si="396">J164+P164+V164</f>
        <v>0</v>
      </c>
      <c r="Y164" s="127">
        <f t="shared" si="387"/>
        <v>0</v>
      </c>
      <c r="Z164" s="128" t="e">
        <f t="shared" si="388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>
      <c r="A165" s="119" t="s">
        <v>73</v>
      </c>
      <c r="B165" s="120" t="s">
        <v>282</v>
      </c>
      <c r="C165" s="290" t="s">
        <v>283</v>
      </c>
      <c r="D165" s="122" t="s">
        <v>138</v>
      </c>
      <c r="E165" s="123"/>
      <c r="F165" s="124"/>
      <c r="G165" s="125">
        <f t="shared" si="389"/>
        <v>0</v>
      </c>
      <c r="H165" s="123"/>
      <c r="I165" s="124"/>
      <c r="J165" s="125">
        <f t="shared" si="390"/>
        <v>0</v>
      </c>
      <c r="K165" s="123"/>
      <c r="L165" s="124"/>
      <c r="M165" s="125">
        <f t="shared" si="391"/>
        <v>0</v>
      </c>
      <c r="N165" s="123"/>
      <c r="O165" s="124"/>
      <c r="P165" s="125">
        <f t="shared" si="392"/>
        <v>0</v>
      </c>
      <c r="Q165" s="123"/>
      <c r="R165" s="124"/>
      <c r="S165" s="125">
        <f t="shared" si="393"/>
        <v>0</v>
      </c>
      <c r="T165" s="123"/>
      <c r="U165" s="124"/>
      <c r="V165" s="229">
        <f t="shared" si="394"/>
        <v>0</v>
      </c>
      <c r="W165" s="234">
        <f t="shared" si="395"/>
        <v>0</v>
      </c>
      <c r="X165" s="127">
        <f t="shared" si="396"/>
        <v>0</v>
      </c>
      <c r="Y165" s="127">
        <f t="shared" si="387"/>
        <v>0</v>
      </c>
      <c r="Z165" s="128" t="e">
        <f t="shared" si="388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>
      <c r="A166" s="119" t="s">
        <v>73</v>
      </c>
      <c r="B166" s="120" t="s">
        <v>284</v>
      </c>
      <c r="C166" s="290" t="s">
        <v>285</v>
      </c>
      <c r="D166" s="122" t="s">
        <v>138</v>
      </c>
      <c r="E166" s="123"/>
      <c r="F166" s="124"/>
      <c r="G166" s="125">
        <f t="shared" si="389"/>
        <v>0</v>
      </c>
      <c r="H166" s="123"/>
      <c r="I166" s="124"/>
      <c r="J166" s="125">
        <f t="shared" si="390"/>
        <v>0</v>
      </c>
      <c r="K166" s="123"/>
      <c r="L166" s="124"/>
      <c r="M166" s="125">
        <f t="shared" si="391"/>
        <v>0</v>
      </c>
      <c r="N166" s="123"/>
      <c r="O166" s="124"/>
      <c r="P166" s="125">
        <f t="shared" si="392"/>
        <v>0</v>
      </c>
      <c r="Q166" s="123"/>
      <c r="R166" s="124"/>
      <c r="S166" s="125">
        <f t="shared" si="393"/>
        <v>0</v>
      </c>
      <c r="T166" s="123"/>
      <c r="U166" s="124"/>
      <c r="V166" s="229">
        <f t="shared" si="394"/>
        <v>0</v>
      </c>
      <c r="W166" s="234">
        <f t="shared" si="395"/>
        <v>0</v>
      </c>
      <c r="X166" s="127">
        <f t="shared" si="396"/>
        <v>0</v>
      </c>
      <c r="Y166" s="127">
        <f t="shared" si="387"/>
        <v>0</v>
      </c>
      <c r="Z166" s="128" t="e">
        <f t="shared" si="388"/>
        <v>#DIV/0!</v>
      </c>
      <c r="AA166" s="129"/>
      <c r="AB166" s="131"/>
      <c r="AC166" s="131"/>
      <c r="AD166" s="131"/>
      <c r="AE166" s="131"/>
      <c r="AF166" s="131"/>
      <c r="AG166" s="131"/>
    </row>
    <row r="167" spans="1:33" ht="30" customHeight="1">
      <c r="A167" s="147" t="s">
        <v>73</v>
      </c>
      <c r="B167" s="154" t="s">
        <v>286</v>
      </c>
      <c r="C167" s="290" t="s">
        <v>287</v>
      </c>
      <c r="D167" s="148"/>
      <c r="E167" s="149"/>
      <c r="F167" s="150">
        <v>0.22</v>
      </c>
      <c r="G167" s="151">
        <f t="shared" si="389"/>
        <v>0</v>
      </c>
      <c r="H167" s="149"/>
      <c r="I167" s="150">
        <v>0.22</v>
      </c>
      <c r="J167" s="151">
        <f t="shared" si="390"/>
        <v>0</v>
      </c>
      <c r="K167" s="149"/>
      <c r="L167" s="150">
        <v>0.22</v>
      </c>
      <c r="M167" s="151">
        <f t="shared" si="391"/>
        <v>0</v>
      </c>
      <c r="N167" s="149"/>
      <c r="O167" s="150">
        <v>0.22</v>
      </c>
      <c r="P167" s="151">
        <f t="shared" si="392"/>
        <v>0</v>
      </c>
      <c r="Q167" s="149"/>
      <c r="R167" s="150">
        <v>0.22</v>
      </c>
      <c r="S167" s="151">
        <f t="shared" si="393"/>
        <v>0</v>
      </c>
      <c r="T167" s="149"/>
      <c r="U167" s="150">
        <v>0.22</v>
      </c>
      <c r="V167" s="291">
        <f t="shared" si="394"/>
        <v>0</v>
      </c>
      <c r="W167" s="237">
        <f t="shared" si="395"/>
        <v>0</v>
      </c>
      <c r="X167" s="238">
        <f t="shared" si="396"/>
        <v>0</v>
      </c>
      <c r="Y167" s="238">
        <f t="shared" si="387"/>
        <v>0</v>
      </c>
      <c r="Z167" s="239" t="e">
        <f t="shared" si="388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>
      <c r="A168" s="292" t="s">
        <v>70</v>
      </c>
      <c r="B168" s="293" t="s">
        <v>288</v>
      </c>
      <c r="C168" s="222" t="s">
        <v>289</v>
      </c>
      <c r="D168" s="111"/>
      <c r="E168" s="112">
        <f>SUM(E169:E171)</f>
        <v>0</v>
      </c>
      <c r="F168" s="113"/>
      <c r="G168" s="114">
        <f>SUM(G169:G172)</f>
        <v>0</v>
      </c>
      <c r="H168" s="112">
        <f>SUM(H169:H171)</f>
        <v>0</v>
      </c>
      <c r="I168" s="113"/>
      <c r="J168" s="114">
        <f>SUM(J169:J172)</f>
        <v>0</v>
      </c>
      <c r="K168" s="112">
        <f>SUM(K169:K171)</f>
        <v>0</v>
      </c>
      <c r="L168" s="113"/>
      <c r="M168" s="114">
        <f>SUM(M169:M172)</f>
        <v>0</v>
      </c>
      <c r="N168" s="112">
        <f>SUM(N169:N171)</f>
        <v>0</v>
      </c>
      <c r="O168" s="113"/>
      <c r="P168" s="114">
        <f>SUM(P169:P172)</f>
        <v>0</v>
      </c>
      <c r="Q168" s="112">
        <f>SUM(Q169:Q171)</f>
        <v>0</v>
      </c>
      <c r="R168" s="113"/>
      <c r="S168" s="114">
        <f>SUM(S169:S172)</f>
        <v>0</v>
      </c>
      <c r="T168" s="112">
        <f>SUM(T169:T171)</f>
        <v>0</v>
      </c>
      <c r="U168" s="113"/>
      <c r="V168" s="114">
        <f t="shared" ref="V168:X168" si="397">SUM(V169:V172)</f>
        <v>0</v>
      </c>
      <c r="W168" s="114">
        <f t="shared" si="397"/>
        <v>0</v>
      </c>
      <c r="X168" s="114">
        <f t="shared" si="397"/>
        <v>0</v>
      </c>
      <c r="Y168" s="114">
        <f t="shared" si="387"/>
        <v>0</v>
      </c>
      <c r="Z168" s="114" t="e">
        <f t="shared" si="388"/>
        <v>#DIV/0!</v>
      </c>
      <c r="AA168" s="114"/>
      <c r="AB168" s="118"/>
      <c r="AC168" s="118"/>
      <c r="AD168" s="118"/>
      <c r="AE168" s="118"/>
      <c r="AF168" s="118"/>
      <c r="AG168" s="118"/>
    </row>
    <row r="169" spans="1:33" ht="30" customHeight="1">
      <c r="A169" s="119" t="s">
        <v>73</v>
      </c>
      <c r="B169" s="120" t="s">
        <v>290</v>
      </c>
      <c r="C169" s="187" t="s">
        <v>291</v>
      </c>
      <c r="D169" s="122"/>
      <c r="E169" s="123"/>
      <c r="F169" s="124"/>
      <c r="G169" s="125">
        <f t="shared" ref="G169:G172" si="398">E169*F169</f>
        <v>0</v>
      </c>
      <c r="H169" s="123"/>
      <c r="I169" s="124"/>
      <c r="J169" s="125">
        <f t="shared" ref="J169:J172" si="399">H169*I169</f>
        <v>0</v>
      </c>
      <c r="K169" s="123"/>
      <c r="L169" s="124"/>
      <c r="M169" s="125">
        <f t="shared" ref="M169:M172" si="400">K169*L169</f>
        <v>0</v>
      </c>
      <c r="N169" s="123"/>
      <c r="O169" s="124"/>
      <c r="P169" s="125">
        <f t="shared" ref="P169:P172" si="401">N169*O169</f>
        <v>0</v>
      </c>
      <c r="Q169" s="123"/>
      <c r="R169" s="124"/>
      <c r="S169" s="125">
        <f t="shared" ref="S169:S172" si="402">Q169*R169</f>
        <v>0</v>
      </c>
      <c r="T169" s="123"/>
      <c r="U169" s="124"/>
      <c r="V169" s="125">
        <f t="shared" ref="V169:V172" si="403">T169*U169</f>
        <v>0</v>
      </c>
      <c r="W169" s="126">
        <f t="shared" ref="W169:W172" si="404">G169+M169+S169</f>
        <v>0</v>
      </c>
      <c r="X169" s="127">
        <f t="shared" ref="X169:X172" si="405">J169+P169+V169</f>
        <v>0</v>
      </c>
      <c r="Y169" s="127">
        <f t="shared" si="387"/>
        <v>0</v>
      </c>
      <c r="Z169" s="128" t="e">
        <f t="shared" si="388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>
      <c r="A170" s="119" t="s">
        <v>73</v>
      </c>
      <c r="B170" s="120" t="s">
        <v>292</v>
      </c>
      <c r="C170" s="187" t="s">
        <v>291</v>
      </c>
      <c r="D170" s="122"/>
      <c r="E170" s="123"/>
      <c r="F170" s="124"/>
      <c r="G170" s="125">
        <f t="shared" si="398"/>
        <v>0</v>
      </c>
      <c r="H170" s="123"/>
      <c r="I170" s="124"/>
      <c r="J170" s="125">
        <f t="shared" si="399"/>
        <v>0</v>
      </c>
      <c r="K170" s="123"/>
      <c r="L170" s="124"/>
      <c r="M170" s="125">
        <f t="shared" si="400"/>
        <v>0</v>
      </c>
      <c r="N170" s="123"/>
      <c r="O170" s="124"/>
      <c r="P170" s="125">
        <f t="shared" si="401"/>
        <v>0</v>
      </c>
      <c r="Q170" s="123"/>
      <c r="R170" s="124"/>
      <c r="S170" s="125">
        <f t="shared" si="402"/>
        <v>0</v>
      </c>
      <c r="T170" s="123"/>
      <c r="U170" s="124"/>
      <c r="V170" s="125">
        <f t="shared" si="403"/>
        <v>0</v>
      </c>
      <c r="W170" s="126">
        <f t="shared" si="404"/>
        <v>0</v>
      </c>
      <c r="X170" s="127">
        <f t="shared" si="405"/>
        <v>0</v>
      </c>
      <c r="Y170" s="127">
        <f t="shared" si="387"/>
        <v>0</v>
      </c>
      <c r="Z170" s="128" t="e">
        <f t="shared" si="388"/>
        <v>#DIV/0!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>
      <c r="A171" s="132" t="s">
        <v>73</v>
      </c>
      <c r="B171" s="133" t="s">
        <v>293</v>
      </c>
      <c r="C171" s="187" t="s">
        <v>291</v>
      </c>
      <c r="D171" s="134"/>
      <c r="E171" s="135"/>
      <c r="F171" s="136"/>
      <c r="G171" s="137">
        <f t="shared" si="398"/>
        <v>0</v>
      </c>
      <c r="H171" s="135"/>
      <c r="I171" s="136"/>
      <c r="J171" s="137">
        <f t="shared" si="399"/>
        <v>0</v>
      </c>
      <c r="K171" s="135"/>
      <c r="L171" s="136"/>
      <c r="M171" s="137">
        <f t="shared" si="400"/>
        <v>0</v>
      </c>
      <c r="N171" s="135"/>
      <c r="O171" s="136"/>
      <c r="P171" s="137">
        <f t="shared" si="401"/>
        <v>0</v>
      </c>
      <c r="Q171" s="135"/>
      <c r="R171" s="136"/>
      <c r="S171" s="137">
        <f t="shared" si="402"/>
        <v>0</v>
      </c>
      <c r="T171" s="135"/>
      <c r="U171" s="136"/>
      <c r="V171" s="137">
        <f t="shared" si="403"/>
        <v>0</v>
      </c>
      <c r="W171" s="138">
        <f t="shared" si="404"/>
        <v>0</v>
      </c>
      <c r="X171" s="127">
        <f t="shared" si="405"/>
        <v>0</v>
      </c>
      <c r="Y171" s="127">
        <f t="shared" si="387"/>
        <v>0</v>
      </c>
      <c r="Z171" s="128" t="e">
        <f t="shared" si="388"/>
        <v>#DIV/0!</v>
      </c>
      <c r="AA171" s="139"/>
      <c r="AB171" s="131"/>
      <c r="AC171" s="131"/>
      <c r="AD171" s="131"/>
      <c r="AE171" s="131"/>
      <c r="AF171" s="131"/>
      <c r="AG171" s="131"/>
    </row>
    <row r="172" spans="1:33" ht="30" customHeight="1">
      <c r="A172" s="132" t="s">
        <v>73</v>
      </c>
      <c r="B172" s="133" t="s">
        <v>294</v>
      </c>
      <c r="C172" s="188" t="s">
        <v>295</v>
      </c>
      <c r="D172" s="148"/>
      <c r="E172" s="135"/>
      <c r="F172" s="136">
        <v>0.22</v>
      </c>
      <c r="G172" s="137">
        <f t="shared" si="398"/>
        <v>0</v>
      </c>
      <c r="H172" s="135"/>
      <c r="I172" s="136">
        <v>0.22</v>
      </c>
      <c r="J172" s="137">
        <f t="shared" si="399"/>
        <v>0</v>
      </c>
      <c r="K172" s="135"/>
      <c r="L172" s="136">
        <v>0.22</v>
      </c>
      <c r="M172" s="137">
        <f t="shared" si="400"/>
        <v>0</v>
      </c>
      <c r="N172" s="135"/>
      <c r="O172" s="136">
        <v>0.22</v>
      </c>
      <c r="P172" s="137">
        <f t="shared" si="401"/>
        <v>0</v>
      </c>
      <c r="Q172" s="135"/>
      <c r="R172" s="136">
        <v>0.22</v>
      </c>
      <c r="S172" s="137">
        <f t="shared" si="402"/>
        <v>0</v>
      </c>
      <c r="T172" s="135"/>
      <c r="U172" s="136">
        <v>0.22</v>
      </c>
      <c r="V172" s="137">
        <f t="shared" si="403"/>
        <v>0</v>
      </c>
      <c r="W172" s="138">
        <f t="shared" si="404"/>
        <v>0</v>
      </c>
      <c r="X172" s="127">
        <f t="shared" si="405"/>
        <v>0</v>
      </c>
      <c r="Y172" s="127">
        <f t="shared" si="387"/>
        <v>0</v>
      </c>
      <c r="Z172" s="128" t="e">
        <f t="shared" si="388"/>
        <v>#DIV/0!</v>
      </c>
      <c r="AA172" s="152"/>
      <c r="AB172" s="131"/>
      <c r="AC172" s="131"/>
      <c r="AD172" s="131"/>
      <c r="AE172" s="131"/>
      <c r="AF172" s="131"/>
      <c r="AG172" s="131"/>
    </row>
    <row r="173" spans="1:33" ht="30" customHeight="1">
      <c r="A173" s="108" t="s">
        <v>70</v>
      </c>
      <c r="B173" s="155" t="s">
        <v>296</v>
      </c>
      <c r="C173" s="222" t="s">
        <v>297</v>
      </c>
      <c r="D173" s="141"/>
      <c r="E173" s="142">
        <f>SUM(E174:E176)</f>
        <v>0</v>
      </c>
      <c r="F173" s="143"/>
      <c r="G173" s="144">
        <f t="shared" ref="G173:H173" si="406">SUM(G174:G176)</f>
        <v>0</v>
      </c>
      <c r="H173" s="142">
        <f t="shared" si="406"/>
        <v>0</v>
      </c>
      <c r="I173" s="143"/>
      <c r="J173" s="144">
        <f t="shared" ref="J173:K173" si="407">SUM(J174:J176)</f>
        <v>0</v>
      </c>
      <c r="K173" s="142">
        <f t="shared" si="407"/>
        <v>0</v>
      </c>
      <c r="L173" s="143"/>
      <c r="M173" s="144">
        <f t="shared" ref="M173:N173" si="408">SUM(M174:M176)</f>
        <v>0</v>
      </c>
      <c r="N173" s="142">
        <f t="shared" si="408"/>
        <v>0</v>
      </c>
      <c r="O173" s="143"/>
      <c r="P173" s="144">
        <f t="shared" ref="P173:Q173" si="409">SUM(P174:P176)</f>
        <v>0</v>
      </c>
      <c r="Q173" s="142">
        <f t="shared" si="409"/>
        <v>0</v>
      </c>
      <c r="R173" s="143"/>
      <c r="S173" s="144">
        <f t="shared" ref="S173:T173" si="410">SUM(S174:S176)</f>
        <v>0</v>
      </c>
      <c r="T173" s="142">
        <f t="shared" si="410"/>
        <v>0</v>
      </c>
      <c r="U173" s="143"/>
      <c r="V173" s="144">
        <f t="shared" ref="V173:X173" si="411">SUM(V174:V176)</f>
        <v>0</v>
      </c>
      <c r="W173" s="144">
        <f t="shared" si="411"/>
        <v>0</v>
      </c>
      <c r="X173" s="144">
        <f t="shared" si="411"/>
        <v>0</v>
      </c>
      <c r="Y173" s="144">
        <f t="shared" si="387"/>
        <v>0</v>
      </c>
      <c r="Z173" s="144" t="e">
        <f t="shared" si="388"/>
        <v>#DIV/0!</v>
      </c>
      <c r="AA173" s="294"/>
      <c r="AB173" s="118"/>
      <c r="AC173" s="118"/>
      <c r="AD173" s="118"/>
      <c r="AE173" s="118"/>
      <c r="AF173" s="118"/>
      <c r="AG173" s="118"/>
    </row>
    <row r="174" spans="1:33" ht="30" customHeight="1">
      <c r="A174" s="119" t="s">
        <v>73</v>
      </c>
      <c r="B174" s="120" t="s">
        <v>298</v>
      </c>
      <c r="C174" s="187" t="s">
        <v>299</v>
      </c>
      <c r="D174" s="122"/>
      <c r="E174" s="123"/>
      <c r="F174" s="124"/>
      <c r="G174" s="125">
        <f t="shared" ref="G174:G176" si="412">E174*F174</f>
        <v>0</v>
      </c>
      <c r="H174" s="123"/>
      <c r="I174" s="124"/>
      <c r="J174" s="125">
        <f t="shared" ref="J174:J176" si="413">H174*I174</f>
        <v>0</v>
      </c>
      <c r="K174" s="123"/>
      <c r="L174" s="124"/>
      <c r="M174" s="125">
        <f t="shared" ref="M174:M176" si="414">K174*L174</f>
        <v>0</v>
      </c>
      <c r="N174" s="123"/>
      <c r="O174" s="124"/>
      <c r="P174" s="125">
        <f t="shared" ref="P174:P176" si="415">N174*O174</f>
        <v>0</v>
      </c>
      <c r="Q174" s="123"/>
      <c r="R174" s="124"/>
      <c r="S174" s="125">
        <f t="shared" ref="S174:S176" si="416">Q174*R174</f>
        <v>0</v>
      </c>
      <c r="T174" s="123"/>
      <c r="U174" s="124"/>
      <c r="V174" s="125">
        <f t="shared" ref="V174:V176" si="417">T174*U174</f>
        <v>0</v>
      </c>
      <c r="W174" s="126">
        <f t="shared" ref="W174:W176" si="418">G174+M174+S174</f>
        <v>0</v>
      </c>
      <c r="X174" s="127">
        <f t="shared" ref="X174:X176" si="419">J174+P174+V174</f>
        <v>0</v>
      </c>
      <c r="Y174" s="127">
        <f t="shared" si="387"/>
        <v>0</v>
      </c>
      <c r="Z174" s="128" t="e">
        <f t="shared" si="388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>
      <c r="A175" s="119" t="s">
        <v>73</v>
      </c>
      <c r="B175" s="120" t="s">
        <v>300</v>
      </c>
      <c r="C175" s="187" t="s">
        <v>299</v>
      </c>
      <c r="D175" s="122"/>
      <c r="E175" s="123"/>
      <c r="F175" s="124"/>
      <c r="G175" s="125">
        <f t="shared" si="412"/>
        <v>0</v>
      </c>
      <c r="H175" s="123"/>
      <c r="I175" s="124"/>
      <c r="J175" s="125">
        <f t="shared" si="413"/>
        <v>0</v>
      </c>
      <c r="K175" s="123"/>
      <c r="L175" s="124"/>
      <c r="M175" s="125">
        <f t="shared" si="414"/>
        <v>0</v>
      </c>
      <c r="N175" s="123"/>
      <c r="O175" s="124"/>
      <c r="P175" s="125">
        <f t="shared" si="415"/>
        <v>0</v>
      </c>
      <c r="Q175" s="123"/>
      <c r="R175" s="124"/>
      <c r="S175" s="125">
        <f t="shared" si="416"/>
        <v>0</v>
      </c>
      <c r="T175" s="123"/>
      <c r="U175" s="124"/>
      <c r="V175" s="125">
        <f t="shared" si="417"/>
        <v>0</v>
      </c>
      <c r="W175" s="126">
        <f t="shared" si="418"/>
        <v>0</v>
      </c>
      <c r="X175" s="127">
        <f t="shared" si="419"/>
        <v>0</v>
      </c>
      <c r="Y175" s="127">
        <f t="shared" si="387"/>
        <v>0</v>
      </c>
      <c r="Z175" s="128" t="e">
        <f t="shared" si="388"/>
        <v>#DIV/0!</v>
      </c>
      <c r="AA175" s="282"/>
      <c r="AB175" s="131"/>
      <c r="AC175" s="131"/>
      <c r="AD175" s="131"/>
      <c r="AE175" s="131"/>
      <c r="AF175" s="131"/>
      <c r="AG175" s="131"/>
    </row>
    <row r="176" spans="1:33" ht="30" customHeight="1">
      <c r="A176" s="132" t="s">
        <v>73</v>
      </c>
      <c r="B176" s="133" t="s">
        <v>301</v>
      </c>
      <c r="C176" s="163" t="s">
        <v>299</v>
      </c>
      <c r="D176" s="134"/>
      <c r="E176" s="135"/>
      <c r="F176" s="136"/>
      <c r="G176" s="137">
        <f t="shared" si="412"/>
        <v>0</v>
      </c>
      <c r="H176" s="135"/>
      <c r="I176" s="136"/>
      <c r="J176" s="137">
        <f t="shared" si="413"/>
        <v>0</v>
      </c>
      <c r="K176" s="135"/>
      <c r="L176" s="136"/>
      <c r="M176" s="137">
        <f t="shared" si="414"/>
        <v>0</v>
      </c>
      <c r="N176" s="135"/>
      <c r="O176" s="136"/>
      <c r="P176" s="137">
        <f t="shared" si="415"/>
        <v>0</v>
      </c>
      <c r="Q176" s="135"/>
      <c r="R176" s="136"/>
      <c r="S176" s="137">
        <f t="shared" si="416"/>
        <v>0</v>
      </c>
      <c r="T176" s="135"/>
      <c r="U176" s="136"/>
      <c r="V176" s="137">
        <f t="shared" si="417"/>
        <v>0</v>
      </c>
      <c r="W176" s="138">
        <f t="shared" si="418"/>
        <v>0</v>
      </c>
      <c r="X176" s="127">
        <f t="shared" si="419"/>
        <v>0</v>
      </c>
      <c r="Y176" s="127">
        <f t="shared" si="387"/>
        <v>0</v>
      </c>
      <c r="Z176" s="128" t="e">
        <f t="shared" si="388"/>
        <v>#DIV/0!</v>
      </c>
      <c r="AA176" s="283"/>
      <c r="AB176" s="131"/>
      <c r="AC176" s="131"/>
      <c r="AD176" s="131"/>
      <c r="AE176" s="131"/>
      <c r="AF176" s="131"/>
      <c r="AG176" s="131"/>
    </row>
    <row r="177" spans="1:33" ht="30" customHeight="1">
      <c r="A177" s="108" t="s">
        <v>70</v>
      </c>
      <c r="B177" s="155" t="s">
        <v>302</v>
      </c>
      <c r="C177" s="295" t="s">
        <v>277</v>
      </c>
      <c r="D177" s="141"/>
      <c r="E177" s="142">
        <f>SUM(E178:E184)</f>
        <v>2</v>
      </c>
      <c r="F177" s="143"/>
      <c r="G177" s="144">
        <f>SUM(G178:G185)</f>
        <v>35000</v>
      </c>
      <c r="H177" s="142">
        <f>SUM(H178:H184)</f>
        <v>2</v>
      </c>
      <c r="I177" s="143"/>
      <c r="J177" s="144">
        <f>SUM(J178:J185)</f>
        <v>35000</v>
      </c>
      <c r="K177" s="142">
        <f>SUM(K178:K184)</f>
        <v>0</v>
      </c>
      <c r="L177" s="143"/>
      <c r="M177" s="144">
        <f>SUM(M178:M185)</f>
        <v>0</v>
      </c>
      <c r="N177" s="142">
        <f>SUM(N178:N184)</f>
        <v>0</v>
      </c>
      <c r="O177" s="143"/>
      <c r="P177" s="144">
        <f>SUM(P178:P185)</f>
        <v>0</v>
      </c>
      <c r="Q177" s="142">
        <f>SUM(Q178:Q184)</f>
        <v>0</v>
      </c>
      <c r="R177" s="143"/>
      <c r="S177" s="144">
        <f>SUM(S178:S185)</f>
        <v>0</v>
      </c>
      <c r="T177" s="142">
        <f>SUM(T178:T184)</f>
        <v>0</v>
      </c>
      <c r="U177" s="143"/>
      <c r="V177" s="144">
        <f t="shared" ref="V177:X177" si="420">SUM(V178:V185)</f>
        <v>0</v>
      </c>
      <c r="W177" s="144">
        <f t="shared" si="420"/>
        <v>35000</v>
      </c>
      <c r="X177" s="144">
        <f t="shared" si="420"/>
        <v>35000</v>
      </c>
      <c r="Y177" s="144">
        <f t="shared" si="387"/>
        <v>0</v>
      </c>
      <c r="Z177" s="144">
        <f t="shared" si="388"/>
        <v>0</v>
      </c>
      <c r="AA177" s="294"/>
      <c r="AB177" s="118"/>
      <c r="AC177" s="118"/>
      <c r="AD177" s="118"/>
      <c r="AE177" s="118"/>
      <c r="AF177" s="118"/>
      <c r="AG177" s="118"/>
    </row>
    <row r="178" spans="1:33" ht="30" customHeight="1">
      <c r="A178" s="119" t="s">
        <v>73</v>
      </c>
      <c r="B178" s="120" t="s">
        <v>303</v>
      </c>
      <c r="C178" s="187" t="s">
        <v>370</v>
      </c>
      <c r="D178" s="122" t="s">
        <v>138</v>
      </c>
      <c r="E178" s="123">
        <v>1</v>
      </c>
      <c r="F178" s="124">
        <v>30000</v>
      </c>
      <c r="G178" s="125">
        <f t="shared" ref="G178:G185" si="421">E178*F178</f>
        <v>30000</v>
      </c>
      <c r="H178" s="123">
        <v>1</v>
      </c>
      <c r="I178" s="124">
        <v>30000</v>
      </c>
      <c r="J178" s="125">
        <f t="shared" ref="J178:J185" si="422">H178*I178</f>
        <v>30000</v>
      </c>
      <c r="K178" s="123"/>
      <c r="L178" s="124"/>
      <c r="M178" s="125">
        <f t="shared" ref="M178:M185" si="423">K178*L178</f>
        <v>0</v>
      </c>
      <c r="N178" s="123"/>
      <c r="O178" s="124"/>
      <c r="P178" s="125">
        <f t="shared" ref="P178:P185" si="424">N178*O178</f>
        <v>0</v>
      </c>
      <c r="Q178" s="123"/>
      <c r="R178" s="124"/>
      <c r="S178" s="125">
        <f t="shared" ref="S178:S185" si="425">Q178*R178</f>
        <v>0</v>
      </c>
      <c r="T178" s="123"/>
      <c r="U178" s="124"/>
      <c r="V178" s="125">
        <f t="shared" ref="V178:V185" si="426">T178*U178</f>
        <v>0</v>
      </c>
      <c r="W178" s="126">
        <f t="shared" ref="W178:W185" si="427">G178+M178+S178</f>
        <v>30000</v>
      </c>
      <c r="X178" s="127">
        <f t="shared" ref="X178:X185" si="428">J178+P178+V178</f>
        <v>30000</v>
      </c>
      <c r="Y178" s="127">
        <f t="shared" si="387"/>
        <v>0</v>
      </c>
      <c r="Z178" s="128">
        <f t="shared" si="388"/>
        <v>0</v>
      </c>
      <c r="AA178" s="282"/>
      <c r="AB178" s="131"/>
      <c r="AC178" s="131"/>
      <c r="AD178" s="131"/>
      <c r="AE178" s="131"/>
      <c r="AF178" s="131"/>
      <c r="AG178" s="131"/>
    </row>
    <row r="179" spans="1:33" ht="30" customHeight="1">
      <c r="A179" s="119" t="s">
        <v>73</v>
      </c>
      <c r="B179" s="120" t="s">
        <v>304</v>
      </c>
      <c r="C179" s="187" t="s">
        <v>305</v>
      </c>
      <c r="D179" s="122"/>
      <c r="E179" s="123"/>
      <c r="F179" s="124"/>
      <c r="G179" s="125">
        <f t="shared" si="421"/>
        <v>0</v>
      </c>
      <c r="H179" s="123"/>
      <c r="I179" s="124"/>
      <c r="J179" s="125">
        <f t="shared" si="422"/>
        <v>0</v>
      </c>
      <c r="K179" s="123"/>
      <c r="L179" s="124"/>
      <c r="M179" s="125">
        <f t="shared" si="423"/>
        <v>0</v>
      </c>
      <c r="N179" s="123"/>
      <c r="O179" s="124"/>
      <c r="P179" s="125">
        <f t="shared" si="424"/>
        <v>0</v>
      </c>
      <c r="Q179" s="123"/>
      <c r="R179" s="124"/>
      <c r="S179" s="125">
        <f t="shared" si="425"/>
        <v>0</v>
      </c>
      <c r="T179" s="123"/>
      <c r="U179" s="124"/>
      <c r="V179" s="125">
        <f t="shared" si="426"/>
        <v>0</v>
      </c>
      <c r="W179" s="138">
        <f t="shared" si="427"/>
        <v>0</v>
      </c>
      <c r="X179" s="127">
        <f t="shared" si="428"/>
        <v>0</v>
      </c>
      <c r="Y179" s="127">
        <f t="shared" si="387"/>
        <v>0</v>
      </c>
      <c r="Z179" s="128" t="e">
        <f t="shared" si="388"/>
        <v>#DIV/0!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>
      <c r="A180" s="119" t="s">
        <v>73</v>
      </c>
      <c r="B180" s="120" t="s">
        <v>306</v>
      </c>
      <c r="C180" s="187" t="s">
        <v>307</v>
      </c>
      <c r="D180" s="122"/>
      <c r="E180" s="123"/>
      <c r="F180" s="124"/>
      <c r="G180" s="125">
        <f t="shared" si="421"/>
        <v>0</v>
      </c>
      <c r="H180" s="123"/>
      <c r="I180" s="124"/>
      <c r="J180" s="125">
        <f t="shared" si="422"/>
        <v>0</v>
      </c>
      <c r="K180" s="123"/>
      <c r="L180" s="124"/>
      <c r="M180" s="125">
        <f t="shared" si="423"/>
        <v>0</v>
      </c>
      <c r="N180" s="123"/>
      <c r="O180" s="124"/>
      <c r="P180" s="125">
        <f t="shared" si="424"/>
        <v>0</v>
      </c>
      <c r="Q180" s="123"/>
      <c r="R180" s="124"/>
      <c r="S180" s="125">
        <f t="shared" si="425"/>
        <v>0</v>
      </c>
      <c r="T180" s="123"/>
      <c r="U180" s="124"/>
      <c r="V180" s="125">
        <f t="shared" si="426"/>
        <v>0</v>
      </c>
      <c r="W180" s="138">
        <f t="shared" si="427"/>
        <v>0</v>
      </c>
      <c r="X180" s="127">
        <f t="shared" si="428"/>
        <v>0</v>
      </c>
      <c r="Y180" s="127">
        <f t="shared" si="387"/>
        <v>0</v>
      </c>
      <c r="Z180" s="128" t="e">
        <f t="shared" si="388"/>
        <v>#DIV/0!</v>
      </c>
      <c r="AA180" s="282"/>
      <c r="AB180" s="131"/>
      <c r="AC180" s="131"/>
      <c r="AD180" s="131"/>
      <c r="AE180" s="131"/>
      <c r="AF180" s="131"/>
      <c r="AG180" s="131"/>
    </row>
    <row r="181" spans="1:33" ht="30" customHeight="1">
      <c r="A181" s="119" t="s">
        <v>73</v>
      </c>
      <c r="B181" s="120" t="s">
        <v>308</v>
      </c>
      <c r="C181" s="163" t="s">
        <v>371</v>
      </c>
      <c r="D181" s="122" t="s">
        <v>138</v>
      </c>
      <c r="E181" s="123">
        <v>1</v>
      </c>
      <c r="F181" s="124">
        <v>5000</v>
      </c>
      <c r="G181" s="125">
        <f t="shared" si="421"/>
        <v>5000</v>
      </c>
      <c r="H181" s="123">
        <v>1</v>
      </c>
      <c r="I181" s="124">
        <v>5000</v>
      </c>
      <c r="J181" s="125">
        <f t="shared" si="422"/>
        <v>5000</v>
      </c>
      <c r="K181" s="123"/>
      <c r="L181" s="124"/>
      <c r="M181" s="125">
        <f t="shared" si="423"/>
        <v>0</v>
      </c>
      <c r="N181" s="123"/>
      <c r="O181" s="124"/>
      <c r="P181" s="125">
        <f t="shared" si="424"/>
        <v>0</v>
      </c>
      <c r="Q181" s="123"/>
      <c r="R181" s="124"/>
      <c r="S181" s="125">
        <f t="shared" si="425"/>
        <v>0</v>
      </c>
      <c r="T181" s="123"/>
      <c r="U181" s="124"/>
      <c r="V181" s="125">
        <f t="shared" si="426"/>
        <v>0</v>
      </c>
      <c r="W181" s="138">
        <f t="shared" si="427"/>
        <v>5000</v>
      </c>
      <c r="X181" s="127">
        <f t="shared" si="428"/>
        <v>5000</v>
      </c>
      <c r="Y181" s="127">
        <f t="shared" si="387"/>
        <v>0</v>
      </c>
      <c r="Z181" s="128">
        <f t="shared" si="388"/>
        <v>0</v>
      </c>
      <c r="AA181" s="282"/>
      <c r="AB181" s="131"/>
      <c r="AC181" s="131"/>
      <c r="AD181" s="131"/>
      <c r="AE181" s="131"/>
      <c r="AF181" s="131"/>
      <c r="AG181" s="131"/>
    </row>
    <row r="182" spans="1:33" ht="30" customHeight="1">
      <c r="A182" s="119" t="s">
        <v>73</v>
      </c>
      <c r="B182" s="120" t="s">
        <v>309</v>
      </c>
      <c r="C182" s="163" t="s">
        <v>310</v>
      </c>
      <c r="D182" s="122"/>
      <c r="E182" s="123"/>
      <c r="F182" s="124"/>
      <c r="G182" s="125">
        <f t="shared" si="421"/>
        <v>0</v>
      </c>
      <c r="H182" s="123"/>
      <c r="I182" s="124"/>
      <c r="J182" s="125">
        <f t="shared" si="422"/>
        <v>0</v>
      </c>
      <c r="K182" s="123"/>
      <c r="L182" s="124"/>
      <c r="M182" s="125">
        <f t="shared" si="423"/>
        <v>0</v>
      </c>
      <c r="N182" s="123"/>
      <c r="O182" s="124"/>
      <c r="P182" s="125">
        <f t="shared" si="424"/>
        <v>0</v>
      </c>
      <c r="Q182" s="123"/>
      <c r="R182" s="124"/>
      <c r="S182" s="125">
        <f t="shared" si="425"/>
        <v>0</v>
      </c>
      <c r="T182" s="123"/>
      <c r="U182" s="124"/>
      <c r="V182" s="125">
        <f t="shared" si="426"/>
        <v>0</v>
      </c>
      <c r="W182" s="138">
        <f t="shared" si="427"/>
        <v>0</v>
      </c>
      <c r="X182" s="127">
        <f t="shared" si="428"/>
        <v>0</v>
      </c>
      <c r="Y182" s="127">
        <f t="shared" si="387"/>
        <v>0</v>
      </c>
      <c r="Z182" s="128" t="e">
        <f t="shared" si="388"/>
        <v>#DIV/0!</v>
      </c>
      <c r="AA182" s="282"/>
      <c r="AB182" s="130"/>
      <c r="AC182" s="131"/>
      <c r="AD182" s="131"/>
      <c r="AE182" s="131"/>
      <c r="AF182" s="131"/>
      <c r="AG182" s="131"/>
    </row>
    <row r="183" spans="1:33" ht="30" customHeight="1">
      <c r="A183" s="119" t="s">
        <v>73</v>
      </c>
      <c r="B183" s="120" t="s">
        <v>311</v>
      </c>
      <c r="C183" s="163" t="s">
        <v>310</v>
      </c>
      <c r="D183" s="122"/>
      <c r="E183" s="123"/>
      <c r="F183" s="124"/>
      <c r="G183" s="125">
        <f t="shared" si="421"/>
        <v>0</v>
      </c>
      <c r="H183" s="123"/>
      <c r="I183" s="124"/>
      <c r="J183" s="125">
        <f t="shared" si="422"/>
        <v>0</v>
      </c>
      <c r="K183" s="123"/>
      <c r="L183" s="124"/>
      <c r="M183" s="125">
        <f t="shared" si="423"/>
        <v>0</v>
      </c>
      <c r="N183" s="123"/>
      <c r="O183" s="124"/>
      <c r="P183" s="125">
        <f t="shared" si="424"/>
        <v>0</v>
      </c>
      <c r="Q183" s="123"/>
      <c r="R183" s="124"/>
      <c r="S183" s="125">
        <f t="shared" si="425"/>
        <v>0</v>
      </c>
      <c r="T183" s="123"/>
      <c r="U183" s="124"/>
      <c r="V183" s="125">
        <f t="shared" si="426"/>
        <v>0</v>
      </c>
      <c r="W183" s="138">
        <f t="shared" si="427"/>
        <v>0</v>
      </c>
      <c r="X183" s="127">
        <f t="shared" si="428"/>
        <v>0</v>
      </c>
      <c r="Y183" s="127">
        <f t="shared" si="387"/>
        <v>0</v>
      </c>
      <c r="Z183" s="128" t="e">
        <f t="shared" si="388"/>
        <v>#DIV/0!</v>
      </c>
      <c r="AA183" s="282"/>
      <c r="AB183" s="131"/>
      <c r="AC183" s="131"/>
      <c r="AD183" s="131"/>
      <c r="AE183" s="131"/>
      <c r="AF183" s="131"/>
      <c r="AG183" s="131"/>
    </row>
    <row r="184" spans="1:33" ht="30" customHeight="1">
      <c r="A184" s="132" t="s">
        <v>73</v>
      </c>
      <c r="B184" s="133" t="s">
        <v>312</v>
      </c>
      <c r="C184" s="163" t="s">
        <v>310</v>
      </c>
      <c r="D184" s="134"/>
      <c r="E184" s="135"/>
      <c r="F184" s="136"/>
      <c r="G184" s="137">
        <f t="shared" si="421"/>
        <v>0</v>
      </c>
      <c r="H184" s="135"/>
      <c r="I184" s="136"/>
      <c r="J184" s="137">
        <f t="shared" si="422"/>
        <v>0</v>
      </c>
      <c r="K184" s="135"/>
      <c r="L184" s="136"/>
      <c r="M184" s="137">
        <f t="shared" si="423"/>
        <v>0</v>
      </c>
      <c r="N184" s="135"/>
      <c r="O184" s="136"/>
      <c r="P184" s="137">
        <f t="shared" si="424"/>
        <v>0</v>
      </c>
      <c r="Q184" s="135"/>
      <c r="R184" s="136"/>
      <c r="S184" s="137">
        <f t="shared" si="425"/>
        <v>0</v>
      </c>
      <c r="T184" s="135"/>
      <c r="U184" s="136"/>
      <c r="V184" s="137">
        <f t="shared" si="426"/>
        <v>0</v>
      </c>
      <c r="W184" s="138">
        <f t="shared" si="427"/>
        <v>0</v>
      </c>
      <c r="X184" s="127">
        <f t="shared" si="428"/>
        <v>0</v>
      </c>
      <c r="Y184" s="127">
        <f t="shared" si="387"/>
        <v>0</v>
      </c>
      <c r="Z184" s="128" t="e">
        <f t="shared" si="388"/>
        <v>#DIV/0!</v>
      </c>
      <c r="AA184" s="283"/>
      <c r="AB184" s="131"/>
      <c r="AC184" s="131"/>
      <c r="AD184" s="131"/>
      <c r="AE184" s="131"/>
      <c r="AF184" s="131"/>
      <c r="AG184" s="131"/>
    </row>
    <row r="185" spans="1:33" ht="30" customHeight="1">
      <c r="A185" s="132" t="s">
        <v>73</v>
      </c>
      <c r="B185" s="154" t="s">
        <v>313</v>
      </c>
      <c r="C185" s="188" t="s">
        <v>314</v>
      </c>
      <c r="D185" s="148"/>
      <c r="E185" s="135"/>
      <c r="F185" s="136">
        <v>0.22</v>
      </c>
      <c r="G185" s="137">
        <f t="shared" si="421"/>
        <v>0</v>
      </c>
      <c r="H185" s="135"/>
      <c r="I185" s="136">
        <v>0.22</v>
      </c>
      <c r="J185" s="137">
        <f t="shared" si="422"/>
        <v>0</v>
      </c>
      <c r="K185" s="135"/>
      <c r="L185" s="136">
        <v>0.22</v>
      </c>
      <c r="M185" s="137">
        <f t="shared" si="423"/>
        <v>0</v>
      </c>
      <c r="N185" s="135"/>
      <c r="O185" s="136">
        <v>0.22</v>
      </c>
      <c r="P185" s="137">
        <f t="shared" si="424"/>
        <v>0</v>
      </c>
      <c r="Q185" s="135"/>
      <c r="R185" s="136">
        <v>0.22</v>
      </c>
      <c r="S185" s="137">
        <f t="shared" si="425"/>
        <v>0</v>
      </c>
      <c r="T185" s="135"/>
      <c r="U185" s="136">
        <v>0.22</v>
      </c>
      <c r="V185" s="137">
        <f t="shared" si="426"/>
        <v>0</v>
      </c>
      <c r="W185" s="138">
        <f t="shared" si="427"/>
        <v>0</v>
      </c>
      <c r="X185" s="127">
        <f t="shared" si="428"/>
        <v>0</v>
      </c>
      <c r="Y185" s="127">
        <f t="shared" si="387"/>
        <v>0</v>
      </c>
      <c r="Z185" s="128" t="e">
        <f t="shared" si="388"/>
        <v>#DIV/0!</v>
      </c>
      <c r="AA185" s="152"/>
      <c r="AB185" s="7"/>
      <c r="AC185" s="7"/>
      <c r="AD185" s="7"/>
      <c r="AE185" s="7"/>
      <c r="AF185" s="7"/>
      <c r="AG185" s="7"/>
    </row>
    <row r="186" spans="1:33" ht="30" customHeight="1">
      <c r="A186" s="296" t="s">
        <v>315</v>
      </c>
      <c r="B186" s="297"/>
      <c r="C186" s="298"/>
      <c r="D186" s="299"/>
      <c r="E186" s="173">
        <f>E177+E173+E168+E163</f>
        <v>2</v>
      </c>
      <c r="F186" s="189"/>
      <c r="G186" s="300">
        <f t="shared" ref="G186:H186" si="429">G177+G173+G168+G163</f>
        <v>35000</v>
      </c>
      <c r="H186" s="173">
        <f t="shared" si="429"/>
        <v>2</v>
      </c>
      <c r="I186" s="189"/>
      <c r="J186" s="300">
        <f t="shared" ref="J186:K186" si="430">J177+J173+J168+J163</f>
        <v>35000</v>
      </c>
      <c r="K186" s="173">
        <f t="shared" si="430"/>
        <v>0</v>
      </c>
      <c r="L186" s="189"/>
      <c r="M186" s="300">
        <f t="shared" ref="M186:N186" si="431">M177+M173+M168+M163</f>
        <v>0</v>
      </c>
      <c r="N186" s="173">
        <f t="shared" si="431"/>
        <v>0</v>
      </c>
      <c r="O186" s="189"/>
      <c r="P186" s="300">
        <f t="shared" ref="P186:Q186" si="432">P177+P173+P168+P163</f>
        <v>0</v>
      </c>
      <c r="Q186" s="173">
        <f t="shared" si="432"/>
        <v>0</v>
      </c>
      <c r="R186" s="189"/>
      <c r="S186" s="300">
        <f t="shared" ref="S186:T186" si="433">S177+S173+S168+S163</f>
        <v>0</v>
      </c>
      <c r="T186" s="173">
        <f t="shared" si="433"/>
        <v>0</v>
      </c>
      <c r="U186" s="189"/>
      <c r="V186" s="300">
        <f>V177+V173+V168+V163</f>
        <v>0</v>
      </c>
      <c r="W186" s="225">
        <f t="shared" ref="W186:X186" si="434">W177+W163+W173+W168</f>
        <v>35000</v>
      </c>
      <c r="X186" s="225">
        <f t="shared" si="434"/>
        <v>35000</v>
      </c>
      <c r="Y186" s="225">
        <f t="shared" si="387"/>
        <v>0</v>
      </c>
      <c r="Z186" s="225">
        <f t="shared" si="388"/>
        <v>0</v>
      </c>
      <c r="AA186" s="226"/>
      <c r="AB186" s="7"/>
      <c r="AC186" s="7"/>
      <c r="AD186" s="7"/>
      <c r="AE186" s="7"/>
      <c r="AF186" s="7"/>
      <c r="AG186" s="7"/>
    </row>
    <row r="187" spans="1:33" ht="30" customHeight="1">
      <c r="A187" s="301" t="s">
        <v>316</v>
      </c>
      <c r="B187" s="302"/>
      <c r="C187" s="303"/>
      <c r="D187" s="304"/>
      <c r="E187" s="305"/>
      <c r="F187" s="306"/>
      <c r="G187" s="307">
        <f>G34+G48+G57+G79+G93+G115+G128+G136+G144+G151+G155+G161+G186</f>
        <v>430550</v>
      </c>
      <c r="H187" s="305"/>
      <c r="I187" s="306"/>
      <c r="J187" s="307">
        <f>J34+J48+J57+J79+J93+J115+J128+J136+J144+J151+J155+J161+J186</f>
        <v>389499.82</v>
      </c>
      <c r="K187" s="305"/>
      <c r="L187" s="306"/>
      <c r="M187" s="307">
        <f>M34+M48+M57+M79+M93+M115+M128+M136+M144+M151+M155+M161+M186</f>
        <v>62000</v>
      </c>
      <c r="N187" s="305"/>
      <c r="O187" s="306"/>
      <c r="P187" s="307">
        <f>P34+P48+P57+P79+P93+P115+P128+P136+P144+P151+P155+P161+P186</f>
        <v>62000</v>
      </c>
      <c r="Q187" s="305"/>
      <c r="R187" s="306"/>
      <c r="S187" s="307">
        <f>S34+S48+S57+S79+S93+S115+S128+S136+S144+S151+S155+S161+S186</f>
        <v>0</v>
      </c>
      <c r="T187" s="305"/>
      <c r="U187" s="306"/>
      <c r="V187" s="307">
        <f>V34+V48+V57+V79+V93+V115+V128+V136+V144+V151+V155+V161+V186</f>
        <v>0</v>
      </c>
      <c r="W187" s="307">
        <f>W34+W48+W57+W79+W93+W115+W128+W136+W144+W151+W155+W161+W186</f>
        <v>492550</v>
      </c>
      <c r="X187" s="307">
        <f>X34+X48+X57+X79+X93+X115+X128+X136+X144+X151+X155+X161+X186</f>
        <v>451499.82</v>
      </c>
      <c r="Y187" s="307">
        <f>Y34+Y48+Y57+Y79+Y93+Y115+Y128+Y136+Y144+Y151+Y155+Y161+Y186</f>
        <v>41050.179999999993</v>
      </c>
      <c r="Z187" s="308">
        <f t="shared" si="388"/>
        <v>8.3342158156532314E-2</v>
      </c>
      <c r="AA187" s="309"/>
      <c r="AB187" s="7"/>
      <c r="AC187" s="7"/>
      <c r="AD187" s="7"/>
      <c r="AE187" s="7"/>
      <c r="AF187" s="7"/>
      <c r="AG187" s="7"/>
    </row>
    <row r="188" spans="1:33" ht="15" customHeight="1">
      <c r="A188" s="386"/>
      <c r="B188" s="362"/>
      <c r="C188" s="362"/>
      <c r="D188" s="74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310"/>
      <c r="X188" s="310"/>
      <c r="Y188" s="310"/>
      <c r="Z188" s="310"/>
      <c r="AA188" s="83"/>
      <c r="AB188" s="7"/>
      <c r="AC188" s="7"/>
      <c r="AD188" s="7"/>
      <c r="AE188" s="7"/>
      <c r="AF188" s="7"/>
      <c r="AG188" s="7"/>
    </row>
    <row r="189" spans="1:33" ht="30" customHeight="1">
      <c r="A189" s="387" t="s">
        <v>317</v>
      </c>
      <c r="B189" s="374"/>
      <c r="C189" s="374"/>
      <c r="D189" s="311"/>
      <c r="E189" s="305"/>
      <c r="F189" s="306"/>
      <c r="G189" s="312">
        <f>Фінансування!C27-'Кошторис  витрат'!G187</f>
        <v>0</v>
      </c>
      <c r="H189" s="305"/>
      <c r="I189" s="306"/>
      <c r="J189" s="312">
        <f>Фінансування!C28-'Кошторис  витрат'!J187</f>
        <v>0</v>
      </c>
      <c r="K189" s="305"/>
      <c r="L189" s="306"/>
      <c r="M189" s="312">
        <f>Фінансування!J27-'Кошторис  витрат'!M187</f>
        <v>0</v>
      </c>
      <c r="N189" s="305"/>
      <c r="O189" s="306"/>
      <c r="P189" s="312">
        <f>Фінансування!J28-'Кошторис  витрат'!P187</f>
        <v>0</v>
      </c>
      <c r="Q189" s="305"/>
      <c r="R189" s="306"/>
      <c r="S189" s="312">
        <f>Фінансування!L27-'Кошторис  витрат'!S187</f>
        <v>0</v>
      </c>
      <c r="T189" s="305"/>
      <c r="U189" s="306"/>
      <c r="V189" s="312">
        <f>Фінансування!L28-'Кошторис  витрат'!V187</f>
        <v>0</v>
      </c>
      <c r="W189" s="313">
        <f>Фінансування!N27-'Кошторис  витрат'!W187</f>
        <v>0</v>
      </c>
      <c r="X189" s="313">
        <f>Фінансування!N28-'Кошторис  витрат'!X187</f>
        <v>0</v>
      </c>
      <c r="Y189" s="313"/>
      <c r="Z189" s="313"/>
      <c r="AA189" s="314"/>
      <c r="AB189" s="7"/>
      <c r="AC189" s="7"/>
      <c r="AD189" s="7"/>
      <c r="AE189" s="7"/>
      <c r="AF189" s="7"/>
      <c r="AG189" s="7"/>
    </row>
    <row r="190" spans="1:33" ht="15.75" customHeight="1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317"/>
      <c r="B193" s="318"/>
      <c r="C193" s="319"/>
      <c r="D193" s="316"/>
      <c r="E193" s="320"/>
      <c r="F193" s="320"/>
      <c r="G193" s="70"/>
      <c r="H193" s="321"/>
      <c r="I193" s="317"/>
      <c r="J193" s="320"/>
      <c r="K193" s="322"/>
      <c r="L193" s="2"/>
      <c r="M193" s="70"/>
      <c r="N193" s="322"/>
      <c r="O193" s="2"/>
      <c r="P193" s="70"/>
      <c r="Q193" s="70"/>
      <c r="R193" s="70"/>
      <c r="S193" s="70"/>
      <c r="T193" s="70"/>
      <c r="U193" s="70"/>
      <c r="V193" s="70"/>
      <c r="W193" s="71"/>
      <c r="X193" s="71"/>
      <c r="Y193" s="71"/>
      <c r="Z193" s="71"/>
      <c r="AA193" s="2"/>
      <c r="AB193" s="1"/>
      <c r="AC193" s="2"/>
      <c r="AD193" s="1"/>
      <c r="AE193" s="1"/>
      <c r="AF193" s="1"/>
      <c r="AG193" s="1"/>
    </row>
    <row r="194" spans="1:33" ht="15.75" customHeight="1">
      <c r="A194" s="323"/>
      <c r="B194" s="324"/>
      <c r="C194" s="325" t="s">
        <v>318</v>
      </c>
      <c r="D194" s="326"/>
      <c r="E194" s="327" t="s">
        <v>319</v>
      </c>
      <c r="F194" s="327"/>
      <c r="G194" s="328"/>
      <c r="H194" s="329"/>
      <c r="I194" s="330" t="s">
        <v>320</v>
      </c>
      <c r="J194" s="328"/>
      <c r="K194" s="329"/>
      <c r="L194" s="330"/>
      <c r="M194" s="328"/>
      <c r="N194" s="329"/>
      <c r="O194" s="330"/>
      <c r="P194" s="328"/>
      <c r="Q194" s="328"/>
      <c r="R194" s="328"/>
      <c r="S194" s="328"/>
      <c r="T194" s="328"/>
      <c r="U194" s="328"/>
      <c r="V194" s="328"/>
      <c r="W194" s="331"/>
      <c r="X194" s="331"/>
      <c r="Y194" s="331"/>
      <c r="Z194" s="331"/>
      <c r="AA194" s="332"/>
      <c r="AB194" s="333"/>
      <c r="AC194" s="332"/>
      <c r="AD194" s="333"/>
      <c r="AE194" s="333"/>
      <c r="AF194" s="333"/>
      <c r="AG194" s="333"/>
    </row>
    <row r="195" spans="1:33" ht="15.75" customHeight="1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15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15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31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4"/>
      <c r="X393" s="334"/>
      <c r="Y393" s="334"/>
      <c r="Z393" s="334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2"/>
      <c r="D394" s="31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4"/>
      <c r="X394" s="334"/>
      <c r="Y394" s="334"/>
      <c r="Z394" s="334"/>
      <c r="AA394" s="2"/>
      <c r="AB394" s="1"/>
      <c r="AC394" s="1"/>
      <c r="AD394" s="1"/>
      <c r="AE394" s="1"/>
      <c r="AF394" s="1"/>
      <c r="AG394" s="1"/>
    </row>
    <row r="395" spans="1:33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5:D155"/>
    <mergeCell ref="A188:C188"/>
    <mergeCell ref="A189:C189"/>
    <mergeCell ref="K8:M8"/>
    <mergeCell ref="N8:P8"/>
    <mergeCell ref="E8:G8"/>
    <mergeCell ref="H8:J8"/>
    <mergeCell ref="E55:G56"/>
    <mergeCell ref="H55:J56"/>
    <mergeCell ref="A93:D93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topLeftCell="C23" workbookViewId="0">
      <selection activeCell="C51" sqref="C51"/>
    </sheetView>
  </sheetViews>
  <sheetFormatPr baseColWidth="10" defaultColWidth="14.5" defaultRowHeight="15" customHeight="1" x14ac:dyDescent="0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8.83203125" customWidth="1"/>
    <col min="11" max="26" width="8.6640625" customWidth="1"/>
  </cols>
  <sheetData>
    <row r="1" spans="1:26" ht="14.25" customHeight="1">
      <c r="A1" s="335"/>
      <c r="B1" s="335"/>
      <c r="C1" s="335"/>
      <c r="D1" s="336"/>
      <c r="E1" s="335"/>
      <c r="F1" s="336"/>
      <c r="G1" s="335"/>
      <c r="H1" s="335"/>
      <c r="I1" s="5"/>
      <c r="J1" s="337" t="s">
        <v>321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35"/>
      <c r="B2" s="335"/>
      <c r="C2" s="335"/>
      <c r="D2" s="336"/>
      <c r="E2" s="335"/>
      <c r="F2" s="336"/>
      <c r="G2" s="335"/>
      <c r="H2" s="403" t="s">
        <v>322</v>
      </c>
      <c r="I2" s="362"/>
      <c r="J2" s="36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>
      <c r="A4" s="335"/>
      <c r="B4" s="404" t="s">
        <v>323</v>
      </c>
      <c r="C4" s="362"/>
      <c r="D4" s="362"/>
      <c r="E4" s="362"/>
      <c r="F4" s="362"/>
      <c r="G4" s="362"/>
      <c r="H4" s="362"/>
      <c r="I4" s="362"/>
      <c r="J4" s="36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335"/>
      <c r="B5" s="404" t="s">
        <v>381</v>
      </c>
      <c r="C5" s="362"/>
      <c r="D5" s="362"/>
      <c r="E5" s="362"/>
      <c r="F5" s="362"/>
      <c r="G5" s="362"/>
      <c r="H5" s="362"/>
      <c r="I5" s="362"/>
      <c r="J5" s="36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9" customHeight="1">
      <c r="A6" s="335"/>
      <c r="B6" s="405" t="s">
        <v>324</v>
      </c>
      <c r="C6" s="362"/>
      <c r="D6" s="362"/>
      <c r="E6" s="362"/>
      <c r="F6" s="362"/>
      <c r="G6" s="362"/>
      <c r="H6" s="362"/>
      <c r="I6" s="362"/>
      <c r="J6" s="36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335"/>
      <c r="B7" s="404" t="s">
        <v>461</v>
      </c>
      <c r="C7" s="362"/>
      <c r="D7" s="362"/>
      <c r="E7" s="362"/>
      <c r="F7" s="362"/>
      <c r="G7" s="362"/>
      <c r="H7" s="362"/>
      <c r="I7" s="362"/>
      <c r="J7" s="36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406" t="s">
        <v>325</v>
      </c>
      <c r="C9" s="402"/>
      <c r="D9" s="407"/>
      <c r="E9" s="408" t="s">
        <v>326</v>
      </c>
      <c r="F9" s="402"/>
      <c r="G9" s="402"/>
      <c r="H9" s="402"/>
      <c r="I9" s="402"/>
      <c r="J9" s="40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9" customHeight="1">
      <c r="A10" s="338" t="s">
        <v>327</v>
      </c>
      <c r="B10" s="338" t="s">
        <v>328</v>
      </c>
      <c r="C10" s="338" t="s">
        <v>44</v>
      </c>
      <c r="D10" s="339" t="s">
        <v>329</v>
      </c>
      <c r="E10" s="338" t="s">
        <v>330</v>
      </c>
      <c r="F10" s="339" t="s">
        <v>329</v>
      </c>
      <c r="G10" s="338" t="s">
        <v>331</v>
      </c>
      <c r="H10" s="338" t="s">
        <v>332</v>
      </c>
      <c r="I10" s="338" t="s">
        <v>333</v>
      </c>
      <c r="J10" s="338" t="s">
        <v>334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73" customHeight="1">
      <c r="A11" s="340"/>
      <c r="B11" s="340" t="s">
        <v>377</v>
      </c>
      <c r="C11" s="341" t="s">
        <v>378</v>
      </c>
      <c r="D11" s="342">
        <v>28000</v>
      </c>
      <c r="E11" s="352" t="s">
        <v>379</v>
      </c>
      <c r="F11" s="342">
        <v>28000</v>
      </c>
      <c r="G11" s="352" t="s">
        <v>462</v>
      </c>
      <c r="H11" s="341" t="s">
        <v>380</v>
      </c>
      <c r="I11" s="342">
        <v>28000</v>
      </c>
      <c r="J11" s="341" t="s">
        <v>452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80" customHeight="1">
      <c r="A12" s="340"/>
      <c r="B12" s="340" t="s">
        <v>384</v>
      </c>
      <c r="C12" s="341" t="s">
        <v>383</v>
      </c>
      <c r="D12" s="342">
        <v>45902</v>
      </c>
      <c r="E12" s="352" t="s">
        <v>402</v>
      </c>
      <c r="F12" s="342">
        <v>45902</v>
      </c>
      <c r="G12" s="352" t="s">
        <v>463</v>
      </c>
      <c r="H12" s="341" t="s">
        <v>403</v>
      </c>
      <c r="I12" s="342">
        <v>45902</v>
      </c>
      <c r="J12" s="341" t="s">
        <v>452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71" customHeight="1">
      <c r="A13" s="340"/>
      <c r="B13" s="340" t="s">
        <v>385</v>
      </c>
      <c r="C13" s="341" t="s">
        <v>386</v>
      </c>
      <c r="D13" s="342">
        <v>26229</v>
      </c>
      <c r="E13" s="352" t="s">
        <v>405</v>
      </c>
      <c r="F13" s="342">
        <v>26229</v>
      </c>
      <c r="G13" s="352" t="s">
        <v>464</v>
      </c>
      <c r="H13" s="341" t="s">
        <v>406</v>
      </c>
      <c r="I13" s="342">
        <v>26229</v>
      </c>
      <c r="J13" s="341" t="s">
        <v>452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2" customHeight="1">
      <c r="A14" s="340"/>
      <c r="B14" s="340" t="s">
        <v>387</v>
      </c>
      <c r="C14" s="341" t="s">
        <v>85</v>
      </c>
      <c r="D14" s="342">
        <v>22028.82</v>
      </c>
      <c r="E14" s="357">
        <v>0.22</v>
      </c>
      <c r="F14" s="342">
        <v>22028.82</v>
      </c>
      <c r="G14" s="352"/>
      <c r="H14" s="341"/>
      <c r="I14" s="342">
        <v>22028.82</v>
      </c>
      <c r="J14" s="341" t="s">
        <v>458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95" customHeight="1">
      <c r="A15" s="340"/>
      <c r="B15" s="340" t="s">
        <v>389</v>
      </c>
      <c r="C15" s="341" t="s">
        <v>388</v>
      </c>
      <c r="D15" s="342">
        <v>28000</v>
      </c>
      <c r="E15" s="352" t="s">
        <v>401</v>
      </c>
      <c r="F15" s="342">
        <v>28000</v>
      </c>
      <c r="G15" s="352" t="s">
        <v>465</v>
      </c>
      <c r="H15" s="341" t="s">
        <v>404</v>
      </c>
      <c r="I15" s="342">
        <v>28000</v>
      </c>
      <c r="J15" s="341" t="s">
        <v>442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1" customFormat="1" ht="46" customHeight="1">
      <c r="A16" s="340"/>
      <c r="B16" s="340" t="s">
        <v>457</v>
      </c>
      <c r="C16" s="341" t="s">
        <v>439</v>
      </c>
      <c r="D16" s="342">
        <v>49600</v>
      </c>
      <c r="E16" s="352" t="s">
        <v>390</v>
      </c>
      <c r="F16" s="342">
        <v>49600</v>
      </c>
      <c r="G16" s="352" t="s">
        <v>411</v>
      </c>
      <c r="H16" s="341" t="s">
        <v>407</v>
      </c>
      <c r="I16" s="342">
        <v>49600</v>
      </c>
      <c r="J16" s="341" t="s">
        <v>448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1" customFormat="1" ht="128" customHeight="1">
      <c r="A17" s="340"/>
      <c r="B17" s="340" t="s">
        <v>456</v>
      </c>
      <c r="C17" s="341" t="s">
        <v>455</v>
      </c>
      <c r="D17" s="342">
        <v>5740</v>
      </c>
      <c r="E17" s="352" t="s">
        <v>391</v>
      </c>
      <c r="F17" s="342">
        <v>5740</v>
      </c>
      <c r="G17" s="352" t="s">
        <v>413</v>
      </c>
      <c r="H17" s="341" t="s">
        <v>408</v>
      </c>
      <c r="I17" s="342">
        <v>5740</v>
      </c>
      <c r="J17" s="341" t="s">
        <v>443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1" customFormat="1" ht="36" customHeight="1">
      <c r="A18" s="340"/>
      <c r="B18" s="340" t="s">
        <v>435</v>
      </c>
      <c r="C18" s="341" t="s">
        <v>436</v>
      </c>
      <c r="D18" s="342">
        <v>14000</v>
      </c>
      <c r="E18" s="352" t="s">
        <v>409</v>
      </c>
      <c r="F18" s="342">
        <v>14000</v>
      </c>
      <c r="G18" s="352" t="s">
        <v>410</v>
      </c>
      <c r="H18" s="341" t="s">
        <v>412</v>
      </c>
      <c r="I18" s="342">
        <v>14000</v>
      </c>
      <c r="J18" s="341" t="s">
        <v>447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1" customFormat="1" ht="60" customHeight="1">
      <c r="A19" s="340"/>
      <c r="B19" s="340" t="s">
        <v>396</v>
      </c>
      <c r="C19" s="359" t="s">
        <v>257</v>
      </c>
      <c r="D19" s="353">
        <v>25000</v>
      </c>
      <c r="E19" s="352" t="s">
        <v>414</v>
      </c>
      <c r="F19" s="353">
        <v>25000</v>
      </c>
      <c r="G19" s="352" t="s">
        <v>417</v>
      </c>
      <c r="H19" s="341" t="s">
        <v>415</v>
      </c>
      <c r="I19" s="353">
        <v>25000</v>
      </c>
      <c r="J19" s="341" t="s">
        <v>444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1" customFormat="1" ht="103" customHeight="1">
      <c r="A20" s="340"/>
      <c r="B20" s="340" t="s">
        <v>397</v>
      </c>
      <c r="C20" s="341" t="s">
        <v>259</v>
      </c>
      <c r="D20" s="353">
        <v>30000</v>
      </c>
      <c r="E20" s="352" t="s">
        <v>416</v>
      </c>
      <c r="F20" s="353">
        <v>30000</v>
      </c>
      <c r="G20" s="352" t="s">
        <v>460</v>
      </c>
      <c r="H20" s="341" t="s">
        <v>418</v>
      </c>
      <c r="I20" s="353">
        <v>30000</v>
      </c>
      <c r="J20" s="341" t="s">
        <v>446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1" customFormat="1" ht="55" customHeight="1">
      <c r="A21" s="340"/>
      <c r="B21" s="340" t="s">
        <v>398</v>
      </c>
      <c r="C21" s="264" t="s">
        <v>264</v>
      </c>
      <c r="D21" s="354">
        <v>45000</v>
      </c>
      <c r="E21" s="352" t="s">
        <v>419</v>
      </c>
      <c r="F21" s="354">
        <v>45000</v>
      </c>
      <c r="G21" s="352" t="s">
        <v>422</v>
      </c>
      <c r="H21" s="341" t="s">
        <v>420</v>
      </c>
      <c r="I21" s="354">
        <v>45000</v>
      </c>
      <c r="J21" s="360" t="s">
        <v>449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1" customFormat="1" ht="56" customHeight="1">
      <c r="A22" s="340"/>
      <c r="B22" s="340" t="s">
        <v>399</v>
      </c>
      <c r="C22" s="350" t="s">
        <v>368</v>
      </c>
      <c r="D22" s="355">
        <v>30000</v>
      </c>
      <c r="E22" s="352" t="s">
        <v>421</v>
      </c>
      <c r="F22" s="355">
        <v>30000</v>
      </c>
      <c r="G22" s="352" t="s">
        <v>423</v>
      </c>
      <c r="H22" s="341" t="s">
        <v>424</v>
      </c>
      <c r="I22" s="355"/>
      <c r="J22" s="34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51" customFormat="1" ht="55" customHeight="1">
      <c r="A23" s="340"/>
      <c r="B23" s="340" t="s">
        <v>400</v>
      </c>
      <c r="C23" s="187" t="s">
        <v>369</v>
      </c>
      <c r="D23" s="356">
        <v>5000</v>
      </c>
      <c r="E23" s="352" t="s">
        <v>425</v>
      </c>
      <c r="F23" s="356">
        <v>5000</v>
      </c>
      <c r="G23" s="352" t="s">
        <v>430</v>
      </c>
      <c r="H23" s="341" t="s">
        <v>427</v>
      </c>
      <c r="I23" s="356">
        <v>5000</v>
      </c>
      <c r="J23" s="341" t="s">
        <v>445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51" customFormat="1" ht="48" customHeight="1">
      <c r="A24" s="340"/>
      <c r="B24" s="340" t="s">
        <v>437</v>
      </c>
      <c r="C24" s="187" t="s">
        <v>438</v>
      </c>
      <c r="D24" s="353">
        <v>35000</v>
      </c>
      <c r="E24" s="352" t="s">
        <v>426</v>
      </c>
      <c r="F24" s="353">
        <v>35000</v>
      </c>
      <c r="G24" s="352" t="s">
        <v>428</v>
      </c>
      <c r="H24" s="341" t="s">
        <v>429</v>
      </c>
      <c r="I24" s="353"/>
      <c r="J24" s="34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340"/>
      <c r="B25" s="340"/>
      <c r="C25" s="341"/>
      <c r="D25" s="342"/>
      <c r="E25" s="341"/>
      <c r="F25" s="342"/>
      <c r="G25" s="341"/>
      <c r="H25" s="341"/>
      <c r="I25" s="342"/>
      <c r="J25" s="34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343"/>
      <c r="B26" s="401" t="s">
        <v>335</v>
      </c>
      <c r="C26" s="402"/>
      <c r="D26" s="344">
        <f>SUM(D11:D25)</f>
        <v>389499.82</v>
      </c>
      <c r="E26" s="345"/>
      <c r="F26" s="344">
        <f>SUM(F11:F25)</f>
        <v>389499.82</v>
      </c>
      <c r="G26" s="345"/>
      <c r="H26" s="345"/>
      <c r="I26" s="344">
        <f>SUM(I11:I25)</f>
        <v>324499.82</v>
      </c>
      <c r="J26" s="345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</row>
    <row r="27" spans="1:26" ht="14.25" customHeight="1">
      <c r="A27" s="335"/>
      <c r="B27" s="335"/>
      <c r="C27" s="335"/>
      <c r="D27" s="336"/>
      <c r="E27" s="335"/>
      <c r="F27" s="336"/>
      <c r="G27" s="335"/>
      <c r="H27" s="33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15"/>
      <c r="B28" s="406" t="s">
        <v>336</v>
      </c>
      <c r="C28" s="402"/>
      <c r="D28" s="407"/>
      <c r="E28" s="408" t="s">
        <v>326</v>
      </c>
      <c r="F28" s="402"/>
      <c r="G28" s="402"/>
      <c r="H28" s="402"/>
      <c r="I28" s="402"/>
      <c r="J28" s="40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4.25" customHeight="1">
      <c r="A29" s="338" t="s">
        <v>327</v>
      </c>
      <c r="B29" s="338" t="s">
        <v>328</v>
      </c>
      <c r="C29" s="338" t="s">
        <v>44</v>
      </c>
      <c r="D29" s="339" t="s">
        <v>329</v>
      </c>
      <c r="E29" s="338" t="s">
        <v>330</v>
      </c>
      <c r="F29" s="339" t="s">
        <v>329</v>
      </c>
      <c r="G29" s="338" t="s">
        <v>331</v>
      </c>
      <c r="H29" s="338" t="s">
        <v>332</v>
      </c>
      <c r="I29" s="338" t="s">
        <v>333</v>
      </c>
      <c r="J29" s="338" t="s">
        <v>334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42" customHeight="1">
      <c r="A30" s="340"/>
      <c r="B30" s="340" t="s">
        <v>392</v>
      </c>
      <c r="C30" s="341" t="s">
        <v>364</v>
      </c>
      <c r="D30" s="358">
        <v>35000</v>
      </c>
      <c r="E30" s="352" t="s">
        <v>393</v>
      </c>
      <c r="F30" s="244">
        <v>35000</v>
      </c>
      <c r="G30" s="341" t="s">
        <v>431</v>
      </c>
      <c r="H30" s="341" t="s">
        <v>432</v>
      </c>
      <c r="I30" s="244">
        <v>35000</v>
      </c>
      <c r="J30" s="360" t="s">
        <v>451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6" customHeight="1">
      <c r="A31" s="340"/>
      <c r="B31" s="340" t="s">
        <v>394</v>
      </c>
      <c r="C31" s="341" t="s">
        <v>365</v>
      </c>
      <c r="D31" s="124">
        <v>27000</v>
      </c>
      <c r="E31" s="352" t="s">
        <v>395</v>
      </c>
      <c r="F31" s="124">
        <v>27000</v>
      </c>
      <c r="G31" s="341" t="s">
        <v>433</v>
      </c>
      <c r="H31" s="341" t="s">
        <v>434</v>
      </c>
      <c r="I31" s="124">
        <v>27000</v>
      </c>
      <c r="J31" s="360" t="s">
        <v>450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340"/>
      <c r="B32" s="340" t="s">
        <v>110</v>
      </c>
      <c r="C32" s="341"/>
      <c r="D32" s="342"/>
      <c r="E32" s="341"/>
      <c r="F32" s="342"/>
      <c r="G32" s="341"/>
      <c r="H32" s="341"/>
      <c r="I32" s="342"/>
      <c r="J32" s="34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340"/>
      <c r="B33" s="340" t="s">
        <v>126</v>
      </c>
      <c r="C33" s="341"/>
      <c r="D33" s="342"/>
      <c r="E33" s="341"/>
      <c r="F33" s="342"/>
      <c r="G33" s="341"/>
      <c r="H33" s="341"/>
      <c r="I33" s="342"/>
      <c r="J33" s="34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340"/>
      <c r="B34" s="340" t="s">
        <v>144</v>
      </c>
      <c r="C34" s="341"/>
      <c r="D34" s="342"/>
      <c r="E34" s="341"/>
      <c r="F34" s="342"/>
      <c r="G34" s="341"/>
      <c r="H34" s="341"/>
      <c r="I34" s="342"/>
      <c r="J34" s="34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340"/>
      <c r="B35" s="340"/>
      <c r="C35" s="341"/>
      <c r="D35" s="342"/>
      <c r="E35" s="341"/>
      <c r="F35" s="342"/>
      <c r="G35" s="341"/>
      <c r="H35" s="341"/>
      <c r="I35" s="342"/>
      <c r="J35" s="34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343"/>
      <c r="B36" s="401" t="s">
        <v>335</v>
      </c>
      <c r="C36" s="402"/>
      <c r="D36" s="344">
        <f>SUM(D30:D35)</f>
        <v>62000</v>
      </c>
      <c r="E36" s="345"/>
      <c r="F36" s="344">
        <f>SUM(F30:F35)</f>
        <v>62000</v>
      </c>
      <c r="G36" s="345"/>
      <c r="H36" s="345"/>
      <c r="I36" s="344">
        <f>SUM(I30:I35)</f>
        <v>62000</v>
      </c>
      <c r="J36" s="345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</row>
    <row r="37" spans="1:26" ht="14.25" customHeight="1">
      <c r="A37" s="335"/>
      <c r="B37" s="335"/>
      <c r="C37" s="335"/>
      <c r="D37" s="336"/>
      <c r="E37" s="335"/>
      <c r="F37" s="336"/>
      <c r="G37" s="335"/>
      <c r="H37" s="33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15"/>
      <c r="B38" s="406" t="s">
        <v>337</v>
      </c>
      <c r="C38" s="402"/>
      <c r="D38" s="407"/>
      <c r="E38" s="408" t="s">
        <v>326</v>
      </c>
      <c r="F38" s="402"/>
      <c r="G38" s="402"/>
      <c r="H38" s="402"/>
      <c r="I38" s="402"/>
      <c r="J38" s="40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>
      <c r="A39" s="338" t="s">
        <v>327</v>
      </c>
      <c r="B39" s="338" t="s">
        <v>328</v>
      </c>
      <c r="C39" s="338" t="s">
        <v>44</v>
      </c>
      <c r="D39" s="339" t="s">
        <v>329</v>
      </c>
      <c r="E39" s="338" t="s">
        <v>330</v>
      </c>
      <c r="F39" s="339" t="s">
        <v>329</v>
      </c>
      <c r="G39" s="338" t="s">
        <v>331</v>
      </c>
      <c r="H39" s="338" t="s">
        <v>332</v>
      </c>
      <c r="I39" s="338" t="s">
        <v>333</v>
      </c>
      <c r="J39" s="338" t="s">
        <v>334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>
      <c r="A40" s="340"/>
      <c r="B40" s="340" t="s">
        <v>71</v>
      </c>
      <c r="C40" s="341"/>
      <c r="D40" s="342"/>
      <c r="E40" s="341"/>
      <c r="F40" s="342"/>
      <c r="G40" s="341"/>
      <c r="H40" s="341"/>
      <c r="I40" s="342"/>
      <c r="J40" s="34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340"/>
      <c r="B41" s="340" t="s">
        <v>103</v>
      </c>
      <c r="C41" s="341"/>
      <c r="D41" s="342"/>
      <c r="E41" s="341"/>
      <c r="F41" s="342"/>
      <c r="G41" s="341"/>
      <c r="H41" s="341"/>
      <c r="I41" s="342"/>
      <c r="J41" s="34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340"/>
      <c r="B42" s="340" t="s">
        <v>110</v>
      </c>
      <c r="C42" s="341"/>
      <c r="D42" s="342"/>
      <c r="E42" s="341"/>
      <c r="F42" s="342"/>
      <c r="G42" s="341"/>
      <c r="H42" s="341"/>
      <c r="I42" s="342"/>
      <c r="J42" s="34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40"/>
      <c r="B43" s="340" t="s">
        <v>126</v>
      </c>
      <c r="C43" s="341"/>
      <c r="D43" s="342"/>
      <c r="E43" s="341"/>
      <c r="F43" s="342"/>
      <c r="G43" s="341"/>
      <c r="H43" s="341"/>
      <c r="I43" s="342"/>
      <c r="J43" s="34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40"/>
      <c r="B44" s="340" t="s">
        <v>144</v>
      </c>
      <c r="C44" s="341"/>
      <c r="D44" s="342"/>
      <c r="E44" s="341"/>
      <c r="F44" s="342"/>
      <c r="G44" s="341"/>
      <c r="H44" s="341"/>
      <c r="I44" s="342"/>
      <c r="J44" s="34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40"/>
      <c r="B45" s="340"/>
      <c r="C45" s="341"/>
      <c r="D45" s="342"/>
      <c r="E45" s="341"/>
      <c r="F45" s="342"/>
      <c r="G45" s="341"/>
      <c r="H45" s="341"/>
      <c r="I45" s="342"/>
      <c r="J45" s="34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343"/>
      <c r="B46" s="401" t="s">
        <v>335</v>
      </c>
      <c r="C46" s="402"/>
      <c r="D46" s="344">
        <f>SUM(D40:D45)</f>
        <v>0</v>
      </c>
      <c r="E46" s="345"/>
      <c r="F46" s="344">
        <f>SUM(F40:F45)</f>
        <v>0</v>
      </c>
      <c r="G46" s="345"/>
      <c r="H46" s="345"/>
      <c r="I46" s="344">
        <f>SUM(I40:I45)</f>
        <v>0</v>
      </c>
      <c r="J46" s="345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</row>
    <row r="47" spans="1:26" ht="14.25" customHeight="1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347"/>
      <c r="B48" s="347" t="s">
        <v>338</v>
      </c>
      <c r="C48" s="347"/>
      <c r="D48" s="348"/>
      <c r="E48" s="347"/>
      <c r="F48" s="348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</row>
    <row r="49" spans="1:26" ht="14.25" customHeight="1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335"/>
      <c r="B1001" s="335"/>
      <c r="C1001" s="335"/>
      <c r="D1001" s="336"/>
      <c r="E1001" s="335"/>
      <c r="F1001" s="336"/>
      <c r="G1001" s="335"/>
      <c r="H1001" s="33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335"/>
      <c r="B1002" s="335"/>
      <c r="C1002" s="335"/>
      <c r="D1002" s="336"/>
      <c r="E1002" s="335"/>
      <c r="F1002" s="336"/>
      <c r="G1002" s="335"/>
      <c r="H1002" s="33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335"/>
      <c r="B1003" s="335"/>
      <c r="C1003" s="335"/>
      <c r="D1003" s="336"/>
      <c r="E1003" s="335"/>
      <c r="F1003" s="336"/>
      <c r="G1003" s="335"/>
      <c r="H1003" s="33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335"/>
      <c r="B1004" s="335"/>
      <c r="C1004" s="335"/>
      <c r="D1004" s="336"/>
      <c r="E1004" s="335"/>
      <c r="F1004" s="336"/>
      <c r="G1004" s="335"/>
      <c r="H1004" s="33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>
      <c r="A1005" s="335"/>
      <c r="B1005" s="335"/>
      <c r="C1005" s="335"/>
      <c r="D1005" s="336"/>
      <c r="E1005" s="335"/>
      <c r="F1005" s="336"/>
      <c r="G1005" s="335"/>
      <c r="H1005" s="33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>
      <c r="A1006" s="335"/>
      <c r="B1006" s="335"/>
      <c r="C1006" s="335"/>
      <c r="D1006" s="336"/>
      <c r="E1006" s="335"/>
      <c r="F1006" s="336"/>
      <c r="G1006" s="335"/>
      <c r="H1006" s="33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>
      <c r="A1007" s="335"/>
      <c r="B1007" s="335"/>
      <c r="C1007" s="335"/>
      <c r="D1007" s="336"/>
      <c r="E1007" s="335"/>
      <c r="F1007" s="336"/>
      <c r="G1007" s="335"/>
      <c r="H1007" s="33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>
      <c r="A1008" s="335"/>
      <c r="B1008" s="335"/>
      <c r="C1008" s="335"/>
      <c r="D1008" s="336"/>
      <c r="E1008" s="335"/>
      <c r="F1008" s="336"/>
      <c r="G1008" s="335"/>
      <c r="H1008" s="33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>
      <c r="A1009" s="335"/>
      <c r="B1009" s="335"/>
      <c r="C1009" s="335"/>
      <c r="D1009" s="336"/>
      <c r="E1009" s="335"/>
      <c r="F1009" s="336"/>
      <c r="G1009" s="335"/>
      <c r="H1009" s="33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</sheetData>
  <mergeCells count="14">
    <mergeCell ref="B46:C46"/>
    <mergeCell ref="H2:J2"/>
    <mergeCell ref="B4:J4"/>
    <mergeCell ref="B5:J5"/>
    <mergeCell ref="B6:J6"/>
    <mergeCell ref="B7:J7"/>
    <mergeCell ref="B9:D9"/>
    <mergeCell ref="E9:J9"/>
    <mergeCell ref="B26:C26"/>
    <mergeCell ref="B28:D28"/>
    <mergeCell ref="E28:J28"/>
    <mergeCell ref="B36:C36"/>
    <mergeCell ref="B38:D38"/>
    <mergeCell ref="E38:J38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Mr Frog</cp:lastModifiedBy>
  <dcterms:created xsi:type="dcterms:W3CDTF">2020-11-14T13:09:40Z</dcterms:created>
  <dcterms:modified xsi:type="dcterms:W3CDTF">2023-11-10T17:09:56Z</dcterms:modified>
</cp:coreProperties>
</file>