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ФІНІШ 2018 2023\2023\Грант\Звіт в УКФ\"/>
    </mc:Choice>
  </mc:AlternateContent>
  <bookViews>
    <workbookView xWindow="0" yWindow="0" windowWidth="28800" windowHeight="12345" activeTab="1"/>
  </bookViews>
  <sheets>
    <sheet name="Фінансування" sheetId="1" r:id="rId1"/>
    <sheet name="Кошторис  витрат" sheetId="2" r:id="rId2"/>
  </sheets>
  <calcPr calcId="162913"/>
  <extLst>
    <ext uri="GoogleSheetsCustomDataVersion2">
      <go:sheetsCustomData xmlns:go="http://customooxmlschemas.google.com/" r:id="rId7" roundtripDataChecksum="xI9roFADaED+qiEBXZTC5PdSesis/71cTyi0Obu0vds="/>
    </ext>
  </extLst>
</workbook>
</file>

<file path=xl/calcChain.xml><?xml version="1.0" encoding="utf-8"?>
<calcChain xmlns="http://schemas.openxmlformats.org/spreadsheetml/2006/main">
  <c r="N27" i="1" l="1"/>
  <c r="N29" i="1"/>
  <c r="C27" i="1"/>
  <c r="G148" i="2"/>
  <c r="G136" i="2"/>
  <c r="J136" i="2"/>
  <c r="G137" i="2"/>
  <c r="G135" i="2"/>
  <c r="J143" i="2"/>
  <c r="J144" i="2"/>
  <c r="J145" i="2"/>
  <c r="J146" i="2"/>
  <c r="J142" i="2"/>
  <c r="J161" i="2"/>
  <c r="J135" i="2"/>
  <c r="J129" i="2"/>
  <c r="J46" i="2"/>
  <c r="J33" i="2"/>
  <c r="J32" i="2"/>
  <c r="J31" i="2"/>
  <c r="J25" i="2"/>
  <c r="J24" i="2"/>
  <c r="J23" i="2"/>
  <c r="J22" i="2"/>
  <c r="J21" i="2"/>
  <c r="J20" i="2"/>
  <c r="J19" i="2"/>
  <c r="J18" i="2"/>
  <c r="J17" i="2"/>
  <c r="J16" i="2"/>
  <c r="J15" i="2"/>
  <c r="J14" i="2"/>
  <c r="J126" i="2"/>
  <c r="W13" i="2" l="1"/>
  <c r="J56" i="2" l="1"/>
  <c r="J127" i="2"/>
  <c r="J128" i="2"/>
  <c r="G35" i="2"/>
  <c r="J137" i="2"/>
  <c r="X46" i="2"/>
  <c r="G126" i="2"/>
  <c r="G130" i="2"/>
  <c r="G129" i="2"/>
  <c r="G60" i="2"/>
  <c r="Z57" i="2"/>
  <c r="Y57" i="2"/>
  <c r="X57" i="2"/>
  <c r="W57" i="2"/>
  <c r="G57" i="2"/>
  <c r="X51" i="2"/>
  <c r="X52" i="2"/>
  <c r="W51" i="2"/>
  <c r="Y51" i="2" s="1"/>
  <c r="Z51" i="2" s="1"/>
  <c r="W52" i="2"/>
  <c r="Y52" i="2" s="1"/>
  <c r="Z52" i="2" s="1"/>
  <c r="W46" i="2"/>
  <c r="G51" i="2"/>
  <c r="G52" i="2"/>
  <c r="G53" i="2"/>
  <c r="G54" i="2"/>
  <c r="G46" i="2"/>
  <c r="E44" i="2"/>
  <c r="I15" i="2"/>
  <c r="I16" i="2"/>
  <c r="I17" i="2"/>
  <c r="I18" i="2"/>
  <c r="I19" i="2"/>
  <c r="I20" i="2"/>
  <c r="I21" i="2"/>
  <c r="I22" i="2"/>
  <c r="I23" i="2"/>
  <c r="I24" i="2"/>
  <c r="I25" i="2"/>
  <c r="I14" i="2"/>
  <c r="H16" i="2"/>
  <c r="H19" i="2"/>
  <c r="H20" i="2"/>
  <c r="H21" i="2"/>
  <c r="H22" i="2"/>
  <c r="H23" i="2"/>
  <c r="H24" i="2"/>
  <c r="H25" i="2"/>
  <c r="G23" i="2"/>
  <c r="W23" i="2" s="1"/>
  <c r="G24" i="2"/>
  <c r="W24" i="2" s="1"/>
  <c r="G25" i="2"/>
  <c r="W25" i="2" s="1"/>
  <c r="G22" i="2"/>
  <c r="E13" i="2"/>
  <c r="J94" i="2"/>
  <c r="Y46" i="2" l="1"/>
  <c r="Z46" i="2" s="1"/>
  <c r="X25" i="2"/>
  <c r="Y25" i="2" s="1"/>
  <c r="Z25" i="2" s="1"/>
  <c r="X23" i="2"/>
  <c r="Y23" i="2" s="1"/>
  <c r="Z23" i="2" s="1"/>
  <c r="X24" i="2"/>
  <c r="Y24" i="2" s="1"/>
  <c r="Z24" i="2" s="1"/>
  <c r="H181" i="2"/>
  <c r="J189" i="2"/>
  <c r="X189" i="2" s="1"/>
  <c r="G189" i="2"/>
  <c r="W189" i="2" s="1"/>
  <c r="G188" i="2"/>
  <c r="G187" i="2"/>
  <c r="G186" i="2"/>
  <c r="G185" i="2"/>
  <c r="G184" i="2"/>
  <c r="G183" i="2"/>
  <c r="G175" i="2"/>
  <c r="G174" i="2"/>
  <c r="G173" i="2"/>
  <c r="G162" i="2"/>
  <c r="G161" i="2"/>
  <c r="G146" i="2"/>
  <c r="G145" i="2"/>
  <c r="G144" i="2"/>
  <c r="G143" i="2"/>
  <c r="G142" i="2"/>
  <c r="G127" i="2"/>
  <c r="G132" i="2" s="1"/>
  <c r="G121" i="2"/>
  <c r="G94" i="2"/>
  <c r="G81" i="2"/>
  <c r="G32" i="2"/>
  <c r="G31" i="2"/>
  <c r="X21" i="2"/>
  <c r="X20" i="2"/>
  <c r="X19" i="2"/>
  <c r="X18" i="2"/>
  <c r="X17" i="2"/>
  <c r="X16" i="2"/>
  <c r="G21" i="2"/>
  <c r="W21" i="2" s="1"/>
  <c r="G20" i="2"/>
  <c r="W20" i="2" s="1"/>
  <c r="G19" i="2"/>
  <c r="W19" i="2" s="1"/>
  <c r="G18" i="2"/>
  <c r="W18" i="2" s="1"/>
  <c r="G17" i="2"/>
  <c r="W17" i="2" s="1"/>
  <c r="G16" i="2"/>
  <c r="W16" i="2" s="1"/>
  <c r="A5" i="2"/>
  <c r="A2" i="2"/>
  <c r="Y189" i="2" l="1"/>
  <c r="Z189" i="2" s="1"/>
  <c r="Y19" i="2"/>
  <c r="Z19" i="2" s="1"/>
  <c r="Y20" i="2"/>
  <c r="Z20" i="2" s="1"/>
  <c r="Y17" i="2"/>
  <c r="Z17" i="2" s="1"/>
  <c r="Y21" i="2"/>
  <c r="Z21" i="2" s="1"/>
  <c r="Y18" i="2"/>
  <c r="Z18" i="2" s="1"/>
  <c r="Y16" i="2"/>
  <c r="Z16" i="2" s="1"/>
  <c r="V188" i="2"/>
  <c r="S188" i="2"/>
  <c r="P188" i="2"/>
  <c r="M188" i="2"/>
  <c r="J188" i="2"/>
  <c r="V187" i="2"/>
  <c r="S187" i="2"/>
  <c r="P187" i="2"/>
  <c r="M187" i="2"/>
  <c r="J187" i="2"/>
  <c r="X187" i="2" s="1"/>
  <c r="V186" i="2"/>
  <c r="S186" i="2"/>
  <c r="P186" i="2"/>
  <c r="M186" i="2"/>
  <c r="J186" i="2"/>
  <c r="V185" i="2"/>
  <c r="S185" i="2"/>
  <c r="P185" i="2"/>
  <c r="M185" i="2"/>
  <c r="J185" i="2"/>
  <c r="V184" i="2"/>
  <c r="S184" i="2"/>
  <c r="P184" i="2"/>
  <c r="M184" i="2"/>
  <c r="J184" i="2"/>
  <c r="V183" i="2"/>
  <c r="S183" i="2"/>
  <c r="P183" i="2"/>
  <c r="M183" i="2"/>
  <c r="J183" i="2"/>
  <c r="V182" i="2"/>
  <c r="S182" i="2"/>
  <c r="P182" i="2"/>
  <c r="M182" i="2"/>
  <c r="T181" i="2"/>
  <c r="Q181" i="2"/>
  <c r="N181" i="2"/>
  <c r="K181" i="2"/>
  <c r="E181" i="2"/>
  <c r="V180" i="2"/>
  <c r="S180" i="2"/>
  <c r="P180" i="2"/>
  <c r="M180" i="2"/>
  <c r="J180" i="2"/>
  <c r="G180" i="2"/>
  <c r="V179" i="2"/>
  <c r="S179" i="2"/>
  <c r="P179" i="2"/>
  <c r="M179" i="2"/>
  <c r="J179" i="2"/>
  <c r="G179" i="2"/>
  <c r="V178" i="2"/>
  <c r="S178" i="2"/>
  <c r="P178" i="2"/>
  <c r="M178" i="2"/>
  <c r="J178" i="2"/>
  <c r="G178" i="2"/>
  <c r="T177" i="2"/>
  <c r="Q177" i="2"/>
  <c r="N177" i="2"/>
  <c r="K177" i="2"/>
  <c r="H177" i="2"/>
  <c r="E177" i="2"/>
  <c r="V176" i="2"/>
  <c r="S176" i="2"/>
  <c r="P176" i="2"/>
  <c r="M176" i="2"/>
  <c r="J176" i="2"/>
  <c r="G176" i="2"/>
  <c r="V175" i="2"/>
  <c r="S175" i="2"/>
  <c r="P175" i="2"/>
  <c r="M175" i="2"/>
  <c r="J175" i="2"/>
  <c r="V174" i="2"/>
  <c r="S174" i="2"/>
  <c r="P174" i="2"/>
  <c r="M174" i="2"/>
  <c r="J174" i="2"/>
  <c r="V173" i="2"/>
  <c r="S173" i="2"/>
  <c r="P173" i="2"/>
  <c r="M173" i="2"/>
  <c r="J173" i="2"/>
  <c r="T172" i="2"/>
  <c r="Q172" i="2"/>
  <c r="N172" i="2"/>
  <c r="K172" i="2"/>
  <c r="H172" i="2"/>
  <c r="E172" i="2"/>
  <c r="V171" i="2"/>
  <c r="S171" i="2"/>
  <c r="P171" i="2"/>
  <c r="M171" i="2"/>
  <c r="J171" i="2"/>
  <c r="G171" i="2"/>
  <c r="V170" i="2"/>
  <c r="S170" i="2"/>
  <c r="P170" i="2"/>
  <c r="M170" i="2"/>
  <c r="M167" i="2" s="1"/>
  <c r="J170" i="2"/>
  <c r="G170" i="2"/>
  <c r="V169" i="2"/>
  <c r="S169" i="2"/>
  <c r="P169" i="2"/>
  <c r="M169" i="2"/>
  <c r="J169" i="2"/>
  <c r="G169" i="2"/>
  <c r="V168" i="2"/>
  <c r="S168" i="2"/>
  <c r="P168" i="2"/>
  <c r="M168" i="2"/>
  <c r="J168" i="2"/>
  <c r="G168" i="2"/>
  <c r="T167" i="2"/>
  <c r="Q167" i="2"/>
  <c r="N167" i="2"/>
  <c r="K167" i="2"/>
  <c r="H167" i="2"/>
  <c r="E167" i="2"/>
  <c r="T165" i="2"/>
  <c r="Q165" i="2"/>
  <c r="N165" i="2"/>
  <c r="K165" i="2"/>
  <c r="H165" i="2"/>
  <c r="E165" i="2"/>
  <c r="V164" i="2"/>
  <c r="S164" i="2"/>
  <c r="P164" i="2"/>
  <c r="M164" i="2"/>
  <c r="J164" i="2"/>
  <c r="G164" i="2"/>
  <c r="V163" i="2"/>
  <c r="S163" i="2"/>
  <c r="P163" i="2"/>
  <c r="M163" i="2"/>
  <c r="J163" i="2"/>
  <c r="G163" i="2"/>
  <c r="V162" i="2"/>
  <c r="S162" i="2"/>
  <c r="P162" i="2"/>
  <c r="M162" i="2"/>
  <c r="J162" i="2"/>
  <c r="V161" i="2"/>
  <c r="S161" i="2"/>
  <c r="P161" i="2"/>
  <c r="M161" i="2"/>
  <c r="T159" i="2"/>
  <c r="Q159" i="2"/>
  <c r="N159" i="2"/>
  <c r="K159" i="2"/>
  <c r="H159" i="2"/>
  <c r="E159" i="2"/>
  <c r="V158" i="2"/>
  <c r="S158" i="2"/>
  <c r="P158" i="2"/>
  <c r="M158" i="2"/>
  <c r="J158" i="2"/>
  <c r="G158" i="2"/>
  <c r="V157" i="2"/>
  <c r="S157" i="2"/>
  <c r="P157" i="2"/>
  <c r="M157" i="2"/>
  <c r="J157" i="2"/>
  <c r="G157" i="2"/>
  <c r="T155" i="2"/>
  <c r="Q155" i="2"/>
  <c r="N155" i="2"/>
  <c r="K155" i="2"/>
  <c r="H155" i="2"/>
  <c r="E155" i="2"/>
  <c r="V154" i="2"/>
  <c r="S154" i="2"/>
  <c r="P154" i="2"/>
  <c r="M154" i="2"/>
  <c r="J154" i="2"/>
  <c r="G154" i="2"/>
  <c r="V153" i="2"/>
  <c r="S153" i="2"/>
  <c r="P153" i="2"/>
  <c r="M153" i="2"/>
  <c r="J153" i="2"/>
  <c r="G153" i="2"/>
  <c r="V152" i="2"/>
  <c r="S152" i="2"/>
  <c r="P152" i="2"/>
  <c r="M152" i="2"/>
  <c r="J152" i="2"/>
  <c r="G152" i="2"/>
  <c r="V151" i="2"/>
  <c r="S151" i="2"/>
  <c r="P151" i="2"/>
  <c r="M151" i="2"/>
  <c r="J151" i="2"/>
  <c r="G151" i="2"/>
  <c r="V150" i="2"/>
  <c r="S150" i="2"/>
  <c r="P150" i="2"/>
  <c r="M150" i="2"/>
  <c r="J150" i="2"/>
  <c r="G150" i="2"/>
  <c r="T148" i="2"/>
  <c r="Q148" i="2"/>
  <c r="N148" i="2"/>
  <c r="K148" i="2"/>
  <c r="H148" i="2"/>
  <c r="E148" i="2"/>
  <c r="V147" i="2"/>
  <c r="S147" i="2"/>
  <c r="P147" i="2"/>
  <c r="M147" i="2"/>
  <c r="J147" i="2"/>
  <c r="G147" i="2"/>
  <c r="V146" i="2"/>
  <c r="S146" i="2"/>
  <c r="P146" i="2"/>
  <c r="M146" i="2"/>
  <c r="V145" i="2"/>
  <c r="S145" i="2"/>
  <c r="P145" i="2"/>
  <c r="M145" i="2"/>
  <c r="V144" i="2"/>
  <c r="S144" i="2"/>
  <c r="P144" i="2"/>
  <c r="M144" i="2"/>
  <c r="V143" i="2"/>
  <c r="S143" i="2"/>
  <c r="P143" i="2"/>
  <c r="M143" i="2"/>
  <c r="V142" i="2"/>
  <c r="S142" i="2"/>
  <c r="P142" i="2"/>
  <c r="M142" i="2"/>
  <c r="T140" i="2"/>
  <c r="Q140" i="2"/>
  <c r="N140" i="2"/>
  <c r="K140" i="2"/>
  <c r="H140" i="2"/>
  <c r="E140" i="2"/>
  <c r="V139" i="2"/>
  <c r="S139" i="2"/>
  <c r="P139" i="2"/>
  <c r="M139" i="2"/>
  <c r="J139" i="2"/>
  <c r="G139" i="2"/>
  <c r="V138" i="2"/>
  <c r="S138" i="2"/>
  <c r="P138" i="2"/>
  <c r="M138" i="2"/>
  <c r="J138" i="2"/>
  <c r="G138" i="2"/>
  <c r="V137" i="2"/>
  <c r="S137" i="2"/>
  <c r="P137" i="2"/>
  <c r="M137" i="2"/>
  <c r="V136" i="2"/>
  <c r="S136" i="2"/>
  <c r="P136" i="2"/>
  <c r="M136" i="2"/>
  <c r="V135" i="2"/>
  <c r="S135" i="2"/>
  <c r="P135" i="2"/>
  <c r="M135" i="2"/>
  <c r="V134" i="2"/>
  <c r="S134" i="2"/>
  <c r="P134" i="2"/>
  <c r="M134" i="2"/>
  <c r="J134" i="2"/>
  <c r="G134" i="2"/>
  <c r="T132" i="2"/>
  <c r="Q132" i="2"/>
  <c r="N132" i="2"/>
  <c r="K132" i="2"/>
  <c r="H132" i="2"/>
  <c r="E132" i="2"/>
  <c r="V131" i="2"/>
  <c r="S131" i="2"/>
  <c r="P131" i="2"/>
  <c r="M131" i="2"/>
  <c r="J131" i="2"/>
  <c r="G131" i="2"/>
  <c r="V130" i="2"/>
  <c r="S130" i="2"/>
  <c r="P130" i="2"/>
  <c r="M130" i="2"/>
  <c r="J130" i="2"/>
  <c r="V129" i="2"/>
  <c r="S129" i="2"/>
  <c r="P129" i="2"/>
  <c r="M129" i="2"/>
  <c r="V128" i="2"/>
  <c r="S128" i="2"/>
  <c r="P128" i="2"/>
  <c r="M128" i="2"/>
  <c r="G128" i="2"/>
  <c r="V127" i="2"/>
  <c r="S127" i="2"/>
  <c r="P127" i="2"/>
  <c r="M127" i="2"/>
  <c r="V126" i="2"/>
  <c r="S126" i="2"/>
  <c r="P126" i="2"/>
  <c r="M126" i="2"/>
  <c r="V123" i="2"/>
  <c r="S123" i="2"/>
  <c r="V122" i="2"/>
  <c r="S122" i="2"/>
  <c r="P122" i="2"/>
  <c r="M122" i="2"/>
  <c r="J122" i="2"/>
  <c r="G122" i="2"/>
  <c r="V121" i="2"/>
  <c r="S121" i="2"/>
  <c r="P121" i="2"/>
  <c r="M121" i="2"/>
  <c r="J121" i="2"/>
  <c r="V118" i="2"/>
  <c r="S118" i="2"/>
  <c r="P118" i="2"/>
  <c r="M118" i="2"/>
  <c r="J118" i="2"/>
  <c r="G118" i="2"/>
  <c r="V117" i="2"/>
  <c r="S117" i="2"/>
  <c r="P117" i="2"/>
  <c r="M117" i="2"/>
  <c r="J117" i="2"/>
  <c r="G117" i="2"/>
  <c r="V116" i="2"/>
  <c r="S116" i="2"/>
  <c r="P116" i="2"/>
  <c r="M116" i="2"/>
  <c r="J116" i="2"/>
  <c r="G116" i="2"/>
  <c r="T115" i="2"/>
  <c r="Q115" i="2"/>
  <c r="N115" i="2"/>
  <c r="K115" i="2"/>
  <c r="H115" i="2"/>
  <c r="E115" i="2"/>
  <c r="V114" i="2"/>
  <c r="S114" i="2"/>
  <c r="P114" i="2"/>
  <c r="M114" i="2"/>
  <c r="J114" i="2"/>
  <c r="G114" i="2"/>
  <c r="V113" i="2"/>
  <c r="S113" i="2"/>
  <c r="P113" i="2"/>
  <c r="M113" i="2"/>
  <c r="J113" i="2"/>
  <c r="G113" i="2"/>
  <c r="V112" i="2"/>
  <c r="S112" i="2"/>
  <c r="P112" i="2"/>
  <c r="M112" i="2"/>
  <c r="J112" i="2"/>
  <c r="G112" i="2"/>
  <c r="T111" i="2"/>
  <c r="Q111" i="2"/>
  <c r="N111" i="2"/>
  <c r="K111" i="2"/>
  <c r="H111" i="2"/>
  <c r="E111" i="2"/>
  <c r="V110" i="2"/>
  <c r="S110" i="2"/>
  <c r="P110" i="2"/>
  <c r="M110" i="2"/>
  <c r="J110" i="2"/>
  <c r="G110" i="2"/>
  <c r="V109" i="2"/>
  <c r="S109" i="2"/>
  <c r="P109" i="2"/>
  <c r="M109" i="2"/>
  <c r="J109" i="2"/>
  <c r="G109" i="2"/>
  <c r="V108" i="2"/>
  <c r="S108" i="2"/>
  <c r="P108" i="2"/>
  <c r="M108" i="2"/>
  <c r="J108" i="2"/>
  <c r="G108" i="2"/>
  <c r="T107" i="2"/>
  <c r="Q107" i="2"/>
  <c r="N107" i="2"/>
  <c r="K107" i="2"/>
  <c r="H107" i="2"/>
  <c r="E107" i="2"/>
  <c r="V104" i="2"/>
  <c r="S104" i="2"/>
  <c r="P104" i="2"/>
  <c r="M104" i="2"/>
  <c r="J104" i="2"/>
  <c r="G104" i="2"/>
  <c r="V103" i="2"/>
  <c r="S103" i="2"/>
  <c r="P103" i="2"/>
  <c r="M103" i="2"/>
  <c r="J103" i="2"/>
  <c r="G103" i="2"/>
  <c r="V102" i="2"/>
  <c r="S102" i="2"/>
  <c r="P102" i="2"/>
  <c r="M102" i="2"/>
  <c r="J102" i="2"/>
  <c r="G102" i="2"/>
  <c r="T101" i="2"/>
  <c r="Q101" i="2"/>
  <c r="N101" i="2"/>
  <c r="K101" i="2"/>
  <c r="H101" i="2"/>
  <c r="E101" i="2"/>
  <c r="V100" i="2"/>
  <c r="S100" i="2"/>
  <c r="P100" i="2"/>
  <c r="M100" i="2"/>
  <c r="J100" i="2"/>
  <c r="G100" i="2"/>
  <c r="V99" i="2"/>
  <c r="S99" i="2"/>
  <c r="P99" i="2"/>
  <c r="M99" i="2"/>
  <c r="J99" i="2"/>
  <c r="G99" i="2"/>
  <c r="V98" i="2"/>
  <c r="S98" i="2"/>
  <c r="P98" i="2"/>
  <c r="M98" i="2"/>
  <c r="J98" i="2"/>
  <c r="G98" i="2"/>
  <c r="T97" i="2"/>
  <c r="Q97" i="2"/>
  <c r="N97" i="2"/>
  <c r="K97" i="2"/>
  <c r="H97" i="2"/>
  <c r="E97" i="2"/>
  <c r="V96" i="2"/>
  <c r="S96" i="2"/>
  <c r="P96" i="2"/>
  <c r="M96" i="2"/>
  <c r="J96" i="2"/>
  <c r="G96" i="2"/>
  <c r="V95" i="2"/>
  <c r="S95" i="2"/>
  <c r="P95" i="2"/>
  <c r="M95" i="2"/>
  <c r="J95" i="2"/>
  <c r="G95" i="2"/>
  <c r="V94" i="2"/>
  <c r="S94" i="2"/>
  <c r="P94" i="2"/>
  <c r="M94" i="2"/>
  <c r="T93" i="2"/>
  <c r="Q93" i="2"/>
  <c r="N93" i="2"/>
  <c r="K93" i="2"/>
  <c r="V90" i="2"/>
  <c r="S90" i="2"/>
  <c r="P90" i="2"/>
  <c r="M90" i="2"/>
  <c r="J90" i="2"/>
  <c r="G90" i="2"/>
  <c r="V89" i="2"/>
  <c r="S89" i="2"/>
  <c r="P89" i="2"/>
  <c r="M89" i="2"/>
  <c r="J89" i="2"/>
  <c r="G89" i="2"/>
  <c r="V88" i="2"/>
  <c r="S88" i="2"/>
  <c r="P88" i="2"/>
  <c r="M88" i="2"/>
  <c r="J88" i="2"/>
  <c r="G88" i="2"/>
  <c r="T87" i="2"/>
  <c r="Q87" i="2"/>
  <c r="N87" i="2"/>
  <c r="K87" i="2"/>
  <c r="H87" i="2"/>
  <c r="E87" i="2"/>
  <c r="V86" i="2"/>
  <c r="S86" i="2"/>
  <c r="P86" i="2"/>
  <c r="M86" i="2"/>
  <c r="J86" i="2"/>
  <c r="G86" i="2"/>
  <c r="V85" i="2"/>
  <c r="S85" i="2"/>
  <c r="P85" i="2"/>
  <c r="M85" i="2"/>
  <c r="J85" i="2"/>
  <c r="G85" i="2"/>
  <c r="V84" i="2"/>
  <c r="S84" i="2"/>
  <c r="P84" i="2"/>
  <c r="M84" i="2"/>
  <c r="J84" i="2"/>
  <c r="G84" i="2"/>
  <c r="T83" i="2"/>
  <c r="Q83" i="2"/>
  <c r="N83" i="2"/>
  <c r="K83" i="2"/>
  <c r="H83" i="2"/>
  <c r="E83" i="2"/>
  <c r="V82" i="2"/>
  <c r="S82" i="2"/>
  <c r="P82" i="2"/>
  <c r="M82" i="2"/>
  <c r="J82" i="2"/>
  <c r="G82" i="2"/>
  <c r="V81" i="2"/>
  <c r="S81" i="2"/>
  <c r="P81" i="2"/>
  <c r="M81" i="2"/>
  <c r="J81" i="2"/>
  <c r="V80" i="2"/>
  <c r="S80" i="2"/>
  <c r="P80" i="2"/>
  <c r="M80" i="2"/>
  <c r="J80" i="2"/>
  <c r="G80" i="2"/>
  <c r="T79" i="2"/>
  <c r="Q79" i="2"/>
  <c r="N79" i="2"/>
  <c r="K79" i="2"/>
  <c r="H79" i="2"/>
  <c r="E79" i="2"/>
  <c r="V78" i="2"/>
  <c r="S78" i="2"/>
  <c r="P78" i="2"/>
  <c r="M78" i="2"/>
  <c r="J78" i="2"/>
  <c r="G78" i="2"/>
  <c r="V77" i="2"/>
  <c r="S77" i="2"/>
  <c r="P77" i="2"/>
  <c r="M77" i="2"/>
  <c r="J77" i="2"/>
  <c r="G77" i="2"/>
  <c r="V76" i="2"/>
  <c r="S76" i="2"/>
  <c r="P76" i="2"/>
  <c r="M76" i="2"/>
  <c r="J76" i="2"/>
  <c r="G76" i="2"/>
  <c r="T75" i="2"/>
  <c r="Q75" i="2"/>
  <c r="N75" i="2"/>
  <c r="K75" i="2"/>
  <c r="H75" i="2"/>
  <c r="E75" i="2"/>
  <c r="V74" i="2"/>
  <c r="S74" i="2"/>
  <c r="P74" i="2"/>
  <c r="M74" i="2"/>
  <c r="J74" i="2"/>
  <c r="G74" i="2"/>
  <c r="V73" i="2"/>
  <c r="S73" i="2"/>
  <c r="P73" i="2"/>
  <c r="M73" i="2"/>
  <c r="J73" i="2"/>
  <c r="G73" i="2"/>
  <c r="V72" i="2"/>
  <c r="S72" i="2"/>
  <c r="P72" i="2"/>
  <c r="M72" i="2"/>
  <c r="J72" i="2"/>
  <c r="G72" i="2"/>
  <c r="T71" i="2"/>
  <c r="Q71" i="2"/>
  <c r="N71" i="2"/>
  <c r="K71" i="2"/>
  <c r="H71" i="2"/>
  <c r="E71" i="2"/>
  <c r="V68" i="2"/>
  <c r="S68" i="2"/>
  <c r="P68" i="2"/>
  <c r="M68" i="2"/>
  <c r="V67" i="2"/>
  <c r="S67" i="2"/>
  <c r="P67" i="2"/>
  <c r="M67" i="2"/>
  <c r="T66" i="2"/>
  <c r="Q66" i="2"/>
  <c r="N66" i="2"/>
  <c r="K66" i="2"/>
  <c r="V65" i="2"/>
  <c r="S65" i="2"/>
  <c r="P65" i="2"/>
  <c r="M65" i="2"/>
  <c r="J65" i="2"/>
  <c r="G65" i="2"/>
  <c r="V64" i="2"/>
  <c r="S64" i="2"/>
  <c r="P64" i="2"/>
  <c r="M64" i="2"/>
  <c r="J64" i="2"/>
  <c r="G64" i="2"/>
  <c r="V63" i="2"/>
  <c r="S63" i="2"/>
  <c r="P63" i="2"/>
  <c r="M63" i="2"/>
  <c r="J63" i="2"/>
  <c r="G63" i="2"/>
  <c r="T62" i="2"/>
  <c r="Q62" i="2"/>
  <c r="N62" i="2"/>
  <c r="K62" i="2"/>
  <c r="H62" i="2"/>
  <c r="H69" i="2" s="1"/>
  <c r="E62" i="2"/>
  <c r="E69" i="2" s="1"/>
  <c r="V59" i="2"/>
  <c r="S59" i="2"/>
  <c r="P59" i="2"/>
  <c r="M59" i="2"/>
  <c r="J59" i="2"/>
  <c r="G59" i="2"/>
  <c r="V58" i="2"/>
  <c r="S58" i="2"/>
  <c r="P58" i="2"/>
  <c r="M58" i="2"/>
  <c r="J58" i="2"/>
  <c r="G58" i="2"/>
  <c r="V56" i="2"/>
  <c r="S56" i="2"/>
  <c r="P56" i="2"/>
  <c r="M56" i="2"/>
  <c r="G56" i="2"/>
  <c r="T55" i="2"/>
  <c r="Q55" i="2"/>
  <c r="N55" i="2"/>
  <c r="K55" i="2"/>
  <c r="H55" i="2"/>
  <c r="E55" i="2"/>
  <c r="V54" i="2"/>
  <c r="S54" i="2"/>
  <c r="P54" i="2"/>
  <c r="M54" i="2"/>
  <c r="J54" i="2"/>
  <c r="V53" i="2"/>
  <c r="S53" i="2"/>
  <c r="P53" i="2"/>
  <c r="M53" i="2"/>
  <c r="J53" i="2"/>
  <c r="V50" i="2"/>
  <c r="S50" i="2"/>
  <c r="P50" i="2"/>
  <c r="M50" i="2"/>
  <c r="J50" i="2"/>
  <c r="G50" i="2"/>
  <c r="T49" i="2"/>
  <c r="Q49" i="2"/>
  <c r="N49" i="2"/>
  <c r="K49" i="2"/>
  <c r="H49" i="2"/>
  <c r="E49" i="2"/>
  <c r="V48" i="2"/>
  <c r="S48" i="2"/>
  <c r="P48" i="2"/>
  <c r="M48" i="2"/>
  <c r="J48" i="2"/>
  <c r="G48" i="2"/>
  <c r="V47" i="2"/>
  <c r="S47" i="2"/>
  <c r="P47" i="2"/>
  <c r="M47" i="2"/>
  <c r="J47" i="2"/>
  <c r="G47" i="2"/>
  <c r="V45" i="2"/>
  <c r="S45" i="2"/>
  <c r="P45" i="2"/>
  <c r="M45" i="2"/>
  <c r="J45" i="2"/>
  <c r="G45" i="2"/>
  <c r="T44" i="2"/>
  <c r="Q44" i="2"/>
  <c r="N44" i="2"/>
  <c r="K44" i="2"/>
  <c r="H44" i="2"/>
  <c r="V41" i="2"/>
  <c r="S41" i="2"/>
  <c r="P41" i="2"/>
  <c r="M41" i="2"/>
  <c r="J41" i="2"/>
  <c r="G41" i="2"/>
  <c r="V40" i="2"/>
  <c r="S40" i="2"/>
  <c r="P40" i="2"/>
  <c r="M40" i="2"/>
  <c r="J40" i="2"/>
  <c r="G40" i="2"/>
  <c r="V39" i="2"/>
  <c r="S39" i="2"/>
  <c r="P39" i="2"/>
  <c r="M39" i="2"/>
  <c r="J39" i="2"/>
  <c r="G39" i="2"/>
  <c r="T38" i="2"/>
  <c r="Q38" i="2"/>
  <c r="N38" i="2"/>
  <c r="K38" i="2"/>
  <c r="H38" i="2"/>
  <c r="E38" i="2"/>
  <c r="V33" i="2"/>
  <c r="S33" i="2"/>
  <c r="P33" i="2"/>
  <c r="M33" i="2"/>
  <c r="G33" i="2"/>
  <c r="V32" i="2"/>
  <c r="S32" i="2"/>
  <c r="P32" i="2"/>
  <c r="M32" i="2"/>
  <c r="V31" i="2"/>
  <c r="S31" i="2"/>
  <c r="P31" i="2"/>
  <c r="M31" i="2"/>
  <c r="T30" i="2"/>
  <c r="Q30" i="2"/>
  <c r="N30" i="2"/>
  <c r="K30" i="2"/>
  <c r="H30" i="2"/>
  <c r="E30" i="2"/>
  <c r="V29" i="2"/>
  <c r="S29" i="2"/>
  <c r="P29" i="2"/>
  <c r="M29" i="2"/>
  <c r="J29" i="2"/>
  <c r="G29" i="2"/>
  <c r="V28" i="2"/>
  <c r="S28" i="2"/>
  <c r="P28" i="2"/>
  <c r="M28" i="2"/>
  <c r="J28" i="2"/>
  <c r="G28" i="2"/>
  <c r="V27" i="2"/>
  <c r="S27" i="2"/>
  <c r="P27" i="2"/>
  <c r="M27" i="2"/>
  <c r="J27" i="2"/>
  <c r="G27" i="2"/>
  <c r="T26" i="2"/>
  <c r="Q26" i="2"/>
  <c r="N26" i="2"/>
  <c r="K26" i="2"/>
  <c r="H26" i="2"/>
  <c r="E26" i="2"/>
  <c r="V22" i="2"/>
  <c r="S22" i="2"/>
  <c r="P22" i="2"/>
  <c r="M22" i="2"/>
  <c r="V15" i="2"/>
  <c r="S15" i="2"/>
  <c r="P15" i="2"/>
  <c r="M15" i="2"/>
  <c r="G15" i="2"/>
  <c r="V14" i="2"/>
  <c r="S14" i="2"/>
  <c r="P14" i="2"/>
  <c r="M14" i="2"/>
  <c r="G14" i="2"/>
  <c r="T13" i="2"/>
  <c r="Q13" i="2"/>
  <c r="N13" i="2"/>
  <c r="K13" i="2"/>
  <c r="H13" i="2"/>
  <c r="A4" i="2"/>
  <c r="A3" i="2"/>
  <c r="H30" i="1"/>
  <c r="G30" i="1"/>
  <c r="F30" i="1"/>
  <c r="E30" i="1"/>
  <c r="D30" i="1"/>
  <c r="I29" i="1"/>
  <c r="J28" i="1"/>
  <c r="P197" i="2" s="1"/>
  <c r="J27" i="1"/>
  <c r="M197" i="2" s="1"/>
  <c r="J181" i="2" l="1"/>
  <c r="W14" i="2"/>
  <c r="G13" i="2"/>
  <c r="E35" i="2" s="1"/>
  <c r="X14" i="2"/>
  <c r="J13" i="2"/>
  <c r="H35" i="2" s="1"/>
  <c r="V44" i="2"/>
  <c r="P55" i="2"/>
  <c r="P66" i="2"/>
  <c r="M66" i="2"/>
  <c r="V66" i="2"/>
  <c r="J71" i="2"/>
  <c r="M177" i="2"/>
  <c r="W144" i="2"/>
  <c r="V55" i="2"/>
  <c r="X185" i="2"/>
  <c r="X47" i="2"/>
  <c r="X48" i="2"/>
  <c r="X88" i="2"/>
  <c r="W185" i="2"/>
  <c r="J55" i="2"/>
  <c r="P71" i="2"/>
  <c r="X45" i="2"/>
  <c r="S177" i="2"/>
  <c r="W180" i="2"/>
  <c r="X176" i="2"/>
  <c r="V177" i="2"/>
  <c r="N119" i="2"/>
  <c r="Q60" i="2"/>
  <c r="N69" i="2"/>
  <c r="T119" i="2"/>
  <c r="E60" i="2"/>
  <c r="T91" i="2"/>
  <c r="W175" i="2"/>
  <c r="X179" i="2"/>
  <c r="H194" i="2"/>
  <c r="W184" i="2"/>
  <c r="M13" i="2"/>
  <c r="K35" i="2" s="1"/>
  <c r="J38" i="2"/>
  <c r="V38" i="2"/>
  <c r="G44" i="2"/>
  <c r="S44" i="2"/>
  <c r="J79" i="2"/>
  <c r="J87" i="2"/>
  <c r="M93" i="2"/>
  <c r="W95" i="2"/>
  <c r="W96" i="2"/>
  <c r="W99" i="2"/>
  <c r="W143" i="2"/>
  <c r="X153" i="2"/>
  <c r="X95" i="2"/>
  <c r="W121" i="2"/>
  <c r="W122" i="2"/>
  <c r="X131" i="2"/>
  <c r="M148" i="2"/>
  <c r="S75" i="2"/>
  <c r="M75" i="2"/>
  <c r="W78" i="2"/>
  <c r="W81" i="2"/>
  <c r="S83" i="2"/>
  <c r="W85" i="2"/>
  <c r="W86" i="2"/>
  <c r="W103" i="2"/>
  <c r="Y103" i="2" s="1"/>
  <c r="Z103" i="2" s="1"/>
  <c r="W104" i="2"/>
  <c r="W108" i="2"/>
  <c r="S107" i="2"/>
  <c r="M107" i="2"/>
  <c r="W110" i="2"/>
  <c r="W116" i="2"/>
  <c r="S115" i="2"/>
  <c r="M115" i="2"/>
  <c r="W118" i="2"/>
  <c r="W158" i="2"/>
  <c r="W162" i="2"/>
  <c r="W163" i="2"/>
  <c r="W164" i="2"/>
  <c r="W171" i="2"/>
  <c r="W174" i="2"/>
  <c r="W176" i="2"/>
  <c r="Y176" i="2" s="1"/>
  <c r="Z176" i="2" s="1"/>
  <c r="J177" i="2"/>
  <c r="S132" i="2"/>
  <c r="X22" i="2"/>
  <c r="J26" i="2"/>
  <c r="H36" i="2" s="1"/>
  <c r="J36" i="2" s="1"/>
  <c r="W31" i="2"/>
  <c r="S62" i="2"/>
  <c r="M62" i="2"/>
  <c r="W65" i="2"/>
  <c r="V71" i="2"/>
  <c r="X76" i="2"/>
  <c r="V75" i="2"/>
  <c r="G79" i="2"/>
  <c r="S79" i="2"/>
  <c r="V97" i="2"/>
  <c r="X102" i="2"/>
  <c r="P101" i="2"/>
  <c r="X104" i="2"/>
  <c r="X117" i="2"/>
  <c r="X118" i="2"/>
  <c r="Y118" i="2" s="1"/>
  <c r="Z118" i="2" s="1"/>
  <c r="X134" i="2"/>
  <c r="X144" i="2"/>
  <c r="Y144" i="2" s="1"/>
  <c r="Z144" i="2" s="1"/>
  <c r="X150" i="2"/>
  <c r="V155" i="2"/>
  <c r="V159" i="2"/>
  <c r="X168" i="2"/>
  <c r="X170" i="2"/>
  <c r="M101" i="2"/>
  <c r="S165" i="2"/>
  <c r="M26" i="2"/>
  <c r="K36" i="2" s="1"/>
  <c r="M36" i="2" s="1"/>
  <c r="W28" i="2"/>
  <c r="W41" i="2"/>
  <c r="V79" i="2"/>
  <c r="P79" i="2"/>
  <c r="X84" i="2"/>
  <c r="V83" i="2"/>
  <c r="P83" i="2"/>
  <c r="X86" i="2"/>
  <c r="X98" i="2"/>
  <c r="X99" i="2"/>
  <c r="W112" i="2"/>
  <c r="S111" i="2"/>
  <c r="X129" i="2"/>
  <c r="W135" i="2"/>
  <c r="X143" i="2"/>
  <c r="W145" i="2"/>
  <c r="W154" i="2"/>
  <c r="S172" i="2"/>
  <c r="W182" i="2"/>
  <c r="X183" i="2"/>
  <c r="X27" i="2"/>
  <c r="X28" i="2"/>
  <c r="X33" i="2"/>
  <c r="P38" i="2"/>
  <c r="X40" i="2"/>
  <c r="M44" i="2"/>
  <c r="W47" i="2"/>
  <c r="X56" i="2"/>
  <c r="X58" i="2"/>
  <c r="M83" i="2"/>
  <c r="V87" i="2"/>
  <c r="W89" i="2"/>
  <c r="X96" i="2"/>
  <c r="P107" i="2"/>
  <c r="X112" i="2"/>
  <c r="X113" i="2"/>
  <c r="X121" i="2"/>
  <c r="X136" i="2"/>
  <c r="X137" i="2"/>
  <c r="W150" i="2"/>
  <c r="W151" i="2"/>
  <c r="W152" i="2"/>
  <c r="P155" i="2"/>
  <c r="X164" i="2"/>
  <c r="P167" i="2"/>
  <c r="J172" i="2"/>
  <c r="V172" i="2"/>
  <c r="X184" i="2"/>
  <c r="X186" i="2"/>
  <c r="S13" i="2"/>
  <c r="Q35" i="2" s="1"/>
  <c r="V26" i="2"/>
  <c r="T36" i="2" s="1"/>
  <c r="X29" i="2"/>
  <c r="X41" i="2"/>
  <c r="P44" i="2"/>
  <c r="K60" i="2"/>
  <c r="M49" i="2"/>
  <c r="W54" i="2"/>
  <c r="P75" i="2"/>
  <c r="X78" i="2"/>
  <c r="W82" i="2"/>
  <c r="E91" i="2"/>
  <c r="P87" i="2"/>
  <c r="W90" i="2"/>
  <c r="S93" i="2"/>
  <c r="P97" i="2"/>
  <c r="G97" i="2"/>
  <c r="S97" i="2"/>
  <c r="X100" i="2"/>
  <c r="V107" i="2"/>
  <c r="X109" i="2"/>
  <c r="M111" i="2"/>
  <c r="W114" i="2"/>
  <c r="E119" i="2"/>
  <c r="Q119" i="2"/>
  <c r="X122" i="2"/>
  <c r="V132" i="2"/>
  <c r="W123" i="2"/>
  <c r="M132" i="2"/>
  <c r="W126" i="2"/>
  <c r="W127" i="2"/>
  <c r="W128" i="2"/>
  <c r="W129" i="2"/>
  <c r="W130" i="2"/>
  <c r="W136" i="2"/>
  <c r="W137" i="2"/>
  <c r="X138" i="2"/>
  <c r="X139" i="2"/>
  <c r="X145" i="2"/>
  <c r="X146" i="2"/>
  <c r="X147" i="2"/>
  <c r="X151" i="2"/>
  <c r="X152" i="2"/>
  <c r="J155" i="2"/>
  <c r="M165" i="2"/>
  <c r="S167" i="2"/>
  <c r="M172" i="2"/>
  <c r="T194" i="2"/>
  <c r="V13" i="2"/>
  <c r="T35" i="2" s="1"/>
  <c r="V35" i="2" s="1"/>
  <c r="P13" i="2"/>
  <c r="N35" i="2" s="1"/>
  <c r="P35" i="2" s="1"/>
  <c r="W29" i="2"/>
  <c r="G30" i="2"/>
  <c r="E37" i="2" s="1"/>
  <c r="G37" i="2" s="1"/>
  <c r="S30" i="2"/>
  <c r="Q37" i="2" s="1"/>
  <c r="S37" i="2" s="1"/>
  <c r="W32" i="2"/>
  <c r="W33" i="2"/>
  <c r="W40" i="2"/>
  <c r="J44" i="2"/>
  <c r="X50" i="2"/>
  <c r="V49" i="2"/>
  <c r="P49" i="2"/>
  <c r="X54" i="2"/>
  <c r="W58" i="2"/>
  <c r="W59" i="2"/>
  <c r="X63" i="2"/>
  <c r="V62" i="2"/>
  <c r="P62" i="2"/>
  <c r="X65" i="2"/>
  <c r="X67" i="2"/>
  <c r="X68" i="2"/>
  <c r="W73" i="2"/>
  <c r="W74" i="2"/>
  <c r="X80" i="2"/>
  <c r="X81" i="2"/>
  <c r="X82" i="2"/>
  <c r="X89" i="2"/>
  <c r="X90" i="2"/>
  <c r="V93" i="2"/>
  <c r="P93" i="2"/>
  <c r="J97" i="2"/>
  <c r="W100" i="2"/>
  <c r="X103" i="2"/>
  <c r="X123" i="2"/>
  <c r="X127" i="2"/>
  <c r="X130" i="2"/>
  <c r="W131" i="2"/>
  <c r="S140" i="2"/>
  <c r="X135" i="2"/>
  <c r="W138" i="2"/>
  <c r="W146" i="2"/>
  <c r="W147" i="2"/>
  <c r="W153" i="2"/>
  <c r="X154" i="2"/>
  <c r="X157" i="2"/>
  <c r="V165" i="2"/>
  <c r="X163" i="2"/>
  <c r="W169" i="2"/>
  <c r="W170" i="2"/>
  <c r="X171" i="2"/>
  <c r="V167" i="2"/>
  <c r="X174" i="2"/>
  <c r="X175" i="2"/>
  <c r="M181" i="2"/>
  <c r="W186" i="2"/>
  <c r="W187" i="2"/>
  <c r="Y187" i="2" s="1"/>
  <c r="Z187" i="2" s="1"/>
  <c r="X188" i="2"/>
  <c r="H60" i="2"/>
  <c r="M140" i="2"/>
  <c r="P26" i="2"/>
  <c r="N36" i="2" s="1"/>
  <c r="P36" i="2" s="1"/>
  <c r="P30" i="2"/>
  <c r="N37" i="2" s="1"/>
  <c r="P37" i="2" s="1"/>
  <c r="W48" i="2"/>
  <c r="X59" i="2"/>
  <c r="T69" i="2"/>
  <c r="X72" i="2"/>
  <c r="X73" i="2"/>
  <c r="X74" i="2"/>
  <c r="M97" i="2"/>
  <c r="J101" i="2"/>
  <c r="V101" i="2"/>
  <c r="H119" i="2"/>
  <c r="P159" i="2"/>
  <c r="M194" i="2"/>
  <c r="X180" i="2"/>
  <c r="E194" i="2"/>
  <c r="N194" i="2"/>
  <c r="V181" i="2"/>
  <c r="P181" i="2"/>
  <c r="W188" i="2"/>
  <c r="S181" i="2"/>
  <c r="K29" i="1"/>
  <c r="B29" i="1"/>
  <c r="W15" i="2"/>
  <c r="W22" i="2"/>
  <c r="X15" i="2"/>
  <c r="W27" i="2"/>
  <c r="G38" i="2"/>
  <c r="S38" i="2"/>
  <c r="G55" i="2"/>
  <c r="S55" i="2"/>
  <c r="W63" i="2"/>
  <c r="G62" i="2"/>
  <c r="G69" i="2" s="1"/>
  <c r="Q69" i="2"/>
  <c r="G71" i="2"/>
  <c r="S71" i="2"/>
  <c r="W76" i="2"/>
  <c r="G75" i="2"/>
  <c r="Q91" i="2"/>
  <c r="N91" i="2"/>
  <c r="W134" i="2"/>
  <c r="G140" i="2"/>
  <c r="X39" i="2"/>
  <c r="K91" i="2"/>
  <c r="M30" i="2"/>
  <c r="K37" i="2" s="1"/>
  <c r="M37" i="2" s="1"/>
  <c r="X32" i="2"/>
  <c r="W45" i="2"/>
  <c r="W50" i="2"/>
  <c r="G49" i="2"/>
  <c r="S49" i="2"/>
  <c r="T60" i="2"/>
  <c r="W64" i="2"/>
  <c r="K69" i="2"/>
  <c r="W68" i="2"/>
  <c r="W77" i="2"/>
  <c r="M79" i="2"/>
  <c r="W80" i="2"/>
  <c r="H91" i="2"/>
  <c r="W84" i="2"/>
  <c r="G83" i="2"/>
  <c r="W94" i="2"/>
  <c r="G93" i="2"/>
  <c r="J107" i="2"/>
  <c r="X108" i="2"/>
  <c r="J30" i="1"/>
  <c r="G26" i="2"/>
  <c r="E36" i="2" s="1"/>
  <c r="G36" i="2" s="1"/>
  <c r="S26" i="2"/>
  <c r="Q36" i="2" s="1"/>
  <c r="S36" i="2" s="1"/>
  <c r="X31" i="2"/>
  <c r="J30" i="2"/>
  <c r="H37" i="2" s="1"/>
  <c r="J37" i="2" s="1"/>
  <c r="V30" i="2"/>
  <c r="T37" i="2" s="1"/>
  <c r="V37" i="2" s="1"/>
  <c r="M38" i="2"/>
  <c r="W39" i="2"/>
  <c r="W53" i="2"/>
  <c r="N60" i="2"/>
  <c r="M55" i="2"/>
  <c r="W56" i="2"/>
  <c r="S66" i="2"/>
  <c r="M71" i="2"/>
  <c r="W72" i="2"/>
  <c r="W109" i="2"/>
  <c r="X114" i="2"/>
  <c r="P132" i="2"/>
  <c r="X53" i="2"/>
  <c r="X64" i="2"/>
  <c r="X77" i="2"/>
  <c r="X85" i="2"/>
  <c r="Y85" i="2" s="1"/>
  <c r="Z85" i="2" s="1"/>
  <c r="G87" i="2"/>
  <c r="S87" i="2"/>
  <c r="X94" i="2"/>
  <c r="J93" i="2"/>
  <c r="W102" i="2"/>
  <c r="G101" i="2"/>
  <c r="S101" i="2"/>
  <c r="P111" i="2"/>
  <c r="W113" i="2"/>
  <c r="G111" i="2"/>
  <c r="J115" i="2"/>
  <c r="X116" i="2"/>
  <c r="V115" i="2"/>
  <c r="W117" i="2"/>
  <c r="W142" i="2"/>
  <c r="M159" i="2"/>
  <c r="W157" i="2"/>
  <c r="X173" i="2"/>
  <c r="P172" i="2"/>
  <c r="W67" i="2"/>
  <c r="K119" i="2"/>
  <c r="X128" i="2"/>
  <c r="J132" i="2"/>
  <c r="W139" i="2"/>
  <c r="W161" i="2"/>
  <c r="G165" i="2"/>
  <c r="X162" i="2"/>
  <c r="J165" i="2"/>
  <c r="W178" i="2"/>
  <c r="G177" i="2"/>
  <c r="X182" i="2"/>
  <c r="J49" i="2"/>
  <c r="J62" i="2"/>
  <c r="J69" i="2" s="1"/>
  <c r="J75" i="2"/>
  <c r="J83" i="2"/>
  <c r="M87" i="2"/>
  <c r="W88" i="2"/>
  <c r="W98" i="2"/>
  <c r="X110" i="2"/>
  <c r="J111" i="2"/>
  <c r="V111" i="2"/>
  <c r="P115" i="2"/>
  <c r="X126" i="2"/>
  <c r="S148" i="2"/>
  <c r="X169" i="2"/>
  <c r="J167" i="2"/>
  <c r="G107" i="2"/>
  <c r="G115" i="2"/>
  <c r="J140" i="2"/>
  <c r="V140" i="2"/>
  <c r="J148" i="2"/>
  <c r="X142" i="2"/>
  <c r="V148" i="2"/>
  <c r="M155" i="2"/>
  <c r="X158" i="2"/>
  <c r="J159" i="2"/>
  <c r="X161" i="2"/>
  <c r="P165" i="2"/>
  <c r="X178" i="2"/>
  <c r="P177" i="2"/>
  <c r="K194" i="2"/>
  <c r="W183" i="2"/>
  <c r="G181" i="2"/>
  <c r="P140" i="2"/>
  <c r="G155" i="2"/>
  <c r="S155" i="2"/>
  <c r="W173" i="2"/>
  <c r="G172" i="2"/>
  <c r="P148" i="2"/>
  <c r="G159" i="2"/>
  <c r="S159" i="2"/>
  <c r="W168" i="2"/>
  <c r="G167" i="2"/>
  <c r="W179" i="2"/>
  <c r="Q194" i="2"/>
  <c r="X13" i="2" l="1"/>
  <c r="J60" i="2"/>
  <c r="Y143" i="2"/>
  <c r="Z143" i="2" s="1"/>
  <c r="V60" i="2"/>
  <c r="Y121" i="2"/>
  <c r="Z121" i="2" s="1"/>
  <c r="Y175" i="2"/>
  <c r="Z175" i="2" s="1"/>
  <c r="Y146" i="2"/>
  <c r="Z146" i="2" s="1"/>
  <c r="P69" i="2"/>
  <c r="S119" i="2"/>
  <c r="V69" i="2"/>
  <c r="Y185" i="2"/>
  <c r="Z185" i="2" s="1"/>
  <c r="M69" i="2"/>
  <c r="Y153" i="2"/>
  <c r="Z153" i="2" s="1"/>
  <c r="Y95" i="2"/>
  <c r="Z95" i="2" s="1"/>
  <c r="Y139" i="2"/>
  <c r="Z139" i="2" s="1"/>
  <c r="Y81" i="2"/>
  <c r="Z81" i="2" s="1"/>
  <c r="V194" i="2"/>
  <c r="Y171" i="2"/>
  <c r="Z171" i="2" s="1"/>
  <c r="X44" i="2"/>
  <c r="X49" i="2"/>
  <c r="Y180" i="2"/>
  <c r="Z180" i="2" s="1"/>
  <c r="Y179" i="2"/>
  <c r="Z179" i="2" s="1"/>
  <c r="Y48" i="2"/>
  <c r="Z48" i="2" s="1"/>
  <c r="Y100" i="2"/>
  <c r="Z100" i="2" s="1"/>
  <c r="Y129" i="2"/>
  <c r="Z129" i="2" s="1"/>
  <c r="Y78" i="2"/>
  <c r="Z78" i="2" s="1"/>
  <c r="Y47" i="2"/>
  <c r="Z47" i="2" s="1"/>
  <c r="Y162" i="2"/>
  <c r="Z162" i="2" s="1"/>
  <c r="Y131" i="2"/>
  <c r="Z131" i="2" s="1"/>
  <c r="Y58" i="2"/>
  <c r="Z58" i="2" s="1"/>
  <c r="Y96" i="2"/>
  <c r="Z96" i="2" s="1"/>
  <c r="Y174" i="2"/>
  <c r="Z174" i="2" s="1"/>
  <c r="Y184" i="2"/>
  <c r="Z184" i="2" s="1"/>
  <c r="Y150" i="2"/>
  <c r="Z150" i="2" s="1"/>
  <c r="X26" i="2"/>
  <c r="X37" i="2"/>
  <c r="M60" i="2"/>
  <c r="X93" i="2"/>
  <c r="X38" i="2"/>
  <c r="Y22" i="2"/>
  <c r="Z22" i="2" s="1"/>
  <c r="Y186" i="2"/>
  <c r="Z186" i="2" s="1"/>
  <c r="Y163" i="2"/>
  <c r="Z163" i="2" s="1"/>
  <c r="Y40" i="2"/>
  <c r="Z40" i="2" s="1"/>
  <c r="Y164" i="2"/>
  <c r="Z164" i="2" s="1"/>
  <c r="Y112" i="2"/>
  <c r="Z112" i="2" s="1"/>
  <c r="X155" i="2"/>
  <c r="Y86" i="2"/>
  <c r="Z86" i="2" s="1"/>
  <c r="M105" i="2"/>
  <c r="Y183" i="2"/>
  <c r="Z183" i="2" s="1"/>
  <c r="Y110" i="2"/>
  <c r="Z110" i="2" s="1"/>
  <c r="Y65" i="2"/>
  <c r="Z65" i="2" s="1"/>
  <c r="Y122" i="2"/>
  <c r="Z122" i="2" s="1"/>
  <c r="M119" i="2"/>
  <c r="Y154" i="2"/>
  <c r="Z154" i="2" s="1"/>
  <c r="Y99" i="2"/>
  <c r="Z99" i="2" s="1"/>
  <c r="Y41" i="2"/>
  <c r="Z41" i="2" s="1"/>
  <c r="X101" i="2"/>
  <c r="Y152" i="2"/>
  <c r="Z152" i="2" s="1"/>
  <c r="Y145" i="2"/>
  <c r="Z145" i="2" s="1"/>
  <c r="P194" i="2"/>
  <c r="X111" i="2"/>
  <c r="Y170" i="2"/>
  <c r="Z170" i="2" s="1"/>
  <c r="W30" i="2"/>
  <c r="P91" i="2"/>
  <c r="V91" i="2"/>
  <c r="Y114" i="2"/>
  <c r="Z114" i="2" s="1"/>
  <c r="X172" i="2"/>
  <c r="S69" i="2"/>
  <c r="X83" i="2"/>
  <c r="Y104" i="2"/>
  <c r="Z104" i="2" s="1"/>
  <c r="X159" i="2"/>
  <c r="Y113" i="2"/>
  <c r="Z113" i="2" s="1"/>
  <c r="X55" i="2"/>
  <c r="P60" i="2"/>
  <c r="Y137" i="2"/>
  <c r="Z137" i="2" s="1"/>
  <c r="J91" i="2"/>
  <c r="Y128" i="2"/>
  <c r="Z128" i="2" s="1"/>
  <c r="N34" i="2"/>
  <c r="Y188" i="2"/>
  <c r="Z188" i="2" s="1"/>
  <c r="X140" i="2"/>
  <c r="X79" i="2"/>
  <c r="X66" i="2"/>
  <c r="Y136" i="2"/>
  <c r="Z136" i="2" s="1"/>
  <c r="Y123" i="2"/>
  <c r="Z123" i="2" s="1"/>
  <c r="Y28" i="2"/>
  <c r="Z28" i="2" s="1"/>
  <c r="P119" i="2"/>
  <c r="X181" i="2"/>
  <c r="S91" i="2"/>
  <c r="X75" i="2"/>
  <c r="Y68" i="2"/>
  <c r="Z68" i="2" s="1"/>
  <c r="Y32" i="2"/>
  <c r="Z32" i="2" s="1"/>
  <c r="Y147" i="2"/>
  <c r="Z147" i="2" s="1"/>
  <c r="X87" i="2"/>
  <c r="Y33" i="2"/>
  <c r="Z33" i="2" s="1"/>
  <c r="Y29" i="2"/>
  <c r="Z29" i="2" s="1"/>
  <c r="S194" i="2"/>
  <c r="Y151" i="2"/>
  <c r="Z151" i="2" s="1"/>
  <c r="Y130" i="2"/>
  <c r="Z130" i="2" s="1"/>
  <c r="X97" i="2"/>
  <c r="Y82" i="2"/>
  <c r="Z82" i="2" s="1"/>
  <c r="Y54" i="2"/>
  <c r="Z54" i="2" s="1"/>
  <c r="Y127" i="2"/>
  <c r="Z127" i="2" s="1"/>
  <c r="Y135" i="2"/>
  <c r="Z135" i="2" s="1"/>
  <c r="X62" i="2"/>
  <c r="J105" i="2"/>
  <c r="Y15" i="2"/>
  <c r="Z15" i="2" s="1"/>
  <c r="Y89" i="2"/>
  <c r="Z89" i="2" s="1"/>
  <c r="X71" i="2"/>
  <c r="P105" i="2"/>
  <c r="Y73" i="2"/>
  <c r="Z73" i="2" s="1"/>
  <c r="Y90" i="2"/>
  <c r="Z90" i="2" s="1"/>
  <c r="W155" i="2"/>
  <c r="G91" i="2"/>
  <c r="W132" i="2"/>
  <c r="W37" i="2"/>
  <c r="P34" i="2"/>
  <c r="P42" i="2" s="1"/>
  <c r="Y74" i="2"/>
  <c r="Z74" i="2" s="1"/>
  <c r="Y59" i="2"/>
  <c r="Z59" i="2" s="1"/>
  <c r="X165" i="2"/>
  <c r="X167" i="2"/>
  <c r="X177" i="2"/>
  <c r="X148" i="2"/>
  <c r="Y126" i="2"/>
  <c r="Z126" i="2" s="1"/>
  <c r="S105" i="2"/>
  <c r="Y158" i="2"/>
  <c r="Z158" i="2" s="1"/>
  <c r="Y138" i="2"/>
  <c r="Z138" i="2" s="1"/>
  <c r="V105" i="2"/>
  <c r="Y168" i="2"/>
  <c r="Z168" i="2" s="1"/>
  <c r="W167" i="2"/>
  <c r="W83" i="2"/>
  <c r="Y84" i="2"/>
  <c r="Z84" i="2" s="1"/>
  <c r="Y76" i="2"/>
  <c r="Z76" i="2" s="1"/>
  <c r="W75" i="2"/>
  <c r="Y27" i="2"/>
  <c r="Z27" i="2" s="1"/>
  <c r="W26" i="2"/>
  <c r="W181" i="2"/>
  <c r="W97" i="2"/>
  <c r="Y98" i="2"/>
  <c r="Z98" i="2" s="1"/>
  <c r="W66" i="2"/>
  <c r="Y67" i="2"/>
  <c r="Z67" i="2" s="1"/>
  <c r="W148" i="2"/>
  <c r="Y142" i="2"/>
  <c r="Z142" i="2" s="1"/>
  <c r="V119" i="2"/>
  <c r="Y102" i="2"/>
  <c r="Z102" i="2" s="1"/>
  <c r="W101" i="2"/>
  <c r="W38" i="2"/>
  <c r="Y39" i="2"/>
  <c r="Z39" i="2" s="1"/>
  <c r="X30" i="2"/>
  <c r="Y169" i="2"/>
  <c r="Z169" i="2" s="1"/>
  <c r="Y94" i="2"/>
  <c r="Z94" i="2" s="1"/>
  <c r="W93" i="2"/>
  <c r="Y64" i="2"/>
  <c r="Z64" i="2" s="1"/>
  <c r="W111" i="2"/>
  <c r="T34" i="2"/>
  <c r="V36" i="2"/>
  <c r="Y77" i="2"/>
  <c r="Z77" i="2" s="1"/>
  <c r="Y134" i="2"/>
  <c r="Z134" i="2" s="1"/>
  <c r="W140" i="2"/>
  <c r="S35" i="2"/>
  <c r="S34" i="2" s="1"/>
  <c r="S42" i="2" s="1"/>
  <c r="Q34" i="2"/>
  <c r="Y182" i="2"/>
  <c r="Z182" i="2" s="1"/>
  <c r="W87" i="2"/>
  <c r="Y88" i="2"/>
  <c r="Z88" i="2" s="1"/>
  <c r="W177" i="2"/>
  <c r="Y178" i="2"/>
  <c r="Z178" i="2" s="1"/>
  <c r="W165" i="2"/>
  <c r="Y161" i="2"/>
  <c r="Z161" i="2" s="1"/>
  <c r="X115" i="2"/>
  <c r="Y116" i="2"/>
  <c r="Z116" i="2" s="1"/>
  <c r="X107" i="2"/>
  <c r="Y108" i="2"/>
  <c r="Z108" i="2" s="1"/>
  <c r="Y80" i="2"/>
  <c r="Z80" i="2" s="1"/>
  <c r="W79" i="2"/>
  <c r="W49" i="2"/>
  <c r="Y50" i="2"/>
  <c r="Z50" i="2" s="1"/>
  <c r="Y63" i="2"/>
  <c r="Z63" i="2" s="1"/>
  <c r="W62" i="2"/>
  <c r="M35" i="2"/>
  <c r="M34" i="2" s="1"/>
  <c r="M42" i="2" s="1"/>
  <c r="K34" i="2"/>
  <c r="Y31" i="2"/>
  <c r="Z31" i="2" s="1"/>
  <c r="Y14" i="2"/>
  <c r="Z14" i="2" s="1"/>
  <c r="Y109" i="2"/>
  <c r="Z109" i="2" s="1"/>
  <c r="W107" i="2"/>
  <c r="G105" i="2"/>
  <c r="G119" i="2"/>
  <c r="W172" i="2"/>
  <c r="Y173" i="2"/>
  <c r="Z173" i="2" s="1"/>
  <c r="G194" i="2"/>
  <c r="G195" i="2" s="1"/>
  <c r="M91" i="2"/>
  <c r="J194" i="2"/>
  <c r="Y157" i="2"/>
  <c r="Z157" i="2" s="1"/>
  <c r="W159" i="2"/>
  <c r="Y117" i="2"/>
  <c r="Z117" i="2" s="1"/>
  <c r="W115" i="2"/>
  <c r="J119" i="2"/>
  <c r="Y72" i="2"/>
  <c r="Z72" i="2" s="1"/>
  <c r="W71" i="2"/>
  <c r="Y56" i="2"/>
  <c r="Z56" i="2" s="1"/>
  <c r="W55" i="2"/>
  <c r="Y53" i="2"/>
  <c r="Z53" i="2" s="1"/>
  <c r="W36" i="2"/>
  <c r="X132" i="2"/>
  <c r="Y45" i="2"/>
  <c r="Z45" i="2" s="1"/>
  <c r="W44" i="2"/>
  <c r="S60" i="2"/>
  <c r="Y13" i="2" l="1"/>
  <c r="Z13" i="2" s="1"/>
  <c r="Y140" i="2"/>
  <c r="Z140" i="2" s="1"/>
  <c r="Y44" i="2"/>
  <c r="Z44" i="2" s="1"/>
  <c r="X60" i="2"/>
  <c r="Y49" i="2"/>
  <c r="Z49" i="2" s="1"/>
  <c r="Y37" i="2"/>
  <c r="Z37" i="2" s="1"/>
  <c r="Y101" i="2"/>
  <c r="Z101" i="2" s="1"/>
  <c r="Y26" i="2"/>
  <c r="Z26" i="2" s="1"/>
  <c r="Y155" i="2"/>
  <c r="Z155" i="2" s="1"/>
  <c r="Y62" i="2"/>
  <c r="Z62" i="2" s="1"/>
  <c r="X105" i="2"/>
  <c r="Y148" i="2"/>
  <c r="Z148" i="2" s="1"/>
  <c r="Y71" i="2"/>
  <c r="Z71" i="2" s="1"/>
  <c r="Y165" i="2"/>
  <c r="Z165" i="2" s="1"/>
  <c r="Y30" i="2"/>
  <c r="Z30" i="2" s="1"/>
  <c r="X194" i="2"/>
  <c r="P195" i="2"/>
  <c r="Y172" i="2"/>
  <c r="Z172" i="2" s="1"/>
  <c r="Y159" i="2"/>
  <c r="Z159" i="2" s="1"/>
  <c r="Y79" i="2"/>
  <c r="Z79" i="2" s="1"/>
  <c r="Y38" i="2"/>
  <c r="Z38" i="2" s="1"/>
  <c r="X69" i="2"/>
  <c r="Y83" i="2"/>
  <c r="Z83" i="2" s="1"/>
  <c r="Y111" i="2"/>
  <c r="Z111" i="2" s="1"/>
  <c r="Y177" i="2"/>
  <c r="Z177" i="2" s="1"/>
  <c r="Y97" i="2"/>
  <c r="Z97" i="2" s="1"/>
  <c r="Y75" i="2"/>
  <c r="Z75" i="2" s="1"/>
  <c r="X91" i="2"/>
  <c r="Y167" i="2"/>
  <c r="Z167" i="2" s="1"/>
  <c r="Y132" i="2"/>
  <c r="Z132" i="2" s="1"/>
  <c r="Y107" i="2"/>
  <c r="Z107" i="2" s="1"/>
  <c r="S195" i="2"/>
  <c r="L27" i="1" s="1"/>
  <c r="S197" i="2" s="1"/>
  <c r="E34" i="2"/>
  <c r="Y87" i="2"/>
  <c r="Z87" i="2" s="1"/>
  <c r="W91" i="2"/>
  <c r="W105" i="2"/>
  <c r="Y93" i="2"/>
  <c r="Z93" i="2" s="1"/>
  <c r="W194" i="2"/>
  <c r="Y181" i="2"/>
  <c r="Z181" i="2" s="1"/>
  <c r="W60" i="2"/>
  <c r="Y55" i="2"/>
  <c r="Z55" i="2" s="1"/>
  <c r="W119" i="2"/>
  <c r="Y115" i="2"/>
  <c r="Z115" i="2" s="1"/>
  <c r="J35" i="2"/>
  <c r="H34" i="2"/>
  <c r="W69" i="2"/>
  <c r="Y66" i="2"/>
  <c r="Z66" i="2" s="1"/>
  <c r="M195" i="2"/>
  <c r="X119" i="2"/>
  <c r="V34" i="2"/>
  <c r="V42" i="2" s="1"/>
  <c r="V195" i="2" s="1"/>
  <c r="L28" i="1" s="1"/>
  <c r="X36" i="2"/>
  <c r="Y36" i="2" s="1"/>
  <c r="Z36" i="2" s="1"/>
  <c r="Y60" i="2" l="1"/>
  <c r="Z60" i="2" s="1"/>
  <c r="Y105" i="2"/>
  <c r="Z105" i="2" s="1"/>
  <c r="Y91" i="2"/>
  <c r="Z91" i="2" s="1"/>
  <c r="Y69" i="2"/>
  <c r="Z69" i="2" s="1"/>
  <c r="Y194" i="2"/>
  <c r="Z194" i="2" s="1"/>
  <c r="Y119" i="2"/>
  <c r="Z119" i="2" s="1"/>
  <c r="X35" i="2"/>
  <c r="X34" i="2" s="1"/>
  <c r="X42" i="2" s="1"/>
  <c r="X195" i="2" s="1"/>
  <c r="J34" i="2"/>
  <c r="J42" i="2" s="1"/>
  <c r="J195" i="2" s="1"/>
  <c r="C28" i="1" s="1"/>
  <c r="G34" i="2"/>
  <c r="G42" i="2" s="1"/>
  <c r="W35" i="2"/>
  <c r="V197" i="2"/>
  <c r="L30" i="1"/>
  <c r="C30" i="1" l="1"/>
  <c r="N28" i="1"/>
  <c r="Y35" i="2"/>
  <c r="Z35" i="2" s="1"/>
  <c r="W34" i="2"/>
  <c r="G197" i="2"/>
  <c r="B27" i="1"/>
  <c r="J197" i="2"/>
  <c r="N30" i="1" l="1"/>
  <c r="M29" i="1"/>
  <c r="B28" i="1"/>
  <c r="B30" i="1" s="1"/>
  <c r="X197" i="2"/>
  <c r="Y34" i="2"/>
  <c r="Z34" i="2" s="1"/>
  <c r="W42" i="2"/>
  <c r="I28" i="1"/>
  <c r="I30" i="1" s="1"/>
  <c r="M30" i="1"/>
  <c r="K28" i="1"/>
  <c r="K30" i="1" s="1"/>
  <c r="I27" i="1"/>
  <c r="K27" i="1"/>
  <c r="W195" i="2" l="1"/>
  <c r="W197" i="2" s="1"/>
  <c r="Y42" i="2"/>
  <c r="Y195" i="2" l="1"/>
  <c r="Z195" i="2" s="1"/>
  <c r="Z42" i="2"/>
</calcChain>
</file>

<file path=xl/sharedStrings.xml><?xml version="1.0" encoding="utf-8"?>
<sst xmlns="http://schemas.openxmlformats.org/spreadsheetml/2006/main" count="707" uniqueCount="390">
  <si>
    <t xml:space="preserve">
</t>
  </si>
  <si>
    <t>Додаток № 4</t>
  </si>
  <si>
    <t>до Договору про надання гранту №_____________</t>
  </si>
  <si>
    <t>від "____" _________________ 2023 року</t>
  </si>
  <si>
    <t>Назва конкурсної програми:</t>
  </si>
  <si>
    <t>Назва ЛОТ-у:</t>
  </si>
  <si>
    <t>Назва Грантоотримувача:</t>
  </si>
  <si>
    <t>Назва проєкту:</t>
  </si>
  <si>
    <t>Дата початку проєкту:</t>
  </si>
  <si>
    <t>Дата завершення проєкту: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</si>
  <si>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</si>
  <si>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</si>
  <si>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</si>
  <si>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</si>
  <si>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</si>
  <si>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</si>
  <si>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</si>
  <si>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</si>
  <si>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</si>
  <si>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</si>
  <si>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</si>
  <si>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</si>
  <si>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</si>
  <si>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</si>
  <si>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</si>
  <si>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</si>
  <si>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</si>
  <si>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</si>
  <si>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</si>
  <si>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</si>
  <si>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</si>
  <si>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</si>
  <si>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</si>
  <si>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</si>
  <si>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</si>
  <si>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</si>
  <si>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</si>
  <si>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</si>
  <si>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</si>
  <si>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</si>
  <si>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</si>
  <si>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</si>
  <si>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</si>
  <si>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</si>
  <si>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</si>
  <si>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</si>
  <si>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</si>
  <si>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</si>
  <si>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</si>
  <si>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</si>
  <si>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</si>
  <si>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</si>
  <si>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</si>
  <si>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</si>
  <si>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</si>
  <si>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</si>
  <si>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</si>
  <si>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</si>
  <si>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</si>
  <si>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</si>
  <si>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</si>
  <si>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</si>
  <si>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</si>
  <si>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</si>
  <si>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</si>
  <si>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</si>
  <si>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</si>
  <si>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</si>
  <si>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</si>
  <si>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</si>
  <si>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</si>
  <si>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</si>
  <si>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</si>
  <si>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</si>
  <si>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</si>
  <si>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</si>
  <si>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</si>
  <si>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</si>
  <si>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</si>
  <si>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</si>
  <si>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</si>
  <si>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</si>
  <si>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</si>
  <si>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</si>
  <si>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</si>
  <si>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</si>
  <si>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</si>
  <si>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</si>
  <si>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</si>
  <si>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</si>
  <si>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</si>
  <si>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</si>
  <si>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</si>
  <si>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</si>
  <si>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</si>
  <si>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</si>
  <si>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</si>
  <si>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</si>
  <si>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</si>
  <si>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</si>
  <si>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</si>
  <si>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</si>
  <si>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</si>
  <si>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</si>
  <si>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</si>
  <si>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</si>
  <si>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</si>
  <si>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</si>
  <si>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</si>
  <si>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</si>
  <si>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</si>
  <si>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</si>
  <si>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</si>
  <si>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</si>
  <si>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</si>
  <si>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</si>
  <si>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</si>
  <si>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</si>
  <si>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</si>
  <si>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</si>
  <si>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</si>
  <si>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</si>
  <si>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</si>
  <si>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</si>
  <si>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</si>
  <si>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</si>
  <si>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2.3.2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</si>
  <si>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</si>
  <si>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</si>
  <si>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</si>
  <si>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</si>
  <si>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</si>
  <si>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</si>
  <si>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</si>
  <si>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</si>
  <si>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</si>
  <si>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</si>
  <si>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</si>
  <si>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</si>
  <si>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</si>
  <si>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</si>
  <si>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</si>
  <si>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</si>
  <si>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</si>
  <si>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</si>
  <si>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</si>
  <si>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</si>
  <si>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</si>
  <si>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</si>
  <si>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</si>
  <si>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</si>
  <si>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</si>
  <si>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</si>
  <si>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</si>
  <si>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</si>
  <si>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</si>
  <si>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</si>
  <si>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</si>
  <si>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</si>
  <si>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</si>
  <si>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</si>
  <si>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</si>
  <si>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</si>
  <si>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</si>
  <si>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</si>
  <si>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</si>
  <si>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</si>
  <si>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</si>
  <si>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</si>
  <si>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</si>
  <si>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</si>
  <si>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</si>
  <si>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</si>
  <si>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</si>
  <si>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</si>
  <si>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</si>
  <si>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</si>
  <si>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</si>
  <si>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</si>
  <si>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</si>
  <si>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</si>
  <si>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</si>
  <si>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</si>
  <si>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</si>
  <si>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</si>
  <si>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</si>
  <si>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</si>
  <si>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</si>
  <si>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</si>
  <si>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</si>
  <si>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</si>
  <si>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</si>
  <si>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</si>
  <si>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</si>
  <si>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</si>
  <si>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</si>
  <si>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</si>
  <si>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</si>
  <si>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</si>
  <si>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</si>
  <si>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</si>
  <si>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</si>
  <si>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</si>
  <si>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</si>
  <si>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</si>
  <si>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</si>
  <si>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</si>
  <si>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</si>
  <si>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</si>
  <si>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</si>
  <si>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</si>
  <si>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</si>
  <si>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</si>
  <si>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</si>
  <si>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</si>
  <si>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</si>
  <si>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</si>
  <si>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</si>
  <si>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</si>
  <si>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</si>
  <si>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</si>
  <si>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</si>
  <si>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7.2</t>
  </si>
  <si>
    <t>Нанесення логотопів</t>
  </si>
  <si>
    <t>7.3</t>
  </si>
  <si>
    <t>7.4</t>
  </si>
  <si>
    <t>Друк буклетів</t>
  </si>
  <si>
    <t>7.5</t>
  </si>
  <si>
    <t>7.6</t>
  </si>
  <si>
    <t>7.7</t>
  </si>
  <si>
    <t>7.8</t>
  </si>
  <si>
    <t>Друк інших роздаткових матеріалів</t>
  </si>
  <si>
    <t>7.9</t>
  </si>
  <si>
    <t>Послуги копірайтера</t>
  </si>
  <si>
    <t>7.10</t>
  </si>
  <si>
    <t>7.11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</si>
  <si>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</si>
  <si>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</si>
  <si>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</si>
  <si>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</si>
  <si>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</si>
  <si>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</si>
  <si>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</si>
  <si>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</si>
  <si>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екземпляр</t>
  </si>
  <si>
    <t>8.4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</si>
  <si>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</si>
  <si>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</si>
  <si>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</si>
  <si>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</si>
  <si>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</si>
  <si>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</si>
  <si>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SMM, SO (SEO)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</si>
  <si>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</si>
  <si>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</si>
  <si>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</si>
  <si>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</si>
  <si>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</si>
  <si>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</si>
  <si>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</si>
  <si>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</si>
  <si>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</si>
  <si>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</si>
  <si>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</si>
  <si>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</si>
  <si>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</si>
  <si>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</si>
  <si>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</si>
  <si>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</si>
  <si>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</si>
  <si>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</si>
  <si>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</si>
  <si>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</si>
  <si>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</si>
  <si>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</si>
  <si>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</si>
  <si>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</si>
  <si>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</si>
  <si>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</si>
  <si>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</si>
  <si>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</si>
  <si>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</si>
  <si>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</si>
  <si>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</si>
  <si>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</si>
  <si>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</si>
  <si>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</si>
  <si>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</si>
  <si>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</si>
  <si>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</si>
  <si>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</si>
  <si>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</si>
  <si>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</si>
  <si>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13.4.2</t>
  </si>
  <si>
    <t>13.4.3</t>
  </si>
  <si>
    <t>13.4.4</t>
  </si>
  <si>
    <t>13.4.5</t>
  </si>
  <si>
    <t>13.4.6</t>
  </si>
  <si>
    <t>13.4.7</t>
  </si>
  <si>
    <t>13.4.8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</si>
  <si>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</si>
  <si>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</si>
  <si>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</si>
  <si>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</si>
  <si>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</si>
  <si>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</si>
  <si>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01 червня 2023 року</t>
  </si>
  <si>
    <t>1.1.4</t>
  </si>
  <si>
    <t>1.1.5</t>
  </si>
  <si>
    <t>1.1.6</t>
  </si>
  <si>
    <t>1.1.7</t>
  </si>
  <si>
    <t>1.1.8</t>
  </si>
  <si>
    <t>1.1.9</t>
  </si>
  <si>
    <t>Послуги кейтерингу</t>
  </si>
  <si>
    <t>Виготовлення макетів буклету</t>
  </si>
  <si>
    <t>Друк програмок конгресу</t>
  </si>
  <si>
    <t>Друк плакату А4 (афіша конгресу)</t>
  </si>
  <si>
    <t>Письмовий переклад (англійсько-українська)</t>
  </si>
  <si>
    <t>Послуги трансляції конгресу</t>
  </si>
  <si>
    <t>Послуга субтитрування відео</t>
  </si>
  <si>
    <t>Послуга монтажу відео-роликів</t>
  </si>
  <si>
    <t xml:space="preserve"> 01 червня 2023</t>
  </si>
  <si>
    <t xml:space="preserve">САВЧУК Ігор Борисович, директор ІПСМ НАМ України, керівник проєкту      </t>
  </si>
  <si>
    <t xml:space="preserve"> КОНДЕЛЬ-ПЕРМІНОВА Наталія Миколаївна, завідувач відділу дизайну й архітекстури ІПСМ НАМ України, автор ідеї, автор дослідження</t>
  </si>
  <si>
    <t>КОВАЛЬЧУК Ірина Олексіївна, провідний редактор відділу візуальних практик ІПСМ НАМ України, головний редактор</t>
  </si>
  <si>
    <t>Гончаренко Анастасія Олексіївна, старший науковий співробітник відділу методології мистецької критики ІПСМ НАМУкраїни, координатор проєкту</t>
  </si>
  <si>
    <t>ЧІБАЛАШВІЛІ Асматі Олександрівна, заступник директора з наукової роботи ІПСМ НАМ України, співкоординатор проєкту</t>
  </si>
  <si>
    <t>ЛАГУС Галина Олександрівна, молодший науковий співробітник відділу дизайну й архітектури ІПСМ НАМ України дослідник проекту, збір матеріалів</t>
  </si>
  <si>
    <t>НЕНАШЕВА Олена Юріївна, 
 науковий співробітник відділу дизайну й архітектури ІПСМ НАМ України, дослідник проєкту, збір матеріалів</t>
  </si>
  <si>
    <t>ПОДА ТАЇСІЯ ОЛЕКСАНДРІВНА, науковий спірвобітник відділу візуальних практик ІПСМ НАМ України, дослідник проекту мнс збір матеріалів</t>
  </si>
  <si>
    <t>ЧЕРВІНСЬКИЙ Олександр Сергійович, молодший науковий співпробітник відділу методології мистецької критики ІПСМ НАМ України, дизайнер проєкту</t>
  </si>
  <si>
    <t>ГУРІНА Марія Володимирівна, лаборант відділу методології мистецької критики ІПСМ НАМ України, коректор</t>
  </si>
  <si>
    <t>СИНГАЄВСЬКА Тетяна Володимирівна,  бухгалтер</t>
  </si>
  <si>
    <t>ТИМОФІЄНКО  Богдан Володимирович, молодший науковий співробітник відділу естетики ІПСМ НАМ України, інформаційно-технічний супровід</t>
  </si>
  <si>
    <t>Інститут проблем сучасного мистецтва Національної академії мистецтв України (ІПСМ НАМ України)</t>
  </si>
  <si>
    <t>Дослідження культурної спадщини українського художника Леоніда Тоцького</t>
  </si>
  <si>
    <t>Супруненко Олександр Борисович, (Полтавський музей), кураторський супровід</t>
  </si>
  <si>
    <t>Кондратенко Марина Дмитрівна, (Полтавський музей), кураторський супровід</t>
  </si>
  <si>
    <t>Фесик Катерина Борисівна, кураторський супровід (Полтавський музей), збір матеріалів</t>
  </si>
  <si>
    <t>Наталія Миколаївна Кондель-Пермінова, Київ - Полтава-Київ, червень, 2023</t>
  </si>
  <si>
    <t>Наталія Миколаївна Кондель-Пермінова, Київ - Полтава-Київ (вересень 2023)</t>
  </si>
  <si>
    <t>Ірина Олексіївна Ковальчук, Київ - Полтава-Київ (вересень 2023)</t>
  </si>
  <si>
    <t>2.1.4</t>
  </si>
  <si>
    <t>Савчук Ігор Борисович  Київ - Полтава-Київ  (вересень 2023)</t>
  </si>
  <si>
    <t>Наталія Миколаївна Кондель-Пермінова, автор проєкту (червень-липень 2023)</t>
  </si>
  <si>
    <t>Наталія Миколаївна Кондель-Пермінова, автор проєкту (вересень 2023)</t>
  </si>
  <si>
    <t>Ірина Олексіївна Ковальчук, головний редактор (вересень 2023)</t>
  </si>
  <si>
    <t>2.2.4</t>
  </si>
  <si>
    <t>Олена Юріївна Ненашева  (червень-липень, 2023)</t>
  </si>
  <si>
    <t>2.2.5</t>
  </si>
  <si>
    <t xml:space="preserve"> Ігор Борисович Савчук(вересень 2023)</t>
  </si>
  <si>
    <t>Наталія Миколаївна Кондель-Пермінова, автор проєкту (червень-липень, вересень)</t>
  </si>
  <si>
    <t>2.3.4</t>
  </si>
  <si>
    <t>Ігор Борисович Савчук  (вересень 2023)</t>
  </si>
  <si>
    <t>Послуги з перевезення (Київ-Полтава-Київ) Транспортування фоторобіт</t>
  </si>
  <si>
    <t xml:space="preserve">км </t>
  </si>
  <si>
    <t>Друк плакатів (папір щільністю 200 мг/см2, розмір А3, повнокольоровий друк, кількість 10 шт)</t>
  </si>
  <si>
    <t>Друк банерів (банерна тканина, розмір 200х150, повнокольоровий друк, кількість 2 шт.)</t>
  </si>
  <si>
    <t xml:space="preserve">Друк фото для виставок у Полтавському музеї та ІПСМ НАМУ. Розмір фото А3, повнокольоровий друк, папір, ПВХ (полівінілхлорид - ластик білого кольоро товшиною 1-10 мм з гладкою поверхнею. Для нанесення зображення використовується ультрафіолетовий друк)  </t>
  </si>
  <si>
    <t xml:space="preserve">Соціальні внески  за договорами ЦПХ з підрядниками статті "Поліграфічні послуги" </t>
  </si>
  <si>
    <t>Друк АНАЛІТИЧНОГО ЗВІТУ та ДОДАТКУ № 1 до аналітичного звіту</t>
  </si>
  <si>
    <t>Друк ДОДАТКУ № 2 (каталогу вибраних робіт) до аналітичного звіту</t>
  </si>
  <si>
    <t xml:space="preserve">Фотофіксація об'єктів культурної спадщини Л. Тоцького, дотичних до проєкту. </t>
  </si>
  <si>
    <t>Фотографування відкриття виставок та наукових обговорень</t>
  </si>
  <si>
    <t>Рекламні витрати (Фейсбук, контекстна реклама)</t>
  </si>
  <si>
    <t>Інформаційний супровід, розміщення матеріалів в інших ЗМІ</t>
  </si>
  <si>
    <t>Письмовий переклад анотації для додатку №1 (з української на англійську)</t>
  </si>
  <si>
    <t>Послуги інтернет-провайдера (вказати період надання послуг)</t>
  </si>
  <si>
    <t>Банківська комісія за переказ (відповідно до тарифів обслуговуючого банку)</t>
  </si>
  <si>
    <t>Розрахунково-касове обслуговування (відповідно до тарифів обслуговуючого банку)</t>
  </si>
  <si>
    <t>Інші послуги банку (відповідно до тарифів обслуговуючого банку)</t>
  </si>
  <si>
    <t>Оформлення, монтаж-демонтаж виставки в ІПСМ, м. Київ</t>
  </si>
  <si>
    <t>Послуга</t>
  </si>
  <si>
    <t>Оформлення, монтаж-демонтаж виставки в Музеї, м. Полтава</t>
  </si>
  <si>
    <t>Інші прямі витрати (деталізувати кожний вид витрат)</t>
  </si>
  <si>
    <t>Соціальні внески за договорами ЦПХ з підрядниками  підстатті "Інші прямі витрати"</t>
  </si>
  <si>
    <t>31 жовтня 2023 року</t>
  </si>
  <si>
    <t>31жовтня  2023</t>
  </si>
  <si>
    <t xml:space="preserve">Директор ІПСМ </t>
  </si>
  <si>
    <t>Ігор САВЧУК</t>
  </si>
  <si>
    <r>
      <t xml:space="preserve">за період з </t>
    </r>
    <r>
      <rPr>
        <b/>
        <u/>
        <sz val="12"/>
        <color theme="1"/>
        <rFont val="Arial"/>
        <family val="2"/>
        <charset val="204"/>
      </rPr>
      <t>01 червня 2023 року</t>
    </r>
    <r>
      <rPr>
        <b/>
        <sz val="12"/>
        <color theme="1"/>
        <rFont val="Arial"/>
      </rPr>
      <t xml:space="preserve"> по  </t>
    </r>
    <r>
      <rPr>
        <b/>
        <u/>
        <sz val="12"/>
        <color theme="1"/>
        <rFont val="Arial"/>
        <family val="2"/>
        <charset val="204"/>
      </rPr>
      <t>31жовтня</t>
    </r>
    <r>
      <rPr>
        <b/>
        <sz val="12"/>
        <color theme="1"/>
        <rFont val="Arial"/>
      </rPr>
      <t xml:space="preserve"> 2023 року</t>
    </r>
  </si>
  <si>
    <t>Збільшення вартості витратних матеріалів та вартості друку</t>
  </si>
  <si>
    <t>Сума за результатом проведених відкритих торгів</t>
  </si>
  <si>
    <t>Збільшення обєму надання послуг та збільшення вартості самих послуг</t>
  </si>
  <si>
    <t>Збільшення вартості послуг</t>
  </si>
  <si>
    <t xml:space="preserve">Збільшення необхідності охоплення необхідної аудиторії </t>
  </si>
  <si>
    <t>Збільшення вартості матеріалів на оформлення картин, збільшення вартості послуг по проведенню виставки та наукових обговорень</t>
  </si>
  <si>
    <t>1.1.10</t>
  </si>
  <si>
    <t>1.1.11</t>
  </si>
  <si>
    <t>1.1.12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</si>
</sst>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"/>
    <numFmt numFmtId="165" formatCode="_-* #,##0.00\ _₴_-;\-* #,##0.00\ _₴_-;_-* &quot;-&quot;??\ _₴_-;_-@"/>
    <numFmt numFmtId="166" formatCode="d\.m"/>
  </numFmts>
  <fonts count="49" x14ac:knownFonts="1">
    <font>
      <sz val="11"/>
      <color theme="1"/>
      <name val="Calibri"/>
      <scheme val="minor"/>
    </font>
    <font>
      <sz val="10"/>
      <color theme="1"/>
      <name val="Arial"/>
    </font>
    <font>
      <b/>
      <sz val="10"/>
      <color theme="1"/>
      <name val="Arial"/>
    </font>
    <font>
      <b/>
      <sz val="10"/>
      <color rgb="FF000000"/>
      <name val="Arial"/>
    </font>
    <font>
      <sz val="11"/>
      <color theme="1"/>
      <name val="Arial"/>
    </font>
    <font>
      <sz val="10"/>
      <color rgb="FF000000"/>
      <name val="Arial"/>
    </font>
    <font>
      <sz val="12"/>
      <color theme="1"/>
      <name val="Times New Roman"/>
    </font>
    <font>
      <b/>
      <sz val="12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2"/>
      <color theme="1"/>
      <name val="Calibri"/>
    </font>
    <font>
      <sz val="11"/>
      <name val="Calibri"/>
    </font>
    <font>
      <sz val="12"/>
      <color theme="1"/>
      <name val="Calibri"/>
    </font>
    <font>
      <b/>
      <sz val="11"/>
      <color rgb="FFFF0000"/>
      <name val="Calibri"/>
    </font>
    <font>
      <b/>
      <sz val="12"/>
      <color rgb="FF000000"/>
      <name val="Arial"/>
    </font>
    <font>
      <b/>
      <sz val="10"/>
      <color rgb="FFFF0000"/>
      <name val="Arial"/>
    </font>
    <font>
      <b/>
      <sz val="10"/>
      <color theme="0"/>
      <name val="Arial"/>
    </font>
    <font>
      <b/>
      <i/>
      <sz val="10"/>
      <color rgb="FFFF0000"/>
      <name val="Arial"/>
    </font>
    <font>
      <b/>
      <sz val="11"/>
      <color theme="1"/>
      <name val="Arial"/>
    </font>
    <font>
      <b/>
      <sz val="11"/>
      <color rgb="FFFF0000"/>
      <name val="Arial"/>
    </font>
    <font>
      <b/>
      <i/>
      <sz val="10"/>
      <color rgb="FF000000"/>
      <name val="Arial"/>
    </font>
    <font>
      <b/>
      <i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sz val="10"/>
      <color theme="1"/>
      <name val="Arial"/>
    </font>
    <font>
      <i/>
      <vertAlign val="superscript"/>
      <sz val="10"/>
      <color theme="1"/>
      <name val="Arial"/>
    </font>
    <font>
      <sz val="10"/>
      <color rgb="FFFF0000"/>
      <name val="Arial"/>
    </font>
    <font>
      <b/>
      <sz val="10"/>
      <color theme="1"/>
      <name val="Arial"/>
      <family val="2"/>
      <charset val="204"/>
    </font>
    <font>
      <b/>
      <u/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sz val="11"/>
      <color theme="1"/>
      <name val="Calibri"/>
      <scheme val="minor"/>
    </font>
    <font>
      <b/>
      <sz val="10"/>
      <color theme="1"/>
      <name val="Arial"/>
      <family val="2"/>
      <charset val="238"/>
    </font>
    <font>
      <sz val="8"/>
      <name val="Calibri"/>
      <scheme val="minor"/>
    </font>
    <font>
      <sz val="10"/>
      <color rgb="FFFF0000"/>
      <name val="Arial"/>
      <family val="2"/>
      <charset val="204"/>
    </font>
    <font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</font>
    <font>
      <sz val="10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DEEAF6"/>
      </patternFill>
    </fill>
    <fill>
      <patternFill patternType="solid">
        <fgColor theme="0" tint="-4.9989318521683403E-2"/>
        <bgColor indexed="64"/>
      </patternFill>
    </fill>
  </fills>
  <borders count="11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indexed="64"/>
      </bottom>
      <diagonal/>
    </border>
  </borders>
  <cellStyleXfs count="2">
    <xf numFmtId="0" fontId="0" fillId="0" borderId="0"/>
    <xf numFmtId="0" fontId="41" fillId="0" borderId="42"/>
  </cellStyleXfs>
  <cellXfs count="521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/>
    <xf numFmtId="10" fontId="6" fillId="0" borderId="0" xfId="0" applyNumberFormat="1" applyFont="1"/>
    <xf numFmtId="4" fontId="6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8" fillId="0" borderId="0" xfId="0" applyNumberFormat="1" applyFont="1"/>
    <xf numFmtId="4" fontId="8" fillId="0" borderId="0" xfId="0" applyNumberFormat="1" applyFont="1"/>
    <xf numFmtId="0" fontId="9" fillId="0" borderId="0" xfId="0" applyFont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 wrapText="1"/>
    </xf>
    <xf numFmtId="10" fontId="8" fillId="0" borderId="11" xfId="0" applyNumberFormat="1" applyFont="1" applyBorder="1" applyAlignment="1">
      <alignment horizontal="center" vertical="center" wrapText="1"/>
    </xf>
    <xf numFmtId="14" fontId="4" fillId="0" borderId="0" xfId="0" applyNumberFormat="1" applyFont="1"/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10" fontId="8" fillId="0" borderId="11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 wrapText="1"/>
    </xf>
    <xf numFmtId="10" fontId="9" fillId="0" borderId="10" xfId="0" applyNumberFormat="1" applyFont="1" applyBorder="1" applyAlignment="1">
      <alignment horizontal="center" vertical="center"/>
    </xf>
    <xf numFmtId="4" fontId="9" fillId="0" borderId="14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4" fontId="8" fillId="0" borderId="20" xfId="0" applyNumberFormat="1" applyFont="1" applyBorder="1" applyAlignment="1">
      <alignment horizontal="center" vertical="center"/>
    </xf>
    <xf numFmtId="4" fontId="8" fillId="0" borderId="22" xfId="0" applyNumberFormat="1" applyFont="1" applyBorder="1" applyAlignment="1">
      <alignment horizontal="center" vertical="center"/>
    </xf>
    <xf numFmtId="10" fontId="8" fillId="0" borderId="22" xfId="0" applyNumberFormat="1" applyFont="1" applyBorder="1" applyAlignment="1">
      <alignment horizontal="center" vertical="center"/>
    </xf>
    <xf numFmtId="10" fontId="9" fillId="0" borderId="20" xfId="0" applyNumberFormat="1" applyFont="1" applyBorder="1" applyAlignment="1">
      <alignment horizontal="center" vertical="center"/>
    </xf>
    <xf numFmtId="4" fontId="9" fillId="0" borderId="21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10" fontId="8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4" fontId="8" fillId="0" borderId="24" xfId="0" applyNumberFormat="1" applyFont="1" applyBorder="1" applyAlignment="1">
      <alignment horizontal="center" vertical="center"/>
    </xf>
    <xf numFmtId="4" fontId="8" fillId="0" borderId="26" xfId="0" applyNumberFormat="1" applyFont="1" applyBorder="1" applyAlignment="1">
      <alignment horizontal="center" vertical="center"/>
    </xf>
    <xf numFmtId="10" fontId="8" fillId="0" borderId="26" xfId="0" applyNumberFormat="1" applyFont="1" applyBorder="1" applyAlignment="1">
      <alignment horizontal="center" vertical="center"/>
    </xf>
    <xf numFmtId="10" fontId="13" fillId="0" borderId="24" xfId="0" applyNumberFormat="1" applyFont="1" applyBorder="1" applyAlignment="1">
      <alignment horizontal="center" vertical="center"/>
    </xf>
    <xf numFmtId="4" fontId="9" fillId="0" borderId="25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 wrapText="1"/>
    </xf>
    <xf numFmtId="10" fontId="8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10" fontId="8" fillId="0" borderId="30" xfId="0" applyNumberFormat="1" applyFont="1" applyBorder="1" applyAlignment="1">
      <alignment horizontal="center" vertical="center"/>
    </xf>
    <xf numFmtId="10" fontId="13" fillId="0" borderId="28" xfId="0" applyNumberFormat="1" applyFont="1" applyBorder="1" applyAlignment="1">
      <alignment horizontal="center" vertical="center"/>
    </xf>
    <xf numFmtId="4" fontId="9" fillId="0" borderId="29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10" fontId="8" fillId="0" borderId="31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4" fontId="8" fillId="0" borderId="16" xfId="0" applyNumberFormat="1" applyFont="1" applyBorder="1" applyAlignment="1">
      <alignment horizontal="center" vertical="center"/>
    </xf>
    <xf numFmtId="4" fontId="8" fillId="0" borderId="18" xfId="0" applyNumberFormat="1" applyFont="1" applyBorder="1" applyAlignment="1">
      <alignment horizontal="center" vertical="center"/>
    </xf>
    <xf numFmtId="10" fontId="8" fillId="0" borderId="18" xfId="0" applyNumberFormat="1" applyFont="1" applyBorder="1" applyAlignment="1">
      <alignment horizontal="center" vertical="center"/>
    </xf>
    <xf numFmtId="10" fontId="8" fillId="0" borderId="16" xfId="0" applyNumberFormat="1" applyFont="1" applyBorder="1" applyAlignment="1">
      <alignment horizontal="center" vertical="center"/>
    </xf>
    <xf numFmtId="10" fontId="13" fillId="0" borderId="16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0" fontId="12" fillId="0" borderId="0" xfId="0" applyFont="1"/>
    <xf numFmtId="0" fontId="12" fillId="0" borderId="32" xfId="0" applyFont="1" applyBorder="1"/>
    <xf numFmtId="10" fontId="12" fillId="0" borderId="0" xfId="0" applyNumberFormat="1" applyFont="1"/>
    <xf numFmtId="0" fontId="8" fillId="0" borderId="0" xfId="0" applyFont="1" applyAlignment="1">
      <alignment horizontal="right"/>
    </xf>
    <xf numFmtId="0" fontId="8" fillId="0" borderId="0" xfId="0" applyFont="1"/>
    <xf numFmtId="4" fontId="1" fillId="0" borderId="0" xfId="0" applyNumberFormat="1" applyFont="1" applyAlignment="1">
      <alignment horizontal="right"/>
    </xf>
    <xf numFmtId="4" fontId="15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6" fillId="0" borderId="0" xfId="0" applyNumberFormat="1" applyFont="1" applyAlignment="1">
      <alignment horizontal="right" wrapText="1"/>
    </xf>
    <xf numFmtId="4" fontId="17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38" xfId="0" applyNumberFormat="1" applyFont="1" applyFill="1" applyBorder="1" applyAlignment="1">
      <alignment horizontal="center" vertical="center" wrapText="1"/>
    </xf>
    <xf numFmtId="4" fontId="2" fillId="2" borderId="39" xfId="0" applyNumberFormat="1" applyFont="1" applyFill="1" applyBorder="1" applyAlignment="1">
      <alignment horizontal="center" vertical="center" wrapText="1"/>
    </xf>
    <xf numFmtId="4" fontId="2" fillId="2" borderId="40" xfId="0" applyNumberFormat="1" applyFont="1" applyFill="1" applyBorder="1" applyAlignment="1">
      <alignment horizontal="center" vertical="center" wrapText="1"/>
    </xf>
    <xf numFmtId="164" fontId="2" fillId="2" borderId="41" xfId="0" applyNumberFormat="1" applyFont="1" applyFill="1" applyBorder="1" applyAlignment="1">
      <alignment horizontal="center" vertical="center" wrapText="1"/>
    </xf>
    <xf numFmtId="164" fontId="2" fillId="2" borderId="42" xfId="0" applyNumberFormat="1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 wrapText="1"/>
    </xf>
    <xf numFmtId="3" fontId="2" fillId="3" borderId="38" xfId="0" applyNumberFormat="1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18" fillId="4" borderId="43" xfId="0" applyFont="1" applyFill="1" applyBorder="1" applyAlignment="1">
      <alignment vertical="center"/>
    </xf>
    <xf numFmtId="0" fontId="18" fillId="4" borderId="44" xfId="0" applyFont="1" applyFill="1" applyBorder="1" applyAlignment="1">
      <alignment horizontal="center" vertical="center"/>
    </xf>
    <xf numFmtId="0" fontId="18" fillId="4" borderId="45" xfId="0" applyFont="1" applyFill="1" applyBorder="1" applyAlignment="1">
      <alignment vertical="center" wrapText="1"/>
    </xf>
    <xf numFmtId="0" fontId="4" fillId="4" borderId="45" xfId="0" applyFont="1" applyFill="1" applyBorder="1" applyAlignment="1">
      <alignment horizontal="center" vertical="center"/>
    </xf>
    <xf numFmtId="4" fontId="4" fillId="4" borderId="45" xfId="0" applyNumberFormat="1" applyFont="1" applyFill="1" applyBorder="1" applyAlignment="1">
      <alignment horizontal="right" vertical="center"/>
    </xf>
    <xf numFmtId="4" fontId="19" fillId="4" borderId="45" xfId="0" applyNumberFormat="1" applyFont="1" applyFill="1" applyBorder="1" applyAlignment="1">
      <alignment horizontal="right" vertical="center"/>
    </xf>
    <xf numFmtId="0" fontId="4" fillId="4" borderId="40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2" fillId="5" borderId="46" xfId="0" applyFont="1" applyFill="1" applyBorder="1" applyAlignment="1">
      <alignment vertical="center"/>
    </xf>
    <xf numFmtId="0" fontId="2" fillId="5" borderId="39" xfId="0" applyFont="1" applyFill="1" applyBorder="1" applyAlignment="1">
      <alignment horizontal="center" vertical="center"/>
    </xf>
    <xf numFmtId="0" fontId="3" fillId="5" borderId="44" xfId="0" applyFont="1" applyFill="1" applyBorder="1" applyAlignment="1">
      <alignment vertical="center"/>
    </xf>
    <xf numFmtId="0" fontId="1" fillId="5" borderId="44" xfId="0" applyFont="1" applyFill="1" applyBorder="1" applyAlignment="1">
      <alignment horizontal="center" vertical="center"/>
    </xf>
    <xf numFmtId="4" fontId="1" fillId="5" borderId="44" xfId="0" applyNumberFormat="1" applyFont="1" applyFill="1" applyBorder="1" applyAlignment="1">
      <alignment horizontal="right" vertical="center"/>
    </xf>
    <xf numFmtId="4" fontId="15" fillId="5" borderId="44" xfId="0" applyNumberFormat="1" applyFont="1" applyFill="1" applyBorder="1" applyAlignment="1">
      <alignment horizontal="right" vertical="center"/>
    </xf>
    <xf numFmtId="0" fontId="1" fillId="5" borderId="47" xfId="0" applyFont="1" applyFill="1" applyBorder="1" applyAlignment="1">
      <alignment vertical="center"/>
    </xf>
    <xf numFmtId="165" fontId="2" fillId="6" borderId="48" xfId="0" applyNumberFormat="1" applyFont="1" applyFill="1" applyBorder="1" applyAlignment="1">
      <alignment vertical="top"/>
    </xf>
    <xf numFmtId="49" fontId="2" fillId="6" borderId="49" xfId="0" applyNumberFormat="1" applyFont="1" applyFill="1" applyBorder="1" applyAlignment="1">
      <alignment horizontal="center" vertical="top"/>
    </xf>
    <xf numFmtId="0" fontId="20" fillId="6" borderId="50" xfId="0" applyFont="1" applyFill="1" applyBorder="1" applyAlignment="1">
      <alignment vertical="top" wrapText="1"/>
    </xf>
    <xf numFmtId="0" fontId="2" fillId="6" borderId="51" xfId="0" applyFont="1" applyFill="1" applyBorder="1" applyAlignment="1">
      <alignment horizontal="center" vertical="top"/>
    </xf>
    <xf numFmtId="4" fontId="2" fillId="6" borderId="52" xfId="0" applyNumberFormat="1" applyFont="1" applyFill="1" applyBorder="1" applyAlignment="1">
      <alignment horizontal="right" vertical="top"/>
    </xf>
    <xf numFmtId="4" fontId="2" fillId="6" borderId="53" xfId="0" applyNumberFormat="1" applyFont="1" applyFill="1" applyBorder="1" applyAlignment="1">
      <alignment horizontal="right" vertical="top"/>
    </xf>
    <xf numFmtId="4" fontId="2" fillId="6" borderId="54" xfId="0" applyNumberFormat="1" applyFont="1" applyFill="1" applyBorder="1" applyAlignment="1">
      <alignment horizontal="right" vertical="top"/>
    </xf>
    <xf numFmtId="4" fontId="15" fillId="6" borderId="55" xfId="0" applyNumberFormat="1" applyFont="1" applyFill="1" applyBorder="1" applyAlignment="1">
      <alignment horizontal="right" vertical="top"/>
    </xf>
    <xf numFmtId="10" fontId="15" fillId="6" borderId="55" xfId="0" applyNumberFormat="1" applyFont="1" applyFill="1" applyBorder="1" applyAlignment="1">
      <alignment horizontal="right" vertical="top"/>
    </xf>
    <xf numFmtId="0" fontId="2" fillId="6" borderId="54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56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5" fillId="0" borderId="57" xfId="0" applyFont="1" applyBorder="1" applyAlignment="1">
      <alignment vertical="top" wrapText="1"/>
    </xf>
    <xf numFmtId="0" fontId="1" fillId="0" borderId="56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5" fillId="0" borderId="58" xfId="0" applyNumberFormat="1" applyFont="1" applyBorder="1" applyAlignment="1">
      <alignment horizontal="right" vertical="top"/>
    </xf>
    <xf numFmtId="4" fontId="15" fillId="0" borderId="59" xfId="0" applyNumberFormat="1" applyFont="1" applyBorder="1" applyAlignment="1">
      <alignment horizontal="right" vertical="top"/>
    </xf>
    <xf numFmtId="10" fontId="15" fillId="0" borderId="59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0" fontId="5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2" fillId="0" borderId="60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1" fillId="0" borderId="60" xfId="0" applyFont="1" applyBorder="1" applyAlignment="1">
      <alignment horizontal="center" vertical="top"/>
    </xf>
    <xf numFmtId="4" fontId="1" fillId="0" borderId="61" xfId="0" applyNumberFormat="1" applyFont="1" applyBorder="1" applyAlignment="1">
      <alignment horizontal="right" vertical="top"/>
    </xf>
    <xf numFmtId="4" fontId="1" fillId="0" borderId="62" xfId="0" applyNumberFormat="1" applyFont="1" applyBorder="1" applyAlignment="1">
      <alignment horizontal="right" vertical="top"/>
    </xf>
    <xf numFmtId="4" fontId="1" fillId="0" borderId="63" xfId="0" applyNumberFormat="1" applyFont="1" applyBorder="1" applyAlignment="1">
      <alignment horizontal="right" vertical="top"/>
    </xf>
    <xf numFmtId="4" fontId="15" fillId="0" borderId="64" xfId="0" applyNumberFormat="1" applyFont="1" applyBorder="1" applyAlignment="1">
      <alignment horizontal="right" vertical="top"/>
    </xf>
    <xf numFmtId="0" fontId="1" fillId="0" borderId="63" xfId="0" applyFont="1" applyBorder="1" applyAlignment="1">
      <alignment vertical="top" wrapText="1"/>
    </xf>
    <xf numFmtId="0" fontId="20" fillId="6" borderId="65" xfId="0" applyFont="1" applyFill="1" applyBorder="1" applyAlignment="1">
      <alignment vertical="top" wrapText="1"/>
    </xf>
    <xf numFmtId="0" fontId="2" fillId="6" borderId="48" xfId="0" applyFont="1" applyFill="1" applyBorder="1" applyAlignment="1">
      <alignment horizontal="center" vertical="top"/>
    </xf>
    <xf numFmtId="4" fontId="2" fillId="6" borderId="66" xfId="0" applyNumberFormat="1" applyFont="1" applyFill="1" applyBorder="1" applyAlignment="1">
      <alignment horizontal="right" vertical="top"/>
    </xf>
    <xf numFmtId="4" fontId="2" fillId="6" borderId="67" xfId="0" applyNumberFormat="1" applyFont="1" applyFill="1" applyBorder="1" applyAlignment="1">
      <alignment horizontal="right" vertical="top"/>
    </xf>
    <xf numFmtId="4" fontId="2" fillId="6" borderId="68" xfId="0" applyNumberFormat="1" applyFont="1" applyFill="1" applyBorder="1" applyAlignment="1">
      <alignment horizontal="right" vertical="top"/>
    </xf>
    <xf numFmtId="4" fontId="1" fillId="6" borderId="68" xfId="0" applyNumberFormat="1" applyFont="1" applyFill="1" applyBorder="1" applyAlignment="1">
      <alignment horizontal="right" vertical="top"/>
    </xf>
    <xf numFmtId="0" fontId="2" fillId="6" borderId="68" xfId="0" applyFont="1" applyFill="1" applyBorder="1" applyAlignment="1">
      <alignment vertical="top" wrapText="1"/>
    </xf>
    <xf numFmtId="165" fontId="2" fillId="0" borderId="69" xfId="0" applyNumberFormat="1" applyFont="1" applyBorder="1" applyAlignment="1">
      <alignment vertical="top"/>
    </xf>
    <xf numFmtId="0" fontId="1" fillId="0" borderId="69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29" xfId="0" applyFont="1" applyBorder="1" applyAlignment="1">
      <alignment vertical="top" wrapText="1"/>
    </xf>
    <xf numFmtId="0" fontId="21" fillId="6" borderId="65" xfId="0" applyFont="1" applyFill="1" applyBorder="1" applyAlignment="1">
      <alignment vertical="top" wrapText="1"/>
    </xf>
    <xf numFmtId="49" fontId="3" fillId="0" borderId="70" xfId="0" applyNumberFormat="1" applyFont="1" applyBorder="1" applyAlignment="1">
      <alignment horizontal="center" vertical="top"/>
    </xf>
    <xf numFmtId="49" fontId="3" fillId="6" borderId="49" xfId="0" applyNumberFormat="1" applyFont="1" applyFill="1" applyBorder="1" applyAlignment="1">
      <alignment horizontal="center" vertical="top"/>
    </xf>
    <xf numFmtId="165" fontId="2" fillId="0" borderId="71" xfId="0" applyNumberFormat="1" applyFont="1" applyBorder="1" applyAlignment="1">
      <alignment vertical="top"/>
    </xf>
    <xf numFmtId="49" fontId="3" fillId="0" borderId="19" xfId="0" applyNumberFormat="1" applyFont="1" applyBorder="1" applyAlignment="1">
      <alignment horizontal="center" vertical="top"/>
    </xf>
    <xf numFmtId="0" fontId="1" fillId="0" borderId="71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1" fillId="0" borderId="21" xfId="0" applyFont="1" applyBorder="1" applyAlignment="1">
      <alignment vertical="top" wrapText="1"/>
    </xf>
    <xf numFmtId="0" fontId="1" fillId="0" borderId="72" xfId="0" applyFont="1" applyBorder="1" applyAlignment="1">
      <alignment vertical="top" wrapText="1"/>
    </xf>
    <xf numFmtId="0" fontId="5" fillId="0" borderId="72" xfId="0" applyFont="1" applyBorder="1" applyAlignment="1">
      <alignment vertical="top" wrapText="1"/>
    </xf>
    <xf numFmtId="4" fontId="15" fillId="0" borderId="73" xfId="0" applyNumberFormat="1" applyFont="1" applyBorder="1" applyAlignment="1">
      <alignment horizontal="right" vertical="top"/>
    </xf>
    <xf numFmtId="165" fontId="20" fillId="7" borderId="43" xfId="0" applyNumberFormat="1" applyFont="1" applyFill="1" applyBorder="1" applyAlignment="1">
      <alignment vertical="center"/>
    </xf>
    <xf numFmtId="165" fontId="2" fillId="7" borderId="44" xfId="0" applyNumberFormat="1" applyFont="1" applyFill="1" applyBorder="1" applyAlignment="1">
      <alignment horizontal="center" vertical="center"/>
    </xf>
    <xf numFmtId="0" fontId="2" fillId="7" borderId="44" xfId="0" applyFont="1" applyFill="1" applyBorder="1" applyAlignment="1">
      <alignment vertical="center" wrapText="1"/>
    </xf>
    <xf numFmtId="0" fontId="2" fillId="7" borderId="47" xfId="0" applyFont="1" applyFill="1" applyBorder="1" applyAlignment="1">
      <alignment horizontal="center" vertical="center"/>
    </xf>
    <xf numFmtId="4" fontId="2" fillId="2" borderId="45" xfId="0" applyNumberFormat="1" applyFont="1" applyFill="1" applyBorder="1" applyAlignment="1">
      <alignment horizontal="right" vertical="center"/>
    </xf>
    <xf numFmtId="4" fontId="2" fillId="7" borderId="18" xfId="0" applyNumberFormat="1" applyFont="1" applyFill="1" applyBorder="1" applyAlignment="1">
      <alignment horizontal="right" vertical="center"/>
    </xf>
    <xf numFmtId="4" fontId="2" fillId="7" borderId="74" xfId="0" applyNumberFormat="1" applyFont="1" applyFill="1" applyBorder="1" applyAlignment="1">
      <alignment horizontal="right" vertical="center"/>
    </xf>
    <xf numFmtId="4" fontId="2" fillId="7" borderId="75" xfId="0" applyNumberFormat="1" applyFont="1" applyFill="1" applyBorder="1" applyAlignment="1">
      <alignment horizontal="right" vertical="center"/>
    </xf>
    <xf numFmtId="4" fontId="2" fillId="7" borderId="76" xfId="0" applyNumberFormat="1" applyFont="1" applyFill="1" applyBorder="1" applyAlignment="1">
      <alignment horizontal="right" vertical="center"/>
    </xf>
    <xf numFmtId="4" fontId="2" fillId="7" borderId="15" xfId="0" applyNumberFormat="1" applyFont="1" applyFill="1" applyBorder="1" applyAlignment="1">
      <alignment horizontal="right" vertical="center"/>
    </xf>
    <xf numFmtId="4" fontId="2" fillId="7" borderId="40" xfId="0" applyNumberFormat="1" applyFont="1" applyFill="1" applyBorder="1" applyAlignment="1">
      <alignment horizontal="right" vertical="center"/>
    </xf>
    <xf numFmtId="0" fontId="2" fillId="7" borderId="39" xfId="0" applyFont="1" applyFill="1" applyBorder="1" applyAlignment="1">
      <alignment vertical="center" wrapText="1"/>
    </xf>
    <xf numFmtId="0" fontId="2" fillId="5" borderId="77" xfId="0" applyFont="1" applyFill="1" applyBorder="1" applyAlignment="1">
      <alignment vertical="center"/>
    </xf>
    <xf numFmtId="0" fontId="3" fillId="5" borderId="78" xfId="0" applyFont="1" applyFill="1" applyBorder="1" applyAlignment="1">
      <alignment horizontal="center" vertical="center"/>
    </xf>
    <xf numFmtId="0" fontId="2" fillId="5" borderId="79" xfId="0" applyFont="1" applyFill="1" applyBorder="1" applyAlignment="1">
      <alignment vertical="center"/>
    </xf>
    <xf numFmtId="0" fontId="1" fillId="5" borderId="79" xfId="0" applyFont="1" applyFill="1" applyBorder="1" applyAlignment="1">
      <alignment horizontal="center" vertical="center"/>
    </xf>
    <xf numFmtId="4" fontId="15" fillId="5" borderId="80" xfId="0" applyNumberFormat="1" applyFont="1" applyFill="1" applyBorder="1" applyAlignment="1">
      <alignment horizontal="right" vertical="top"/>
    </xf>
    <xf numFmtId="4" fontId="2" fillId="6" borderId="81" xfId="0" applyNumberFormat="1" applyFont="1" applyFill="1" applyBorder="1" applyAlignment="1">
      <alignment horizontal="right" vertical="top"/>
    </xf>
    <xf numFmtId="4" fontId="2" fillId="6" borderId="82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" fontId="15" fillId="6" borderId="67" xfId="0" applyNumberFormat="1" applyFont="1" applyFill="1" applyBorder="1" applyAlignment="1">
      <alignment horizontal="right" vertical="top"/>
    </xf>
    <xf numFmtId="0" fontId="1" fillId="0" borderId="57" xfId="0" applyFont="1" applyBorder="1" applyAlignment="1">
      <alignment vertical="top" wrapText="1"/>
    </xf>
    <xf numFmtId="0" fontId="5" fillId="0" borderId="83" xfId="0" applyFont="1" applyBorder="1" applyAlignment="1">
      <alignment vertical="top" wrapText="1"/>
    </xf>
    <xf numFmtId="4" fontId="2" fillId="7" borderId="84" xfId="0" applyNumberFormat="1" applyFont="1" applyFill="1" applyBorder="1" applyAlignment="1">
      <alignment horizontal="right" vertical="center"/>
    </xf>
    <xf numFmtId="4" fontId="2" fillId="7" borderId="85" xfId="0" applyNumberFormat="1" applyFont="1" applyFill="1" applyBorder="1" applyAlignment="1">
      <alignment horizontal="right" vertical="center"/>
    </xf>
    <xf numFmtId="4" fontId="15" fillId="7" borderId="40" xfId="0" applyNumberFormat="1" applyFont="1" applyFill="1" applyBorder="1" applyAlignment="1">
      <alignment horizontal="right" vertical="center"/>
    </xf>
    <xf numFmtId="0" fontId="21" fillId="6" borderId="50" xfId="0" applyFont="1" applyFill="1" applyBorder="1" applyAlignment="1">
      <alignment vertical="top" wrapText="1"/>
    </xf>
    <xf numFmtId="4" fontId="15" fillId="6" borderId="24" xfId="0" applyNumberFormat="1" applyFont="1" applyFill="1" applyBorder="1" applyAlignment="1">
      <alignment horizontal="right" vertical="top"/>
    </xf>
    <xf numFmtId="0" fontId="5" fillId="0" borderId="56" xfId="0" applyFont="1" applyBorder="1" applyAlignment="1">
      <alignment horizontal="center" vertical="top" wrapText="1"/>
    </xf>
    <xf numFmtId="4" fontId="1" fillId="0" borderId="24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61" xfId="0" applyNumberFormat="1" applyFont="1" applyBorder="1" applyAlignment="1">
      <alignment horizontal="right" vertical="top" wrapText="1"/>
    </xf>
    <xf numFmtId="4" fontId="1" fillId="0" borderId="62" xfId="0" applyNumberFormat="1" applyFont="1" applyBorder="1" applyAlignment="1">
      <alignment horizontal="right" vertical="top" wrapText="1"/>
    </xf>
    <xf numFmtId="4" fontId="1" fillId="0" borderId="63" xfId="0" applyNumberFormat="1" applyFont="1" applyBorder="1" applyAlignment="1">
      <alignment horizontal="right" vertical="top" wrapText="1"/>
    </xf>
    <xf numFmtId="0" fontId="1" fillId="0" borderId="57" xfId="0" applyFont="1" applyBorder="1" applyAlignment="1">
      <alignment horizontal="left" vertical="top" wrapText="1"/>
    </xf>
    <xf numFmtId="0" fontId="5" fillId="0" borderId="56" xfId="0" applyFont="1" applyBorder="1" applyAlignment="1">
      <alignment horizontal="center" vertical="top"/>
    </xf>
    <xf numFmtId="0" fontId="1" fillId="0" borderId="72" xfId="0" applyFont="1" applyBorder="1" applyAlignment="1">
      <alignment horizontal="left" vertical="top" wrapText="1"/>
    </xf>
    <xf numFmtId="0" fontId="5" fillId="0" borderId="60" xfId="0" applyFont="1" applyBorder="1" applyAlignment="1">
      <alignment horizontal="center" vertical="top"/>
    </xf>
    <xf numFmtId="4" fontId="15" fillId="7" borderId="45" xfId="0" applyNumberFormat="1" applyFont="1" applyFill="1" applyBorder="1" applyAlignment="1">
      <alignment horizontal="right" vertical="center"/>
    </xf>
    <xf numFmtId="4" fontId="15" fillId="7" borderId="15" xfId="0" applyNumberFormat="1" applyFont="1" applyFill="1" applyBorder="1" applyAlignment="1">
      <alignment horizontal="right" vertical="top"/>
    </xf>
    <xf numFmtId="0" fontId="2" fillId="5" borderId="43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44" xfId="0" applyFont="1" applyFill="1" applyBorder="1" applyAlignment="1">
      <alignment vertical="center"/>
    </xf>
    <xf numFmtId="4" fontId="15" fillId="5" borderId="55" xfId="0" applyNumberFormat="1" applyFont="1" applyFill="1" applyBorder="1" applyAlignment="1">
      <alignment horizontal="right" vertical="top"/>
    </xf>
    <xf numFmtId="4" fontId="15" fillId="6" borderId="88" xfId="0" applyNumberFormat="1" applyFont="1" applyFill="1" applyBorder="1" applyAlignment="1">
      <alignment horizontal="right" vertical="top"/>
    </xf>
    <xf numFmtId="0" fontId="5" fillId="0" borderId="89" xfId="0" applyFont="1" applyBorder="1" applyAlignment="1">
      <alignment vertical="top" wrapText="1"/>
    </xf>
    <xf numFmtId="0" fontId="2" fillId="6" borderId="15" xfId="0" applyFont="1" applyFill="1" applyBorder="1" applyAlignment="1">
      <alignment horizontal="center" vertical="top"/>
    </xf>
    <xf numFmtId="4" fontId="2" fillId="6" borderId="88" xfId="0" applyNumberFormat="1" applyFont="1" applyFill="1" applyBorder="1" applyAlignment="1">
      <alignment horizontal="right" vertical="top"/>
    </xf>
    <xf numFmtId="0" fontId="5" fillId="0" borderId="71" xfId="0" applyFont="1" applyBorder="1" applyAlignment="1">
      <alignment horizontal="center" vertical="top"/>
    </xf>
    <xf numFmtId="0" fontId="20" fillId="6" borderId="49" xfId="0" applyFont="1" applyFill="1" applyBorder="1" applyAlignment="1">
      <alignment vertical="top" wrapText="1"/>
    </xf>
    <xf numFmtId="0" fontId="2" fillId="6" borderId="65" xfId="0" applyFont="1" applyFill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0" fontId="5" fillId="0" borderId="57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21" fillId="6" borderId="50" xfId="0" applyFont="1" applyFill="1" applyBorder="1" applyAlignment="1">
      <alignment horizontal="left" vertical="top" wrapText="1"/>
    </xf>
    <xf numFmtId="0" fontId="21" fillId="6" borderId="65" xfId="0" applyFont="1" applyFill="1" applyBorder="1" applyAlignment="1">
      <alignment horizontal="left" vertical="top" wrapText="1"/>
    </xf>
    <xf numFmtId="10" fontId="15" fillId="0" borderId="73" xfId="0" applyNumberFormat="1" applyFont="1" applyBorder="1" applyAlignment="1">
      <alignment horizontal="right" vertical="top"/>
    </xf>
    <xf numFmtId="4" fontId="15" fillId="7" borderId="15" xfId="0" applyNumberFormat="1" applyFont="1" applyFill="1" applyBorder="1" applyAlignment="1">
      <alignment horizontal="right" vertical="center"/>
    </xf>
    <xf numFmtId="4" fontId="15" fillId="7" borderId="47" xfId="0" applyNumberFormat="1" applyFont="1" applyFill="1" applyBorder="1" applyAlignment="1">
      <alignment horizontal="right" vertical="center"/>
    </xf>
    <xf numFmtId="0" fontId="2" fillId="7" borderId="15" xfId="0" applyFont="1" applyFill="1" applyBorder="1" applyAlignment="1">
      <alignment vertical="center" wrapText="1"/>
    </xf>
    <xf numFmtId="4" fontId="15" fillId="5" borderId="42" xfId="0" applyNumberFormat="1" applyFont="1" applyFill="1" applyBorder="1" applyAlignment="1">
      <alignment horizontal="right" vertical="center"/>
    </xf>
    <xf numFmtId="0" fontId="1" fillId="5" borderId="41" xfId="0" applyFont="1" applyFill="1" applyBorder="1" applyAlignment="1">
      <alignment vertical="center"/>
    </xf>
    <xf numFmtId="4" fontId="1" fillId="0" borderId="89" xfId="0" applyNumberFormat="1" applyFont="1" applyBorder="1" applyAlignment="1">
      <alignment horizontal="right" vertical="top"/>
    </xf>
    <xf numFmtId="4" fontId="15" fillId="0" borderId="66" xfId="0" applyNumberFormat="1" applyFont="1" applyBorder="1" applyAlignment="1">
      <alignment horizontal="right" vertical="top"/>
    </xf>
    <xf numFmtId="4" fontId="15" fillId="0" borderId="90" xfId="0" applyNumberFormat="1" applyFont="1" applyBorder="1" applyAlignment="1">
      <alignment horizontal="right" vertical="top"/>
    </xf>
    <xf numFmtId="10" fontId="15" fillId="0" borderId="90" xfId="0" applyNumberFormat="1" applyFont="1" applyBorder="1" applyAlignment="1">
      <alignment horizontal="right" vertical="top"/>
    </xf>
    <xf numFmtId="0" fontId="1" fillId="0" borderId="68" xfId="0" applyFont="1" applyBorder="1" applyAlignment="1">
      <alignment vertical="top" wrapText="1"/>
    </xf>
    <xf numFmtId="4" fontId="15" fillId="0" borderId="24" xfId="0" applyNumberFormat="1" applyFont="1" applyBorder="1" applyAlignment="1">
      <alignment horizontal="right" vertical="top"/>
    </xf>
    <xf numFmtId="0" fontId="5" fillId="0" borderId="91" xfId="0" applyFont="1" applyBorder="1" applyAlignment="1">
      <alignment vertical="top" wrapText="1"/>
    </xf>
    <xf numFmtId="4" fontId="1" fillId="0" borderId="92" xfId="0" applyNumberFormat="1" applyFont="1" applyBorder="1" applyAlignment="1">
      <alignment horizontal="right" vertical="top"/>
    </xf>
    <xf numFmtId="4" fontId="15" fillId="0" borderId="28" xfId="0" applyNumberFormat="1" applyFont="1" applyBorder="1" applyAlignment="1">
      <alignment horizontal="right" vertical="top"/>
    </xf>
    <xf numFmtId="4" fontId="15" fillId="0" borderId="93" xfId="0" applyNumberFormat="1" applyFont="1" applyBorder="1" applyAlignment="1">
      <alignment horizontal="right" vertical="top"/>
    </xf>
    <xf numFmtId="10" fontId="15" fillId="0" borderId="93" xfId="0" applyNumberFormat="1" applyFont="1" applyBorder="1" applyAlignment="1">
      <alignment horizontal="right" vertical="top"/>
    </xf>
    <xf numFmtId="165" fontId="2" fillId="7" borderId="94" xfId="0" applyNumberFormat="1" applyFont="1" applyFill="1" applyBorder="1" applyAlignment="1">
      <alignment horizontal="center" vertical="center"/>
    </xf>
    <xf numFmtId="0" fontId="2" fillId="5" borderId="95" xfId="0" applyFont="1" applyFill="1" applyBorder="1" applyAlignment="1">
      <alignment vertical="center"/>
    </xf>
    <xf numFmtId="0" fontId="3" fillId="5" borderId="96" xfId="0" applyFont="1" applyFill="1" applyBorder="1" applyAlignment="1">
      <alignment vertical="center"/>
    </xf>
    <xf numFmtId="4" fontId="5" fillId="0" borderId="24" xfId="0" applyNumberFormat="1" applyFont="1" applyBorder="1" applyAlignment="1">
      <alignment horizontal="right" vertical="top"/>
    </xf>
    <xf numFmtId="4" fontId="5" fillId="0" borderId="26" xfId="0" applyNumberFormat="1" applyFont="1" applyBorder="1" applyAlignment="1">
      <alignment horizontal="right" vertical="top"/>
    </xf>
    <xf numFmtId="4" fontId="15" fillId="0" borderId="61" xfId="0" applyNumberFormat="1" applyFont="1" applyBorder="1" applyAlignment="1">
      <alignment horizontal="right" vertical="top"/>
    </xf>
    <xf numFmtId="165" fontId="2" fillId="7" borderId="97" xfId="0" applyNumberFormat="1" applyFont="1" applyFill="1" applyBorder="1" applyAlignment="1">
      <alignment horizontal="center" vertical="center"/>
    </xf>
    <xf numFmtId="4" fontId="2" fillId="7" borderId="45" xfId="0" applyNumberFormat="1" applyFont="1" applyFill="1" applyBorder="1" applyAlignment="1">
      <alignment horizontal="right" vertical="center"/>
    </xf>
    <xf numFmtId="4" fontId="15" fillId="5" borderId="79" xfId="0" applyNumberFormat="1" applyFont="1" applyFill="1" applyBorder="1" applyAlignment="1">
      <alignment horizontal="right" vertical="center"/>
    </xf>
    <xf numFmtId="0" fontId="1" fillId="5" borderId="98" xfId="0" applyFont="1" applyFill="1" applyBorder="1" applyAlignment="1">
      <alignment vertical="center"/>
    </xf>
    <xf numFmtId="165" fontId="2" fillId="0" borderId="99" xfId="0" applyNumberFormat="1" applyFont="1" applyBorder="1" applyAlignment="1">
      <alignment vertical="top"/>
    </xf>
    <xf numFmtId="166" fontId="3" fillId="0" borderId="49" xfId="0" applyNumberFormat="1" applyFont="1" applyBorder="1" applyAlignment="1">
      <alignment horizontal="center" vertical="top"/>
    </xf>
    <xf numFmtId="0" fontId="1" fillId="0" borderId="49" xfId="0" applyFont="1" applyBorder="1" applyAlignment="1">
      <alignment horizontal="center" vertical="top"/>
    </xf>
    <xf numFmtId="4" fontId="1" fillId="0" borderId="67" xfId="0" applyNumberFormat="1" applyFont="1" applyBorder="1" applyAlignment="1">
      <alignment horizontal="right" vertical="top"/>
    </xf>
    <xf numFmtId="4" fontId="1" fillId="0" borderId="68" xfId="0" applyNumberFormat="1" applyFont="1" applyBorder="1" applyAlignment="1">
      <alignment horizontal="right" vertical="top"/>
    </xf>
    <xf numFmtId="4" fontId="1" fillId="0" borderId="66" xfId="0" applyNumberFormat="1" applyFont="1" applyBorder="1" applyAlignment="1">
      <alignment horizontal="right" vertical="top"/>
    </xf>
    <xf numFmtId="166" fontId="3" fillId="0" borderId="23" xfId="0" applyNumberFormat="1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4" fontId="1" fillId="0" borderId="58" xfId="0" applyNumberFormat="1" applyFont="1" applyBorder="1" applyAlignment="1">
      <alignment horizontal="right" vertical="top"/>
    </xf>
    <xf numFmtId="0" fontId="1" fillId="0" borderId="27" xfId="0" applyFont="1" applyBorder="1" applyAlignment="1">
      <alignment horizontal="center" vertical="top"/>
    </xf>
    <xf numFmtId="4" fontId="1" fillId="0" borderId="64" xfId="0" applyNumberFormat="1" applyFont="1" applyBorder="1" applyAlignment="1">
      <alignment horizontal="right" vertical="top"/>
    </xf>
    <xf numFmtId="0" fontId="3" fillId="5" borderId="79" xfId="0" applyFont="1" applyFill="1" applyBorder="1" applyAlignment="1">
      <alignment vertical="center"/>
    </xf>
    <xf numFmtId="0" fontId="1" fillId="0" borderId="32" xfId="0" applyFont="1" applyBorder="1" applyAlignment="1">
      <alignment vertical="top" wrapText="1"/>
    </xf>
    <xf numFmtId="4" fontId="1" fillId="0" borderId="59" xfId="0" applyNumberFormat="1" applyFont="1" applyBorder="1" applyAlignment="1">
      <alignment horizontal="right" vertical="top"/>
    </xf>
    <xf numFmtId="4" fontId="1" fillId="0" borderId="101" xfId="0" applyNumberFormat="1" applyFont="1" applyBorder="1" applyAlignment="1">
      <alignment horizontal="right" vertical="top"/>
    </xf>
    <xf numFmtId="4" fontId="15" fillId="0" borderId="49" xfId="0" applyNumberFormat="1" applyFont="1" applyBorder="1" applyAlignment="1">
      <alignment horizontal="right" vertical="top"/>
    </xf>
    <xf numFmtId="0" fontId="1" fillId="0" borderId="49" xfId="0" applyFont="1" applyBorder="1" applyAlignment="1">
      <alignment vertical="top" wrapText="1"/>
    </xf>
    <xf numFmtId="166" fontId="3" fillId="0" borderId="27" xfId="0" applyNumberFormat="1" applyFont="1" applyBorder="1" applyAlignment="1">
      <alignment horizontal="center" vertical="top"/>
    </xf>
    <xf numFmtId="4" fontId="15" fillId="0" borderId="27" xfId="0" applyNumberFormat="1" applyFont="1" applyBorder="1" applyAlignment="1">
      <alignment horizontal="right" vertical="top"/>
    </xf>
    <xf numFmtId="166" fontId="3" fillId="0" borderId="70" xfId="0" applyNumberFormat="1" applyFont="1" applyBorder="1" applyAlignment="1">
      <alignment horizontal="center" vertical="top"/>
    </xf>
    <xf numFmtId="0" fontId="1" fillId="0" borderId="70" xfId="0" applyFont="1" applyBorder="1" applyAlignment="1">
      <alignment horizontal="center" vertical="top"/>
    </xf>
    <xf numFmtId="0" fontId="1" fillId="0" borderId="70" xfId="0" applyFont="1" applyBorder="1" applyAlignment="1">
      <alignment vertical="top" wrapText="1"/>
    </xf>
    <xf numFmtId="165" fontId="2" fillId="0" borderId="23" xfId="0" applyNumberFormat="1" applyFont="1" applyBorder="1" applyAlignment="1">
      <alignment vertical="top"/>
    </xf>
    <xf numFmtId="165" fontId="2" fillId="0" borderId="27" xfId="0" applyNumberFormat="1" applyFont="1" applyBorder="1" applyAlignment="1">
      <alignment vertical="top"/>
    </xf>
    <xf numFmtId="4" fontId="15" fillId="0" borderId="70" xfId="0" applyNumberFormat="1" applyFont="1" applyBorder="1" applyAlignment="1">
      <alignment horizontal="right" vertical="top"/>
    </xf>
    <xf numFmtId="0" fontId="1" fillId="5" borderId="45" xfId="0" applyFont="1" applyFill="1" applyBorder="1" applyAlignment="1">
      <alignment horizontal="center" vertical="center"/>
    </xf>
    <xf numFmtId="166" fontId="3" fillId="0" borderId="19" xfId="0" applyNumberFormat="1" applyFont="1" applyBorder="1" applyAlignment="1">
      <alignment horizontal="center" vertical="top"/>
    </xf>
    <xf numFmtId="0" fontId="1" fillId="0" borderId="105" xfId="0" applyFont="1" applyBorder="1" applyAlignment="1">
      <alignment vertical="top" wrapText="1"/>
    </xf>
    <xf numFmtId="4" fontId="15" fillId="0" borderId="23" xfId="0" applyNumberFormat="1" applyFont="1" applyBorder="1" applyAlignment="1">
      <alignment horizontal="right" vertical="top"/>
    </xf>
    <xf numFmtId="0" fontId="1" fillId="0" borderId="106" xfId="0" applyFont="1" applyBorder="1" applyAlignment="1">
      <alignment vertical="top" wrapText="1"/>
    </xf>
    <xf numFmtId="0" fontId="1" fillId="0" borderId="86" xfId="0" applyFont="1" applyBorder="1" applyAlignment="1">
      <alignment vertical="top" wrapText="1"/>
    </xf>
    <xf numFmtId="0" fontId="2" fillId="7" borderId="98" xfId="0" applyFont="1" applyFill="1" applyBorder="1" applyAlignment="1">
      <alignment horizontal="center" vertical="center"/>
    </xf>
    <xf numFmtId="0" fontId="3" fillId="5" borderId="39" xfId="0" applyFont="1" applyFill="1" applyBorder="1" applyAlignment="1">
      <alignment horizontal="center" vertical="center"/>
    </xf>
    <xf numFmtId="0" fontId="21" fillId="6" borderId="107" xfId="0" applyFont="1" applyFill="1" applyBorder="1" applyAlignment="1">
      <alignment horizontal="left" vertical="top" wrapText="1"/>
    </xf>
    <xf numFmtId="4" fontId="2" fillId="6" borderId="108" xfId="0" applyNumberFormat="1" applyFont="1" applyFill="1" applyBorder="1" applyAlignment="1">
      <alignment horizontal="right" vertical="top"/>
    </xf>
    <xf numFmtId="4" fontId="2" fillId="6" borderId="49" xfId="0" applyNumberFormat="1" applyFont="1" applyFill="1" applyBorder="1" applyAlignment="1">
      <alignment horizontal="right" vertical="top"/>
    </xf>
    <xf numFmtId="0" fontId="1" fillId="0" borderId="59" xfId="0" applyFont="1" applyBorder="1" applyAlignment="1">
      <alignment vertical="top" wrapText="1"/>
    </xf>
    <xf numFmtId="0" fontId="1" fillId="0" borderId="58" xfId="0" applyFont="1" applyBorder="1" applyAlignment="1">
      <alignment vertical="top" wrapText="1"/>
    </xf>
    <xf numFmtId="4" fontId="1" fillId="0" borderId="91" xfId="0" applyNumberFormat="1" applyFont="1" applyBorder="1" applyAlignment="1">
      <alignment horizontal="right" vertical="top"/>
    </xf>
    <xf numFmtId="165" fontId="2" fillId="6" borderId="51" xfId="0" applyNumberFormat="1" applyFont="1" applyFill="1" applyBorder="1" applyAlignment="1">
      <alignment vertical="top"/>
    </xf>
    <xf numFmtId="49" fontId="3" fillId="6" borderId="109" xfId="0" applyNumberFormat="1" applyFont="1" applyFill="1" applyBorder="1" applyAlignment="1">
      <alignment horizontal="center" vertical="top"/>
    </xf>
    <xf numFmtId="0" fontId="2" fillId="6" borderId="107" xfId="0" applyFont="1" applyFill="1" applyBorder="1" applyAlignment="1">
      <alignment vertical="top" wrapText="1"/>
    </xf>
    <xf numFmtId="0" fontId="20" fillId="6" borderId="65" xfId="0" applyFont="1" applyFill="1" applyBorder="1" applyAlignment="1">
      <alignment horizontal="left" vertical="top" wrapText="1"/>
    </xf>
    <xf numFmtId="165" fontId="20" fillId="7" borderId="38" xfId="0" applyNumberFormat="1" applyFont="1" applyFill="1" applyBorder="1" applyAlignment="1">
      <alignment vertical="center"/>
    </xf>
    <xf numFmtId="165" fontId="2" fillId="7" borderId="42" xfId="0" applyNumberFormat="1" applyFont="1" applyFill="1" applyBorder="1" applyAlignment="1">
      <alignment horizontal="center" vertical="center"/>
    </xf>
    <xf numFmtId="0" fontId="2" fillId="7" borderId="45" xfId="0" applyFont="1" applyFill="1" applyBorder="1" applyAlignment="1">
      <alignment vertical="center" wrapText="1"/>
    </xf>
    <xf numFmtId="0" fontId="2" fillId="7" borderId="40" xfId="0" applyFont="1" applyFill="1" applyBorder="1" applyAlignment="1">
      <alignment horizontal="center" vertical="center"/>
    </xf>
    <xf numFmtId="4" fontId="2" fillId="7" borderId="17" xfId="0" applyNumberFormat="1" applyFont="1" applyFill="1" applyBorder="1" applyAlignment="1">
      <alignment horizontal="right" vertical="center"/>
    </xf>
    <xf numFmtId="165" fontId="2" fillId="4" borderId="43" xfId="0" applyNumberFormat="1" applyFont="1" applyFill="1" applyBorder="1" applyAlignment="1">
      <alignment vertical="center"/>
    </xf>
    <xf numFmtId="165" fontId="2" fillId="4" borderId="44" xfId="0" applyNumberFormat="1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vertical="center" wrapText="1"/>
    </xf>
    <xf numFmtId="0" fontId="2" fillId="4" borderId="44" xfId="0" applyFont="1" applyFill="1" applyBorder="1" applyAlignment="1">
      <alignment horizontal="center" vertical="center"/>
    </xf>
    <xf numFmtId="4" fontId="2" fillId="4" borderId="43" xfId="0" applyNumberFormat="1" applyFont="1" applyFill="1" applyBorder="1" applyAlignment="1">
      <alignment horizontal="right" vertical="center"/>
    </xf>
    <xf numFmtId="4" fontId="2" fillId="4" borderId="47" xfId="0" applyNumberFormat="1" applyFont="1" applyFill="1" applyBorder="1" applyAlignment="1">
      <alignment horizontal="right" vertical="center"/>
    </xf>
    <xf numFmtId="4" fontId="2" fillId="4" borderId="98" xfId="0" applyNumberFormat="1" applyFont="1" applyFill="1" applyBorder="1" applyAlignment="1">
      <alignment horizontal="right" vertical="center"/>
    </xf>
    <xf numFmtId="10" fontId="15" fillId="4" borderId="55" xfId="0" applyNumberFormat="1" applyFont="1" applyFill="1" applyBorder="1" applyAlignment="1">
      <alignment horizontal="right" vertical="top"/>
    </xf>
    <xf numFmtId="0" fontId="2" fillId="4" borderId="78" xfId="0" applyFont="1" applyFill="1" applyBorder="1" applyAlignment="1">
      <alignment vertical="center" wrapText="1"/>
    </xf>
    <xf numFmtId="4" fontId="15" fillId="0" borderId="0" xfId="0" applyNumberFormat="1" applyFont="1" applyAlignment="1">
      <alignment horizontal="right" vertical="center"/>
    </xf>
    <xf numFmtId="0" fontId="2" fillId="4" borderId="47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4" fontId="15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1" fillId="0" borderId="32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22" fillId="0" borderId="0" xfId="0" applyFont="1" applyAlignment="1">
      <alignment wrapText="1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left" wrapText="1"/>
    </xf>
    <xf numFmtId="0" fontId="25" fillId="0" borderId="0" xfId="0" applyFont="1" applyAlignment="1">
      <alignment horizontal="center"/>
    </xf>
    <xf numFmtId="4" fontId="26" fillId="0" borderId="0" xfId="0" applyNumberFormat="1" applyFont="1" applyAlignment="1">
      <alignment horizontal="left"/>
    </xf>
    <xf numFmtId="4" fontId="27" fillId="0" borderId="0" xfId="0" applyNumberFormat="1" applyFont="1" applyAlignment="1">
      <alignment horizontal="right"/>
    </xf>
    <xf numFmtId="4" fontId="28" fillId="0" borderId="0" xfId="0" applyNumberFormat="1" applyFont="1" applyAlignment="1">
      <alignment horizontal="right"/>
    </xf>
    <xf numFmtId="0" fontId="29" fillId="0" borderId="0" xfId="0" applyFont="1" applyAlignment="1">
      <alignment horizontal="center" wrapText="1"/>
    </xf>
    <xf numFmtId="4" fontId="17" fillId="0" borderId="0" xfId="0" applyNumberFormat="1" applyFont="1" applyAlignment="1">
      <alignment horizontal="right"/>
    </xf>
    <xf numFmtId="0" fontId="30" fillId="0" borderId="0" xfId="0" applyFont="1" applyAlignment="1">
      <alignment wrapText="1"/>
    </xf>
    <xf numFmtId="0" fontId="31" fillId="0" borderId="0" xfId="0" applyFont="1"/>
    <xf numFmtId="4" fontId="32" fillId="0" borderId="0" xfId="0" applyNumberFormat="1" applyFont="1" applyAlignment="1">
      <alignment horizontal="right"/>
    </xf>
    <xf numFmtId="0" fontId="0" fillId="0" borderId="0" xfId="0"/>
    <xf numFmtId="0" fontId="33" fillId="0" borderId="0" xfId="0" applyFont="1"/>
    <xf numFmtId="0" fontId="14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33" fillId="0" borderId="0" xfId="0" applyFont="1" applyAlignment="1"/>
    <xf numFmtId="165" fontId="33" fillId="0" borderId="60" xfId="0" applyNumberFormat="1" applyFont="1" applyBorder="1" applyAlignment="1">
      <alignment vertical="top"/>
    </xf>
    <xf numFmtId="49" fontId="37" fillId="0" borderId="27" xfId="0" applyNumberFormat="1" applyFont="1" applyBorder="1" applyAlignment="1">
      <alignment horizontal="center" vertical="top"/>
    </xf>
    <xf numFmtId="0" fontId="36" fillId="0" borderId="60" xfId="0" applyFont="1" applyBorder="1" applyAlignment="1">
      <alignment horizontal="center" vertical="top"/>
    </xf>
    <xf numFmtId="4" fontId="36" fillId="0" borderId="61" xfId="0" applyNumberFormat="1" applyFont="1" applyBorder="1" applyAlignment="1">
      <alignment horizontal="right" vertical="top"/>
    </xf>
    <xf numFmtId="4" fontId="36" fillId="0" borderId="26" xfId="0" applyNumberFormat="1" applyFont="1" applyBorder="1" applyAlignment="1">
      <alignment horizontal="right" vertical="top"/>
    </xf>
    <xf numFmtId="4" fontId="36" fillId="0" borderId="25" xfId="0" applyNumberFormat="1" applyFont="1" applyBorder="1" applyAlignment="1">
      <alignment horizontal="right" vertical="top"/>
    </xf>
    <xf numFmtId="4" fontId="36" fillId="0" borderId="62" xfId="0" applyNumberFormat="1" applyFont="1" applyBorder="1" applyAlignment="1">
      <alignment horizontal="right" vertical="top"/>
    </xf>
    <xf numFmtId="4" fontId="36" fillId="0" borderId="63" xfId="0" applyNumberFormat="1" applyFont="1" applyBorder="1" applyAlignment="1">
      <alignment horizontal="right" vertical="top"/>
    </xf>
    <xf numFmtId="0" fontId="36" fillId="0" borderId="56" xfId="0" applyFont="1" applyBorder="1" applyAlignment="1">
      <alignment horizontal="center" vertical="top"/>
    </xf>
    <xf numFmtId="4" fontId="36" fillId="0" borderId="24" xfId="0" applyNumberFormat="1" applyFont="1" applyBorder="1" applyAlignment="1">
      <alignment horizontal="right" vertical="top"/>
    </xf>
    <xf numFmtId="0" fontId="38" fillId="0" borderId="56" xfId="0" applyFont="1" applyBorder="1" applyAlignment="1">
      <alignment horizontal="center" vertical="top"/>
    </xf>
    <xf numFmtId="0" fontId="38" fillId="0" borderId="89" xfId="0" applyFont="1" applyBorder="1" applyAlignment="1">
      <alignment vertical="top" wrapText="1"/>
    </xf>
    <xf numFmtId="0" fontId="36" fillId="0" borderId="57" xfId="0" applyFont="1" applyBorder="1" applyAlignment="1">
      <alignment vertical="top" wrapText="1"/>
    </xf>
    <xf numFmtId="4" fontId="36" fillId="0" borderId="68" xfId="0" applyNumberFormat="1" applyFont="1" applyBorder="1" applyAlignment="1">
      <alignment horizontal="right" vertical="top"/>
    </xf>
    <xf numFmtId="0" fontId="36" fillId="0" borderId="23" xfId="0" applyFont="1" applyBorder="1" applyAlignment="1">
      <alignment horizontal="center" vertical="top"/>
    </xf>
    <xf numFmtId="4" fontId="36" fillId="0" borderId="58" xfId="0" applyNumberFormat="1" applyFont="1" applyBorder="1" applyAlignment="1">
      <alignment horizontal="right" vertical="top"/>
    </xf>
    <xf numFmtId="4" fontId="36" fillId="0" borderId="54" xfId="0" applyNumberFormat="1" applyFont="1" applyBorder="1" applyAlignment="1">
      <alignment horizontal="right" vertical="top"/>
    </xf>
    <xf numFmtId="49" fontId="37" fillId="0" borderId="70" xfId="0" applyNumberFormat="1" applyFont="1" applyBorder="1" applyAlignment="1">
      <alignment horizontal="center" vertical="top"/>
    </xf>
    <xf numFmtId="0" fontId="39" fillId="0" borderId="56" xfId="0" applyFont="1" applyBorder="1" applyAlignment="1">
      <alignment horizontal="center" vertical="top"/>
    </xf>
    <xf numFmtId="4" fontId="39" fillId="0" borderId="24" xfId="0" applyNumberFormat="1" applyFont="1" applyBorder="1" applyAlignment="1">
      <alignment horizontal="right" vertical="top"/>
    </xf>
    <xf numFmtId="4" fontId="39" fillId="0" borderId="26" xfId="0" applyNumberFormat="1" applyFont="1" applyBorder="1" applyAlignment="1">
      <alignment horizontal="right" vertical="top"/>
    </xf>
    <xf numFmtId="4" fontId="39" fillId="0" borderId="25" xfId="0" applyNumberFormat="1" applyFont="1" applyBorder="1" applyAlignment="1">
      <alignment horizontal="right" vertical="top"/>
    </xf>
    <xf numFmtId="0" fontId="39" fillId="0" borderId="72" xfId="0" applyFont="1" applyBorder="1" applyAlignment="1">
      <alignment vertical="top" wrapText="1"/>
    </xf>
    <xf numFmtId="0" fontId="39" fillId="0" borderId="60" xfId="0" applyFont="1" applyBorder="1" applyAlignment="1">
      <alignment horizontal="center" vertical="top"/>
    </xf>
    <xf numFmtId="4" fontId="39" fillId="0" borderId="61" xfId="0" applyNumberFormat="1" applyFont="1" applyBorder="1" applyAlignment="1">
      <alignment horizontal="right" vertical="top"/>
    </xf>
    <xf numFmtId="4" fontId="39" fillId="0" borderId="62" xfId="0" applyNumberFormat="1" applyFont="1" applyBorder="1" applyAlignment="1">
      <alignment horizontal="right" vertical="top"/>
    </xf>
    <xf numFmtId="4" fontId="39" fillId="0" borderId="63" xfId="0" applyNumberFormat="1" applyFont="1" applyBorder="1" applyAlignment="1">
      <alignment horizontal="right" vertical="top"/>
    </xf>
    <xf numFmtId="49" fontId="37" fillId="0" borderId="23" xfId="0" applyNumberFormat="1" applyFont="1" applyBorder="1" applyAlignment="1">
      <alignment horizontal="center" vertical="top"/>
    </xf>
    <xf numFmtId="0" fontId="40" fillId="6" borderId="65" xfId="0" applyFont="1" applyFill="1" applyBorder="1" applyAlignment="1">
      <alignment vertical="top" wrapText="1"/>
    </xf>
    <xf numFmtId="0" fontId="0" fillId="0" borderId="0" xfId="0"/>
    <xf numFmtId="0" fontId="38" fillId="0" borderId="57" xfId="1" applyFont="1" applyBorder="1" applyAlignment="1">
      <alignment vertical="top" wrapText="1"/>
    </xf>
    <xf numFmtId="0" fontId="36" fillId="0" borderId="56" xfId="1" applyFont="1" applyBorder="1" applyAlignment="1">
      <alignment horizontal="center" vertical="top"/>
    </xf>
    <xf numFmtId="4" fontId="36" fillId="0" borderId="24" xfId="1" applyNumberFormat="1" applyFont="1" applyBorder="1" applyAlignment="1">
      <alignment horizontal="right" vertical="top"/>
    </xf>
    <xf numFmtId="4" fontId="36" fillId="0" borderId="26" xfId="1" applyNumberFormat="1" applyFont="1" applyBorder="1" applyAlignment="1">
      <alignment horizontal="right" vertical="top"/>
    </xf>
    <xf numFmtId="4" fontId="36" fillId="0" borderId="25" xfId="1" applyNumberFormat="1" applyFont="1" applyBorder="1" applyAlignment="1">
      <alignment horizontal="right" vertical="top"/>
    </xf>
    <xf numFmtId="4" fontId="36" fillId="0" borderId="61" xfId="1" applyNumberFormat="1" applyFont="1" applyBorder="1" applyAlignment="1">
      <alignment horizontal="right" vertical="top"/>
    </xf>
    <xf numFmtId="4" fontId="36" fillId="0" borderId="62" xfId="1" applyNumberFormat="1" applyFont="1" applyBorder="1" applyAlignment="1">
      <alignment horizontal="right" vertical="top"/>
    </xf>
    <xf numFmtId="4" fontId="36" fillId="0" borderId="28" xfId="1" applyNumberFormat="1" applyFont="1" applyBorder="1" applyAlignment="1">
      <alignment horizontal="right" vertical="top"/>
    </xf>
    <xf numFmtId="0" fontId="36" fillId="0" borderId="72" xfId="1" applyFont="1" applyBorder="1" applyAlignment="1">
      <alignment vertical="top" wrapText="1"/>
    </xf>
    <xf numFmtId="0" fontId="36" fillId="0" borderId="57" xfId="1" applyFont="1" applyBorder="1" applyAlignment="1">
      <alignment vertical="top" wrapText="1"/>
    </xf>
    <xf numFmtId="0" fontId="38" fillId="0" borderId="83" xfId="1" applyFont="1" applyBorder="1" applyAlignment="1">
      <alignment vertical="top" wrapText="1"/>
    </xf>
    <xf numFmtId="0" fontId="38" fillId="0" borderId="72" xfId="1" applyFont="1" applyBorder="1" applyAlignment="1">
      <alignment vertical="top" wrapText="1"/>
    </xf>
    <xf numFmtId="4" fontId="36" fillId="0" borderId="58" xfId="1" applyNumberFormat="1" applyFont="1" applyBorder="1" applyAlignment="1">
      <alignment horizontal="right" vertical="top"/>
    </xf>
    <xf numFmtId="0" fontId="36" fillId="0" borderId="57" xfId="1" applyFont="1" applyBorder="1" applyAlignment="1">
      <alignment horizontal="left" vertical="top" wrapText="1"/>
    </xf>
    <xf numFmtId="0" fontId="38" fillId="0" borderId="56" xfId="1" applyFont="1" applyBorder="1" applyAlignment="1">
      <alignment horizontal="center" vertical="top"/>
    </xf>
    <xf numFmtId="0" fontId="38" fillId="0" borderId="91" xfId="1" applyFont="1" applyBorder="1" applyAlignment="1">
      <alignment vertical="top" wrapText="1"/>
    </xf>
    <xf numFmtId="0" fontId="36" fillId="0" borderId="89" xfId="1" applyFont="1" applyBorder="1" applyAlignment="1">
      <alignment vertical="top" wrapText="1"/>
    </xf>
    <xf numFmtId="4" fontId="38" fillId="0" borderId="24" xfId="1" applyNumberFormat="1" applyFont="1" applyBorder="1" applyAlignment="1">
      <alignment horizontal="right" vertical="top"/>
    </xf>
    <xf numFmtId="4" fontId="38" fillId="0" borderId="26" xfId="1" applyNumberFormat="1" applyFont="1" applyBorder="1" applyAlignment="1">
      <alignment horizontal="right" vertical="top"/>
    </xf>
    <xf numFmtId="0" fontId="36" fillId="0" borderId="100" xfId="1" applyFont="1" applyBorder="1" applyAlignment="1">
      <alignment vertical="top" wrapText="1"/>
    </xf>
    <xf numFmtId="0" fontId="36" fillId="0" borderId="49" xfId="1" applyFont="1" applyBorder="1" applyAlignment="1">
      <alignment horizontal="center" vertical="top"/>
    </xf>
    <xf numFmtId="4" fontId="36" fillId="0" borderId="90" xfId="1" applyNumberFormat="1" applyFont="1" applyBorder="1" applyAlignment="1">
      <alignment horizontal="right" vertical="top"/>
    </xf>
    <xf numFmtId="4" fontId="36" fillId="0" borderId="67" xfId="1" applyNumberFormat="1" applyFont="1" applyBorder="1" applyAlignment="1">
      <alignment horizontal="right" vertical="top"/>
    </xf>
    <xf numFmtId="0" fontId="36" fillId="0" borderId="23" xfId="1" applyFont="1" applyBorder="1" applyAlignment="1">
      <alignment horizontal="center" vertical="top"/>
    </xf>
    <xf numFmtId="0" fontId="36" fillId="0" borderId="27" xfId="1" applyFont="1" applyBorder="1" applyAlignment="1">
      <alignment horizontal="center" vertical="top"/>
    </xf>
    <xf numFmtId="4" fontId="36" fillId="0" borderId="64" xfId="1" applyNumberFormat="1" applyFont="1" applyBorder="1" applyAlignment="1">
      <alignment horizontal="right" vertical="top"/>
    </xf>
    <xf numFmtId="0" fontId="38" fillId="0" borderId="112" xfId="1" applyFont="1" applyBorder="1" applyAlignment="1">
      <alignment vertical="top" wrapText="1"/>
    </xf>
    <xf numFmtId="4" fontId="36" fillId="0" borderId="113" xfId="0" applyNumberFormat="1" applyFont="1" applyBorder="1" applyAlignment="1">
      <alignment horizontal="right" vertical="top"/>
    </xf>
    <xf numFmtId="4" fontId="36" fillId="0" borderId="110" xfId="0" applyNumberFormat="1" applyFont="1" applyBorder="1" applyAlignment="1">
      <alignment horizontal="right" vertical="top"/>
    </xf>
    <xf numFmtId="4" fontId="1" fillId="0" borderId="113" xfId="0" applyNumberFormat="1" applyFont="1" applyBorder="1" applyAlignment="1">
      <alignment horizontal="right" vertical="top"/>
    </xf>
    <xf numFmtId="4" fontId="1" fillId="0" borderId="110" xfId="0" applyNumberFormat="1" applyFont="1" applyBorder="1" applyAlignment="1">
      <alignment horizontal="right" vertical="top"/>
    </xf>
    <xf numFmtId="4" fontId="1" fillId="0" borderId="111" xfId="0" applyNumberFormat="1" applyFont="1" applyBorder="1" applyAlignment="1">
      <alignment horizontal="right" vertical="top"/>
    </xf>
    <xf numFmtId="4" fontId="1" fillId="0" borderId="53" xfId="0" applyNumberFormat="1" applyFont="1" applyBorder="1" applyAlignment="1">
      <alignment horizontal="right" vertical="top"/>
    </xf>
    <xf numFmtId="0" fontId="1" fillId="0" borderId="111" xfId="0" applyFont="1" applyBorder="1" applyAlignment="1">
      <alignment vertical="top" wrapText="1"/>
    </xf>
    <xf numFmtId="4" fontId="15" fillId="0" borderId="80" xfId="0" applyNumberFormat="1" applyFont="1" applyBorder="1" applyAlignment="1">
      <alignment horizontal="right" vertical="top"/>
    </xf>
    <xf numFmtId="10" fontId="15" fillId="0" borderId="80" xfId="0" applyNumberFormat="1" applyFont="1" applyBorder="1" applyAlignment="1">
      <alignment horizontal="right" vertical="top"/>
    </xf>
    <xf numFmtId="0" fontId="38" fillId="0" borderId="50" xfId="1" applyFont="1" applyBorder="1" applyAlignment="1">
      <alignment vertical="top" wrapText="1"/>
    </xf>
    <xf numFmtId="165" fontId="2" fillId="0" borderId="112" xfId="0" applyNumberFormat="1" applyFont="1" applyBorder="1" applyAlignment="1">
      <alignment vertical="top"/>
    </xf>
    <xf numFmtId="49" fontId="37" fillId="0" borderId="112" xfId="0" applyNumberFormat="1" applyFont="1" applyBorder="1" applyAlignment="1">
      <alignment horizontal="center" vertical="top"/>
    </xf>
    <xf numFmtId="0" fontId="36" fillId="0" borderId="112" xfId="0" applyFont="1" applyBorder="1" applyAlignment="1">
      <alignment horizontal="center" vertical="top"/>
    </xf>
    <xf numFmtId="4" fontId="36" fillId="0" borderId="112" xfId="0" applyNumberFormat="1" applyFont="1" applyBorder="1" applyAlignment="1">
      <alignment horizontal="right" vertical="top"/>
    </xf>
    <xf numFmtId="4" fontId="1" fillId="0" borderId="112" xfId="0" applyNumberFormat="1" applyFont="1" applyBorder="1" applyAlignment="1">
      <alignment horizontal="right" vertical="top"/>
    </xf>
    <xf numFmtId="4" fontId="15" fillId="0" borderId="112" xfId="0" applyNumberFormat="1" applyFont="1" applyBorder="1" applyAlignment="1">
      <alignment horizontal="right" vertical="top"/>
    </xf>
    <xf numFmtId="10" fontId="15" fillId="0" borderId="112" xfId="0" applyNumberFormat="1" applyFont="1" applyBorder="1" applyAlignment="1">
      <alignment horizontal="right" vertical="top"/>
    </xf>
    <xf numFmtId="0" fontId="1" fillId="0" borderId="112" xfId="0" applyFont="1" applyBorder="1" applyAlignment="1">
      <alignment vertical="top" wrapText="1"/>
    </xf>
    <xf numFmtId="4" fontId="44" fillId="0" borderId="25" xfId="0" applyNumberFormat="1" applyFont="1" applyBorder="1" applyAlignment="1">
      <alignment horizontal="right" vertical="top"/>
    </xf>
    <xf numFmtId="4" fontId="12" fillId="0" borderId="0" xfId="0" applyNumberFormat="1" applyFont="1"/>
    <xf numFmtId="4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/>
    <xf numFmtId="4" fontId="1" fillId="0" borderId="0" xfId="0" applyNumberFormat="1" applyFont="1" applyFill="1" applyAlignment="1">
      <alignment horizontal="right" vertical="center"/>
    </xf>
    <xf numFmtId="4" fontId="2" fillId="0" borderId="38" xfId="0" applyNumberFormat="1" applyFont="1" applyFill="1" applyBorder="1" applyAlignment="1">
      <alignment horizontal="center" vertical="center" wrapText="1"/>
    </xf>
    <xf numFmtId="4" fontId="2" fillId="0" borderId="39" xfId="0" applyNumberFormat="1" applyFont="1" applyFill="1" applyBorder="1" applyAlignment="1">
      <alignment horizontal="center" vertical="center" wrapText="1"/>
    </xf>
    <xf numFmtId="4" fontId="2" fillId="0" borderId="52" xfId="0" applyNumberFormat="1" applyFont="1" applyFill="1" applyBorder="1" applyAlignment="1">
      <alignment horizontal="right" vertical="top"/>
    </xf>
    <xf numFmtId="4" fontId="2" fillId="0" borderId="53" xfId="0" applyNumberFormat="1" applyFont="1" applyFill="1" applyBorder="1" applyAlignment="1">
      <alignment horizontal="right" vertical="top"/>
    </xf>
    <xf numFmtId="4" fontId="1" fillId="0" borderId="24" xfId="0" applyNumberFormat="1" applyFont="1" applyFill="1" applyBorder="1" applyAlignment="1">
      <alignment horizontal="right" vertical="top"/>
    </xf>
    <xf numFmtId="4" fontId="1" fillId="0" borderId="26" xfId="0" applyNumberFormat="1" applyFont="1" applyFill="1" applyBorder="1" applyAlignment="1">
      <alignment horizontal="right" vertical="top"/>
    </xf>
    <xf numFmtId="4" fontId="1" fillId="0" borderId="28" xfId="0" applyNumberFormat="1" applyFont="1" applyFill="1" applyBorder="1" applyAlignment="1">
      <alignment horizontal="right" vertical="top"/>
    </xf>
    <xf numFmtId="4" fontId="1" fillId="0" borderId="30" xfId="0" applyNumberFormat="1" applyFont="1" applyFill="1" applyBorder="1" applyAlignment="1">
      <alignment horizontal="right" vertical="top"/>
    </xf>
    <xf numFmtId="4" fontId="1" fillId="0" borderId="61" xfId="0" applyNumberFormat="1" applyFont="1" applyFill="1" applyBorder="1" applyAlignment="1">
      <alignment horizontal="right" vertical="top"/>
    </xf>
    <xf numFmtId="4" fontId="1" fillId="0" borderId="62" xfId="0" applyNumberFormat="1" applyFont="1" applyFill="1" applyBorder="1" applyAlignment="1">
      <alignment horizontal="right" vertical="top"/>
    </xf>
    <xf numFmtId="4" fontId="1" fillId="0" borderId="20" xfId="0" applyNumberFormat="1" applyFont="1" applyFill="1" applyBorder="1" applyAlignment="1">
      <alignment horizontal="right" vertical="top"/>
    </xf>
    <xf numFmtId="4" fontId="1" fillId="0" borderId="22" xfId="0" applyNumberFormat="1" applyFont="1" applyFill="1" applyBorder="1" applyAlignment="1">
      <alignment horizontal="right" vertical="top"/>
    </xf>
    <xf numFmtId="4" fontId="1" fillId="0" borderId="24" xfId="0" applyNumberFormat="1" applyFont="1" applyFill="1" applyBorder="1" applyAlignment="1">
      <alignment horizontal="right" vertical="top" wrapText="1"/>
    </xf>
    <xf numFmtId="4" fontId="1" fillId="0" borderId="26" xfId="0" applyNumberFormat="1" applyFont="1" applyFill="1" applyBorder="1" applyAlignment="1">
      <alignment horizontal="right" vertical="top" wrapText="1"/>
    </xf>
    <xf numFmtId="4" fontId="1" fillId="0" borderId="61" xfId="0" applyNumberFormat="1" applyFont="1" applyFill="1" applyBorder="1" applyAlignment="1">
      <alignment horizontal="right" vertical="top" wrapText="1"/>
    </xf>
    <xf numFmtId="4" fontId="1" fillId="0" borderId="62" xfId="0" applyNumberFormat="1" applyFont="1" applyFill="1" applyBorder="1" applyAlignment="1">
      <alignment horizontal="right" vertical="top" wrapText="1"/>
    </xf>
    <xf numFmtId="4" fontId="5" fillId="0" borderId="24" xfId="0" applyNumberFormat="1" applyFont="1" applyFill="1" applyBorder="1" applyAlignment="1">
      <alignment horizontal="right" vertical="top"/>
    </xf>
    <xf numFmtId="4" fontId="1" fillId="0" borderId="90" xfId="0" applyNumberFormat="1" applyFont="1" applyFill="1" applyBorder="1" applyAlignment="1">
      <alignment horizontal="right" vertical="top"/>
    </xf>
    <xf numFmtId="4" fontId="1" fillId="0" borderId="67" xfId="0" applyNumberFormat="1" applyFont="1" applyFill="1" applyBorder="1" applyAlignment="1">
      <alignment horizontal="right" vertical="top"/>
    </xf>
    <xf numFmtId="4" fontId="39" fillId="0" borderId="58" xfId="0" applyNumberFormat="1" applyFont="1" applyFill="1" applyBorder="1" applyAlignment="1">
      <alignment horizontal="right" vertical="top"/>
    </xf>
    <xf numFmtId="4" fontId="1" fillId="0" borderId="58" xfId="0" applyNumberFormat="1" applyFont="1" applyFill="1" applyBorder="1" applyAlignment="1">
      <alignment horizontal="right" vertical="top"/>
    </xf>
    <xf numFmtId="4" fontId="1" fillId="0" borderId="64" xfId="0" applyNumberFormat="1" applyFont="1" applyFill="1" applyBorder="1" applyAlignment="1">
      <alignment horizontal="right" vertical="top"/>
    </xf>
    <xf numFmtId="4" fontId="1" fillId="0" borderId="59" xfId="0" applyNumberFormat="1" applyFont="1" applyFill="1" applyBorder="1" applyAlignment="1">
      <alignment horizontal="right" vertical="top"/>
    </xf>
    <xf numFmtId="4" fontId="28" fillId="0" borderId="0" xfId="0" applyNumberFormat="1" applyFont="1" applyFill="1" applyAlignment="1">
      <alignment horizontal="right"/>
    </xf>
    <xf numFmtId="0" fontId="29" fillId="0" borderId="0" xfId="0" applyFont="1" applyFill="1" applyAlignment="1">
      <alignment horizontal="center" wrapText="1"/>
    </xf>
    <xf numFmtId="0" fontId="4" fillId="0" borderId="0" xfId="0" applyFont="1" applyFill="1"/>
    <xf numFmtId="0" fontId="0" fillId="0" borderId="0" xfId="0" applyFill="1"/>
    <xf numFmtId="3" fontId="46" fillId="10" borderId="38" xfId="0" applyNumberFormat="1" applyFont="1" applyFill="1" applyBorder="1" applyAlignment="1">
      <alignment horizontal="center" vertical="center" wrapText="1"/>
    </xf>
    <xf numFmtId="4" fontId="4" fillId="9" borderId="45" xfId="0" applyNumberFormat="1" applyFont="1" applyFill="1" applyBorder="1" applyAlignment="1">
      <alignment horizontal="right" vertical="center"/>
    </xf>
    <xf numFmtId="4" fontId="1" fillId="11" borderId="44" xfId="0" applyNumberFormat="1" applyFont="1" applyFill="1" applyBorder="1" applyAlignment="1">
      <alignment horizontal="right" vertical="center"/>
    </xf>
    <xf numFmtId="4" fontId="2" fillId="12" borderId="52" xfId="0" applyNumberFormat="1" applyFont="1" applyFill="1" applyBorder="1" applyAlignment="1">
      <alignment horizontal="right" vertical="top"/>
    </xf>
    <xf numFmtId="4" fontId="2" fillId="12" borderId="53" xfId="0" applyNumberFormat="1" applyFont="1" applyFill="1" applyBorder="1" applyAlignment="1">
      <alignment horizontal="right" vertical="top"/>
    </xf>
    <xf numFmtId="4" fontId="2" fillId="12" borderId="66" xfId="0" applyNumberFormat="1" applyFont="1" applyFill="1" applyBorder="1" applyAlignment="1">
      <alignment horizontal="right" vertical="top"/>
    </xf>
    <xf numFmtId="4" fontId="2" fillId="12" borderId="67" xfId="0" applyNumberFormat="1" applyFont="1" applyFill="1" applyBorder="1" applyAlignment="1">
      <alignment horizontal="right" vertical="top"/>
    </xf>
    <xf numFmtId="4" fontId="2" fillId="13" borderId="68" xfId="0" applyNumberFormat="1" applyFont="1" applyFill="1" applyBorder="1" applyAlignment="1">
      <alignment horizontal="right" vertical="top"/>
    </xf>
    <xf numFmtId="4" fontId="2" fillId="12" borderId="88" xfId="0" applyNumberFormat="1" applyFont="1" applyFill="1" applyBorder="1" applyAlignment="1">
      <alignment horizontal="right" vertical="top"/>
    </xf>
    <xf numFmtId="4" fontId="2" fillId="9" borderId="43" xfId="0" applyNumberFormat="1" applyFont="1" applyFill="1" applyBorder="1" applyAlignment="1">
      <alignment horizontal="right" vertical="center"/>
    </xf>
    <xf numFmtId="4" fontId="2" fillId="9" borderId="47" xfId="0" applyNumberFormat="1" applyFont="1" applyFill="1" applyBorder="1" applyAlignment="1">
      <alignment horizontal="right" vertical="center"/>
    </xf>
    <xf numFmtId="4" fontId="2" fillId="14" borderId="75" xfId="0" applyNumberFormat="1" applyFont="1" applyFill="1" applyBorder="1" applyAlignment="1">
      <alignment horizontal="right" vertical="center"/>
    </xf>
    <xf numFmtId="4" fontId="2" fillId="14" borderId="84" xfId="0" applyNumberFormat="1" applyFont="1" applyFill="1" applyBorder="1" applyAlignment="1">
      <alignment horizontal="right" vertical="center"/>
    </xf>
    <xf numFmtId="4" fontId="1" fillId="14" borderId="24" xfId="0" applyNumberFormat="1" applyFont="1" applyFill="1" applyBorder="1" applyAlignment="1">
      <alignment horizontal="right" vertical="top"/>
    </xf>
    <xf numFmtId="4" fontId="2" fillId="14" borderId="18" xfId="0" applyNumberFormat="1" applyFont="1" applyFill="1" applyBorder="1" applyAlignment="1">
      <alignment horizontal="right" vertical="center"/>
    </xf>
    <xf numFmtId="0" fontId="36" fillId="8" borderId="57" xfId="1" applyFont="1" applyFill="1" applyBorder="1" applyAlignment="1">
      <alignment vertical="top" wrapText="1"/>
    </xf>
    <xf numFmtId="4" fontId="45" fillId="0" borderId="24" xfId="0" applyNumberFormat="1" applyFont="1" applyFill="1" applyBorder="1" applyAlignment="1">
      <alignment horizontal="right" vertical="top"/>
    </xf>
    <xf numFmtId="4" fontId="45" fillId="0" borderId="26" xfId="0" applyNumberFormat="1" applyFont="1" applyFill="1" applyBorder="1" applyAlignment="1">
      <alignment horizontal="right" vertical="top"/>
    </xf>
    <xf numFmtId="0" fontId="36" fillId="8" borderId="72" xfId="1" applyFont="1" applyFill="1" applyBorder="1" applyAlignment="1">
      <alignment vertical="top" wrapText="1"/>
    </xf>
    <xf numFmtId="4" fontId="47" fillId="0" borderId="25" xfId="0" applyNumberFormat="1" applyFont="1" applyBorder="1" applyAlignment="1">
      <alignment horizontal="center" vertical="center"/>
    </xf>
    <xf numFmtId="4" fontId="45" fillId="8" borderId="25" xfId="0" applyNumberFormat="1" applyFont="1" applyFill="1" applyBorder="1" applyAlignment="1">
      <alignment horizontal="right" vertical="top"/>
    </xf>
    <xf numFmtId="4" fontId="1" fillId="0" borderId="114" xfId="0" applyNumberFormat="1" applyFont="1" applyBorder="1" applyAlignment="1">
      <alignment horizontal="right" vertical="top"/>
    </xf>
    <xf numFmtId="4" fontId="1" fillId="0" borderId="116" xfId="0" applyNumberFormat="1" applyFont="1" applyBorder="1" applyAlignment="1">
      <alignment horizontal="right" vertical="top"/>
    </xf>
    <xf numFmtId="4" fontId="44" fillId="0" borderId="26" xfId="0" applyNumberFormat="1" applyFont="1" applyFill="1" applyBorder="1" applyAlignment="1">
      <alignment horizontal="right" vertical="top"/>
    </xf>
    <xf numFmtId="4" fontId="39" fillId="0" borderId="25" xfId="1" applyNumberFormat="1" applyFont="1" applyBorder="1" applyAlignment="1">
      <alignment horizontal="right" vertical="top"/>
    </xf>
    <xf numFmtId="0" fontId="36" fillId="0" borderId="25" xfId="0" applyFont="1" applyBorder="1" applyAlignment="1">
      <alignment vertical="top" wrapText="1"/>
    </xf>
    <xf numFmtId="4" fontId="48" fillId="0" borderId="25" xfId="0" applyNumberFormat="1" applyFont="1" applyBorder="1" applyAlignment="1">
      <alignment horizontal="right" vertical="top"/>
    </xf>
    <xf numFmtId="4" fontId="44" fillId="0" borderId="115" xfId="0" applyNumberFormat="1" applyFont="1" applyBorder="1" applyAlignment="1">
      <alignment horizontal="right" vertical="top"/>
    </xf>
    <xf numFmtId="4" fontId="44" fillId="0" borderId="116" xfId="0" applyNumberFormat="1" applyFont="1" applyBorder="1" applyAlignment="1">
      <alignment horizontal="right" vertical="top"/>
    </xf>
    <xf numFmtId="4" fontId="44" fillId="0" borderId="62" xfId="0" applyNumberFormat="1" applyFont="1" applyFill="1" applyBorder="1" applyAlignment="1">
      <alignment horizontal="right" vertical="top"/>
    </xf>
    <xf numFmtId="4" fontId="44" fillId="0" borderId="54" xfId="0" applyNumberFormat="1" applyFont="1" applyBorder="1" applyAlignment="1">
      <alignment horizontal="right" vertical="top"/>
    </xf>
    <xf numFmtId="0" fontId="36" fillId="0" borderId="63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center" wrapText="1"/>
    </xf>
    <xf numFmtId="0" fontId="11" fillId="0" borderId="7" xfId="0" applyFont="1" applyBorder="1"/>
    <xf numFmtId="0" fontId="11" fillId="0" borderId="13" xfId="0" applyFont="1" applyBorder="1"/>
    <xf numFmtId="0" fontId="10" fillId="0" borderId="2" xfId="0" applyFont="1" applyBorder="1" applyAlignment="1">
      <alignment horizontal="center" vertical="center" wrapText="1"/>
    </xf>
    <xf numFmtId="0" fontId="11" fillId="0" borderId="3" xfId="0" applyFont="1" applyBorder="1"/>
    <xf numFmtId="0" fontId="11" fillId="0" borderId="8" xfId="0" applyFont="1" applyBorder="1"/>
    <xf numFmtId="0" fontId="11" fillId="0" borderId="9" xfId="0" applyFont="1" applyBorder="1"/>
    <xf numFmtId="0" fontId="10" fillId="0" borderId="4" xfId="0" applyFont="1" applyBorder="1" applyAlignment="1">
      <alignment horizontal="center" vertical="center" wrapText="1"/>
    </xf>
    <xf numFmtId="0" fontId="11" fillId="0" borderId="5" xfId="0" applyFont="1" applyBorder="1"/>
    <xf numFmtId="0" fontId="11" fillId="0" borderId="6" xfId="0" applyFont="1" applyBorder="1"/>
    <xf numFmtId="10" fontId="12" fillId="0" borderId="12" xfId="0" applyNumberFormat="1" applyFont="1" applyBorder="1" applyAlignment="1">
      <alignment horizontal="center" vertical="center"/>
    </xf>
    <xf numFmtId="0" fontId="12" fillId="0" borderId="32" xfId="0" applyFont="1" applyBorder="1" applyAlignment="1">
      <alignment horizontal="center"/>
    </xf>
    <xf numFmtId="0" fontId="11" fillId="0" borderId="32" xfId="0" applyFont="1" applyBorder="1"/>
    <xf numFmtId="0" fontId="1" fillId="0" borderId="0" xfId="0" applyFont="1" applyAlignment="1">
      <alignment horizontal="left" wrapText="1"/>
    </xf>
    <xf numFmtId="0" fontId="0" fillId="0" borderId="0" xfId="0"/>
    <xf numFmtId="0" fontId="7" fillId="0" borderId="0" xfId="0" applyFont="1" applyAlignment="1">
      <alignment horizontal="center"/>
    </xf>
    <xf numFmtId="0" fontId="33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35" fillId="0" borderId="0" xfId="0" applyFont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0" fontId="4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165" fontId="20" fillId="7" borderId="102" xfId="0" applyNumberFormat="1" applyFont="1" applyFill="1" applyBorder="1" applyAlignment="1">
      <alignment horizontal="left" vertical="center" wrapText="1"/>
    </xf>
    <xf numFmtId="0" fontId="11" fillId="0" borderId="103" xfId="0" applyFont="1" applyBorder="1"/>
    <xf numFmtId="0" fontId="11" fillId="0" borderId="104" xfId="0" applyFont="1" applyBorder="1"/>
    <xf numFmtId="4" fontId="5" fillId="0" borderId="60" xfId="0" applyNumberFormat="1" applyFont="1" applyBorder="1" applyAlignment="1">
      <alignment horizontal="right" vertical="center"/>
    </xf>
    <xf numFmtId="0" fontId="11" fillId="0" borderId="72" xfId="0" applyFont="1" applyBorder="1"/>
    <xf numFmtId="0" fontId="11" fillId="0" borderId="86" xfId="0" applyFont="1" applyBorder="1"/>
    <xf numFmtId="0" fontId="11" fillId="0" borderId="87" xfId="0" applyFont="1" applyBorder="1"/>
    <xf numFmtId="165" fontId="40" fillId="7" borderId="4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/>
    </xf>
    <xf numFmtId="0" fontId="11" fillId="0" borderId="35" xfId="0" applyFont="1" applyBorder="1"/>
    <xf numFmtId="0" fontId="2" fillId="2" borderId="34" xfId="0" applyFont="1" applyFill="1" applyBorder="1" applyAlignment="1">
      <alignment horizontal="center" vertical="center" wrapText="1"/>
    </xf>
    <xf numFmtId="0" fontId="11" fillId="0" borderId="36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11" fillId="0" borderId="37" xfId="0" applyFont="1" applyBorder="1"/>
    <xf numFmtId="0" fontId="36" fillId="0" borderId="63" xfId="0" applyFont="1" applyBorder="1" applyAlignment="1">
      <alignment horizontal="center" vertical="top" wrapText="1"/>
    </xf>
    <xf numFmtId="0" fontId="36" fillId="0" borderId="54" xfId="0" applyFont="1" applyBorder="1" applyAlignment="1">
      <alignment horizontal="center" vertical="top" wrapText="1"/>
    </xf>
    <xf numFmtId="0" fontId="1" fillId="0" borderId="54" xfId="0" applyFont="1" applyBorder="1" applyAlignment="1">
      <alignment horizontal="center" vertical="top" wrapText="1"/>
    </xf>
    <xf numFmtId="0" fontId="42" fillId="0" borderId="50" xfId="0" applyFont="1" applyBorder="1" applyAlignment="1">
      <alignment horizontal="center" wrapText="1"/>
    </xf>
    <xf numFmtId="4" fontId="2" fillId="0" borderId="50" xfId="0" applyNumberFormat="1" applyFont="1" applyBorder="1" applyAlignment="1">
      <alignment horizontal="center"/>
    </xf>
    <xf numFmtId="165" fontId="1" fillId="0" borderId="0" xfId="0" applyNumberFormat="1" applyFont="1" applyAlignment="1">
      <alignment horizontal="center" vertical="center"/>
    </xf>
    <xf numFmtId="165" fontId="3" fillId="4" borderId="4" xfId="0" applyNumberFormat="1" applyFont="1" applyFill="1" applyBorder="1" applyAlignment="1">
      <alignment horizontal="left" vertical="center"/>
    </xf>
  </cellXfs>
  <cellStyles count="2">
    <cellStyle name="Звичайний 2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E1000"/>
  <sheetViews>
    <sheetView workbookViewId="0">
      <selection activeCell="N28" sqref="N28"/>
    </sheetView>
  </sheetViews>
  <sheetFormatPr defaultColWidth="14.42578125" defaultRowHeight="15" customHeight="1" x14ac:dyDescent="0.25"/>
  <cols>
    <col min="1" max="1" width="16" customWidth="1"/>
    <col min="2" max="2" width="16.42578125" customWidth="1"/>
    <col min="3" max="8" width="20.42578125" customWidth="1"/>
    <col min="9" max="9" width="12.5703125" customWidth="1"/>
    <col min="10" max="10" width="20.42578125" customWidth="1"/>
    <col min="11" max="11" width="12.5703125" customWidth="1"/>
    <col min="12" max="12" width="20.42578125" customWidth="1"/>
    <col min="13" max="13" width="12.5703125" customWidth="1"/>
    <col min="14" max="14" width="20.42578125" customWidth="1"/>
    <col min="15" max="23" width="4.85546875" customWidth="1"/>
    <col min="24" max="26" width="9.5703125" customWidth="1"/>
    <col min="27" max="31" width="11" customWidth="1"/>
  </cols>
  <sheetData>
    <row r="1" spans="1:31" ht="15" customHeight="1" x14ac:dyDescent="0.25">
      <c r="A1" s="486" t="s">
        <v>0</v>
      </c>
      <c r="B1" s="487"/>
      <c r="C1" s="1"/>
      <c r="D1" s="2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25">
      <c r="A2" s="3"/>
      <c r="B2" s="1"/>
      <c r="C2" s="1"/>
      <c r="D2" s="2"/>
      <c r="E2" s="1"/>
      <c r="F2" s="1"/>
      <c r="G2" s="1"/>
      <c r="H2" s="486" t="s">
        <v>2</v>
      </c>
      <c r="I2" s="487"/>
      <c r="J2" s="487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25">
      <c r="A3" s="3"/>
      <c r="B3" s="1"/>
      <c r="C3" s="1"/>
      <c r="D3" s="2"/>
      <c r="E3" s="1"/>
      <c r="F3" s="1"/>
      <c r="G3" s="1"/>
      <c r="H3" s="486" t="s">
        <v>3</v>
      </c>
      <c r="I3" s="487"/>
      <c r="J3" s="487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2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25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25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x14ac:dyDescent="0.25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x14ac:dyDescent="0.2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x14ac:dyDescent="0.2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25">
      <c r="A10" s="4" t="s">
        <v>4</v>
      </c>
      <c r="B10" s="1"/>
      <c r="C10" s="328"/>
      <c r="D10" s="328"/>
      <c r="E10" s="328"/>
      <c r="F10" s="328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 x14ac:dyDescent="0.25">
      <c r="A11" s="3" t="s">
        <v>5</v>
      </c>
      <c r="B11" s="1"/>
      <c r="C11" s="328"/>
      <c r="D11" s="328"/>
      <c r="E11" s="328"/>
      <c r="F11" s="328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 x14ac:dyDescent="0.25">
      <c r="A12" s="3" t="s">
        <v>6</v>
      </c>
      <c r="B12" s="1"/>
      <c r="C12" s="489" t="s">
        <v>334</v>
      </c>
      <c r="D12" s="489"/>
      <c r="E12" s="489"/>
      <c r="F12" s="489"/>
      <c r="G12" s="489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 x14ac:dyDescent="0.25">
      <c r="A13" s="3" t="s">
        <v>7</v>
      </c>
      <c r="B13" s="1"/>
      <c r="C13" s="489" t="s">
        <v>335</v>
      </c>
      <c r="D13" s="489"/>
      <c r="E13" s="489"/>
      <c r="F13" s="489"/>
      <c r="G13" s="489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 x14ac:dyDescent="0.25">
      <c r="A14" s="3" t="s">
        <v>8</v>
      </c>
      <c r="B14" s="1"/>
      <c r="C14" s="328" t="s">
        <v>321</v>
      </c>
      <c r="D14" s="328"/>
      <c r="E14" s="328"/>
      <c r="F14" s="328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 x14ac:dyDescent="0.25">
      <c r="A15" s="3" t="s">
        <v>9</v>
      </c>
      <c r="B15" s="1"/>
      <c r="C15" s="328" t="s">
        <v>377</v>
      </c>
      <c r="D15" s="328"/>
      <c r="E15" s="328"/>
      <c r="F15" s="328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5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25"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31" ht="15.75" x14ac:dyDescent="0.25">
      <c r="A18" s="8"/>
      <c r="B18" s="488" t="s">
        <v>10</v>
      </c>
      <c r="C18" s="487"/>
      <c r="D18" s="487"/>
      <c r="E18" s="487"/>
      <c r="F18" s="487"/>
      <c r="G18" s="487"/>
      <c r="H18" s="487"/>
      <c r="I18" s="487"/>
      <c r="J18" s="487"/>
      <c r="K18" s="487"/>
      <c r="L18" s="487"/>
      <c r="M18" s="487"/>
      <c r="N18" s="487"/>
      <c r="O18" s="9"/>
      <c r="P18" s="10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5.75" x14ac:dyDescent="0.25">
      <c r="A19" s="8"/>
      <c r="B19" s="488" t="s">
        <v>11</v>
      </c>
      <c r="C19" s="487"/>
      <c r="D19" s="487"/>
      <c r="E19" s="487"/>
      <c r="F19" s="487"/>
      <c r="G19" s="487"/>
      <c r="H19" s="487"/>
      <c r="I19" s="487"/>
      <c r="J19" s="487"/>
      <c r="K19" s="487"/>
      <c r="L19" s="487"/>
      <c r="M19" s="487"/>
      <c r="N19" s="487"/>
      <c r="O19" s="9"/>
      <c r="P19" s="10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5.75" x14ac:dyDescent="0.25">
      <c r="A20" s="8"/>
      <c r="B20" s="491" t="s">
        <v>380</v>
      </c>
      <c r="C20" s="487"/>
      <c r="D20" s="487"/>
      <c r="E20" s="487"/>
      <c r="F20" s="487"/>
      <c r="G20" s="487"/>
      <c r="H20" s="487"/>
      <c r="I20" s="487"/>
      <c r="J20" s="487"/>
      <c r="K20" s="487"/>
      <c r="L20" s="487"/>
      <c r="M20" s="487"/>
      <c r="N20" s="487"/>
      <c r="O20" s="9"/>
      <c r="P20" s="10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customHeight="1" x14ac:dyDescent="0.25">
      <c r="A21" s="8"/>
      <c r="B21" s="3"/>
      <c r="C21" s="1"/>
      <c r="D21" s="11"/>
      <c r="E21" s="11"/>
      <c r="F21" s="11"/>
      <c r="G21" s="11"/>
      <c r="H21" s="11"/>
      <c r="I21" s="11"/>
      <c r="J21" s="12"/>
      <c r="K21" s="11"/>
      <c r="L21" s="12"/>
      <c r="M21" s="11"/>
      <c r="N21" s="12"/>
      <c r="O21" s="9"/>
      <c r="P21" s="10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.75" customHeight="1" x14ac:dyDescent="0.25">
      <c r="A22" s="5"/>
      <c r="B22" s="5"/>
      <c r="C22" s="5"/>
      <c r="D22" s="13"/>
      <c r="E22" s="13"/>
      <c r="F22" s="13"/>
      <c r="G22" s="13"/>
      <c r="H22" s="13"/>
      <c r="I22" s="13"/>
      <c r="J22" s="14"/>
      <c r="K22" s="13"/>
      <c r="L22" s="14"/>
      <c r="M22" s="13"/>
      <c r="N22" s="14"/>
      <c r="O22" s="13"/>
      <c r="P22" s="1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 x14ac:dyDescent="0.25">
      <c r="A23" s="473"/>
      <c r="B23" s="476" t="s">
        <v>12</v>
      </c>
      <c r="C23" s="477"/>
      <c r="D23" s="480" t="s">
        <v>13</v>
      </c>
      <c r="E23" s="481"/>
      <c r="F23" s="481"/>
      <c r="G23" s="481"/>
      <c r="H23" s="481"/>
      <c r="I23" s="481"/>
      <c r="J23" s="482"/>
      <c r="K23" s="476" t="s">
        <v>14</v>
      </c>
      <c r="L23" s="477"/>
      <c r="M23" s="476" t="s">
        <v>15</v>
      </c>
      <c r="N23" s="477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135" customHeight="1" x14ac:dyDescent="0.25">
      <c r="A24" s="474"/>
      <c r="B24" s="478"/>
      <c r="C24" s="479"/>
      <c r="D24" s="16" t="s">
        <v>16</v>
      </c>
      <c r="E24" s="17" t="s">
        <v>17</v>
      </c>
      <c r="F24" s="17" t="s">
        <v>18</v>
      </c>
      <c r="G24" s="17" t="s">
        <v>19</v>
      </c>
      <c r="H24" s="17" t="s">
        <v>20</v>
      </c>
      <c r="I24" s="483" t="s">
        <v>21</v>
      </c>
      <c r="J24" s="479"/>
      <c r="K24" s="478"/>
      <c r="L24" s="479"/>
      <c r="M24" s="478"/>
      <c r="N24" s="479"/>
      <c r="O24" s="5"/>
      <c r="P24" s="5"/>
      <c r="Q24" s="18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37.5" customHeight="1" x14ac:dyDescent="0.25">
      <c r="A25" s="475"/>
      <c r="B25" s="19" t="s">
        <v>22</v>
      </c>
      <c r="C25" s="20" t="s">
        <v>23</v>
      </c>
      <c r="D25" s="19" t="s">
        <v>23</v>
      </c>
      <c r="E25" s="21" t="s">
        <v>23</v>
      </c>
      <c r="F25" s="21" t="s">
        <v>23</v>
      </c>
      <c r="G25" s="21" t="s">
        <v>23</v>
      </c>
      <c r="H25" s="21" t="s">
        <v>23</v>
      </c>
      <c r="I25" s="21" t="s">
        <v>22</v>
      </c>
      <c r="J25" s="22" t="s">
        <v>24</v>
      </c>
      <c r="K25" s="19" t="s">
        <v>22</v>
      </c>
      <c r="L25" s="20" t="s">
        <v>23</v>
      </c>
      <c r="M25" s="23" t="s">
        <v>22</v>
      </c>
      <c r="N25" s="24" t="s">
        <v>23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ht="30" customHeight="1" x14ac:dyDescent="0.25">
      <c r="A26" s="26" t="s">
        <v>25</v>
      </c>
      <c r="B26" s="27" t="s">
        <v>26</v>
      </c>
      <c r="C26" s="28" t="s">
        <v>27</v>
      </c>
      <c r="D26" s="27" t="s">
        <v>28</v>
      </c>
      <c r="E26" s="29" t="s">
        <v>29</v>
      </c>
      <c r="F26" s="29" t="s">
        <v>30</v>
      </c>
      <c r="G26" s="29" t="s">
        <v>31</v>
      </c>
      <c r="H26" s="29" t="s">
        <v>32</v>
      </c>
      <c r="I26" s="29" t="s">
        <v>33</v>
      </c>
      <c r="J26" s="28" t="s">
        <v>34</v>
      </c>
      <c r="K26" s="27" t="s">
        <v>35</v>
      </c>
      <c r="L26" s="28" t="s">
        <v>36</v>
      </c>
      <c r="M26" s="27" t="s">
        <v>37</v>
      </c>
      <c r="N26" s="28" t="s">
        <v>38</v>
      </c>
      <c r="O26" s="30"/>
      <c r="P26" s="30"/>
      <c r="Q26" s="31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ht="30" customHeight="1" x14ac:dyDescent="0.25">
      <c r="A27" s="32" t="s">
        <v>39</v>
      </c>
      <c r="B27" s="33">
        <f t="shared" ref="B27:B29" si="0">C27/N27</f>
        <v>0.98087194011295198</v>
      </c>
      <c r="C27" s="34">
        <f>'Кошторис  витрат'!G195</f>
        <v>769188.26</v>
      </c>
      <c r="D27" s="35">
        <v>0</v>
      </c>
      <c r="E27" s="36">
        <v>0</v>
      </c>
      <c r="F27" s="36">
        <v>0</v>
      </c>
      <c r="G27" s="36">
        <v>0</v>
      </c>
      <c r="H27" s="36">
        <v>15000</v>
      </c>
      <c r="I27" s="37">
        <f t="shared" ref="I27:I29" si="1">J27/N27</f>
        <v>1.9128059887048042E-2</v>
      </c>
      <c r="J27" s="34">
        <f t="shared" ref="J27:J28" si="2">D27+E27+F27+G27+H27</f>
        <v>15000</v>
      </c>
      <c r="K27" s="33">
        <f t="shared" ref="K27:K29" si="3">L27/N27</f>
        <v>0</v>
      </c>
      <c r="L27" s="34">
        <f>'Кошторис  витрат'!S195</f>
        <v>0</v>
      </c>
      <c r="M27" s="38">
        <v>1</v>
      </c>
      <c r="N27" s="39">
        <f>C27+J27+L27</f>
        <v>784188.26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ht="30" customHeight="1" x14ac:dyDescent="0.25">
      <c r="A28" s="40" t="s">
        <v>40</v>
      </c>
      <c r="B28" s="41">
        <f t="shared" si="0"/>
        <v>0.97024737459125276</v>
      </c>
      <c r="C28" s="460">
        <f>'Кошторис  витрат'!J195</f>
        <v>752519.41999999993</v>
      </c>
      <c r="D28" s="43">
        <v>0</v>
      </c>
      <c r="E28" s="44">
        <v>0</v>
      </c>
      <c r="F28" s="44">
        <v>0</v>
      </c>
      <c r="G28" s="44">
        <v>0</v>
      </c>
      <c r="H28" s="44">
        <v>23076</v>
      </c>
      <c r="I28" s="45">
        <f t="shared" si="1"/>
        <v>2.975262540874726E-2</v>
      </c>
      <c r="J28" s="42">
        <f t="shared" si="2"/>
        <v>23076</v>
      </c>
      <c r="K28" s="41">
        <f t="shared" si="3"/>
        <v>0</v>
      </c>
      <c r="L28" s="42">
        <f>'Кошторис  витрат'!V195</f>
        <v>0</v>
      </c>
      <c r="M28" s="46">
        <v>1</v>
      </c>
      <c r="N28" s="47">
        <f>C28+J28+L28</f>
        <v>775595.41999999993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ht="30" customHeight="1" x14ac:dyDescent="0.25">
      <c r="A29" s="48" t="s">
        <v>41</v>
      </c>
      <c r="B29" s="49">
        <f t="shared" si="0"/>
        <v>1</v>
      </c>
      <c r="C29" s="50">
        <v>615350.61</v>
      </c>
      <c r="D29" s="51">
        <v>0</v>
      </c>
      <c r="E29" s="52">
        <v>0</v>
      </c>
      <c r="F29" s="52">
        <v>0</v>
      </c>
      <c r="G29" s="52">
        <v>0</v>
      </c>
      <c r="H29" s="52">
        <v>0</v>
      </c>
      <c r="I29" s="53">
        <f t="shared" si="1"/>
        <v>0</v>
      </c>
      <c r="J29" s="50">
        <v>0</v>
      </c>
      <c r="K29" s="49">
        <f t="shared" si="3"/>
        <v>0</v>
      </c>
      <c r="L29" s="50">
        <v>0</v>
      </c>
      <c r="M29" s="54">
        <f>(N29*M28)/N28</f>
        <v>0.79339123740570827</v>
      </c>
      <c r="N29" s="55">
        <f>C29+J29+L29</f>
        <v>615350.61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ht="30" customHeight="1" x14ac:dyDescent="0.25">
      <c r="A30" s="56" t="s">
        <v>42</v>
      </c>
      <c r="B30" s="57">
        <f t="shared" ref="B30:M30" si="4">B28-B29</f>
        <v>-2.9752625408747235E-2</v>
      </c>
      <c r="C30" s="58">
        <f>C28-C29</f>
        <v>137168.80999999994</v>
      </c>
      <c r="D30" s="59">
        <f t="shared" si="4"/>
        <v>0</v>
      </c>
      <c r="E30" s="60">
        <f t="shared" si="4"/>
        <v>0</v>
      </c>
      <c r="F30" s="60">
        <f t="shared" si="4"/>
        <v>0</v>
      </c>
      <c r="G30" s="60">
        <f t="shared" si="4"/>
        <v>0</v>
      </c>
      <c r="H30" s="60">
        <f t="shared" si="4"/>
        <v>23076</v>
      </c>
      <c r="I30" s="61">
        <f>I28-I29</f>
        <v>2.975262540874726E-2</v>
      </c>
      <c r="J30" s="58">
        <f t="shared" si="4"/>
        <v>23076</v>
      </c>
      <c r="K30" s="62">
        <f t="shared" si="4"/>
        <v>0</v>
      </c>
      <c r="L30" s="58">
        <f t="shared" si="4"/>
        <v>0</v>
      </c>
      <c r="M30" s="63">
        <f t="shared" si="4"/>
        <v>0.20660876259429173</v>
      </c>
      <c r="N30" s="64">
        <f>N28-N29</f>
        <v>160244.80999999994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ht="15.75" customHeight="1" x14ac:dyDescent="0.25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25">
      <c r="A32" s="409"/>
      <c r="B32" s="65" t="s">
        <v>43</v>
      </c>
      <c r="C32" s="484" t="s">
        <v>378</v>
      </c>
      <c r="D32" s="485"/>
      <c r="E32" s="485"/>
      <c r="F32" s="65"/>
      <c r="G32" s="66"/>
      <c r="H32" s="66"/>
      <c r="I32" s="67"/>
      <c r="J32" s="484" t="s">
        <v>379</v>
      </c>
      <c r="K32" s="485"/>
      <c r="L32" s="485"/>
      <c r="M32" s="485"/>
      <c r="N32" s="48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</row>
    <row r="33" spans="1:31" ht="15.75" customHeight="1" x14ac:dyDescent="0.25">
      <c r="A33" s="5"/>
      <c r="B33" s="5"/>
      <c r="C33" s="5"/>
      <c r="D33" s="68" t="s">
        <v>44</v>
      </c>
      <c r="E33" s="5"/>
      <c r="F33" s="69"/>
      <c r="G33" s="490" t="s">
        <v>45</v>
      </c>
      <c r="H33" s="487"/>
      <c r="I33" s="13"/>
      <c r="J33" s="490" t="s">
        <v>46</v>
      </c>
      <c r="K33" s="487"/>
      <c r="L33" s="487"/>
      <c r="M33" s="487"/>
      <c r="N33" s="487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 x14ac:dyDescent="0.25">
      <c r="A34" s="1"/>
      <c r="B34" s="12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25">
      <c r="A35" s="1"/>
      <c r="B35" s="12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25">
      <c r="A36" s="1"/>
      <c r="B36" s="12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/>
    <row r="235" spans="1:26" ht="15.75" customHeight="1" x14ac:dyDescent="0.25"/>
    <row r="236" spans="1:26" ht="15.75" customHeight="1" x14ac:dyDescent="0.25"/>
    <row r="237" spans="1:26" ht="15.75" customHeight="1" x14ac:dyDescent="0.25"/>
    <row r="238" spans="1:26" ht="15.75" customHeight="1" x14ac:dyDescent="0.25"/>
    <row r="239" spans="1:26" ht="15.75" customHeight="1" x14ac:dyDescent="0.25"/>
    <row r="240" spans="1:26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8">
    <mergeCell ref="G33:H33"/>
    <mergeCell ref="J33:N33"/>
    <mergeCell ref="K23:L24"/>
    <mergeCell ref="M23:N24"/>
    <mergeCell ref="B20:N20"/>
    <mergeCell ref="A1:B1"/>
    <mergeCell ref="H2:J2"/>
    <mergeCell ref="H3:J3"/>
    <mergeCell ref="B18:N18"/>
    <mergeCell ref="B19:N19"/>
    <mergeCell ref="C12:G12"/>
    <mergeCell ref="C13:G13"/>
    <mergeCell ref="A23:A25"/>
    <mergeCell ref="B23:C24"/>
    <mergeCell ref="D23:J23"/>
    <mergeCell ref="I24:J24"/>
    <mergeCell ref="C32:E32"/>
    <mergeCell ref="J32:N32"/>
  </mergeCells>
  <pageMargins left="1.0900000000000001" right="0.70866141732283472" top="0.74803149606299213" bottom="0.57999999999999996" header="0" footer="0"/>
  <pageSetup paperSize="9" scale="4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G1017"/>
  <sheetViews>
    <sheetView tabSelected="1" workbookViewId="0">
      <selection activeCell="H194" sqref="H194"/>
    </sheetView>
  </sheetViews>
  <sheetFormatPr defaultColWidth="14.42578125" defaultRowHeight="15" customHeight="1" outlineLevelCol="1" x14ac:dyDescent="0.25"/>
  <cols>
    <col min="1" max="1" width="13.42578125" customWidth="1"/>
    <col min="2" max="2" width="10.42578125" customWidth="1"/>
    <col min="3" max="3" width="49" customWidth="1"/>
    <col min="4" max="4" width="12.5703125" customWidth="1"/>
    <col min="5" max="5" width="13.5703125" customWidth="1"/>
    <col min="6" max="6" width="13" customWidth="1"/>
    <col min="7" max="7" width="17.5703125" customWidth="1"/>
    <col min="8" max="8" width="11.85546875" style="440" customWidth="1"/>
    <col min="9" max="9" width="13" style="440" customWidth="1"/>
    <col min="10" max="10" width="17.5703125" customWidth="1"/>
    <col min="11" max="11" width="11.85546875" customWidth="1" outlineLevel="1"/>
    <col min="12" max="12" width="13" customWidth="1" outlineLevel="1"/>
    <col min="13" max="13" width="17.5703125" customWidth="1" outlineLevel="1"/>
    <col min="14" max="14" width="12.140625" customWidth="1" outlineLevel="1"/>
    <col min="15" max="15" width="13" customWidth="1" outlineLevel="1"/>
    <col min="16" max="16" width="16.5703125" customWidth="1" outlineLevel="1"/>
    <col min="17" max="17" width="12.140625" customWidth="1" outlineLevel="1"/>
    <col min="18" max="18" width="13" customWidth="1" outlineLevel="1"/>
    <col min="19" max="19" width="16.5703125" customWidth="1" outlineLevel="1"/>
    <col min="20" max="20" width="12.140625" customWidth="1" outlineLevel="1"/>
    <col min="21" max="21" width="13" customWidth="1" outlineLevel="1"/>
    <col min="22" max="22" width="16.5703125" customWidth="1" outlineLevel="1"/>
    <col min="23" max="24" width="16.5703125" customWidth="1"/>
    <col min="25" max="25" width="11" customWidth="1"/>
    <col min="26" max="26" width="11.85546875" customWidth="1"/>
    <col min="27" max="27" width="17.7109375" customWidth="1"/>
    <col min="28" max="28" width="14" customWidth="1"/>
    <col min="29" max="33" width="5.140625" customWidth="1"/>
  </cols>
  <sheetData>
    <row r="1" spans="1:33" ht="18" customHeight="1" x14ac:dyDescent="0.25">
      <c r="A1" s="329" t="s">
        <v>47</v>
      </c>
      <c r="B1" s="330"/>
      <c r="C1" s="330"/>
      <c r="D1" s="330"/>
      <c r="E1" s="330"/>
      <c r="F1" s="70"/>
      <c r="G1" s="70"/>
      <c r="H1" s="410"/>
      <c r="I1" s="41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1"/>
      <c r="X1" s="71"/>
      <c r="Y1" s="71"/>
      <c r="Z1" s="71"/>
      <c r="AA1" s="2"/>
      <c r="AB1" s="1"/>
      <c r="AC1" s="1"/>
      <c r="AD1" s="1"/>
      <c r="AE1" s="1"/>
      <c r="AF1" s="1"/>
      <c r="AG1" s="1"/>
    </row>
    <row r="2" spans="1:33" ht="18" customHeight="1" x14ac:dyDescent="0.25">
      <c r="A2" s="498" t="str">
        <f>Фінансування!A12</f>
        <v>Назва Грантоотримувача:</v>
      </c>
      <c r="B2" s="498"/>
      <c r="C2" s="496" t="s">
        <v>334</v>
      </c>
      <c r="D2" s="496"/>
      <c r="E2" s="496"/>
      <c r="F2" s="496"/>
      <c r="G2" s="496"/>
      <c r="H2" s="411"/>
      <c r="I2" s="411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5"/>
      <c r="X2" s="75"/>
      <c r="Y2" s="75"/>
      <c r="Z2" s="75"/>
      <c r="AA2" s="7"/>
      <c r="AB2" s="1"/>
      <c r="AC2" s="1"/>
      <c r="AD2" s="1"/>
      <c r="AE2" s="1"/>
      <c r="AF2" s="1"/>
      <c r="AG2" s="1"/>
    </row>
    <row r="3" spans="1:33" ht="18" customHeight="1" x14ac:dyDescent="0.25">
      <c r="A3" s="3" t="str">
        <f>Фінансування!A13</f>
        <v>Назва проєкту:</v>
      </c>
      <c r="B3" s="72"/>
      <c r="C3" s="496" t="s">
        <v>335</v>
      </c>
      <c r="D3" s="497"/>
      <c r="E3" s="497"/>
      <c r="F3" s="497"/>
      <c r="G3" s="497"/>
      <c r="H3" s="411"/>
      <c r="I3" s="411"/>
      <c r="J3" s="74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7"/>
      <c r="X3" s="77"/>
      <c r="Y3" s="77"/>
      <c r="Z3" s="77"/>
      <c r="AA3" s="7"/>
      <c r="AB3" s="1"/>
      <c r="AC3" s="1"/>
      <c r="AD3" s="1"/>
      <c r="AE3" s="1"/>
      <c r="AF3" s="1"/>
      <c r="AG3" s="1"/>
    </row>
    <row r="4" spans="1:33" ht="18" customHeight="1" x14ac:dyDescent="0.25">
      <c r="A4" s="3" t="str">
        <f>Фінансування!A14</f>
        <v>Дата початку проєкту:</v>
      </c>
      <c r="B4" s="1"/>
      <c r="C4" s="328" t="s">
        <v>306</v>
      </c>
      <c r="D4" s="1"/>
      <c r="E4" s="1"/>
      <c r="F4" s="1"/>
      <c r="G4" s="1"/>
      <c r="H4" s="412"/>
      <c r="I4" s="41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" customHeight="1" x14ac:dyDescent="0.25">
      <c r="A5" s="311" t="str">
        <f>Фінансування!A15</f>
        <v>Дата завершення проєкту:</v>
      </c>
      <c r="B5" s="331"/>
      <c r="C5" s="332" t="s">
        <v>376</v>
      </c>
      <c r="D5" s="1"/>
      <c r="E5" s="1"/>
      <c r="F5" s="1"/>
      <c r="G5" s="1"/>
      <c r="H5" s="412"/>
      <c r="I5" s="412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x14ac:dyDescent="0.25">
      <c r="A6" s="3"/>
      <c r="B6" s="72"/>
      <c r="C6" s="78"/>
      <c r="D6" s="73"/>
      <c r="E6" s="79"/>
      <c r="F6" s="79"/>
      <c r="G6" s="79"/>
      <c r="H6" s="413"/>
      <c r="I6" s="413"/>
      <c r="J6" s="79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1"/>
      <c r="X6" s="81"/>
      <c r="Y6" s="81"/>
      <c r="Z6" s="81"/>
      <c r="AA6" s="82"/>
      <c r="AB6" s="1"/>
      <c r="AC6" s="1"/>
      <c r="AD6" s="1"/>
      <c r="AE6" s="1"/>
      <c r="AF6" s="1"/>
      <c r="AG6" s="1"/>
    </row>
    <row r="7" spans="1:33" ht="26.25" customHeight="1" x14ac:dyDescent="0.25">
      <c r="A7" s="507" t="s">
        <v>48</v>
      </c>
      <c r="B7" s="508" t="s">
        <v>49</v>
      </c>
      <c r="C7" s="510" t="s">
        <v>50</v>
      </c>
      <c r="D7" s="512" t="s">
        <v>51</v>
      </c>
      <c r="E7" s="492" t="s">
        <v>52</v>
      </c>
      <c r="F7" s="481"/>
      <c r="G7" s="481"/>
      <c r="H7" s="481"/>
      <c r="I7" s="481"/>
      <c r="J7" s="482"/>
      <c r="K7" s="492" t="s">
        <v>53</v>
      </c>
      <c r="L7" s="481"/>
      <c r="M7" s="481"/>
      <c r="N7" s="481"/>
      <c r="O7" s="481"/>
      <c r="P7" s="482"/>
      <c r="Q7" s="492" t="s">
        <v>54</v>
      </c>
      <c r="R7" s="481"/>
      <c r="S7" s="481"/>
      <c r="T7" s="481"/>
      <c r="U7" s="481"/>
      <c r="V7" s="482"/>
      <c r="W7" s="493" t="s">
        <v>55</v>
      </c>
      <c r="X7" s="481"/>
      <c r="Y7" s="481"/>
      <c r="Z7" s="482"/>
      <c r="AA7" s="494" t="s">
        <v>56</v>
      </c>
      <c r="AB7" s="1"/>
      <c r="AC7" s="1"/>
      <c r="AD7" s="1"/>
      <c r="AE7" s="1"/>
      <c r="AF7" s="1"/>
      <c r="AG7" s="1"/>
    </row>
    <row r="8" spans="1:33" ht="42" customHeight="1" x14ac:dyDescent="0.25">
      <c r="A8" s="474"/>
      <c r="B8" s="509"/>
      <c r="C8" s="511"/>
      <c r="D8" s="513"/>
      <c r="E8" s="495" t="s">
        <v>57</v>
      </c>
      <c r="F8" s="481"/>
      <c r="G8" s="482"/>
      <c r="H8" s="495" t="s">
        <v>58</v>
      </c>
      <c r="I8" s="481"/>
      <c r="J8" s="482"/>
      <c r="K8" s="495" t="s">
        <v>57</v>
      </c>
      <c r="L8" s="481"/>
      <c r="M8" s="482"/>
      <c r="N8" s="495" t="s">
        <v>58</v>
      </c>
      <c r="O8" s="481"/>
      <c r="P8" s="482"/>
      <c r="Q8" s="495" t="s">
        <v>57</v>
      </c>
      <c r="R8" s="481"/>
      <c r="S8" s="482"/>
      <c r="T8" s="495" t="s">
        <v>58</v>
      </c>
      <c r="U8" s="481"/>
      <c r="V8" s="482"/>
      <c r="W8" s="494" t="s">
        <v>59</v>
      </c>
      <c r="X8" s="494" t="s">
        <v>60</v>
      </c>
      <c r="Y8" s="493" t="s">
        <v>61</v>
      </c>
      <c r="Z8" s="482"/>
      <c r="AA8" s="474"/>
      <c r="AB8" s="1"/>
      <c r="AC8" s="1"/>
      <c r="AD8" s="1"/>
      <c r="AE8" s="1"/>
      <c r="AF8" s="1"/>
      <c r="AG8" s="1"/>
    </row>
    <row r="9" spans="1:33" ht="45" customHeight="1" x14ac:dyDescent="0.25">
      <c r="A9" s="474"/>
      <c r="B9" s="509"/>
      <c r="C9" s="511"/>
      <c r="D9" s="513"/>
      <c r="E9" s="83" t="s">
        <v>62</v>
      </c>
      <c r="F9" s="84" t="s">
        <v>63</v>
      </c>
      <c r="G9" s="85" t="s">
        <v>64</v>
      </c>
      <c r="H9" s="414" t="s">
        <v>62</v>
      </c>
      <c r="I9" s="415" t="s">
        <v>63</v>
      </c>
      <c r="J9" s="85" t="s">
        <v>65</v>
      </c>
      <c r="K9" s="83" t="s">
        <v>62</v>
      </c>
      <c r="L9" s="84" t="s">
        <v>66</v>
      </c>
      <c r="M9" s="85" t="s">
        <v>67</v>
      </c>
      <c r="N9" s="83" t="s">
        <v>62</v>
      </c>
      <c r="O9" s="84" t="s">
        <v>66</v>
      </c>
      <c r="P9" s="85" t="s">
        <v>68</v>
      </c>
      <c r="Q9" s="83" t="s">
        <v>62</v>
      </c>
      <c r="R9" s="84" t="s">
        <v>66</v>
      </c>
      <c r="S9" s="85" t="s">
        <v>69</v>
      </c>
      <c r="T9" s="83" t="s">
        <v>62</v>
      </c>
      <c r="U9" s="84" t="s">
        <v>66</v>
      </c>
      <c r="V9" s="85" t="s">
        <v>70</v>
      </c>
      <c r="W9" s="475"/>
      <c r="X9" s="475"/>
      <c r="Y9" s="86" t="s">
        <v>71</v>
      </c>
      <c r="Z9" s="87" t="s">
        <v>22</v>
      </c>
      <c r="AA9" s="475"/>
      <c r="AB9" s="1"/>
      <c r="AC9" s="1"/>
      <c r="AD9" s="1"/>
      <c r="AE9" s="1"/>
      <c r="AF9" s="1"/>
      <c r="AG9" s="1"/>
    </row>
    <row r="10" spans="1:33" ht="24.75" customHeight="1" x14ac:dyDescent="0.25">
      <c r="A10" s="88">
        <v>1</v>
      </c>
      <c r="B10" s="88">
        <v>2</v>
      </c>
      <c r="C10" s="89">
        <v>3</v>
      </c>
      <c r="D10" s="89">
        <v>4</v>
      </c>
      <c r="E10" s="90">
        <v>5</v>
      </c>
      <c r="F10" s="90">
        <v>6</v>
      </c>
      <c r="G10" s="90">
        <v>7</v>
      </c>
      <c r="H10" s="441">
        <v>8</v>
      </c>
      <c r="I10" s="441">
        <v>9</v>
      </c>
      <c r="J10" s="90">
        <v>10</v>
      </c>
      <c r="K10" s="90">
        <v>11</v>
      </c>
      <c r="L10" s="90">
        <v>12</v>
      </c>
      <c r="M10" s="90">
        <v>13</v>
      </c>
      <c r="N10" s="90">
        <v>14</v>
      </c>
      <c r="O10" s="90">
        <v>15</v>
      </c>
      <c r="P10" s="90">
        <v>16</v>
      </c>
      <c r="Q10" s="90">
        <v>17</v>
      </c>
      <c r="R10" s="90">
        <v>18</v>
      </c>
      <c r="S10" s="90">
        <v>19</v>
      </c>
      <c r="T10" s="90">
        <v>20</v>
      </c>
      <c r="U10" s="90">
        <v>21</v>
      </c>
      <c r="V10" s="90">
        <v>22</v>
      </c>
      <c r="W10" s="90">
        <v>23</v>
      </c>
      <c r="X10" s="90">
        <v>24</v>
      </c>
      <c r="Y10" s="90">
        <v>25</v>
      </c>
      <c r="Z10" s="90">
        <v>26</v>
      </c>
      <c r="AA10" s="91">
        <v>27</v>
      </c>
      <c r="AB10" s="1"/>
      <c r="AC10" s="1"/>
      <c r="AD10" s="1"/>
      <c r="AE10" s="1"/>
      <c r="AF10" s="1"/>
      <c r="AG10" s="1"/>
    </row>
    <row r="11" spans="1:33" ht="23.25" customHeight="1" x14ac:dyDescent="0.25">
      <c r="A11" s="92" t="s">
        <v>72</v>
      </c>
      <c r="B11" s="93"/>
      <c r="C11" s="94" t="s">
        <v>73</v>
      </c>
      <c r="D11" s="95"/>
      <c r="E11" s="96"/>
      <c r="F11" s="96"/>
      <c r="G11" s="96"/>
      <c r="H11" s="442"/>
      <c r="I11" s="442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7"/>
      <c r="X11" s="97"/>
      <c r="Y11" s="97"/>
      <c r="Z11" s="97"/>
      <c r="AA11" s="98"/>
      <c r="AB11" s="99"/>
      <c r="AC11" s="99"/>
      <c r="AD11" s="99"/>
      <c r="AE11" s="99"/>
      <c r="AF11" s="99"/>
      <c r="AG11" s="99"/>
    </row>
    <row r="12" spans="1:33" ht="30" customHeight="1" x14ac:dyDescent="0.25">
      <c r="A12" s="100" t="s">
        <v>74</v>
      </c>
      <c r="B12" s="101">
        <v>1</v>
      </c>
      <c r="C12" s="102" t="s">
        <v>75</v>
      </c>
      <c r="D12" s="103"/>
      <c r="E12" s="104"/>
      <c r="F12" s="104"/>
      <c r="G12" s="104"/>
      <c r="H12" s="443"/>
      <c r="I12" s="443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5"/>
      <c r="X12" s="105"/>
      <c r="Y12" s="105"/>
      <c r="Z12" s="105"/>
      <c r="AA12" s="106"/>
      <c r="AB12" s="6"/>
      <c r="AC12" s="7"/>
      <c r="AD12" s="7"/>
      <c r="AE12" s="7"/>
      <c r="AF12" s="7"/>
      <c r="AG12" s="7"/>
    </row>
    <row r="13" spans="1:33" ht="44.1" customHeight="1" x14ac:dyDescent="0.25">
      <c r="A13" s="107" t="s">
        <v>76</v>
      </c>
      <c r="B13" s="108" t="s">
        <v>77</v>
      </c>
      <c r="C13" s="109" t="s">
        <v>78</v>
      </c>
      <c r="D13" s="110"/>
      <c r="E13" s="111">
        <f>SUM(E14:E22)</f>
        <v>30</v>
      </c>
      <c r="F13" s="112"/>
      <c r="G13" s="113">
        <f>SUM(G14:G22)+G23+G24+G25</f>
        <v>258343</v>
      </c>
      <c r="H13" s="444">
        <f t="shared" ref="H13" si="0">SUM(H14:H22)</f>
        <v>30</v>
      </c>
      <c r="I13" s="445"/>
      <c r="J13" s="113">
        <f>SUM(J14:J22)+J23+J24+J25</f>
        <v>258343</v>
      </c>
      <c r="K13" s="111">
        <f t="shared" ref="K13" si="1">SUM(K14:K22)</f>
        <v>0</v>
      </c>
      <c r="L13" s="112"/>
      <c r="M13" s="113">
        <f t="shared" ref="M13:N13" si="2">SUM(M14:M22)</f>
        <v>0</v>
      </c>
      <c r="N13" s="111">
        <f t="shared" si="2"/>
        <v>0</v>
      </c>
      <c r="O13" s="112"/>
      <c r="P13" s="113">
        <f t="shared" ref="P13:Q13" si="3">SUM(P14:P22)</f>
        <v>0</v>
      </c>
      <c r="Q13" s="111">
        <f t="shared" si="3"/>
        <v>0</v>
      </c>
      <c r="R13" s="112"/>
      <c r="S13" s="113">
        <f t="shared" ref="S13:T13" si="4">SUM(S14:S22)</f>
        <v>0</v>
      </c>
      <c r="T13" s="111">
        <f t="shared" si="4"/>
        <v>0</v>
      </c>
      <c r="U13" s="112"/>
      <c r="V13" s="113">
        <f t="shared" ref="V13" si="5">SUM(V14:V22)</f>
        <v>0</v>
      </c>
      <c r="W13" s="113">
        <f>SUM(W14:W22)+W23+W24+W25</f>
        <v>258343</v>
      </c>
      <c r="X13" s="113">
        <f>SUM(X14:X22)+X23+X24+X25</f>
        <v>258343</v>
      </c>
      <c r="Y13" s="114">
        <f>W13-X13</f>
        <v>0</v>
      </c>
      <c r="Z13" s="115">
        <f t="shared" ref="Z13:Z42" si="6">Y13/W13</f>
        <v>0</v>
      </c>
      <c r="AA13" s="116"/>
      <c r="AB13" s="117"/>
      <c r="AC13" s="117"/>
      <c r="AD13" s="117"/>
      <c r="AE13" s="117"/>
      <c r="AF13" s="117"/>
      <c r="AG13" s="117"/>
    </row>
    <row r="14" spans="1:33" ht="30" customHeight="1" x14ac:dyDescent="0.25">
      <c r="A14" s="118" t="s">
        <v>79</v>
      </c>
      <c r="B14" s="119" t="s">
        <v>80</v>
      </c>
      <c r="C14" s="363" t="s">
        <v>322</v>
      </c>
      <c r="D14" s="121" t="s">
        <v>82</v>
      </c>
      <c r="E14" s="122">
        <v>5</v>
      </c>
      <c r="F14" s="123">
        <v>9000</v>
      </c>
      <c r="G14" s="124">
        <f t="shared" ref="G14:G15" si="7">E14*F14</f>
        <v>45000</v>
      </c>
      <c r="H14" s="418">
        <v>5</v>
      </c>
      <c r="I14" s="419">
        <f>F14</f>
        <v>9000</v>
      </c>
      <c r="J14" s="124">
        <f t="shared" ref="J14:J25" si="8">H14*I14</f>
        <v>45000</v>
      </c>
      <c r="K14" s="122"/>
      <c r="L14" s="123"/>
      <c r="M14" s="124">
        <f t="shared" ref="M14:M22" si="9">K14*L14</f>
        <v>0</v>
      </c>
      <c r="N14" s="122"/>
      <c r="O14" s="123"/>
      <c r="P14" s="124">
        <f t="shared" ref="P14:P22" si="10">N14*O14</f>
        <v>0</v>
      </c>
      <c r="Q14" s="122"/>
      <c r="R14" s="123"/>
      <c r="S14" s="124">
        <f t="shared" ref="S14:S22" si="11">Q14*R14</f>
        <v>0</v>
      </c>
      <c r="T14" s="122"/>
      <c r="U14" s="123"/>
      <c r="V14" s="124">
        <f t="shared" ref="V14:V22" si="12">T14*U14</f>
        <v>0</v>
      </c>
      <c r="W14" s="125">
        <f>G14+M14+S14</f>
        <v>45000</v>
      </c>
      <c r="X14" s="126">
        <f>J14+P14+V14</f>
        <v>45000</v>
      </c>
      <c r="Y14" s="126">
        <f t="shared" ref="Y14:Y42" si="13">W14-X14</f>
        <v>0</v>
      </c>
      <c r="Z14" s="127">
        <f t="shared" si="6"/>
        <v>0</v>
      </c>
      <c r="AA14" s="128"/>
      <c r="AB14" s="129"/>
      <c r="AC14" s="130"/>
      <c r="AD14" s="130"/>
      <c r="AE14" s="130"/>
      <c r="AF14" s="130"/>
      <c r="AG14" s="130"/>
    </row>
    <row r="15" spans="1:33" ht="42.6" customHeight="1" x14ac:dyDescent="0.25">
      <c r="A15" s="118" t="s">
        <v>79</v>
      </c>
      <c r="B15" s="119" t="s">
        <v>83</v>
      </c>
      <c r="C15" s="363" t="s">
        <v>323</v>
      </c>
      <c r="D15" s="121" t="s">
        <v>82</v>
      </c>
      <c r="E15" s="122">
        <v>5</v>
      </c>
      <c r="F15" s="123">
        <v>9000</v>
      </c>
      <c r="G15" s="124">
        <f t="shared" si="7"/>
        <v>45000</v>
      </c>
      <c r="H15" s="418">
        <v>5</v>
      </c>
      <c r="I15" s="419">
        <f t="shared" ref="I15:I25" si="14">F15</f>
        <v>9000</v>
      </c>
      <c r="J15" s="124">
        <f t="shared" si="8"/>
        <v>45000</v>
      </c>
      <c r="K15" s="122"/>
      <c r="L15" s="123"/>
      <c r="M15" s="124">
        <f t="shared" si="9"/>
        <v>0</v>
      </c>
      <c r="N15" s="122"/>
      <c r="O15" s="123"/>
      <c r="P15" s="124">
        <f t="shared" si="10"/>
        <v>0</v>
      </c>
      <c r="Q15" s="122"/>
      <c r="R15" s="123"/>
      <c r="S15" s="124">
        <f t="shared" si="11"/>
        <v>0</v>
      </c>
      <c r="T15" s="122"/>
      <c r="U15" s="123"/>
      <c r="V15" s="124">
        <f t="shared" si="12"/>
        <v>0</v>
      </c>
      <c r="W15" s="125">
        <f t="shared" ref="W15:W25" si="15">G15+M15+S15</f>
        <v>45000</v>
      </c>
      <c r="X15" s="126">
        <f t="shared" ref="X15:X25" si="16">J15+P15+V15</f>
        <v>45000</v>
      </c>
      <c r="Y15" s="126">
        <f t="shared" si="13"/>
        <v>0</v>
      </c>
      <c r="Z15" s="127">
        <f t="shared" si="6"/>
        <v>0</v>
      </c>
      <c r="AA15" s="128"/>
      <c r="AB15" s="130"/>
      <c r="AC15" s="130"/>
      <c r="AD15" s="130"/>
      <c r="AE15" s="130"/>
      <c r="AF15" s="130"/>
      <c r="AG15" s="130"/>
    </row>
    <row r="16" spans="1:33" s="327" customFormat="1" ht="42.6" customHeight="1" x14ac:dyDescent="0.25">
      <c r="A16" s="131" t="s">
        <v>79</v>
      </c>
      <c r="B16" s="132" t="s">
        <v>84</v>
      </c>
      <c r="C16" s="363" t="s">
        <v>324</v>
      </c>
      <c r="D16" s="133" t="s">
        <v>82</v>
      </c>
      <c r="E16" s="134">
        <v>2</v>
      </c>
      <c r="F16" s="135">
        <v>13500</v>
      </c>
      <c r="G16" s="136">
        <f t="shared" ref="G16:G21" si="17">E16*F16</f>
        <v>27000</v>
      </c>
      <c r="H16" s="418">
        <f t="shared" ref="H16:H25" si="18">E16</f>
        <v>2</v>
      </c>
      <c r="I16" s="419">
        <f t="shared" si="14"/>
        <v>13500</v>
      </c>
      <c r="J16" s="136">
        <f t="shared" si="8"/>
        <v>27000</v>
      </c>
      <c r="K16" s="134"/>
      <c r="L16" s="135"/>
      <c r="M16" s="136"/>
      <c r="N16" s="134"/>
      <c r="O16" s="135"/>
      <c r="P16" s="136"/>
      <c r="Q16" s="134"/>
      <c r="R16" s="123"/>
      <c r="S16" s="136"/>
      <c r="T16" s="134"/>
      <c r="U16" s="123"/>
      <c r="V16" s="136"/>
      <c r="W16" s="125">
        <f t="shared" si="15"/>
        <v>27000</v>
      </c>
      <c r="X16" s="126">
        <f t="shared" si="16"/>
        <v>27000</v>
      </c>
      <c r="Y16" s="126">
        <f t="shared" si="13"/>
        <v>0</v>
      </c>
      <c r="Z16" s="127">
        <f t="shared" si="6"/>
        <v>0</v>
      </c>
      <c r="AA16" s="138"/>
      <c r="AB16" s="130"/>
      <c r="AC16" s="130"/>
      <c r="AD16" s="130"/>
      <c r="AE16" s="130"/>
      <c r="AF16" s="130"/>
      <c r="AG16" s="130"/>
    </row>
    <row r="17" spans="1:33" s="327" customFormat="1" ht="42.6" customHeight="1" x14ac:dyDescent="0.25">
      <c r="A17" s="333" t="s">
        <v>79</v>
      </c>
      <c r="B17" s="334" t="s">
        <v>307</v>
      </c>
      <c r="C17" s="363" t="s">
        <v>325</v>
      </c>
      <c r="D17" s="335" t="s">
        <v>82</v>
      </c>
      <c r="E17" s="336">
        <v>5</v>
      </c>
      <c r="F17" s="337">
        <v>6200</v>
      </c>
      <c r="G17" s="338">
        <f t="shared" si="17"/>
        <v>31000</v>
      </c>
      <c r="H17" s="418">
        <v>5</v>
      </c>
      <c r="I17" s="419">
        <f t="shared" si="14"/>
        <v>6200</v>
      </c>
      <c r="J17" s="136">
        <f t="shared" si="8"/>
        <v>31000</v>
      </c>
      <c r="K17" s="134"/>
      <c r="L17" s="135"/>
      <c r="M17" s="136"/>
      <c r="N17" s="134"/>
      <c r="O17" s="135"/>
      <c r="P17" s="136"/>
      <c r="Q17" s="134"/>
      <c r="R17" s="123"/>
      <c r="S17" s="136"/>
      <c r="T17" s="134"/>
      <c r="U17" s="123"/>
      <c r="V17" s="136"/>
      <c r="W17" s="125">
        <f t="shared" si="15"/>
        <v>31000</v>
      </c>
      <c r="X17" s="126">
        <f t="shared" si="16"/>
        <v>31000</v>
      </c>
      <c r="Y17" s="126">
        <f t="shared" si="13"/>
        <v>0</v>
      </c>
      <c r="Z17" s="127">
        <f t="shared" si="6"/>
        <v>0</v>
      </c>
      <c r="AA17" s="138"/>
      <c r="AB17" s="130"/>
      <c r="AC17" s="130"/>
      <c r="AD17" s="130"/>
      <c r="AE17" s="130"/>
      <c r="AF17" s="130"/>
      <c r="AG17" s="130"/>
    </row>
    <row r="18" spans="1:33" s="327" customFormat="1" ht="42.6" customHeight="1" x14ac:dyDescent="0.25">
      <c r="A18" s="333" t="s">
        <v>79</v>
      </c>
      <c r="B18" s="334" t="s">
        <v>308</v>
      </c>
      <c r="C18" s="363" t="s">
        <v>326</v>
      </c>
      <c r="D18" s="335" t="s">
        <v>82</v>
      </c>
      <c r="E18" s="336">
        <v>5</v>
      </c>
      <c r="F18" s="337">
        <v>6200</v>
      </c>
      <c r="G18" s="338">
        <f t="shared" si="17"/>
        <v>31000</v>
      </c>
      <c r="H18" s="418">
        <v>5</v>
      </c>
      <c r="I18" s="419">
        <f t="shared" si="14"/>
        <v>6200</v>
      </c>
      <c r="J18" s="136">
        <f t="shared" si="8"/>
        <v>31000</v>
      </c>
      <c r="K18" s="134"/>
      <c r="L18" s="135"/>
      <c r="M18" s="136"/>
      <c r="N18" s="134"/>
      <c r="O18" s="135"/>
      <c r="P18" s="136"/>
      <c r="Q18" s="134"/>
      <c r="R18" s="123"/>
      <c r="S18" s="136"/>
      <c r="T18" s="134"/>
      <c r="U18" s="123"/>
      <c r="V18" s="136"/>
      <c r="W18" s="125">
        <f t="shared" si="15"/>
        <v>31000</v>
      </c>
      <c r="X18" s="126">
        <f t="shared" si="16"/>
        <v>31000</v>
      </c>
      <c r="Y18" s="126">
        <f t="shared" si="13"/>
        <v>0</v>
      </c>
      <c r="Z18" s="127">
        <f t="shared" si="6"/>
        <v>0</v>
      </c>
      <c r="AA18" s="138"/>
      <c r="AB18" s="130"/>
      <c r="AC18" s="130"/>
      <c r="AD18" s="130"/>
      <c r="AE18" s="130"/>
      <c r="AF18" s="130"/>
      <c r="AG18" s="130"/>
    </row>
    <row r="19" spans="1:33" s="327" customFormat="1" ht="42.6" customHeight="1" x14ac:dyDescent="0.25">
      <c r="A19" s="333" t="s">
        <v>79</v>
      </c>
      <c r="B19" s="334" t="s">
        <v>309</v>
      </c>
      <c r="C19" s="363" t="s">
        <v>327</v>
      </c>
      <c r="D19" s="335" t="s">
        <v>82</v>
      </c>
      <c r="E19" s="336">
        <v>2</v>
      </c>
      <c r="F19" s="339">
        <v>5000</v>
      </c>
      <c r="G19" s="338">
        <f t="shared" si="17"/>
        <v>10000</v>
      </c>
      <c r="H19" s="418">
        <f t="shared" si="18"/>
        <v>2</v>
      </c>
      <c r="I19" s="419">
        <f t="shared" si="14"/>
        <v>5000</v>
      </c>
      <c r="J19" s="136">
        <f t="shared" si="8"/>
        <v>10000</v>
      </c>
      <c r="K19" s="134"/>
      <c r="L19" s="135"/>
      <c r="M19" s="136"/>
      <c r="N19" s="134"/>
      <c r="O19" s="135"/>
      <c r="P19" s="136"/>
      <c r="Q19" s="134"/>
      <c r="R19" s="123"/>
      <c r="S19" s="136"/>
      <c r="T19" s="134"/>
      <c r="U19" s="123"/>
      <c r="V19" s="136"/>
      <c r="W19" s="125">
        <f t="shared" si="15"/>
        <v>10000</v>
      </c>
      <c r="X19" s="126">
        <f t="shared" si="16"/>
        <v>10000</v>
      </c>
      <c r="Y19" s="126">
        <f t="shared" si="13"/>
        <v>0</v>
      </c>
      <c r="Z19" s="127">
        <f t="shared" si="6"/>
        <v>0</v>
      </c>
      <c r="AA19" s="138"/>
      <c r="AB19" s="130"/>
      <c r="AC19" s="130"/>
      <c r="AD19" s="130"/>
      <c r="AE19" s="130"/>
      <c r="AF19" s="130"/>
      <c r="AG19" s="130"/>
    </row>
    <row r="20" spans="1:33" s="327" customFormat="1" ht="42.6" customHeight="1" x14ac:dyDescent="0.25">
      <c r="A20" s="333" t="s">
        <v>79</v>
      </c>
      <c r="B20" s="334" t="s">
        <v>310</v>
      </c>
      <c r="C20" s="363" t="s">
        <v>328</v>
      </c>
      <c r="D20" s="335" t="s">
        <v>82</v>
      </c>
      <c r="E20" s="336">
        <v>2</v>
      </c>
      <c r="F20" s="339">
        <v>5000</v>
      </c>
      <c r="G20" s="338">
        <f t="shared" si="17"/>
        <v>10000</v>
      </c>
      <c r="H20" s="418">
        <f t="shared" si="18"/>
        <v>2</v>
      </c>
      <c r="I20" s="419">
        <f t="shared" si="14"/>
        <v>5000</v>
      </c>
      <c r="J20" s="136">
        <f t="shared" si="8"/>
        <v>10000</v>
      </c>
      <c r="K20" s="134"/>
      <c r="L20" s="135"/>
      <c r="M20" s="136"/>
      <c r="N20" s="134"/>
      <c r="O20" s="135"/>
      <c r="P20" s="136"/>
      <c r="Q20" s="134"/>
      <c r="R20" s="123"/>
      <c r="S20" s="136"/>
      <c r="T20" s="134"/>
      <c r="U20" s="123"/>
      <c r="V20" s="136"/>
      <c r="W20" s="125">
        <f t="shared" si="15"/>
        <v>10000</v>
      </c>
      <c r="X20" s="126">
        <f t="shared" si="16"/>
        <v>10000</v>
      </c>
      <c r="Y20" s="126">
        <f t="shared" si="13"/>
        <v>0</v>
      </c>
      <c r="Z20" s="127">
        <f t="shared" si="6"/>
        <v>0</v>
      </c>
      <c r="AA20" s="138"/>
      <c r="AB20" s="130"/>
      <c r="AC20" s="130"/>
      <c r="AD20" s="130"/>
      <c r="AE20" s="130"/>
      <c r="AF20" s="130"/>
      <c r="AG20" s="130"/>
    </row>
    <row r="21" spans="1:33" s="327" customFormat="1" ht="42.6" customHeight="1" x14ac:dyDescent="0.25">
      <c r="A21" s="333" t="s">
        <v>79</v>
      </c>
      <c r="B21" s="334" t="s">
        <v>311</v>
      </c>
      <c r="C21" s="374" t="s">
        <v>329</v>
      </c>
      <c r="D21" s="335" t="s">
        <v>82</v>
      </c>
      <c r="E21" s="336">
        <v>1</v>
      </c>
      <c r="F21" s="339">
        <v>2732</v>
      </c>
      <c r="G21" s="340">
        <f t="shared" si="17"/>
        <v>2732</v>
      </c>
      <c r="H21" s="418">
        <f t="shared" si="18"/>
        <v>1</v>
      </c>
      <c r="I21" s="419">
        <f t="shared" si="14"/>
        <v>2732</v>
      </c>
      <c r="J21" s="136">
        <f t="shared" si="8"/>
        <v>2732</v>
      </c>
      <c r="K21" s="134"/>
      <c r="L21" s="135"/>
      <c r="M21" s="136"/>
      <c r="N21" s="134"/>
      <c r="O21" s="135"/>
      <c r="P21" s="136"/>
      <c r="Q21" s="134"/>
      <c r="R21" s="135"/>
      <c r="S21" s="136"/>
      <c r="T21" s="134"/>
      <c r="U21" s="135"/>
      <c r="V21" s="136"/>
      <c r="W21" s="137">
        <f t="shared" si="15"/>
        <v>2732</v>
      </c>
      <c r="X21" s="397">
        <f t="shared" si="16"/>
        <v>2732</v>
      </c>
      <c r="Y21" s="397">
        <f t="shared" si="13"/>
        <v>0</v>
      </c>
      <c r="Z21" s="398">
        <f t="shared" si="6"/>
        <v>0</v>
      </c>
      <c r="AA21" s="138"/>
      <c r="AB21" s="130"/>
      <c r="AC21" s="130"/>
      <c r="AD21" s="130"/>
      <c r="AE21" s="130"/>
      <c r="AF21" s="130"/>
      <c r="AG21" s="130"/>
    </row>
    <row r="22" spans="1:33" ht="42" customHeight="1" x14ac:dyDescent="0.25">
      <c r="A22" s="400" t="s">
        <v>79</v>
      </c>
      <c r="B22" s="401" t="s">
        <v>312</v>
      </c>
      <c r="C22" s="389" t="s">
        <v>330</v>
      </c>
      <c r="D22" s="402" t="s">
        <v>82</v>
      </c>
      <c r="E22" s="403">
        <v>3</v>
      </c>
      <c r="F22" s="403">
        <v>5567</v>
      </c>
      <c r="G22" s="403">
        <f>E22*F22</f>
        <v>16701</v>
      </c>
      <c r="H22" s="418">
        <f t="shared" si="18"/>
        <v>3</v>
      </c>
      <c r="I22" s="419">
        <f t="shared" si="14"/>
        <v>5567</v>
      </c>
      <c r="J22" s="404">
        <f t="shared" si="8"/>
        <v>16701</v>
      </c>
      <c r="K22" s="404"/>
      <c r="L22" s="404"/>
      <c r="M22" s="404">
        <f t="shared" si="9"/>
        <v>0</v>
      </c>
      <c r="N22" s="404"/>
      <c r="O22" s="404"/>
      <c r="P22" s="404">
        <f t="shared" si="10"/>
        <v>0</v>
      </c>
      <c r="Q22" s="404"/>
      <c r="R22" s="404"/>
      <c r="S22" s="404">
        <f t="shared" si="11"/>
        <v>0</v>
      </c>
      <c r="T22" s="404"/>
      <c r="U22" s="404"/>
      <c r="V22" s="404">
        <f t="shared" si="12"/>
        <v>0</v>
      </c>
      <c r="W22" s="405">
        <f t="shared" si="15"/>
        <v>16701</v>
      </c>
      <c r="X22" s="405">
        <f t="shared" si="16"/>
        <v>16701</v>
      </c>
      <c r="Y22" s="405">
        <f t="shared" si="13"/>
        <v>0</v>
      </c>
      <c r="Z22" s="406">
        <f t="shared" si="6"/>
        <v>0</v>
      </c>
      <c r="AA22" s="407"/>
      <c r="AB22" s="130"/>
      <c r="AC22" s="130"/>
      <c r="AD22" s="130"/>
      <c r="AE22" s="130"/>
      <c r="AF22" s="130"/>
      <c r="AG22" s="130"/>
    </row>
    <row r="23" spans="1:33" s="362" customFormat="1" ht="30" customHeight="1" x14ac:dyDescent="0.25">
      <c r="A23" s="400" t="s">
        <v>79</v>
      </c>
      <c r="B23" s="401" t="s">
        <v>387</v>
      </c>
      <c r="C23" s="389" t="s">
        <v>331</v>
      </c>
      <c r="D23" s="402" t="s">
        <v>82</v>
      </c>
      <c r="E23" s="403">
        <v>2</v>
      </c>
      <c r="F23" s="403">
        <v>3455</v>
      </c>
      <c r="G23" s="403">
        <f t="shared" ref="G23:G25" si="19">E23*F23</f>
        <v>6910</v>
      </c>
      <c r="H23" s="418">
        <f t="shared" si="18"/>
        <v>2</v>
      </c>
      <c r="I23" s="419">
        <f t="shared" si="14"/>
        <v>3455</v>
      </c>
      <c r="J23" s="404">
        <f t="shared" si="8"/>
        <v>6910</v>
      </c>
      <c r="K23" s="404"/>
      <c r="L23" s="404"/>
      <c r="M23" s="404"/>
      <c r="N23" s="404"/>
      <c r="O23" s="404"/>
      <c r="P23" s="404"/>
      <c r="Q23" s="404"/>
      <c r="R23" s="404"/>
      <c r="S23" s="404"/>
      <c r="T23" s="404"/>
      <c r="U23" s="404"/>
      <c r="V23" s="404"/>
      <c r="W23" s="405">
        <f t="shared" si="15"/>
        <v>6910</v>
      </c>
      <c r="X23" s="405">
        <f t="shared" si="16"/>
        <v>6910</v>
      </c>
      <c r="Y23" s="405">
        <f t="shared" si="13"/>
        <v>0</v>
      </c>
      <c r="Z23" s="406">
        <f t="shared" si="6"/>
        <v>0</v>
      </c>
      <c r="AA23" s="407"/>
      <c r="AB23" s="130"/>
      <c r="AC23" s="130"/>
      <c r="AD23" s="130"/>
      <c r="AE23" s="130"/>
      <c r="AF23" s="130"/>
      <c r="AG23" s="130"/>
    </row>
    <row r="24" spans="1:33" s="362" customFormat="1" ht="17.100000000000001" customHeight="1" x14ac:dyDescent="0.25">
      <c r="A24" s="400" t="s">
        <v>79</v>
      </c>
      <c r="B24" s="401" t="s">
        <v>388</v>
      </c>
      <c r="C24" s="389" t="s">
        <v>332</v>
      </c>
      <c r="D24" s="402" t="s">
        <v>82</v>
      </c>
      <c r="E24" s="403">
        <v>3</v>
      </c>
      <c r="F24" s="403">
        <v>6000</v>
      </c>
      <c r="G24" s="403">
        <f t="shared" si="19"/>
        <v>18000</v>
      </c>
      <c r="H24" s="418">
        <f t="shared" si="18"/>
        <v>3</v>
      </c>
      <c r="I24" s="419">
        <f t="shared" si="14"/>
        <v>6000</v>
      </c>
      <c r="J24" s="404">
        <f t="shared" si="8"/>
        <v>18000</v>
      </c>
      <c r="K24" s="404"/>
      <c r="L24" s="404"/>
      <c r="M24" s="404"/>
      <c r="N24" s="404"/>
      <c r="O24" s="404"/>
      <c r="P24" s="404"/>
      <c r="Q24" s="404"/>
      <c r="R24" s="404"/>
      <c r="S24" s="404"/>
      <c r="T24" s="404"/>
      <c r="U24" s="404"/>
      <c r="V24" s="404"/>
      <c r="W24" s="405">
        <f t="shared" si="15"/>
        <v>18000</v>
      </c>
      <c r="X24" s="405">
        <f t="shared" si="16"/>
        <v>18000</v>
      </c>
      <c r="Y24" s="405">
        <f t="shared" si="13"/>
        <v>0</v>
      </c>
      <c r="Z24" s="406">
        <f t="shared" si="6"/>
        <v>0</v>
      </c>
      <c r="AA24" s="407"/>
      <c r="AB24" s="130"/>
      <c r="AC24" s="130"/>
      <c r="AD24" s="130"/>
      <c r="AE24" s="130"/>
      <c r="AF24" s="130"/>
      <c r="AG24" s="130"/>
    </row>
    <row r="25" spans="1:33" s="362" customFormat="1" ht="39.6" customHeight="1" thickBot="1" x14ac:dyDescent="0.3">
      <c r="A25" s="400" t="s">
        <v>79</v>
      </c>
      <c r="B25" s="401" t="s">
        <v>389</v>
      </c>
      <c r="C25" s="399" t="s">
        <v>333</v>
      </c>
      <c r="D25" s="402" t="s">
        <v>82</v>
      </c>
      <c r="E25" s="390">
        <v>3</v>
      </c>
      <c r="F25" s="391">
        <v>5000</v>
      </c>
      <c r="G25" s="403">
        <f t="shared" si="19"/>
        <v>15000</v>
      </c>
      <c r="H25" s="418">
        <f t="shared" si="18"/>
        <v>3</v>
      </c>
      <c r="I25" s="419">
        <f t="shared" si="14"/>
        <v>5000</v>
      </c>
      <c r="J25" s="404">
        <f t="shared" si="8"/>
        <v>15000</v>
      </c>
      <c r="K25" s="392"/>
      <c r="L25" s="393"/>
      <c r="M25" s="394"/>
      <c r="N25" s="392"/>
      <c r="O25" s="393"/>
      <c r="P25" s="394"/>
      <c r="Q25" s="392"/>
      <c r="R25" s="395"/>
      <c r="S25" s="394"/>
      <c r="T25" s="392"/>
      <c r="U25" s="395"/>
      <c r="V25" s="394"/>
      <c r="W25" s="405">
        <f t="shared" si="15"/>
        <v>15000</v>
      </c>
      <c r="X25" s="405">
        <f t="shared" si="16"/>
        <v>15000</v>
      </c>
      <c r="Y25" s="405">
        <f t="shared" si="13"/>
        <v>0</v>
      </c>
      <c r="Z25" s="406">
        <f t="shared" si="6"/>
        <v>0</v>
      </c>
      <c r="AA25" s="396"/>
      <c r="AB25" s="130"/>
      <c r="AC25" s="130"/>
      <c r="AD25" s="130"/>
      <c r="AE25" s="130"/>
      <c r="AF25" s="130"/>
      <c r="AG25" s="130"/>
    </row>
    <row r="26" spans="1:33" ht="30" customHeight="1" x14ac:dyDescent="0.25">
      <c r="A26" s="107" t="s">
        <v>76</v>
      </c>
      <c r="B26" s="108" t="s">
        <v>85</v>
      </c>
      <c r="C26" s="139" t="s">
        <v>86</v>
      </c>
      <c r="D26" s="140"/>
      <c r="E26" s="141">
        <f>SUM(E27:E29)</f>
        <v>0</v>
      </c>
      <c r="F26" s="142"/>
      <c r="G26" s="143">
        <f t="shared" ref="G26:H26" si="20">SUM(G27:G29)</f>
        <v>0</v>
      </c>
      <c r="H26" s="446">
        <f t="shared" si="20"/>
        <v>0</v>
      </c>
      <c r="I26" s="447"/>
      <c r="J26" s="143">
        <f t="shared" ref="J26:K26" si="21">SUM(J27:J29)</f>
        <v>0</v>
      </c>
      <c r="K26" s="141">
        <f t="shared" si="21"/>
        <v>0</v>
      </c>
      <c r="L26" s="142"/>
      <c r="M26" s="143">
        <f t="shared" ref="M26:N26" si="22">SUM(M27:M29)</f>
        <v>0</v>
      </c>
      <c r="N26" s="141">
        <f t="shared" si="22"/>
        <v>0</v>
      </c>
      <c r="O26" s="142"/>
      <c r="P26" s="143">
        <f t="shared" ref="P26:Q26" si="23">SUM(P27:P29)</f>
        <v>0</v>
      </c>
      <c r="Q26" s="141">
        <f t="shared" si="23"/>
        <v>0</v>
      </c>
      <c r="R26" s="142"/>
      <c r="S26" s="143">
        <f t="shared" ref="S26:T26" si="24">SUM(S27:S29)</f>
        <v>0</v>
      </c>
      <c r="T26" s="141">
        <f t="shared" si="24"/>
        <v>0</v>
      </c>
      <c r="U26" s="142"/>
      <c r="V26" s="143">
        <f t="shared" ref="V26:X26" si="25">SUM(V27:V29)</f>
        <v>0</v>
      </c>
      <c r="W26" s="143">
        <f t="shared" si="25"/>
        <v>0</v>
      </c>
      <c r="X26" s="144">
        <f t="shared" si="25"/>
        <v>0</v>
      </c>
      <c r="Y26" s="144">
        <f t="shared" si="13"/>
        <v>0</v>
      </c>
      <c r="Z26" s="144" t="e">
        <f t="shared" si="6"/>
        <v>#DIV/0!</v>
      </c>
      <c r="AA26" s="145"/>
      <c r="AB26" s="117"/>
      <c r="AC26" s="117"/>
      <c r="AD26" s="117"/>
      <c r="AE26" s="117"/>
      <c r="AF26" s="117"/>
      <c r="AG26" s="117"/>
    </row>
    <row r="27" spans="1:33" ht="30" customHeight="1" x14ac:dyDescent="0.25">
      <c r="A27" s="118" t="s">
        <v>79</v>
      </c>
      <c r="B27" s="119" t="s">
        <v>87</v>
      </c>
      <c r="C27" s="120" t="s">
        <v>81</v>
      </c>
      <c r="D27" s="121" t="s">
        <v>82</v>
      </c>
      <c r="E27" s="122"/>
      <c r="F27" s="123"/>
      <c r="G27" s="124">
        <f t="shared" ref="G27:G29" si="26">E27*F27</f>
        <v>0</v>
      </c>
      <c r="H27" s="418"/>
      <c r="I27" s="419"/>
      <c r="J27" s="124">
        <f t="shared" ref="J27:J29" si="27">H27*I27</f>
        <v>0</v>
      </c>
      <c r="K27" s="122"/>
      <c r="L27" s="123"/>
      <c r="M27" s="124">
        <f t="shared" ref="M27:M29" si="28">K27*L27</f>
        <v>0</v>
      </c>
      <c r="N27" s="122"/>
      <c r="O27" s="123"/>
      <c r="P27" s="124">
        <f t="shared" ref="P27:P29" si="29">N27*O27</f>
        <v>0</v>
      </c>
      <c r="Q27" s="122"/>
      <c r="R27" s="123"/>
      <c r="S27" s="124">
        <f t="shared" ref="S27:S29" si="30">Q27*R27</f>
        <v>0</v>
      </c>
      <c r="T27" s="122"/>
      <c r="U27" s="123"/>
      <c r="V27" s="124">
        <f t="shared" ref="V27:V29" si="31">T27*U27</f>
        <v>0</v>
      </c>
      <c r="W27" s="125">
        <f t="shared" ref="W27:W29" si="32">G27+M27+S27</f>
        <v>0</v>
      </c>
      <c r="X27" s="126">
        <f t="shared" ref="X27:X29" si="33">J27+P27+V27</f>
        <v>0</v>
      </c>
      <c r="Y27" s="126">
        <f t="shared" si="13"/>
        <v>0</v>
      </c>
      <c r="Z27" s="127" t="e">
        <f t="shared" si="6"/>
        <v>#DIV/0!</v>
      </c>
      <c r="AA27" s="128"/>
      <c r="AB27" s="130"/>
      <c r="AC27" s="130"/>
      <c r="AD27" s="130"/>
      <c r="AE27" s="130"/>
      <c r="AF27" s="130"/>
      <c r="AG27" s="130"/>
    </row>
    <row r="28" spans="1:33" ht="30" customHeight="1" x14ac:dyDescent="0.25">
      <c r="A28" s="118" t="s">
        <v>79</v>
      </c>
      <c r="B28" s="119" t="s">
        <v>88</v>
      </c>
      <c r="C28" s="120" t="s">
        <v>81</v>
      </c>
      <c r="D28" s="121" t="s">
        <v>82</v>
      </c>
      <c r="E28" s="122"/>
      <c r="F28" s="123"/>
      <c r="G28" s="124">
        <f t="shared" si="26"/>
        <v>0</v>
      </c>
      <c r="H28" s="418"/>
      <c r="I28" s="419"/>
      <c r="J28" s="124">
        <f t="shared" si="27"/>
        <v>0</v>
      </c>
      <c r="K28" s="122"/>
      <c r="L28" s="123"/>
      <c r="M28" s="124">
        <f t="shared" si="28"/>
        <v>0</v>
      </c>
      <c r="N28" s="122"/>
      <c r="O28" s="123"/>
      <c r="P28" s="124">
        <f t="shared" si="29"/>
        <v>0</v>
      </c>
      <c r="Q28" s="122"/>
      <c r="R28" s="123"/>
      <c r="S28" s="124">
        <f t="shared" si="30"/>
        <v>0</v>
      </c>
      <c r="T28" s="122"/>
      <c r="U28" s="123"/>
      <c r="V28" s="124">
        <f t="shared" si="31"/>
        <v>0</v>
      </c>
      <c r="W28" s="125">
        <f t="shared" si="32"/>
        <v>0</v>
      </c>
      <c r="X28" s="126">
        <f t="shared" si="33"/>
        <v>0</v>
      </c>
      <c r="Y28" s="126">
        <f t="shared" si="13"/>
        <v>0</v>
      </c>
      <c r="Z28" s="127" t="e">
        <f t="shared" si="6"/>
        <v>#DIV/0!</v>
      </c>
      <c r="AA28" s="128"/>
      <c r="AB28" s="130"/>
      <c r="AC28" s="130"/>
      <c r="AD28" s="130"/>
      <c r="AE28" s="130"/>
      <c r="AF28" s="130"/>
      <c r="AG28" s="130"/>
    </row>
    <row r="29" spans="1:33" ht="30" customHeight="1" thickBot="1" x14ac:dyDescent="0.3">
      <c r="A29" s="146" t="s">
        <v>79</v>
      </c>
      <c r="B29" s="132" t="s">
        <v>89</v>
      </c>
      <c r="C29" s="120" t="s">
        <v>81</v>
      </c>
      <c r="D29" s="147" t="s">
        <v>82</v>
      </c>
      <c r="E29" s="148"/>
      <c r="F29" s="149"/>
      <c r="G29" s="150">
        <f t="shared" si="26"/>
        <v>0</v>
      </c>
      <c r="H29" s="420"/>
      <c r="I29" s="421"/>
      <c r="J29" s="150">
        <f t="shared" si="27"/>
        <v>0</v>
      </c>
      <c r="K29" s="148"/>
      <c r="L29" s="149"/>
      <c r="M29" s="150">
        <f t="shared" si="28"/>
        <v>0</v>
      </c>
      <c r="N29" s="148"/>
      <c r="O29" s="149"/>
      <c r="P29" s="150">
        <f t="shared" si="29"/>
        <v>0</v>
      </c>
      <c r="Q29" s="148"/>
      <c r="R29" s="149"/>
      <c r="S29" s="150">
        <f t="shared" si="30"/>
        <v>0</v>
      </c>
      <c r="T29" s="148"/>
      <c r="U29" s="149"/>
      <c r="V29" s="150">
        <f t="shared" si="31"/>
        <v>0</v>
      </c>
      <c r="W29" s="137">
        <f t="shared" si="32"/>
        <v>0</v>
      </c>
      <c r="X29" s="126">
        <f t="shared" si="33"/>
        <v>0</v>
      </c>
      <c r="Y29" s="126">
        <f t="shared" si="13"/>
        <v>0</v>
      </c>
      <c r="Z29" s="127" t="e">
        <f t="shared" si="6"/>
        <v>#DIV/0!</v>
      </c>
      <c r="AA29" s="151"/>
      <c r="AB29" s="130"/>
      <c r="AC29" s="130"/>
      <c r="AD29" s="130"/>
      <c r="AE29" s="130"/>
      <c r="AF29" s="130"/>
      <c r="AG29" s="130"/>
    </row>
    <row r="30" spans="1:33" ht="43.5" customHeight="1" x14ac:dyDescent="0.25">
      <c r="A30" s="107" t="s">
        <v>76</v>
      </c>
      <c r="B30" s="108" t="s">
        <v>90</v>
      </c>
      <c r="C30" s="152" t="s">
        <v>91</v>
      </c>
      <c r="D30" s="140"/>
      <c r="E30" s="141">
        <f>SUM(E31:E33)</f>
        <v>3</v>
      </c>
      <c r="F30" s="142"/>
      <c r="G30" s="143">
        <f t="shared" ref="G30:H30" si="34">SUM(G31:G33)</f>
        <v>19500</v>
      </c>
      <c r="H30" s="446">
        <f t="shared" si="34"/>
        <v>3</v>
      </c>
      <c r="I30" s="447"/>
      <c r="J30" s="143">
        <f t="shared" ref="J30:K30" si="35">SUM(J31:J33)</f>
        <v>19500</v>
      </c>
      <c r="K30" s="141">
        <f t="shared" si="35"/>
        <v>0</v>
      </c>
      <c r="L30" s="142"/>
      <c r="M30" s="143">
        <f t="shared" ref="M30:N30" si="36">SUM(M31:M33)</f>
        <v>0</v>
      </c>
      <c r="N30" s="141">
        <f t="shared" si="36"/>
        <v>0</v>
      </c>
      <c r="O30" s="142"/>
      <c r="P30" s="143">
        <f t="shared" ref="P30:Q30" si="37">SUM(P31:P33)</f>
        <v>0</v>
      </c>
      <c r="Q30" s="141">
        <f t="shared" si="37"/>
        <v>0</v>
      </c>
      <c r="R30" s="142"/>
      <c r="S30" s="143">
        <f t="shared" ref="S30:T30" si="38">SUM(S31:S33)</f>
        <v>0</v>
      </c>
      <c r="T30" s="141">
        <f t="shared" si="38"/>
        <v>0</v>
      </c>
      <c r="U30" s="142"/>
      <c r="V30" s="143">
        <f t="shared" ref="V30:X30" si="39">SUM(V31:V33)</f>
        <v>0</v>
      </c>
      <c r="W30" s="143">
        <f t="shared" si="39"/>
        <v>19500</v>
      </c>
      <c r="X30" s="143">
        <f t="shared" si="39"/>
        <v>19500</v>
      </c>
      <c r="Y30" s="114">
        <f t="shared" si="13"/>
        <v>0</v>
      </c>
      <c r="Z30" s="115">
        <f t="shared" si="6"/>
        <v>0</v>
      </c>
      <c r="AA30" s="116"/>
      <c r="AB30" s="117"/>
      <c r="AC30" s="117"/>
      <c r="AD30" s="117"/>
      <c r="AE30" s="117"/>
      <c r="AF30" s="117"/>
      <c r="AG30" s="117"/>
    </row>
    <row r="31" spans="1:33" ht="30" customHeight="1" x14ac:dyDescent="0.25">
      <c r="A31" s="118" t="s">
        <v>79</v>
      </c>
      <c r="B31" s="119" t="s">
        <v>92</v>
      </c>
      <c r="C31" s="363" t="s">
        <v>336</v>
      </c>
      <c r="D31" s="341" t="s">
        <v>82</v>
      </c>
      <c r="E31" s="342">
        <v>1</v>
      </c>
      <c r="F31" s="337">
        <v>6500</v>
      </c>
      <c r="G31" s="338">
        <f t="shared" ref="G31:G32" si="40">E31*F31</f>
        <v>6500</v>
      </c>
      <c r="H31" s="418">
        <v>1</v>
      </c>
      <c r="I31" s="419">
        <v>6500</v>
      </c>
      <c r="J31" s="124">
        <f>I31*H31</f>
        <v>6500</v>
      </c>
      <c r="K31" s="122"/>
      <c r="L31" s="123"/>
      <c r="M31" s="124">
        <f t="shared" ref="M31:M33" si="41">K31*L31</f>
        <v>0</v>
      </c>
      <c r="N31" s="122"/>
      <c r="O31" s="123"/>
      <c r="P31" s="124">
        <f t="shared" ref="P31:P33" si="42">N31*O31</f>
        <v>0</v>
      </c>
      <c r="Q31" s="122"/>
      <c r="R31" s="123"/>
      <c r="S31" s="124">
        <f t="shared" ref="S31:S33" si="43">Q31*R31</f>
        <v>0</v>
      </c>
      <c r="T31" s="122"/>
      <c r="U31" s="123"/>
      <c r="V31" s="124">
        <f t="shared" ref="V31:V33" si="44">T31*U31</f>
        <v>0</v>
      </c>
      <c r="W31" s="125">
        <f t="shared" ref="W31:W33" si="45">G31+M31+S31</f>
        <v>6500</v>
      </c>
      <c r="X31" s="126">
        <f t="shared" ref="X31:X33" si="46">J31+P31+V31</f>
        <v>6500</v>
      </c>
      <c r="Y31" s="126">
        <f t="shared" si="13"/>
        <v>0</v>
      </c>
      <c r="Z31" s="127">
        <f t="shared" si="6"/>
        <v>0</v>
      </c>
      <c r="AA31" s="128"/>
      <c r="AB31" s="130"/>
      <c r="AC31" s="130"/>
      <c r="AD31" s="130"/>
      <c r="AE31" s="130"/>
      <c r="AF31" s="130"/>
      <c r="AG31" s="130"/>
    </row>
    <row r="32" spans="1:33" ht="30" customHeight="1" x14ac:dyDescent="0.25">
      <c r="A32" s="118" t="s">
        <v>79</v>
      </c>
      <c r="B32" s="119" t="s">
        <v>94</v>
      </c>
      <c r="C32" s="363" t="s">
        <v>337</v>
      </c>
      <c r="D32" s="341" t="s">
        <v>82</v>
      </c>
      <c r="E32" s="342">
        <v>1</v>
      </c>
      <c r="F32" s="337">
        <v>6500</v>
      </c>
      <c r="G32" s="338">
        <f t="shared" si="40"/>
        <v>6500</v>
      </c>
      <c r="H32" s="418">
        <v>1</v>
      </c>
      <c r="I32" s="419">
        <v>6500</v>
      </c>
      <c r="J32" s="124">
        <f>H32*I32</f>
        <v>6500</v>
      </c>
      <c r="K32" s="122"/>
      <c r="L32" s="123"/>
      <c r="M32" s="124">
        <f t="shared" si="41"/>
        <v>0</v>
      </c>
      <c r="N32" s="122"/>
      <c r="O32" s="123"/>
      <c r="P32" s="124">
        <f t="shared" si="42"/>
        <v>0</v>
      </c>
      <c r="Q32" s="122"/>
      <c r="R32" s="123"/>
      <c r="S32" s="124">
        <f t="shared" si="43"/>
        <v>0</v>
      </c>
      <c r="T32" s="122"/>
      <c r="U32" s="123"/>
      <c r="V32" s="124">
        <f t="shared" si="44"/>
        <v>0</v>
      </c>
      <c r="W32" s="125">
        <f t="shared" si="45"/>
        <v>6500</v>
      </c>
      <c r="X32" s="126">
        <f t="shared" si="46"/>
        <v>6500</v>
      </c>
      <c r="Y32" s="126">
        <f t="shared" si="13"/>
        <v>0</v>
      </c>
      <c r="Z32" s="127">
        <f t="shared" si="6"/>
        <v>0</v>
      </c>
      <c r="AA32" s="128"/>
      <c r="AB32" s="130"/>
      <c r="AC32" s="130"/>
      <c r="AD32" s="130"/>
      <c r="AE32" s="130"/>
      <c r="AF32" s="130"/>
      <c r="AG32" s="130"/>
    </row>
    <row r="33" spans="1:33" ht="30" customHeight="1" thickBot="1" x14ac:dyDescent="0.3">
      <c r="A33" s="131" t="s">
        <v>79</v>
      </c>
      <c r="B33" s="153" t="s">
        <v>95</v>
      </c>
      <c r="C33" s="363" t="s">
        <v>338</v>
      </c>
      <c r="D33" s="133" t="s">
        <v>82</v>
      </c>
      <c r="E33" s="342">
        <v>1</v>
      </c>
      <c r="F33" s="337">
        <v>6500</v>
      </c>
      <c r="G33" s="136">
        <f t="shared" ref="G33" si="47">E33*F33</f>
        <v>6500</v>
      </c>
      <c r="H33" s="422">
        <v>1</v>
      </c>
      <c r="I33" s="423">
        <v>6500</v>
      </c>
      <c r="J33" s="124">
        <f>H33*I33</f>
        <v>6500</v>
      </c>
      <c r="K33" s="148"/>
      <c r="L33" s="149"/>
      <c r="M33" s="150">
        <f t="shared" si="41"/>
        <v>0</v>
      </c>
      <c r="N33" s="148"/>
      <c r="O33" s="149"/>
      <c r="P33" s="150">
        <f t="shared" si="42"/>
        <v>0</v>
      </c>
      <c r="Q33" s="148"/>
      <c r="R33" s="149"/>
      <c r="S33" s="150">
        <f t="shared" si="43"/>
        <v>0</v>
      </c>
      <c r="T33" s="148"/>
      <c r="U33" s="149"/>
      <c r="V33" s="150">
        <f t="shared" si="44"/>
        <v>0</v>
      </c>
      <c r="W33" s="137">
        <f t="shared" si="45"/>
        <v>6500</v>
      </c>
      <c r="X33" s="126">
        <f t="shared" si="46"/>
        <v>6500</v>
      </c>
      <c r="Y33" s="126">
        <f t="shared" si="13"/>
        <v>0</v>
      </c>
      <c r="Z33" s="127">
        <f t="shared" si="6"/>
        <v>0</v>
      </c>
      <c r="AA33" s="151"/>
      <c r="AB33" s="130"/>
      <c r="AC33" s="130"/>
      <c r="AD33" s="130"/>
      <c r="AE33" s="130"/>
      <c r="AF33" s="130"/>
      <c r="AG33" s="130"/>
    </row>
    <row r="34" spans="1:33" ht="41.45" customHeight="1" x14ac:dyDescent="0.25">
      <c r="A34" s="107" t="s">
        <v>74</v>
      </c>
      <c r="B34" s="154" t="s">
        <v>96</v>
      </c>
      <c r="C34" s="361" t="s">
        <v>97</v>
      </c>
      <c r="D34" s="140"/>
      <c r="E34" s="141">
        <f>SUM(E35:E37)</f>
        <v>277843</v>
      </c>
      <c r="F34" s="142"/>
      <c r="G34" s="143">
        <f t="shared" ref="G34:H34" si="48">SUM(G35:G37)</f>
        <v>61125.46</v>
      </c>
      <c r="H34" s="446">
        <f t="shared" si="48"/>
        <v>277843</v>
      </c>
      <c r="I34" s="447"/>
      <c r="J34" s="143">
        <f t="shared" ref="J34:K34" si="49">SUM(J35:J37)</f>
        <v>61125.46</v>
      </c>
      <c r="K34" s="141">
        <f t="shared" si="49"/>
        <v>0</v>
      </c>
      <c r="L34" s="142"/>
      <c r="M34" s="143">
        <f t="shared" ref="M34:N34" si="50">SUM(M35:M37)</f>
        <v>0</v>
      </c>
      <c r="N34" s="141">
        <f t="shared" si="50"/>
        <v>0</v>
      </c>
      <c r="O34" s="142"/>
      <c r="P34" s="143">
        <f t="shared" ref="P34:Q34" si="51">SUM(P35:P37)</f>
        <v>0</v>
      </c>
      <c r="Q34" s="141">
        <f t="shared" si="51"/>
        <v>0</v>
      </c>
      <c r="R34" s="142"/>
      <c r="S34" s="143">
        <f t="shared" ref="S34:T34" si="52">SUM(S35:S37)</f>
        <v>0</v>
      </c>
      <c r="T34" s="141">
        <f t="shared" si="52"/>
        <v>0</v>
      </c>
      <c r="U34" s="142"/>
      <c r="V34" s="143">
        <f t="shared" ref="V34:X34" si="53">SUM(V35:V37)</f>
        <v>0</v>
      </c>
      <c r="W34" s="143">
        <f t="shared" si="53"/>
        <v>61125.46</v>
      </c>
      <c r="X34" s="143">
        <f t="shared" si="53"/>
        <v>61125.46</v>
      </c>
      <c r="Y34" s="114">
        <f t="shared" si="13"/>
        <v>0</v>
      </c>
      <c r="Z34" s="115">
        <f t="shared" si="6"/>
        <v>0</v>
      </c>
      <c r="AA34" s="116"/>
      <c r="AB34" s="7"/>
      <c r="AC34" s="7"/>
      <c r="AD34" s="7"/>
      <c r="AE34" s="7"/>
      <c r="AF34" s="7"/>
      <c r="AG34" s="7"/>
    </row>
    <row r="35" spans="1:33" ht="30" customHeight="1" x14ac:dyDescent="0.25">
      <c r="A35" s="155" t="s">
        <v>79</v>
      </c>
      <c r="B35" s="156" t="s">
        <v>98</v>
      </c>
      <c r="C35" s="120" t="s">
        <v>99</v>
      </c>
      <c r="D35" s="157"/>
      <c r="E35" s="158">
        <f>G13</f>
        <v>258343</v>
      </c>
      <c r="F35" s="159">
        <v>0.22</v>
      </c>
      <c r="G35" s="160">
        <f>E35*F35</f>
        <v>56835.46</v>
      </c>
      <c r="H35" s="424">
        <f>J13</f>
        <v>258343</v>
      </c>
      <c r="I35" s="425">
        <v>0.22</v>
      </c>
      <c r="J35" s="160">
        <f t="shared" ref="J35:J37" si="54">H35*I35</f>
        <v>56835.46</v>
      </c>
      <c r="K35" s="158">
        <f>M13</f>
        <v>0</v>
      </c>
      <c r="L35" s="159">
        <v>0.22</v>
      </c>
      <c r="M35" s="160">
        <f t="shared" ref="M35:M37" si="55">K35*L35</f>
        <v>0</v>
      </c>
      <c r="N35" s="158">
        <f>P13</f>
        <v>0</v>
      </c>
      <c r="O35" s="159">
        <v>0.22</v>
      </c>
      <c r="P35" s="160">
        <f t="shared" ref="P35:P37" si="56">N35*O35</f>
        <v>0</v>
      </c>
      <c r="Q35" s="158">
        <f>S13</f>
        <v>0</v>
      </c>
      <c r="R35" s="159">
        <v>0.22</v>
      </c>
      <c r="S35" s="160">
        <f t="shared" ref="S35:S37" si="57">Q35*R35</f>
        <v>0</v>
      </c>
      <c r="T35" s="158">
        <f>V13</f>
        <v>0</v>
      </c>
      <c r="U35" s="159">
        <v>0.22</v>
      </c>
      <c r="V35" s="160">
        <f t="shared" ref="V35:V37" si="58">T35*U35</f>
        <v>0</v>
      </c>
      <c r="W35" s="126">
        <f t="shared" ref="W35:W37" si="59">G35+M35+S35</f>
        <v>56835.46</v>
      </c>
      <c r="X35" s="126">
        <f t="shared" ref="X35:X37" si="60">J35+P35+V35</f>
        <v>56835.46</v>
      </c>
      <c r="Y35" s="126">
        <f t="shared" si="13"/>
        <v>0</v>
      </c>
      <c r="Z35" s="127">
        <f t="shared" si="6"/>
        <v>0</v>
      </c>
      <c r="AA35" s="161"/>
      <c r="AB35" s="129"/>
      <c r="AC35" s="130"/>
      <c r="AD35" s="130"/>
      <c r="AE35" s="130"/>
      <c r="AF35" s="130"/>
      <c r="AG35" s="130"/>
    </row>
    <row r="36" spans="1:33" ht="30" customHeight="1" x14ac:dyDescent="0.25">
      <c r="A36" s="118" t="s">
        <v>79</v>
      </c>
      <c r="B36" s="119" t="s">
        <v>100</v>
      </c>
      <c r="C36" s="120" t="s">
        <v>101</v>
      </c>
      <c r="D36" s="121"/>
      <c r="E36" s="122">
        <f>G26</f>
        <v>0</v>
      </c>
      <c r="F36" s="123">
        <v>0.22</v>
      </c>
      <c r="G36" s="124">
        <f t="shared" ref="G36:G37" si="61">E36*F36</f>
        <v>0</v>
      </c>
      <c r="H36" s="418">
        <f>J26</f>
        <v>0</v>
      </c>
      <c r="I36" s="419">
        <v>0.22</v>
      </c>
      <c r="J36" s="124">
        <f t="shared" si="54"/>
        <v>0</v>
      </c>
      <c r="K36" s="122">
        <f>M26</f>
        <v>0</v>
      </c>
      <c r="L36" s="123">
        <v>0.22</v>
      </c>
      <c r="M36" s="124">
        <f t="shared" si="55"/>
        <v>0</v>
      </c>
      <c r="N36" s="122">
        <f>P26</f>
        <v>0</v>
      </c>
      <c r="O36" s="123">
        <v>0.22</v>
      </c>
      <c r="P36" s="124">
        <f t="shared" si="56"/>
        <v>0</v>
      </c>
      <c r="Q36" s="122">
        <f>S26</f>
        <v>0</v>
      </c>
      <c r="R36" s="123">
        <v>0.22</v>
      </c>
      <c r="S36" s="124">
        <f t="shared" si="57"/>
        <v>0</v>
      </c>
      <c r="T36" s="122">
        <f>V26</f>
        <v>0</v>
      </c>
      <c r="U36" s="123">
        <v>0.22</v>
      </c>
      <c r="V36" s="124">
        <f t="shared" si="58"/>
        <v>0</v>
      </c>
      <c r="W36" s="125">
        <f t="shared" si="59"/>
        <v>0</v>
      </c>
      <c r="X36" s="126">
        <f t="shared" si="60"/>
        <v>0</v>
      </c>
      <c r="Y36" s="126">
        <f t="shared" si="13"/>
        <v>0</v>
      </c>
      <c r="Z36" s="127" t="e">
        <f t="shared" si="6"/>
        <v>#DIV/0!</v>
      </c>
      <c r="AA36" s="128"/>
      <c r="AB36" s="130"/>
      <c r="AC36" s="130"/>
      <c r="AD36" s="130"/>
      <c r="AE36" s="130"/>
      <c r="AF36" s="130"/>
      <c r="AG36" s="130"/>
    </row>
    <row r="37" spans="1:33" ht="30" customHeight="1" x14ac:dyDescent="0.25">
      <c r="A37" s="131" t="s">
        <v>79</v>
      </c>
      <c r="B37" s="153" t="s">
        <v>102</v>
      </c>
      <c r="C37" s="162" t="s">
        <v>91</v>
      </c>
      <c r="D37" s="133"/>
      <c r="E37" s="134">
        <f>G30</f>
        <v>19500</v>
      </c>
      <c r="F37" s="135">
        <v>0.22</v>
      </c>
      <c r="G37" s="136">
        <f t="shared" si="61"/>
        <v>4290</v>
      </c>
      <c r="H37" s="422">
        <f>J30</f>
        <v>19500</v>
      </c>
      <c r="I37" s="423">
        <v>0.22</v>
      </c>
      <c r="J37" s="136">
        <f t="shared" si="54"/>
        <v>4290</v>
      </c>
      <c r="K37" s="134">
        <f>M30</f>
        <v>0</v>
      </c>
      <c r="L37" s="135">
        <v>0.22</v>
      </c>
      <c r="M37" s="136">
        <f t="shared" si="55"/>
        <v>0</v>
      </c>
      <c r="N37" s="134">
        <f>P30</f>
        <v>0</v>
      </c>
      <c r="O37" s="135">
        <v>0.22</v>
      </c>
      <c r="P37" s="136">
        <f t="shared" si="56"/>
        <v>0</v>
      </c>
      <c r="Q37" s="134">
        <f>S30</f>
        <v>0</v>
      </c>
      <c r="R37" s="135">
        <v>0.22</v>
      </c>
      <c r="S37" s="136">
        <f t="shared" si="57"/>
        <v>0</v>
      </c>
      <c r="T37" s="134">
        <f>V30</f>
        <v>0</v>
      </c>
      <c r="U37" s="135">
        <v>0.22</v>
      </c>
      <c r="V37" s="136">
        <f t="shared" si="58"/>
        <v>0</v>
      </c>
      <c r="W37" s="137">
        <f t="shared" si="59"/>
        <v>4290</v>
      </c>
      <c r="X37" s="126">
        <f t="shared" si="60"/>
        <v>4290</v>
      </c>
      <c r="Y37" s="126">
        <f t="shared" si="13"/>
        <v>0</v>
      </c>
      <c r="Z37" s="127">
        <f t="shared" si="6"/>
        <v>0</v>
      </c>
      <c r="AA37" s="138"/>
      <c r="AB37" s="130"/>
      <c r="AC37" s="130"/>
      <c r="AD37" s="130"/>
      <c r="AE37" s="130"/>
      <c r="AF37" s="130"/>
      <c r="AG37" s="130"/>
    </row>
    <row r="38" spans="1:33" ht="30" customHeight="1" x14ac:dyDescent="0.25">
      <c r="A38" s="107" t="s">
        <v>76</v>
      </c>
      <c r="B38" s="154" t="s">
        <v>103</v>
      </c>
      <c r="C38" s="139" t="s">
        <v>104</v>
      </c>
      <c r="D38" s="140"/>
      <c r="E38" s="141">
        <f>SUM(E39:E41)</f>
        <v>0</v>
      </c>
      <c r="F38" s="142"/>
      <c r="G38" s="143">
        <f t="shared" ref="G38:H38" si="62">SUM(G39:G41)</f>
        <v>0</v>
      </c>
      <c r="H38" s="446">
        <f t="shared" si="62"/>
        <v>0</v>
      </c>
      <c r="I38" s="447"/>
      <c r="J38" s="143">
        <f t="shared" ref="J38:K38" si="63">SUM(J39:J41)</f>
        <v>0</v>
      </c>
      <c r="K38" s="141">
        <f t="shared" si="63"/>
        <v>0</v>
      </c>
      <c r="L38" s="142"/>
      <c r="M38" s="143">
        <f t="shared" ref="M38:N38" si="64">SUM(M39:M41)</f>
        <v>0</v>
      </c>
      <c r="N38" s="141">
        <f t="shared" si="64"/>
        <v>0</v>
      </c>
      <c r="O38" s="142"/>
      <c r="P38" s="143">
        <f t="shared" ref="P38:Q38" si="65">SUM(P39:P41)</f>
        <v>0</v>
      </c>
      <c r="Q38" s="141">
        <f t="shared" si="65"/>
        <v>0</v>
      </c>
      <c r="R38" s="142"/>
      <c r="S38" s="143">
        <f t="shared" ref="S38:T38" si="66">SUM(S39:S41)</f>
        <v>0</v>
      </c>
      <c r="T38" s="141">
        <f t="shared" si="66"/>
        <v>0</v>
      </c>
      <c r="U38" s="142"/>
      <c r="V38" s="143">
        <f t="shared" ref="V38:X38" si="67">SUM(V39:V41)</f>
        <v>0</v>
      </c>
      <c r="W38" s="143">
        <f t="shared" si="67"/>
        <v>0</v>
      </c>
      <c r="X38" s="143">
        <f t="shared" si="67"/>
        <v>0</v>
      </c>
      <c r="Y38" s="143">
        <f t="shared" si="13"/>
        <v>0</v>
      </c>
      <c r="Z38" s="143" t="e">
        <f t="shared" si="6"/>
        <v>#DIV/0!</v>
      </c>
      <c r="AA38" s="145"/>
      <c r="AB38" s="7"/>
      <c r="AC38" s="7"/>
      <c r="AD38" s="7"/>
      <c r="AE38" s="7"/>
      <c r="AF38" s="7"/>
      <c r="AG38" s="7"/>
    </row>
    <row r="39" spans="1:33" ht="30" customHeight="1" x14ac:dyDescent="0.25">
      <c r="A39" s="118" t="s">
        <v>79</v>
      </c>
      <c r="B39" s="156" t="s">
        <v>105</v>
      </c>
      <c r="C39" s="120" t="s">
        <v>93</v>
      </c>
      <c r="D39" s="121" t="s">
        <v>82</v>
      </c>
      <c r="E39" s="122"/>
      <c r="F39" s="123"/>
      <c r="G39" s="124">
        <f t="shared" ref="G39:G41" si="68">E39*F39</f>
        <v>0</v>
      </c>
      <c r="H39" s="418"/>
      <c r="I39" s="419"/>
      <c r="J39" s="124">
        <f t="shared" ref="J39:J41" si="69">H39*I39</f>
        <v>0</v>
      </c>
      <c r="K39" s="122"/>
      <c r="L39" s="123"/>
      <c r="M39" s="124">
        <f t="shared" ref="M39:M41" si="70">K39*L39</f>
        <v>0</v>
      </c>
      <c r="N39" s="122"/>
      <c r="O39" s="123"/>
      <c r="P39" s="124">
        <f t="shared" ref="P39:P41" si="71">N39*O39</f>
        <v>0</v>
      </c>
      <c r="Q39" s="122"/>
      <c r="R39" s="123"/>
      <c r="S39" s="124">
        <f t="shared" ref="S39:S41" si="72">Q39*R39</f>
        <v>0</v>
      </c>
      <c r="T39" s="122"/>
      <c r="U39" s="123"/>
      <c r="V39" s="124">
        <f t="shared" ref="V39:V41" si="73">T39*U39</f>
        <v>0</v>
      </c>
      <c r="W39" s="125">
        <f t="shared" ref="W39:W41" si="74">G39+M39+S39</f>
        <v>0</v>
      </c>
      <c r="X39" s="126">
        <f t="shared" ref="X39:X41" si="75">J39+P39+V39</f>
        <v>0</v>
      </c>
      <c r="Y39" s="126">
        <f t="shared" si="13"/>
        <v>0</v>
      </c>
      <c r="Z39" s="127" t="e">
        <f t="shared" si="6"/>
        <v>#DIV/0!</v>
      </c>
      <c r="AA39" s="128"/>
      <c r="AB39" s="7"/>
      <c r="AC39" s="7"/>
      <c r="AD39" s="7"/>
      <c r="AE39" s="7"/>
      <c r="AF39" s="7"/>
      <c r="AG39" s="7"/>
    </row>
    <row r="40" spans="1:33" ht="30" customHeight="1" x14ac:dyDescent="0.25">
      <c r="A40" s="118" t="s">
        <v>79</v>
      </c>
      <c r="B40" s="119" t="s">
        <v>106</v>
      </c>
      <c r="C40" s="120" t="s">
        <v>93</v>
      </c>
      <c r="D40" s="121" t="s">
        <v>82</v>
      </c>
      <c r="E40" s="122"/>
      <c r="F40" s="123"/>
      <c r="G40" s="124">
        <f t="shared" si="68"/>
        <v>0</v>
      </c>
      <c r="H40" s="418"/>
      <c r="I40" s="419"/>
      <c r="J40" s="124">
        <f t="shared" si="69"/>
        <v>0</v>
      </c>
      <c r="K40" s="122"/>
      <c r="L40" s="123"/>
      <c r="M40" s="124">
        <f t="shared" si="70"/>
        <v>0</v>
      </c>
      <c r="N40" s="122"/>
      <c r="O40" s="123"/>
      <c r="P40" s="124">
        <f t="shared" si="71"/>
        <v>0</v>
      </c>
      <c r="Q40" s="122"/>
      <c r="R40" s="123"/>
      <c r="S40" s="124">
        <f t="shared" si="72"/>
        <v>0</v>
      </c>
      <c r="T40" s="122"/>
      <c r="U40" s="123"/>
      <c r="V40" s="124">
        <f t="shared" si="73"/>
        <v>0</v>
      </c>
      <c r="W40" s="125">
        <f t="shared" si="74"/>
        <v>0</v>
      </c>
      <c r="X40" s="126">
        <f t="shared" si="75"/>
        <v>0</v>
      </c>
      <c r="Y40" s="126">
        <f t="shared" si="13"/>
        <v>0</v>
      </c>
      <c r="Z40" s="127" t="e">
        <f t="shared" si="6"/>
        <v>#DIV/0!</v>
      </c>
      <c r="AA40" s="128"/>
      <c r="AB40" s="7"/>
      <c r="AC40" s="7"/>
      <c r="AD40" s="7"/>
      <c r="AE40" s="7"/>
      <c r="AF40" s="7"/>
      <c r="AG40" s="7"/>
    </row>
    <row r="41" spans="1:33" ht="30" customHeight="1" x14ac:dyDescent="0.25">
      <c r="A41" s="131" t="s">
        <v>79</v>
      </c>
      <c r="B41" s="132" t="s">
        <v>107</v>
      </c>
      <c r="C41" s="163" t="s">
        <v>93</v>
      </c>
      <c r="D41" s="133" t="s">
        <v>82</v>
      </c>
      <c r="E41" s="134"/>
      <c r="F41" s="135"/>
      <c r="G41" s="136">
        <f t="shared" si="68"/>
        <v>0</v>
      </c>
      <c r="H41" s="418"/>
      <c r="I41" s="423"/>
      <c r="J41" s="136">
        <f t="shared" si="69"/>
        <v>0</v>
      </c>
      <c r="K41" s="148"/>
      <c r="L41" s="149"/>
      <c r="M41" s="150">
        <f t="shared" si="70"/>
        <v>0</v>
      </c>
      <c r="N41" s="148"/>
      <c r="O41" s="149"/>
      <c r="P41" s="150">
        <f t="shared" si="71"/>
        <v>0</v>
      </c>
      <c r="Q41" s="148"/>
      <c r="R41" s="149"/>
      <c r="S41" s="150">
        <f t="shared" si="72"/>
        <v>0</v>
      </c>
      <c r="T41" s="148"/>
      <c r="U41" s="149"/>
      <c r="V41" s="150">
        <f t="shared" si="73"/>
        <v>0</v>
      </c>
      <c r="W41" s="137">
        <f t="shared" si="74"/>
        <v>0</v>
      </c>
      <c r="X41" s="126">
        <f t="shared" si="75"/>
        <v>0</v>
      </c>
      <c r="Y41" s="164">
        <f t="shared" si="13"/>
        <v>0</v>
      </c>
      <c r="Z41" s="127" t="e">
        <f t="shared" si="6"/>
        <v>#DIV/0!</v>
      </c>
      <c r="AA41" s="151"/>
      <c r="AB41" s="7"/>
      <c r="AC41" s="7"/>
      <c r="AD41" s="7"/>
      <c r="AE41" s="7"/>
      <c r="AF41" s="7"/>
      <c r="AG41" s="7"/>
    </row>
    <row r="42" spans="1:33" ht="30" customHeight="1" x14ac:dyDescent="0.25">
      <c r="A42" s="165" t="s">
        <v>108</v>
      </c>
      <c r="B42" s="166"/>
      <c r="C42" s="167"/>
      <c r="D42" s="168"/>
      <c r="E42" s="169"/>
      <c r="F42" s="170"/>
      <c r="G42" s="171">
        <f>G13+G26+G30+G34+G38</f>
        <v>338968.46</v>
      </c>
      <c r="H42" s="454"/>
      <c r="I42" s="455"/>
      <c r="J42" s="171">
        <f>J13+J26+J30+J34+J38</f>
        <v>338968.46</v>
      </c>
      <c r="K42" s="169"/>
      <c r="L42" s="172"/>
      <c r="M42" s="171">
        <f>M13+M26+M30+M34+M38</f>
        <v>0</v>
      </c>
      <c r="N42" s="169"/>
      <c r="O42" s="172"/>
      <c r="P42" s="171">
        <f>P13+P26+P30+P34+P38</f>
        <v>0</v>
      </c>
      <c r="Q42" s="169"/>
      <c r="R42" s="172"/>
      <c r="S42" s="171">
        <f>S13+S26+S30+S34+S38</f>
        <v>0</v>
      </c>
      <c r="T42" s="169"/>
      <c r="U42" s="172"/>
      <c r="V42" s="171">
        <f>V13+V26+V30+V34+V38</f>
        <v>0</v>
      </c>
      <c r="W42" s="171">
        <f>W13+W26+W30+W34+W38</f>
        <v>338968.46</v>
      </c>
      <c r="X42" s="173">
        <f>X13+X26+X30+X34+X38</f>
        <v>338968.46</v>
      </c>
      <c r="Y42" s="174">
        <f t="shared" si="13"/>
        <v>0</v>
      </c>
      <c r="Z42" s="175">
        <f t="shared" si="6"/>
        <v>0</v>
      </c>
      <c r="AA42" s="176"/>
      <c r="AB42" s="6"/>
      <c r="AC42" s="7"/>
      <c r="AD42" s="7"/>
      <c r="AE42" s="7"/>
      <c r="AF42" s="7"/>
      <c r="AG42" s="7"/>
    </row>
    <row r="43" spans="1:33" ht="30" customHeight="1" x14ac:dyDescent="0.25">
      <c r="A43" s="177" t="s">
        <v>74</v>
      </c>
      <c r="B43" s="178">
        <v>2</v>
      </c>
      <c r="C43" s="179" t="s">
        <v>109</v>
      </c>
      <c r="D43" s="180"/>
      <c r="E43" s="104"/>
      <c r="F43" s="104"/>
      <c r="G43" s="104"/>
      <c r="H43" s="443"/>
      <c r="I43" s="443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5"/>
      <c r="X43" s="105"/>
      <c r="Y43" s="181"/>
      <c r="Z43" s="105"/>
      <c r="AA43" s="106"/>
      <c r="AB43" s="7"/>
      <c r="AC43" s="7"/>
      <c r="AD43" s="7"/>
      <c r="AE43" s="7"/>
      <c r="AF43" s="7"/>
      <c r="AG43" s="7"/>
    </row>
    <row r="44" spans="1:33" ht="41.1" customHeight="1" x14ac:dyDescent="0.25">
      <c r="A44" s="107" t="s">
        <v>76</v>
      </c>
      <c r="B44" s="154" t="s">
        <v>110</v>
      </c>
      <c r="C44" s="109" t="s">
        <v>111</v>
      </c>
      <c r="D44" s="110"/>
      <c r="E44" s="111">
        <f>SUM(E45:E48)</f>
        <v>8</v>
      </c>
      <c r="F44" s="112"/>
      <c r="G44" s="113">
        <f t="shared" ref="G44:H44" si="76">SUM(G45:G48)</f>
        <v>3112</v>
      </c>
      <c r="H44" s="444">
        <f t="shared" si="76"/>
        <v>4</v>
      </c>
      <c r="I44" s="445"/>
      <c r="J44" s="113">
        <f t="shared" ref="J44:K44" si="77">SUM(J45:J48)</f>
        <v>1444.16</v>
      </c>
      <c r="K44" s="111">
        <f t="shared" si="77"/>
        <v>0</v>
      </c>
      <c r="L44" s="112"/>
      <c r="M44" s="113">
        <f t="shared" ref="M44:N44" si="78">SUM(M45:M48)</f>
        <v>0</v>
      </c>
      <c r="N44" s="111">
        <f t="shared" si="78"/>
        <v>0</v>
      </c>
      <c r="O44" s="112"/>
      <c r="P44" s="113">
        <f t="shared" ref="P44:Q44" si="79">SUM(P45:P48)</f>
        <v>0</v>
      </c>
      <c r="Q44" s="111">
        <f t="shared" si="79"/>
        <v>0</v>
      </c>
      <c r="R44" s="112"/>
      <c r="S44" s="113">
        <f t="shared" ref="S44:T44" si="80">SUM(S45:S48)</f>
        <v>0</v>
      </c>
      <c r="T44" s="111">
        <f t="shared" si="80"/>
        <v>0</v>
      </c>
      <c r="U44" s="112"/>
      <c r="V44" s="113">
        <f t="shared" ref="V44:X44" si="81">SUM(V45:V48)</f>
        <v>0</v>
      </c>
      <c r="W44" s="113">
        <f t="shared" si="81"/>
        <v>3112</v>
      </c>
      <c r="X44" s="182">
        <f t="shared" si="81"/>
        <v>1444.16</v>
      </c>
      <c r="Y44" s="142">
        <f t="shared" ref="Y44:Y60" si="82">W44-X44</f>
        <v>1667.84</v>
      </c>
      <c r="Z44" s="183">
        <f t="shared" ref="Z44:Z60" si="83">Y44/W44</f>
        <v>0.53593830334190229</v>
      </c>
      <c r="AA44" s="116"/>
      <c r="AB44" s="184"/>
      <c r="AC44" s="117"/>
      <c r="AD44" s="117"/>
      <c r="AE44" s="117"/>
      <c r="AF44" s="117"/>
      <c r="AG44" s="117"/>
    </row>
    <row r="45" spans="1:33" ht="30" customHeight="1" x14ac:dyDescent="0.25">
      <c r="A45" s="118" t="s">
        <v>79</v>
      </c>
      <c r="B45" s="119" t="s">
        <v>112</v>
      </c>
      <c r="C45" s="363" t="s">
        <v>339</v>
      </c>
      <c r="D45" s="121" t="s">
        <v>113</v>
      </c>
      <c r="E45" s="122">
        <v>2</v>
      </c>
      <c r="F45" s="123">
        <v>389</v>
      </c>
      <c r="G45" s="124">
        <f t="shared" ref="G45:G48" si="84">E45*F45</f>
        <v>778</v>
      </c>
      <c r="H45" s="418">
        <v>2</v>
      </c>
      <c r="I45" s="419">
        <v>368.47</v>
      </c>
      <c r="J45" s="124">
        <f t="shared" ref="J45:J48" si="85">H45*I45</f>
        <v>736.94</v>
      </c>
      <c r="K45" s="122"/>
      <c r="L45" s="123"/>
      <c r="M45" s="124">
        <f t="shared" ref="M45:M48" si="86">K45*L45</f>
        <v>0</v>
      </c>
      <c r="N45" s="122"/>
      <c r="O45" s="123"/>
      <c r="P45" s="124">
        <f t="shared" ref="P45:P48" si="87">N45*O45</f>
        <v>0</v>
      </c>
      <c r="Q45" s="122"/>
      <c r="R45" s="123"/>
      <c r="S45" s="124">
        <f t="shared" ref="S45:S48" si="88">Q45*R45</f>
        <v>0</v>
      </c>
      <c r="T45" s="122"/>
      <c r="U45" s="123"/>
      <c r="V45" s="124">
        <f t="shared" ref="V45:V48" si="89">T45*U45</f>
        <v>0</v>
      </c>
      <c r="W45" s="125">
        <f t="shared" ref="W45:W48" si="90">G45+M45+S45</f>
        <v>778</v>
      </c>
      <c r="X45" s="126">
        <f t="shared" ref="X45:X48" si="91">J45+P45+V45</f>
        <v>736.94</v>
      </c>
      <c r="Y45" s="126">
        <f t="shared" si="82"/>
        <v>41.059999999999945</v>
      </c>
      <c r="Z45" s="127">
        <f t="shared" si="83"/>
        <v>5.2776349614395819E-2</v>
      </c>
      <c r="AA45" s="128"/>
      <c r="AB45" s="130"/>
      <c r="AC45" s="130"/>
      <c r="AD45" s="130"/>
      <c r="AE45" s="130"/>
      <c r="AF45" s="130"/>
      <c r="AG45" s="130"/>
    </row>
    <row r="46" spans="1:33" s="362" customFormat="1" ht="30" customHeight="1" x14ac:dyDescent="0.25">
      <c r="A46" s="118"/>
      <c r="B46" s="119" t="s">
        <v>114</v>
      </c>
      <c r="C46" s="363" t="s">
        <v>340</v>
      </c>
      <c r="D46" s="121" t="s">
        <v>113</v>
      </c>
      <c r="E46" s="122">
        <v>2</v>
      </c>
      <c r="F46" s="123">
        <v>389</v>
      </c>
      <c r="G46" s="124">
        <f t="shared" si="84"/>
        <v>778</v>
      </c>
      <c r="H46" s="418">
        <v>2</v>
      </c>
      <c r="I46" s="419">
        <v>353.61</v>
      </c>
      <c r="J46" s="461">
        <f>H46*I46</f>
        <v>707.22</v>
      </c>
      <c r="K46" s="122"/>
      <c r="L46" s="123"/>
      <c r="M46" s="124"/>
      <c r="N46" s="122"/>
      <c r="O46" s="123"/>
      <c r="P46" s="124"/>
      <c r="Q46" s="122"/>
      <c r="R46" s="123"/>
      <c r="S46" s="124"/>
      <c r="T46" s="122"/>
      <c r="U46" s="123"/>
      <c r="V46" s="124"/>
      <c r="W46" s="125">
        <f t="shared" si="90"/>
        <v>778</v>
      </c>
      <c r="X46" s="126">
        <f t="shared" si="91"/>
        <v>707.22</v>
      </c>
      <c r="Y46" s="126">
        <f t="shared" si="82"/>
        <v>70.779999999999973</v>
      </c>
      <c r="Z46" s="127">
        <f t="shared" si="83"/>
        <v>9.097686375321333E-2</v>
      </c>
      <c r="AA46" s="128"/>
      <c r="AB46" s="130"/>
      <c r="AC46" s="130"/>
      <c r="AD46" s="130"/>
      <c r="AE46" s="130"/>
      <c r="AF46" s="130"/>
      <c r="AG46" s="130"/>
    </row>
    <row r="47" spans="1:33" ht="30" customHeight="1" x14ac:dyDescent="0.25">
      <c r="A47" s="118" t="s">
        <v>79</v>
      </c>
      <c r="B47" s="119" t="s">
        <v>115</v>
      </c>
      <c r="C47" s="363" t="s">
        <v>341</v>
      </c>
      <c r="D47" s="121" t="s">
        <v>113</v>
      </c>
      <c r="E47" s="122">
        <v>2</v>
      </c>
      <c r="F47" s="123">
        <v>389</v>
      </c>
      <c r="G47" s="124">
        <f t="shared" si="84"/>
        <v>778</v>
      </c>
      <c r="H47" s="418"/>
      <c r="I47" s="419"/>
      <c r="J47" s="124">
        <f t="shared" si="85"/>
        <v>0</v>
      </c>
      <c r="K47" s="122"/>
      <c r="L47" s="123"/>
      <c r="M47" s="124">
        <f t="shared" si="86"/>
        <v>0</v>
      </c>
      <c r="N47" s="122"/>
      <c r="O47" s="123"/>
      <c r="P47" s="124">
        <f t="shared" si="87"/>
        <v>0</v>
      </c>
      <c r="Q47" s="122"/>
      <c r="R47" s="123"/>
      <c r="S47" s="124">
        <f t="shared" si="88"/>
        <v>0</v>
      </c>
      <c r="T47" s="122"/>
      <c r="U47" s="123"/>
      <c r="V47" s="124">
        <f t="shared" si="89"/>
        <v>0</v>
      </c>
      <c r="W47" s="125">
        <f t="shared" si="90"/>
        <v>778</v>
      </c>
      <c r="X47" s="126">
        <f t="shared" si="91"/>
        <v>0</v>
      </c>
      <c r="Y47" s="126">
        <f t="shared" si="82"/>
        <v>778</v>
      </c>
      <c r="Z47" s="127">
        <f t="shared" si="83"/>
        <v>1</v>
      </c>
      <c r="AA47" s="128"/>
      <c r="AB47" s="130"/>
      <c r="AC47" s="130"/>
      <c r="AD47" s="130"/>
      <c r="AE47" s="130"/>
      <c r="AF47" s="130"/>
      <c r="AG47" s="130"/>
    </row>
    <row r="48" spans="1:33" ht="30" customHeight="1" thickBot="1" x14ac:dyDescent="0.3">
      <c r="A48" s="146" t="s">
        <v>79</v>
      </c>
      <c r="B48" s="119" t="s">
        <v>342</v>
      </c>
      <c r="C48" s="363" t="s">
        <v>343</v>
      </c>
      <c r="D48" s="147" t="s">
        <v>113</v>
      </c>
      <c r="E48" s="122">
        <v>2</v>
      </c>
      <c r="F48" s="123">
        <v>389</v>
      </c>
      <c r="G48" s="150">
        <f t="shared" si="84"/>
        <v>778</v>
      </c>
      <c r="H48" s="420"/>
      <c r="I48" s="421"/>
      <c r="J48" s="150">
        <f t="shared" si="85"/>
        <v>0</v>
      </c>
      <c r="K48" s="148"/>
      <c r="L48" s="149"/>
      <c r="M48" s="150">
        <f t="shared" si="86"/>
        <v>0</v>
      </c>
      <c r="N48" s="148"/>
      <c r="O48" s="149"/>
      <c r="P48" s="150">
        <f t="shared" si="87"/>
        <v>0</v>
      </c>
      <c r="Q48" s="148"/>
      <c r="R48" s="149"/>
      <c r="S48" s="150">
        <f t="shared" si="88"/>
        <v>0</v>
      </c>
      <c r="T48" s="148"/>
      <c r="U48" s="149"/>
      <c r="V48" s="150">
        <f t="shared" si="89"/>
        <v>0</v>
      </c>
      <c r="W48" s="137">
        <f t="shared" si="90"/>
        <v>778</v>
      </c>
      <c r="X48" s="126">
        <f t="shared" si="91"/>
        <v>0</v>
      </c>
      <c r="Y48" s="126">
        <f t="shared" si="82"/>
        <v>778</v>
      </c>
      <c r="Z48" s="127">
        <f t="shared" si="83"/>
        <v>1</v>
      </c>
      <c r="AA48" s="151"/>
      <c r="AB48" s="130"/>
      <c r="AC48" s="130"/>
      <c r="AD48" s="130"/>
      <c r="AE48" s="130"/>
      <c r="AF48" s="130"/>
      <c r="AG48" s="130"/>
    </row>
    <row r="49" spans="1:33" ht="39.6" customHeight="1" x14ac:dyDescent="0.25">
      <c r="A49" s="107" t="s">
        <v>76</v>
      </c>
      <c r="B49" s="154" t="s">
        <v>116</v>
      </c>
      <c r="C49" s="152" t="s">
        <v>117</v>
      </c>
      <c r="D49" s="140"/>
      <c r="E49" s="141">
        <f>SUM(E50:E54)</f>
        <v>12</v>
      </c>
      <c r="F49" s="142"/>
      <c r="G49" s="143">
        <f t="shared" ref="G49:H49" si="92">SUM(G50:G54)</f>
        <v>10800</v>
      </c>
      <c r="H49" s="446">
        <f t="shared" si="92"/>
        <v>2</v>
      </c>
      <c r="I49" s="447"/>
      <c r="J49" s="143">
        <f t="shared" ref="J49:K49" si="93">SUM(J50:J54)</f>
        <v>1800</v>
      </c>
      <c r="K49" s="141">
        <f t="shared" si="93"/>
        <v>0</v>
      </c>
      <c r="L49" s="142"/>
      <c r="M49" s="143">
        <f t="shared" ref="M49:N49" si="94">SUM(M50:M54)</f>
        <v>0</v>
      </c>
      <c r="N49" s="141">
        <f t="shared" si="94"/>
        <v>0</v>
      </c>
      <c r="O49" s="142"/>
      <c r="P49" s="143">
        <f t="shared" ref="P49:Q49" si="95">SUM(P50:P54)</f>
        <v>0</v>
      </c>
      <c r="Q49" s="141">
        <f t="shared" si="95"/>
        <v>0</v>
      </c>
      <c r="R49" s="142"/>
      <c r="S49" s="143">
        <f t="shared" ref="S49:T49" si="96">SUM(S50:S54)</f>
        <v>0</v>
      </c>
      <c r="T49" s="141">
        <f t="shared" si="96"/>
        <v>0</v>
      </c>
      <c r="U49" s="142"/>
      <c r="V49" s="143">
        <f t="shared" ref="V49:X49" si="97">SUM(V50:V54)</f>
        <v>0</v>
      </c>
      <c r="W49" s="143">
        <f t="shared" si="97"/>
        <v>10800</v>
      </c>
      <c r="X49" s="143">
        <f t="shared" si="97"/>
        <v>1800</v>
      </c>
      <c r="Y49" s="185">
        <f t="shared" si="82"/>
        <v>9000</v>
      </c>
      <c r="Z49" s="185">
        <f t="shared" si="83"/>
        <v>0.83333333333333337</v>
      </c>
      <c r="AA49" s="116"/>
      <c r="AB49" s="117"/>
      <c r="AC49" s="117"/>
      <c r="AD49" s="117"/>
      <c r="AE49" s="117"/>
      <c r="AF49" s="117"/>
      <c r="AG49" s="117"/>
    </row>
    <row r="50" spans="1:33" ht="30" customHeight="1" x14ac:dyDescent="0.25">
      <c r="A50" s="118" t="s">
        <v>79</v>
      </c>
      <c r="B50" s="119" t="s">
        <v>118</v>
      </c>
      <c r="C50" s="363" t="s">
        <v>344</v>
      </c>
      <c r="D50" s="121" t="s">
        <v>120</v>
      </c>
      <c r="E50" s="365">
        <v>3</v>
      </c>
      <c r="F50" s="123">
        <v>900</v>
      </c>
      <c r="G50" s="124">
        <f t="shared" ref="G50:G54" si="98">E50*F50</f>
        <v>2700</v>
      </c>
      <c r="H50" s="418">
        <v>1</v>
      </c>
      <c r="I50" s="419">
        <v>900</v>
      </c>
      <c r="J50" s="124">
        <f t="shared" ref="J50:J54" si="99">H50*I50</f>
        <v>900</v>
      </c>
      <c r="K50" s="122"/>
      <c r="L50" s="123"/>
      <c r="M50" s="124">
        <f t="shared" ref="M50:M54" si="100">K50*L50</f>
        <v>0</v>
      </c>
      <c r="N50" s="122"/>
      <c r="O50" s="123"/>
      <c r="P50" s="124">
        <f t="shared" ref="P50:P54" si="101">N50*O50</f>
        <v>0</v>
      </c>
      <c r="Q50" s="122"/>
      <c r="R50" s="123"/>
      <c r="S50" s="124">
        <f t="shared" ref="S50:S54" si="102">Q50*R50</f>
        <v>0</v>
      </c>
      <c r="T50" s="122"/>
      <c r="U50" s="123"/>
      <c r="V50" s="124">
        <f t="shared" ref="V50:V54" si="103">T50*U50</f>
        <v>0</v>
      </c>
      <c r="W50" s="125">
        <f t="shared" ref="W50:W54" si="104">G50+M50+S50</f>
        <v>2700</v>
      </c>
      <c r="X50" s="126">
        <f t="shared" ref="X50:X54" si="105">J50+P50+V50</f>
        <v>900</v>
      </c>
      <c r="Y50" s="126">
        <f t="shared" si="82"/>
        <v>1800</v>
      </c>
      <c r="Z50" s="127">
        <f t="shared" si="83"/>
        <v>0.66666666666666663</v>
      </c>
      <c r="AA50" s="128"/>
      <c r="AB50" s="130"/>
      <c r="AC50" s="130"/>
      <c r="AD50" s="130"/>
      <c r="AE50" s="130"/>
      <c r="AF50" s="130"/>
      <c r="AG50" s="130"/>
    </row>
    <row r="51" spans="1:33" s="362" customFormat="1" ht="30" customHeight="1" x14ac:dyDescent="0.25">
      <c r="A51" s="118"/>
      <c r="B51" s="119" t="s">
        <v>121</v>
      </c>
      <c r="C51" s="372" t="s">
        <v>345</v>
      </c>
      <c r="D51" s="121" t="s">
        <v>120</v>
      </c>
      <c r="E51" s="365">
        <v>2</v>
      </c>
      <c r="F51" s="123">
        <v>900</v>
      </c>
      <c r="G51" s="124">
        <f t="shared" si="98"/>
        <v>1800</v>
      </c>
      <c r="H51" s="418"/>
      <c r="I51" s="419"/>
      <c r="J51" s="124"/>
      <c r="K51" s="122"/>
      <c r="L51" s="123"/>
      <c r="M51" s="124"/>
      <c r="N51" s="122"/>
      <c r="O51" s="123"/>
      <c r="P51" s="124"/>
      <c r="Q51" s="122"/>
      <c r="R51" s="123"/>
      <c r="S51" s="124"/>
      <c r="T51" s="122"/>
      <c r="U51" s="123"/>
      <c r="V51" s="124"/>
      <c r="W51" s="125">
        <f t="shared" si="104"/>
        <v>1800</v>
      </c>
      <c r="X51" s="126">
        <f t="shared" si="105"/>
        <v>0</v>
      </c>
      <c r="Y51" s="126">
        <f t="shared" si="82"/>
        <v>1800</v>
      </c>
      <c r="Z51" s="127">
        <f t="shared" si="83"/>
        <v>1</v>
      </c>
      <c r="AA51" s="128"/>
      <c r="AB51" s="130"/>
      <c r="AC51" s="130"/>
      <c r="AD51" s="130"/>
      <c r="AE51" s="130"/>
      <c r="AF51" s="130"/>
      <c r="AG51" s="130"/>
    </row>
    <row r="52" spans="1:33" s="362" customFormat="1" ht="30" customHeight="1" thickBot="1" x14ac:dyDescent="0.3">
      <c r="A52" s="118"/>
      <c r="B52" s="119" t="s">
        <v>122</v>
      </c>
      <c r="C52" s="373" t="s">
        <v>346</v>
      </c>
      <c r="D52" s="121" t="s">
        <v>120</v>
      </c>
      <c r="E52" s="370">
        <v>2</v>
      </c>
      <c r="F52" s="123">
        <v>900</v>
      </c>
      <c r="G52" s="124">
        <f t="shared" si="98"/>
        <v>1800</v>
      </c>
      <c r="H52" s="418"/>
      <c r="I52" s="419"/>
      <c r="J52" s="124"/>
      <c r="K52" s="122"/>
      <c r="L52" s="123"/>
      <c r="M52" s="124"/>
      <c r="N52" s="122"/>
      <c r="O52" s="123"/>
      <c r="P52" s="124"/>
      <c r="Q52" s="122"/>
      <c r="R52" s="123"/>
      <c r="S52" s="124"/>
      <c r="T52" s="122"/>
      <c r="U52" s="123"/>
      <c r="V52" s="124"/>
      <c r="W52" s="125">
        <f t="shared" si="104"/>
        <v>1800</v>
      </c>
      <c r="X52" s="126">
        <f t="shared" si="105"/>
        <v>0</v>
      </c>
      <c r="Y52" s="126">
        <f t="shared" si="82"/>
        <v>1800</v>
      </c>
      <c r="Z52" s="127">
        <f t="shared" si="83"/>
        <v>1</v>
      </c>
      <c r="AA52" s="128"/>
      <c r="AB52" s="130"/>
      <c r="AC52" s="130"/>
      <c r="AD52" s="130"/>
      <c r="AE52" s="130"/>
      <c r="AF52" s="130"/>
      <c r="AG52" s="130"/>
    </row>
    <row r="53" spans="1:33" ht="30" customHeight="1" thickBot="1" x14ac:dyDescent="0.3">
      <c r="A53" s="118" t="s">
        <v>79</v>
      </c>
      <c r="B53" s="119" t="s">
        <v>347</v>
      </c>
      <c r="C53" s="373" t="s">
        <v>348</v>
      </c>
      <c r="D53" s="121" t="s">
        <v>120</v>
      </c>
      <c r="E53" s="368">
        <v>3</v>
      </c>
      <c r="F53" s="123">
        <v>900</v>
      </c>
      <c r="G53" s="124">
        <f t="shared" si="98"/>
        <v>2700</v>
      </c>
      <c r="H53" s="418">
        <v>1</v>
      </c>
      <c r="I53" s="419">
        <v>900</v>
      </c>
      <c r="J53" s="124">
        <f t="shared" si="99"/>
        <v>900</v>
      </c>
      <c r="K53" s="122"/>
      <c r="L53" s="123"/>
      <c r="M53" s="124">
        <f t="shared" si="100"/>
        <v>0</v>
      </c>
      <c r="N53" s="122"/>
      <c r="O53" s="123"/>
      <c r="P53" s="124">
        <f t="shared" si="101"/>
        <v>0</v>
      </c>
      <c r="Q53" s="122"/>
      <c r="R53" s="123"/>
      <c r="S53" s="124">
        <f t="shared" si="102"/>
        <v>0</v>
      </c>
      <c r="T53" s="122"/>
      <c r="U53" s="123"/>
      <c r="V53" s="124">
        <f t="shared" si="103"/>
        <v>0</v>
      </c>
      <c r="W53" s="125">
        <f t="shared" si="104"/>
        <v>2700</v>
      </c>
      <c r="X53" s="126">
        <f t="shared" si="105"/>
        <v>900</v>
      </c>
      <c r="Y53" s="126">
        <f t="shared" si="82"/>
        <v>1800</v>
      </c>
      <c r="Z53" s="127">
        <f t="shared" si="83"/>
        <v>0.66666666666666663</v>
      </c>
      <c r="AA53" s="128"/>
      <c r="AB53" s="130"/>
      <c r="AC53" s="130"/>
      <c r="AD53" s="130"/>
      <c r="AE53" s="130"/>
      <c r="AF53" s="130"/>
      <c r="AG53" s="130"/>
    </row>
    <row r="54" spans="1:33" ht="30" customHeight="1" thickBot="1" x14ac:dyDescent="0.3">
      <c r="A54" s="146" t="s">
        <v>79</v>
      </c>
      <c r="B54" s="119" t="s">
        <v>349</v>
      </c>
      <c r="C54" s="373" t="s">
        <v>350</v>
      </c>
      <c r="D54" s="147" t="s">
        <v>120</v>
      </c>
      <c r="E54" s="370">
        <v>2</v>
      </c>
      <c r="F54" s="123">
        <v>900</v>
      </c>
      <c r="G54" s="124">
        <f t="shared" si="98"/>
        <v>1800</v>
      </c>
      <c r="H54" s="420"/>
      <c r="I54" s="421"/>
      <c r="J54" s="150">
        <f t="shared" si="99"/>
        <v>0</v>
      </c>
      <c r="K54" s="148"/>
      <c r="L54" s="149"/>
      <c r="M54" s="150">
        <f t="shared" si="100"/>
        <v>0</v>
      </c>
      <c r="N54" s="148"/>
      <c r="O54" s="149"/>
      <c r="P54" s="150">
        <f t="shared" si="101"/>
        <v>0</v>
      </c>
      <c r="Q54" s="148"/>
      <c r="R54" s="149"/>
      <c r="S54" s="150">
        <f t="shared" si="102"/>
        <v>0</v>
      </c>
      <c r="T54" s="148"/>
      <c r="U54" s="149"/>
      <c r="V54" s="150">
        <f t="shared" si="103"/>
        <v>0</v>
      </c>
      <c r="W54" s="137">
        <f t="shared" si="104"/>
        <v>1800</v>
      </c>
      <c r="X54" s="126">
        <f t="shared" si="105"/>
        <v>0</v>
      </c>
      <c r="Y54" s="126">
        <f t="shared" si="82"/>
        <v>1800</v>
      </c>
      <c r="Z54" s="127">
        <f t="shared" si="83"/>
        <v>1</v>
      </c>
      <c r="AA54" s="151"/>
      <c r="AB54" s="130"/>
      <c r="AC54" s="130"/>
      <c r="AD54" s="130"/>
      <c r="AE54" s="130"/>
      <c r="AF54" s="130"/>
      <c r="AG54" s="130"/>
    </row>
    <row r="55" spans="1:33" ht="39.950000000000003" customHeight="1" x14ac:dyDescent="0.25">
      <c r="A55" s="107" t="s">
        <v>76</v>
      </c>
      <c r="B55" s="154" t="s">
        <v>123</v>
      </c>
      <c r="C55" s="152" t="s">
        <v>124</v>
      </c>
      <c r="D55" s="140"/>
      <c r="E55" s="141">
        <f>SUM(E56:E59)</f>
        <v>12</v>
      </c>
      <c r="F55" s="142"/>
      <c r="G55" s="143">
        <f t="shared" ref="G55:H55" si="106">SUM(G56:G59)</f>
        <v>3600</v>
      </c>
      <c r="H55" s="446">
        <f t="shared" si="106"/>
        <v>5</v>
      </c>
      <c r="I55" s="447"/>
      <c r="J55" s="143">
        <f t="shared" ref="J55:K55" si="107">SUM(J56:J59)</f>
        <v>1500</v>
      </c>
      <c r="K55" s="141">
        <f t="shared" si="107"/>
        <v>0</v>
      </c>
      <c r="L55" s="142"/>
      <c r="M55" s="143">
        <f t="shared" ref="M55:N55" si="108">SUM(M56:M59)</f>
        <v>0</v>
      </c>
      <c r="N55" s="141">
        <f t="shared" si="108"/>
        <v>0</v>
      </c>
      <c r="O55" s="142"/>
      <c r="P55" s="143">
        <f t="shared" ref="P55:Q55" si="109">SUM(P56:P59)</f>
        <v>0</v>
      </c>
      <c r="Q55" s="141">
        <f t="shared" si="109"/>
        <v>0</v>
      </c>
      <c r="R55" s="142"/>
      <c r="S55" s="143">
        <f t="shared" ref="S55:T55" si="110">SUM(S56:S59)</f>
        <v>0</v>
      </c>
      <c r="T55" s="141">
        <f t="shared" si="110"/>
        <v>0</v>
      </c>
      <c r="U55" s="142"/>
      <c r="V55" s="143">
        <f t="shared" ref="V55:X55" si="111">SUM(V56:V59)</f>
        <v>0</v>
      </c>
      <c r="W55" s="143">
        <f t="shared" si="111"/>
        <v>3600</v>
      </c>
      <c r="X55" s="143">
        <f t="shared" si="111"/>
        <v>1500</v>
      </c>
      <c r="Y55" s="142">
        <f t="shared" si="82"/>
        <v>2100</v>
      </c>
      <c r="Z55" s="142">
        <f t="shared" si="83"/>
        <v>0.58333333333333337</v>
      </c>
      <c r="AA55" s="116"/>
      <c r="AB55" s="117"/>
      <c r="AC55" s="117"/>
      <c r="AD55" s="117"/>
      <c r="AE55" s="117"/>
      <c r="AF55" s="117"/>
      <c r="AG55" s="117"/>
    </row>
    <row r="56" spans="1:33" ht="30" customHeight="1" x14ac:dyDescent="0.25">
      <c r="A56" s="118" t="s">
        <v>79</v>
      </c>
      <c r="B56" s="119" t="s">
        <v>125</v>
      </c>
      <c r="C56" s="363" t="s">
        <v>351</v>
      </c>
      <c r="D56" s="121" t="s">
        <v>120</v>
      </c>
      <c r="E56" s="365">
        <v>5</v>
      </c>
      <c r="F56" s="123">
        <v>300</v>
      </c>
      <c r="G56" s="124">
        <f t="shared" ref="G56:G59" si="112">E56*F56</f>
        <v>1500</v>
      </c>
      <c r="H56" s="418">
        <v>3</v>
      </c>
      <c r="I56" s="419">
        <v>300</v>
      </c>
      <c r="J56" s="124">
        <f>H56*I56</f>
        <v>900</v>
      </c>
      <c r="K56" s="122"/>
      <c r="L56" s="123"/>
      <c r="M56" s="124">
        <f t="shared" ref="M56:M59" si="113">K56*L56</f>
        <v>0</v>
      </c>
      <c r="N56" s="122"/>
      <c r="O56" s="123"/>
      <c r="P56" s="124">
        <f t="shared" ref="P56:P59" si="114">N56*O56</f>
        <v>0</v>
      </c>
      <c r="Q56" s="122"/>
      <c r="R56" s="123"/>
      <c r="S56" s="124">
        <f t="shared" ref="S56:S59" si="115">Q56*R56</f>
        <v>0</v>
      </c>
      <c r="T56" s="122"/>
      <c r="U56" s="123"/>
      <c r="V56" s="124">
        <f t="shared" ref="V56:V59" si="116">T56*U56</f>
        <v>0</v>
      </c>
      <c r="W56" s="125">
        <f t="shared" ref="W56:W59" si="117">G56+M56+S56</f>
        <v>1500</v>
      </c>
      <c r="X56" s="126">
        <f t="shared" ref="X56:X59" si="118">J56+P56+V56</f>
        <v>900</v>
      </c>
      <c r="Y56" s="126">
        <f t="shared" si="82"/>
        <v>600</v>
      </c>
      <c r="Z56" s="127">
        <f t="shared" si="83"/>
        <v>0.4</v>
      </c>
      <c r="AA56" s="128"/>
      <c r="AB56" s="129"/>
      <c r="AC56" s="130"/>
      <c r="AD56" s="130"/>
      <c r="AE56" s="130"/>
      <c r="AF56" s="130"/>
      <c r="AG56" s="130"/>
    </row>
    <row r="57" spans="1:33" s="362" customFormat="1" ht="30" customHeight="1" x14ac:dyDescent="0.25">
      <c r="A57" s="118"/>
      <c r="B57" s="119" t="s">
        <v>126</v>
      </c>
      <c r="C57" s="363" t="s">
        <v>346</v>
      </c>
      <c r="D57" s="121" t="s">
        <v>120</v>
      </c>
      <c r="E57" s="365">
        <v>2</v>
      </c>
      <c r="F57" s="123">
        <v>300</v>
      </c>
      <c r="G57" s="124">
        <f t="shared" si="112"/>
        <v>600</v>
      </c>
      <c r="H57" s="418"/>
      <c r="I57" s="419"/>
      <c r="J57" s="124"/>
      <c r="K57" s="122"/>
      <c r="L57" s="123"/>
      <c r="M57" s="124"/>
      <c r="N57" s="122"/>
      <c r="O57" s="123"/>
      <c r="P57" s="124"/>
      <c r="Q57" s="122"/>
      <c r="R57" s="123"/>
      <c r="S57" s="124"/>
      <c r="T57" s="122"/>
      <c r="U57" s="123"/>
      <c r="V57" s="124"/>
      <c r="W57" s="125">
        <f t="shared" si="117"/>
        <v>600</v>
      </c>
      <c r="X57" s="126">
        <f t="shared" si="118"/>
        <v>0</v>
      </c>
      <c r="Y57" s="126">
        <f t="shared" si="82"/>
        <v>600</v>
      </c>
      <c r="Z57" s="127">
        <f t="shared" si="83"/>
        <v>1</v>
      </c>
      <c r="AA57" s="128"/>
      <c r="AB57" s="129"/>
      <c r="AC57" s="130"/>
      <c r="AD57" s="130"/>
      <c r="AE57" s="130"/>
      <c r="AF57" s="130"/>
      <c r="AG57" s="130"/>
    </row>
    <row r="58" spans="1:33" ht="30" customHeight="1" x14ac:dyDescent="0.25">
      <c r="A58" s="118" t="s">
        <v>79</v>
      </c>
      <c r="B58" s="119" t="s">
        <v>127</v>
      </c>
      <c r="C58" s="374" t="s">
        <v>348</v>
      </c>
      <c r="D58" s="121" t="s">
        <v>120</v>
      </c>
      <c r="E58" s="365">
        <v>3</v>
      </c>
      <c r="F58" s="123">
        <v>300</v>
      </c>
      <c r="G58" s="124">
        <f t="shared" si="112"/>
        <v>900</v>
      </c>
      <c r="H58" s="418">
        <v>2</v>
      </c>
      <c r="I58" s="419">
        <v>300</v>
      </c>
      <c r="J58" s="124">
        <f t="shared" ref="J58:J59" si="119">H58*I58</f>
        <v>600</v>
      </c>
      <c r="K58" s="122"/>
      <c r="L58" s="123"/>
      <c r="M58" s="124">
        <f t="shared" si="113"/>
        <v>0</v>
      </c>
      <c r="N58" s="122"/>
      <c r="O58" s="123"/>
      <c r="P58" s="124">
        <f t="shared" si="114"/>
        <v>0</v>
      </c>
      <c r="Q58" s="122"/>
      <c r="R58" s="123"/>
      <c r="S58" s="124">
        <f t="shared" si="115"/>
        <v>0</v>
      </c>
      <c r="T58" s="122"/>
      <c r="U58" s="123"/>
      <c r="V58" s="124">
        <f t="shared" si="116"/>
        <v>0</v>
      </c>
      <c r="W58" s="125">
        <f t="shared" si="117"/>
        <v>900</v>
      </c>
      <c r="X58" s="126">
        <f t="shared" si="118"/>
        <v>600</v>
      </c>
      <c r="Y58" s="126">
        <f t="shared" si="82"/>
        <v>300</v>
      </c>
      <c r="Z58" s="127">
        <f t="shared" si="83"/>
        <v>0.33333333333333331</v>
      </c>
      <c r="AA58" s="128"/>
      <c r="AB58" s="130"/>
      <c r="AC58" s="130"/>
      <c r="AD58" s="130"/>
      <c r="AE58" s="130"/>
      <c r="AF58" s="130"/>
      <c r="AG58" s="130"/>
    </row>
    <row r="59" spans="1:33" ht="30" customHeight="1" thickBot="1" x14ac:dyDescent="0.3">
      <c r="A59" s="131" t="s">
        <v>79</v>
      </c>
      <c r="B59" s="119" t="s">
        <v>352</v>
      </c>
      <c r="C59" s="374" t="s">
        <v>353</v>
      </c>
      <c r="D59" s="133" t="s">
        <v>120</v>
      </c>
      <c r="E59" s="365">
        <v>2</v>
      </c>
      <c r="F59" s="123">
        <v>300</v>
      </c>
      <c r="G59" s="150">
        <f t="shared" si="112"/>
        <v>600</v>
      </c>
      <c r="H59" s="420"/>
      <c r="I59" s="421"/>
      <c r="J59" s="150">
        <f t="shared" si="119"/>
        <v>0</v>
      </c>
      <c r="K59" s="148"/>
      <c r="L59" s="149"/>
      <c r="M59" s="150">
        <f t="shared" si="113"/>
        <v>0</v>
      </c>
      <c r="N59" s="148"/>
      <c r="O59" s="149"/>
      <c r="P59" s="150">
        <f t="shared" si="114"/>
        <v>0</v>
      </c>
      <c r="Q59" s="148"/>
      <c r="R59" s="149"/>
      <c r="S59" s="150">
        <f t="shared" si="115"/>
        <v>0</v>
      </c>
      <c r="T59" s="148"/>
      <c r="U59" s="149"/>
      <c r="V59" s="150">
        <f t="shared" si="116"/>
        <v>0</v>
      </c>
      <c r="W59" s="137">
        <f t="shared" si="117"/>
        <v>600</v>
      </c>
      <c r="X59" s="126">
        <f t="shared" si="118"/>
        <v>0</v>
      </c>
      <c r="Y59" s="126">
        <f t="shared" si="82"/>
        <v>600</v>
      </c>
      <c r="Z59" s="127">
        <f t="shared" si="83"/>
        <v>1</v>
      </c>
      <c r="AA59" s="151"/>
      <c r="AB59" s="130"/>
      <c r="AC59" s="130"/>
      <c r="AD59" s="130"/>
      <c r="AE59" s="130"/>
      <c r="AF59" s="130"/>
      <c r="AG59" s="130"/>
    </row>
    <row r="60" spans="1:33" ht="30" customHeight="1" thickBot="1" x14ac:dyDescent="0.3">
      <c r="A60" s="165" t="s">
        <v>128</v>
      </c>
      <c r="B60" s="166"/>
      <c r="C60" s="167"/>
      <c r="D60" s="168"/>
      <c r="E60" s="172">
        <f>E55+E49+E44</f>
        <v>32</v>
      </c>
      <c r="F60" s="188"/>
      <c r="G60" s="171">
        <f>G55+G49+G44</f>
        <v>17512</v>
      </c>
      <c r="H60" s="452">
        <f t="shared" ref="H60" si="120">H55+H49+H44</f>
        <v>11</v>
      </c>
      <c r="I60" s="453"/>
      <c r="J60" s="171">
        <f>J55+J49+J44</f>
        <v>4744.16</v>
      </c>
      <c r="K60" s="189">
        <f t="shared" ref="K60" si="121">K55+K49+K44</f>
        <v>0</v>
      </c>
      <c r="L60" s="188"/>
      <c r="M60" s="171">
        <f t="shared" ref="M60:N60" si="122">M55+M49+M44</f>
        <v>0</v>
      </c>
      <c r="N60" s="189">
        <f t="shared" si="122"/>
        <v>0</v>
      </c>
      <c r="O60" s="188"/>
      <c r="P60" s="171">
        <f t="shared" ref="P60:Q60" si="123">P55+P49+P44</f>
        <v>0</v>
      </c>
      <c r="Q60" s="189">
        <f t="shared" si="123"/>
        <v>0</v>
      </c>
      <c r="R60" s="188"/>
      <c r="S60" s="171">
        <f t="shared" ref="S60:T60" si="124">S55+S49+S44</f>
        <v>0</v>
      </c>
      <c r="T60" s="189">
        <f t="shared" si="124"/>
        <v>0</v>
      </c>
      <c r="U60" s="188"/>
      <c r="V60" s="171">
        <f t="shared" ref="V60:X60" si="125">V55+V49+V44</f>
        <v>0</v>
      </c>
      <c r="W60" s="190">
        <f t="shared" si="125"/>
        <v>17512</v>
      </c>
      <c r="X60" s="190">
        <f t="shared" si="125"/>
        <v>4744.16</v>
      </c>
      <c r="Y60" s="190">
        <f t="shared" si="82"/>
        <v>12767.84</v>
      </c>
      <c r="Z60" s="190">
        <f t="shared" si="83"/>
        <v>0.72909090909090912</v>
      </c>
      <c r="AA60" s="176"/>
      <c r="AB60" s="7"/>
      <c r="AC60" s="7"/>
      <c r="AD60" s="7"/>
      <c r="AE60" s="7"/>
      <c r="AF60" s="7"/>
      <c r="AG60" s="7"/>
    </row>
    <row r="61" spans="1:33" ht="30" customHeight="1" x14ac:dyDescent="0.25">
      <c r="A61" s="177" t="s">
        <v>74</v>
      </c>
      <c r="B61" s="178">
        <v>3</v>
      </c>
      <c r="C61" s="179" t="s">
        <v>129</v>
      </c>
      <c r="D61" s="180"/>
      <c r="E61" s="104"/>
      <c r="F61" s="104"/>
      <c r="G61" s="104"/>
      <c r="H61" s="443"/>
      <c r="I61" s="443"/>
      <c r="J61" s="104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5"/>
      <c r="X61" s="105"/>
      <c r="Y61" s="105"/>
      <c r="Z61" s="105"/>
      <c r="AA61" s="106"/>
      <c r="AB61" s="7"/>
      <c r="AC61" s="7"/>
      <c r="AD61" s="7"/>
      <c r="AE61" s="7"/>
      <c r="AF61" s="7"/>
      <c r="AG61" s="7"/>
    </row>
    <row r="62" spans="1:33" ht="45" customHeight="1" x14ac:dyDescent="0.25">
      <c r="A62" s="107" t="s">
        <v>76</v>
      </c>
      <c r="B62" s="154" t="s">
        <v>130</v>
      </c>
      <c r="C62" s="109" t="s">
        <v>131</v>
      </c>
      <c r="D62" s="110"/>
      <c r="E62" s="111">
        <f>SUM(E63:E65)</f>
        <v>0</v>
      </c>
      <c r="F62" s="112"/>
      <c r="G62" s="113">
        <f t="shared" ref="G62:H62" si="126">SUM(G63:G65)</f>
        <v>0</v>
      </c>
      <c r="H62" s="444">
        <f t="shared" si="126"/>
        <v>0</v>
      </c>
      <c r="I62" s="445"/>
      <c r="J62" s="113">
        <f t="shared" ref="J62:K62" si="127">SUM(J63:J65)</f>
        <v>0</v>
      </c>
      <c r="K62" s="111">
        <f t="shared" si="127"/>
        <v>0</v>
      </c>
      <c r="L62" s="112"/>
      <c r="M62" s="113">
        <f t="shared" ref="M62:N62" si="128">SUM(M63:M65)</f>
        <v>0</v>
      </c>
      <c r="N62" s="111">
        <f t="shared" si="128"/>
        <v>0</v>
      </c>
      <c r="O62" s="112"/>
      <c r="P62" s="113">
        <f t="shared" ref="P62:Q62" si="129">SUM(P63:P65)</f>
        <v>0</v>
      </c>
      <c r="Q62" s="111">
        <f t="shared" si="129"/>
        <v>0</v>
      </c>
      <c r="R62" s="112"/>
      <c r="S62" s="113">
        <f t="shared" ref="S62:T62" si="130">SUM(S63:S65)</f>
        <v>0</v>
      </c>
      <c r="T62" s="111">
        <f t="shared" si="130"/>
        <v>0</v>
      </c>
      <c r="U62" s="112"/>
      <c r="V62" s="113">
        <f t="shared" ref="V62:X62" si="131">SUM(V63:V65)</f>
        <v>0</v>
      </c>
      <c r="W62" s="113">
        <f t="shared" si="131"/>
        <v>0</v>
      </c>
      <c r="X62" s="113">
        <f t="shared" si="131"/>
        <v>0</v>
      </c>
      <c r="Y62" s="114">
        <f t="shared" ref="Y62:Y69" si="132">W62-X62</f>
        <v>0</v>
      </c>
      <c r="Z62" s="115" t="e">
        <f t="shared" ref="Z62:Z69" si="133">Y62/W62</f>
        <v>#DIV/0!</v>
      </c>
      <c r="AA62" s="116"/>
      <c r="AB62" s="117"/>
      <c r="AC62" s="117"/>
      <c r="AD62" s="117"/>
      <c r="AE62" s="117"/>
      <c r="AF62" s="117"/>
      <c r="AG62" s="117"/>
    </row>
    <row r="63" spans="1:33" ht="30" customHeight="1" x14ac:dyDescent="0.25">
      <c r="A63" s="118" t="s">
        <v>79</v>
      </c>
      <c r="B63" s="119" t="s">
        <v>132</v>
      </c>
      <c r="C63" s="186" t="s">
        <v>133</v>
      </c>
      <c r="D63" s="121" t="s">
        <v>113</v>
      </c>
      <c r="E63" s="122"/>
      <c r="F63" s="123"/>
      <c r="G63" s="124">
        <f t="shared" ref="G63:G65" si="134">E63*F63</f>
        <v>0</v>
      </c>
      <c r="H63" s="418"/>
      <c r="I63" s="419"/>
      <c r="J63" s="124">
        <f t="shared" ref="J63:J65" si="135">H63*I63</f>
        <v>0</v>
      </c>
      <c r="K63" s="122"/>
      <c r="L63" s="123"/>
      <c r="M63" s="124">
        <f t="shared" ref="M63:M65" si="136">K63*L63</f>
        <v>0</v>
      </c>
      <c r="N63" s="122"/>
      <c r="O63" s="123"/>
      <c r="P63" s="124">
        <f t="shared" ref="P63:P65" si="137">N63*O63</f>
        <v>0</v>
      </c>
      <c r="Q63" s="122"/>
      <c r="R63" s="123"/>
      <c r="S63" s="124">
        <f t="shared" ref="S63:S65" si="138">Q63*R63</f>
        <v>0</v>
      </c>
      <c r="T63" s="122"/>
      <c r="U63" s="123"/>
      <c r="V63" s="124">
        <f t="shared" ref="V63:V65" si="139">T63*U63</f>
        <v>0</v>
      </c>
      <c r="W63" s="125">
        <f t="shared" ref="W63:W65" si="140">G63+M63+S63</f>
        <v>0</v>
      </c>
      <c r="X63" s="126">
        <f t="shared" ref="X63:X65" si="141">J63+P63+V63</f>
        <v>0</v>
      </c>
      <c r="Y63" s="126">
        <f t="shared" si="132"/>
        <v>0</v>
      </c>
      <c r="Z63" s="127" t="e">
        <f t="shared" si="133"/>
        <v>#DIV/0!</v>
      </c>
      <c r="AA63" s="128"/>
      <c r="AB63" s="130"/>
      <c r="AC63" s="130"/>
      <c r="AD63" s="130"/>
      <c r="AE63" s="130"/>
      <c r="AF63" s="130"/>
      <c r="AG63" s="130"/>
    </row>
    <row r="64" spans="1:33" ht="30" customHeight="1" x14ac:dyDescent="0.25">
      <c r="A64" s="118" t="s">
        <v>79</v>
      </c>
      <c r="B64" s="119" t="s">
        <v>134</v>
      </c>
      <c r="C64" s="186" t="s">
        <v>135</v>
      </c>
      <c r="D64" s="121" t="s">
        <v>113</v>
      </c>
      <c r="E64" s="122"/>
      <c r="F64" s="123"/>
      <c r="G64" s="124">
        <f t="shared" si="134"/>
        <v>0</v>
      </c>
      <c r="H64" s="418"/>
      <c r="I64" s="419"/>
      <c r="J64" s="124">
        <f t="shared" si="135"/>
        <v>0</v>
      </c>
      <c r="K64" s="122"/>
      <c r="L64" s="123"/>
      <c r="M64" s="124">
        <f t="shared" si="136"/>
        <v>0</v>
      </c>
      <c r="N64" s="122"/>
      <c r="O64" s="123"/>
      <c r="P64" s="124">
        <f t="shared" si="137"/>
        <v>0</v>
      </c>
      <c r="Q64" s="122"/>
      <c r="R64" s="123"/>
      <c r="S64" s="124">
        <f t="shared" si="138"/>
        <v>0</v>
      </c>
      <c r="T64" s="122"/>
      <c r="U64" s="123"/>
      <c r="V64" s="124">
        <f t="shared" si="139"/>
        <v>0</v>
      </c>
      <c r="W64" s="125">
        <f t="shared" si="140"/>
        <v>0</v>
      </c>
      <c r="X64" s="126">
        <f t="shared" si="141"/>
        <v>0</v>
      </c>
      <c r="Y64" s="126">
        <f t="shared" si="132"/>
        <v>0</v>
      </c>
      <c r="Z64" s="127" t="e">
        <f t="shared" si="133"/>
        <v>#DIV/0!</v>
      </c>
      <c r="AA64" s="128"/>
      <c r="AB64" s="130"/>
      <c r="AC64" s="130"/>
      <c r="AD64" s="130"/>
      <c r="AE64" s="130"/>
      <c r="AF64" s="130"/>
      <c r="AG64" s="130"/>
    </row>
    <row r="65" spans="1:33" ht="30" customHeight="1" x14ac:dyDescent="0.25">
      <c r="A65" s="131" t="s">
        <v>79</v>
      </c>
      <c r="B65" s="132" t="s">
        <v>136</v>
      </c>
      <c r="C65" s="162" t="s">
        <v>137</v>
      </c>
      <c r="D65" s="133" t="s">
        <v>113</v>
      </c>
      <c r="E65" s="134"/>
      <c r="F65" s="135"/>
      <c r="G65" s="136">
        <f t="shared" si="134"/>
        <v>0</v>
      </c>
      <c r="H65" s="422"/>
      <c r="I65" s="423"/>
      <c r="J65" s="136">
        <f t="shared" si="135"/>
        <v>0</v>
      </c>
      <c r="K65" s="134"/>
      <c r="L65" s="135"/>
      <c r="M65" s="136">
        <f t="shared" si="136"/>
        <v>0</v>
      </c>
      <c r="N65" s="134"/>
      <c r="O65" s="135"/>
      <c r="P65" s="136">
        <f t="shared" si="137"/>
        <v>0</v>
      </c>
      <c r="Q65" s="134"/>
      <c r="R65" s="135"/>
      <c r="S65" s="136">
        <f t="shared" si="138"/>
        <v>0</v>
      </c>
      <c r="T65" s="134"/>
      <c r="U65" s="135"/>
      <c r="V65" s="136">
        <f t="shared" si="139"/>
        <v>0</v>
      </c>
      <c r="W65" s="137">
        <f t="shared" si="140"/>
        <v>0</v>
      </c>
      <c r="X65" s="126">
        <f t="shared" si="141"/>
        <v>0</v>
      </c>
      <c r="Y65" s="126">
        <f t="shared" si="132"/>
        <v>0</v>
      </c>
      <c r="Z65" s="127" t="e">
        <f t="shared" si="133"/>
        <v>#DIV/0!</v>
      </c>
      <c r="AA65" s="138"/>
      <c r="AB65" s="130"/>
      <c r="AC65" s="130"/>
      <c r="AD65" s="130"/>
      <c r="AE65" s="130"/>
      <c r="AF65" s="130"/>
      <c r="AG65" s="130"/>
    </row>
    <row r="66" spans="1:33" ht="47.25" customHeight="1" x14ac:dyDescent="0.25">
      <c r="A66" s="107" t="s">
        <v>76</v>
      </c>
      <c r="B66" s="154" t="s">
        <v>138</v>
      </c>
      <c r="C66" s="139" t="s">
        <v>139</v>
      </c>
      <c r="D66" s="140"/>
      <c r="E66" s="141"/>
      <c r="F66" s="142"/>
      <c r="G66" s="143"/>
      <c r="H66" s="446"/>
      <c r="I66" s="447"/>
      <c r="J66" s="143"/>
      <c r="K66" s="141">
        <f>SUM(K67:K68)</f>
        <v>0</v>
      </c>
      <c r="L66" s="142"/>
      <c r="M66" s="143">
        <f t="shared" ref="M66:N66" si="142">SUM(M67:M68)</f>
        <v>0</v>
      </c>
      <c r="N66" s="141">
        <f t="shared" si="142"/>
        <v>0</v>
      </c>
      <c r="O66" s="142"/>
      <c r="P66" s="143">
        <f t="shared" ref="P66:Q66" si="143">SUM(P67:P68)</f>
        <v>0</v>
      </c>
      <c r="Q66" s="141">
        <f t="shared" si="143"/>
        <v>0</v>
      </c>
      <c r="R66" s="142"/>
      <c r="S66" s="143">
        <f t="shared" ref="S66:T66" si="144">SUM(S67:S68)</f>
        <v>0</v>
      </c>
      <c r="T66" s="141">
        <f t="shared" si="144"/>
        <v>0</v>
      </c>
      <c r="U66" s="142"/>
      <c r="V66" s="143">
        <f t="shared" ref="V66:X66" si="145">SUM(V67:V68)</f>
        <v>0</v>
      </c>
      <c r="W66" s="143">
        <f t="shared" si="145"/>
        <v>0</v>
      </c>
      <c r="X66" s="143">
        <f t="shared" si="145"/>
        <v>0</v>
      </c>
      <c r="Y66" s="143">
        <f t="shared" si="132"/>
        <v>0</v>
      </c>
      <c r="Z66" s="143" t="e">
        <f t="shared" si="133"/>
        <v>#DIV/0!</v>
      </c>
      <c r="AA66" s="145"/>
      <c r="AB66" s="117"/>
      <c r="AC66" s="117"/>
      <c r="AD66" s="117"/>
      <c r="AE66" s="117"/>
      <c r="AF66" s="117"/>
      <c r="AG66" s="117"/>
    </row>
    <row r="67" spans="1:33" ht="30" customHeight="1" x14ac:dyDescent="0.25">
      <c r="A67" s="118" t="s">
        <v>79</v>
      </c>
      <c r="B67" s="119" t="s">
        <v>140</v>
      </c>
      <c r="C67" s="186" t="s">
        <v>141</v>
      </c>
      <c r="D67" s="121" t="s">
        <v>142</v>
      </c>
      <c r="E67" s="502" t="s">
        <v>143</v>
      </c>
      <c r="F67" s="503"/>
      <c r="G67" s="504"/>
      <c r="H67" s="502" t="s">
        <v>143</v>
      </c>
      <c r="I67" s="503"/>
      <c r="J67" s="504"/>
      <c r="K67" s="122"/>
      <c r="L67" s="123"/>
      <c r="M67" s="124">
        <f t="shared" ref="M67:M68" si="146">K67*L67</f>
        <v>0</v>
      </c>
      <c r="N67" s="122"/>
      <c r="O67" s="123"/>
      <c r="P67" s="124">
        <f t="shared" ref="P67:P68" si="147">N67*O67</f>
        <v>0</v>
      </c>
      <c r="Q67" s="122"/>
      <c r="R67" s="123"/>
      <c r="S67" s="124">
        <f t="shared" ref="S67:S68" si="148">Q67*R67</f>
        <v>0</v>
      </c>
      <c r="T67" s="122"/>
      <c r="U67" s="123"/>
      <c r="V67" s="124">
        <f t="shared" ref="V67:V68" si="149">T67*U67</f>
        <v>0</v>
      </c>
      <c r="W67" s="137">
        <f t="shared" ref="W67:W68" si="150">G67+M67+S67</f>
        <v>0</v>
      </c>
      <c r="X67" s="126">
        <f t="shared" ref="X67:X68" si="151">J67+P67+V67</f>
        <v>0</v>
      </c>
      <c r="Y67" s="126">
        <f t="shared" si="132"/>
        <v>0</v>
      </c>
      <c r="Z67" s="127" t="e">
        <f t="shared" si="133"/>
        <v>#DIV/0!</v>
      </c>
      <c r="AA67" s="128"/>
      <c r="AB67" s="130"/>
      <c r="AC67" s="130"/>
      <c r="AD67" s="130"/>
      <c r="AE67" s="130"/>
      <c r="AF67" s="130"/>
      <c r="AG67" s="130"/>
    </row>
    <row r="68" spans="1:33" ht="30" customHeight="1" x14ac:dyDescent="0.25">
      <c r="A68" s="131" t="s">
        <v>79</v>
      </c>
      <c r="B68" s="132" t="s">
        <v>144</v>
      </c>
      <c r="C68" s="162" t="s">
        <v>145</v>
      </c>
      <c r="D68" s="133" t="s">
        <v>142</v>
      </c>
      <c r="E68" s="478"/>
      <c r="F68" s="505"/>
      <c r="G68" s="479"/>
      <c r="H68" s="478"/>
      <c r="I68" s="505"/>
      <c r="J68" s="479"/>
      <c r="K68" s="148"/>
      <c r="L68" s="149"/>
      <c r="M68" s="150">
        <f t="shared" si="146"/>
        <v>0</v>
      </c>
      <c r="N68" s="148"/>
      <c r="O68" s="149"/>
      <c r="P68" s="150">
        <f t="shared" si="147"/>
        <v>0</v>
      </c>
      <c r="Q68" s="148"/>
      <c r="R68" s="149"/>
      <c r="S68" s="150">
        <f t="shared" si="148"/>
        <v>0</v>
      </c>
      <c r="T68" s="148"/>
      <c r="U68" s="149"/>
      <c r="V68" s="150">
        <f t="shared" si="149"/>
        <v>0</v>
      </c>
      <c r="W68" s="137">
        <f t="shared" si="150"/>
        <v>0</v>
      </c>
      <c r="X68" s="126">
        <f t="shared" si="151"/>
        <v>0</v>
      </c>
      <c r="Y68" s="164">
        <f t="shared" si="132"/>
        <v>0</v>
      </c>
      <c r="Z68" s="127" t="e">
        <f t="shared" si="133"/>
        <v>#DIV/0!</v>
      </c>
      <c r="AA68" s="151"/>
      <c r="AB68" s="130"/>
      <c r="AC68" s="130"/>
      <c r="AD68" s="130"/>
      <c r="AE68" s="130"/>
      <c r="AF68" s="130"/>
      <c r="AG68" s="130"/>
    </row>
    <row r="69" spans="1:33" ht="30" customHeight="1" x14ac:dyDescent="0.25">
      <c r="A69" s="165" t="s">
        <v>146</v>
      </c>
      <c r="B69" s="166"/>
      <c r="C69" s="167"/>
      <c r="D69" s="168"/>
      <c r="E69" s="172">
        <f>E62</f>
        <v>0</v>
      </c>
      <c r="F69" s="188"/>
      <c r="G69" s="171">
        <f t="shared" ref="G69:H69" si="152">G62</f>
        <v>0</v>
      </c>
      <c r="H69" s="452">
        <f t="shared" si="152"/>
        <v>0</v>
      </c>
      <c r="I69" s="453"/>
      <c r="J69" s="171">
        <f>J62</f>
        <v>0</v>
      </c>
      <c r="K69" s="189">
        <f>K66+K62</f>
        <v>0</v>
      </c>
      <c r="L69" s="188"/>
      <c r="M69" s="171">
        <f t="shared" ref="M69:N69" si="153">M66+M62</f>
        <v>0</v>
      </c>
      <c r="N69" s="189">
        <f t="shared" si="153"/>
        <v>0</v>
      </c>
      <c r="O69" s="188"/>
      <c r="P69" s="171">
        <f t="shared" ref="P69:Q69" si="154">P66+P62</f>
        <v>0</v>
      </c>
      <c r="Q69" s="189">
        <f t="shared" si="154"/>
        <v>0</v>
      </c>
      <c r="R69" s="188"/>
      <c r="S69" s="171">
        <f t="shared" ref="S69:T69" si="155">S66+S62</f>
        <v>0</v>
      </c>
      <c r="T69" s="189">
        <f t="shared" si="155"/>
        <v>0</v>
      </c>
      <c r="U69" s="188"/>
      <c r="V69" s="171">
        <f t="shared" ref="V69:X69" si="156">V66+V62</f>
        <v>0</v>
      </c>
      <c r="W69" s="190">
        <f t="shared" si="156"/>
        <v>0</v>
      </c>
      <c r="X69" s="190">
        <f t="shared" si="156"/>
        <v>0</v>
      </c>
      <c r="Y69" s="190">
        <f t="shared" si="132"/>
        <v>0</v>
      </c>
      <c r="Z69" s="190" t="e">
        <f t="shared" si="133"/>
        <v>#DIV/0!</v>
      </c>
      <c r="AA69" s="176"/>
      <c r="AB69" s="130"/>
      <c r="AC69" s="130"/>
      <c r="AD69" s="130"/>
      <c r="AE69" s="7"/>
      <c r="AF69" s="7"/>
      <c r="AG69" s="7"/>
    </row>
    <row r="70" spans="1:33" ht="30" customHeight="1" x14ac:dyDescent="0.25">
      <c r="A70" s="177" t="s">
        <v>74</v>
      </c>
      <c r="B70" s="178">
        <v>4</v>
      </c>
      <c r="C70" s="179" t="s">
        <v>147</v>
      </c>
      <c r="D70" s="180"/>
      <c r="E70" s="104"/>
      <c r="F70" s="104"/>
      <c r="G70" s="104"/>
      <c r="H70" s="443"/>
      <c r="I70" s="443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5"/>
      <c r="X70" s="105"/>
      <c r="Y70" s="181"/>
      <c r="Z70" s="105"/>
      <c r="AA70" s="106"/>
      <c r="AB70" s="7"/>
      <c r="AC70" s="7"/>
      <c r="AD70" s="7"/>
      <c r="AE70" s="7"/>
      <c r="AF70" s="7"/>
      <c r="AG70" s="7"/>
    </row>
    <row r="71" spans="1:33" ht="30" customHeight="1" x14ac:dyDescent="0.25">
      <c r="A71" s="107" t="s">
        <v>76</v>
      </c>
      <c r="B71" s="154" t="s">
        <v>148</v>
      </c>
      <c r="C71" s="191" t="s">
        <v>149</v>
      </c>
      <c r="D71" s="110"/>
      <c r="E71" s="111">
        <f>SUM(E72:E74)</f>
        <v>0</v>
      </c>
      <c r="F71" s="112"/>
      <c r="G71" s="113">
        <f t="shared" ref="G71:H71" si="157">SUM(G72:G74)</f>
        <v>0</v>
      </c>
      <c r="H71" s="444">
        <f t="shared" si="157"/>
        <v>0</v>
      </c>
      <c r="I71" s="445"/>
      <c r="J71" s="113">
        <f t="shared" ref="J71:K71" si="158">SUM(J72:J74)</f>
        <v>0</v>
      </c>
      <c r="K71" s="111">
        <f t="shared" si="158"/>
        <v>0</v>
      </c>
      <c r="L71" s="112"/>
      <c r="M71" s="113">
        <f t="shared" ref="M71:N71" si="159">SUM(M72:M74)</f>
        <v>0</v>
      </c>
      <c r="N71" s="111">
        <f t="shared" si="159"/>
        <v>0</v>
      </c>
      <c r="O71" s="112"/>
      <c r="P71" s="113">
        <f t="shared" ref="P71:Q71" si="160">SUM(P72:P74)</f>
        <v>0</v>
      </c>
      <c r="Q71" s="111">
        <f t="shared" si="160"/>
        <v>0</v>
      </c>
      <c r="R71" s="112"/>
      <c r="S71" s="113">
        <f t="shared" ref="S71:T71" si="161">SUM(S72:S74)</f>
        <v>0</v>
      </c>
      <c r="T71" s="111">
        <f t="shared" si="161"/>
        <v>0</v>
      </c>
      <c r="U71" s="112"/>
      <c r="V71" s="113">
        <f t="shared" ref="V71:X71" si="162">SUM(V72:V74)</f>
        <v>0</v>
      </c>
      <c r="W71" s="113">
        <f t="shared" si="162"/>
        <v>0</v>
      </c>
      <c r="X71" s="113">
        <f t="shared" si="162"/>
        <v>0</v>
      </c>
      <c r="Y71" s="192">
        <f t="shared" ref="Y71:Y91" si="163">W71-X71</f>
        <v>0</v>
      </c>
      <c r="Z71" s="115" t="e">
        <f t="shared" ref="Z71:Z91" si="164">Y71/W71</f>
        <v>#DIV/0!</v>
      </c>
      <c r="AA71" s="116"/>
      <c r="AB71" s="117"/>
      <c r="AC71" s="117"/>
      <c r="AD71" s="117"/>
      <c r="AE71" s="117"/>
      <c r="AF71" s="117"/>
      <c r="AG71" s="117"/>
    </row>
    <row r="72" spans="1:33" ht="30" customHeight="1" x14ac:dyDescent="0.25">
      <c r="A72" s="118" t="s">
        <v>79</v>
      </c>
      <c r="B72" s="119" t="s">
        <v>150</v>
      </c>
      <c r="C72" s="186" t="s">
        <v>151</v>
      </c>
      <c r="D72" s="193" t="s">
        <v>152</v>
      </c>
      <c r="E72" s="194"/>
      <c r="F72" s="195"/>
      <c r="G72" s="196">
        <f t="shared" ref="G72:G74" si="165">E72*F72</f>
        <v>0</v>
      </c>
      <c r="H72" s="426"/>
      <c r="I72" s="427"/>
      <c r="J72" s="196">
        <f t="shared" ref="J72:J74" si="166">H72*I72</f>
        <v>0</v>
      </c>
      <c r="K72" s="122"/>
      <c r="L72" s="195"/>
      <c r="M72" s="124">
        <f t="shared" ref="M72:M74" si="167">K72*L72</f>
        <v>0</v>
      </c>
      <c r="N72" s="122"/>
      <c r="O72" s="195"/>
      <c r="P72" s="124">
        <f t="shared" ref="P72:P74" si="168">N72*O72</f>
        <v>0</v>
      </c>
      <c r="Q72" s="122"/>
      <c r="R72" s="195"/>
      <c r="S72" s="124">
        <f t="shared" ref="S72:S74" si="169">Q72*R72</f>
        <v>0</v>
      </c>
      <c r="T72" s="122"/>
      <c r="U72" s="195"/>
      <c r="V72" s="124">
        <f t="shared" ref="V72:V74" si="170">T72*U72</f>
        <v>0</v>
      </c>
      <c r="W72" s="125">
        <f t="shared" ref="W72:W74" si="171">G72+M72+S72</f>
        <v>0</v>
      </c>
      <c r="X72" s="126">
        <f t="shared" ref="X72:X74" si="172">J72+P72+V72</f>
        <v>0</v>
      </c>
      <c r="Y72" s="126">
        <f t="shared" si="163"/>
        <v>0</v>
      </c>
      <c r="Z72" s="127" t="e">
        <f t="shared" si="164"/>
        <v>#DIV/0!</v>
      </c>
      <c r="AA72" s="128"/>
      <c r="AB72" s="130"/>
      <c r="AC72" s="130"/>
      <c r="AD72" s="130"/>
      <c r="AE72" s="130"/>
      <c r="AF72" s="130"/>
      <c r="AG72" s="130"/>
    </row>
    <row r="73" spans="1:33" ht="30" customHeight="1" x14ac:dyDescent="0.25">
      <c r="A73" s="118" t="s">
        <v>79</v>
      </c>
      <c r="B73" s="119" t="s">
        <v>153</v>
      </c>
      <c r="C73" s="186" t="s">
        <v>151</v>
      </c>
      <c r="D73" s="193" t="s">
        <v>152</v>
      </c>
      <c r="E73" s="194"/>
      <c r="F73" s="195"/>
      <c r="G73" s="196">
        <f t="shared" si="165"/>
        <v>0</v>
      </c>
      <c r="H73" s="426"/>
      <c r="I73" s="427"/>
      <c r="J73" s="196">
        <f t="shared" si="166"/>
        <v>0</v>
      </c>
      <c r="K73" s="122"/>
      <c r="L73" s="195"/>
      <c r="M73" s="124">
        <f t="shared" si="167"/>
        <v>0</v>
      </c>
      <c r="N73" s="122"/>
      <c r="O73" s="195"/>
      <c r="P73" s="124">
        <f t="shared" si="168"/>
        <v>0</v>
      </c>
      <c r="Q73" s="122"/>
      <c r="R73" s="195"/>
      <c r="S73" s="124">
        <f t="shared" si="169"/>
        <v>0</v>
      </c>
      <c r="T73" s="122"/>
      <c r="U73" s="195"/>
      <c r="V73" s="124">
        <f t="shared" si="170"/>
        <v>0</v>
      </c>
      <c r="W73" s="125">
        <f t="shared" si="171"/>
        <v>0</v>
      </c>
      <c r="X73" s="126">
        <f t="shared" si="172"/>
        <v>0</v>
      </c>
      <c r="Y73" s="126">
        <f t="shared" si="163"/>
        <v>0</v>
      </c>
      <c r="Z73" s="127" t="e">
        <f t="shared" si="164"/>
        <v>#DIV/0!</v>
      </c>
      <c r="AA73" s="128"/>
      <c r="AB73" s="130"/>
      <c r="AC73" s="130"/>
      <c r="AD73" s="130"/>
      <c r="AE73" s="130"/>
      <c r="AF73" s="130"/>
      <c r="AG73" s="130"/>
    </row>
    <row r="74" spans="1:33" ht="30" customHeight="1" x14ac:dyDescent="0.25">
      <c r="A74" s="146" t="s">
        <v>79</v>
      </c>
      <c r="B74" s="132" t="s">
        <v>154</v>
      </c>
      <c r="C74" s="162" t="s">
        <v>151</v>
      </c>
      <c r="D74" s="193" t="s">
        <v>152</v>
      </c>
      <c r="E74" s="197"/>
      <c r="F74" s="198"/>
      <c r="G74" s="199">
        <f t="shared" si="165"/>
        <v>0</v>
      </c>
      <c r="H74" s="428"/>
      <c r="I74" s="429"/>
      <c r="J74" s="199">
        <f t="shared" si="166"/>
        <v>0</v>
      </c>
      <c r="K74" s="134"/>
      <c r="L74" s="198"/>
      <c r="M74" s="136">
        <f t="shared" si="167"/>
        <v>0</v>
      </c>
      <c r="N74" s="134"/>
      <c r="O74" s="198"/>
      <c r="P74" s="136">
        <f t="shared" si="168"/>
        <v>0</v>
      </c>
      <c r="Q74" s="134"/>
      <c r="R74" s="198"/>
      <c r="S74" s="136">
        <f t="shared" si="169"/>
        <v>0</v>
      </c>
      <c r="T74" s="134"/>
      <c r="U74" s="198"/>
      <c r="V74" s="136">
        <f t="shared" si="170"/>
        <v>0</v>
      </c>
      <c r="W74" s="137">
        <f t="shared" si="171"/>
        <v>0</v>
      </c>
      <c r="X74" s="126">
        <f t="shared" si="172"/>
        <v>0</v>
      </c>
      <c r="Y74" s="126">
        <f t="shared" si="163"/>
        <v>0</v>
      </c>
      <c r="Z74" s="127" t="e">
        <f t="shared" si="164"/>
        <v>#DIV/0!</v>
      </c>
      <c r="AA74" s="138"/>
      <c r="AB74" s="130"/>
      <c r="AC74" s="130"/>
      <c r="AD74" s="130"/>
      <c r="AE74" s="130"/>
      <c r="AF74" s="130"/>
      <c r="AG74" s="130"/>
    </row>
    <row r="75" spans="1:33" ht="30" customHeight="1" x14ac:dyDescent="0.25">
      <c r="A75" s="107" t="s">
        <v>76</v>
      </c>
      <c r="B75" s="154" t="s">
        <v>155</v>
      </c>
      <c r="C75" s="152" t="s">
        <v>156</v>
      </c>
      <c r="D75" s="140"/>
      <c r="E75" s="141">
        <f>SUM(E76:E78)</f>
        <v>0</v>
      </c>
      <c r="F75" s="142"/>
      <c r="G75" s="143">
        <f t="shared" ref="G75:H75" si="173">SUM(G76:G78)</f>
        <v>0</v>
      </c>
      <c r="H75" s="446">
        <f t="shared" si="173"/>
        <v>0</v>
      </c>
      <c r="I75" s="447"/>
      <c r="J75" s="143">
        <f t="shared" ref="J75:K75" si="174">SUM(J76:J78)</f>
        <v>0</v>
      </c>
      <c r="K75" s="141">
        <f t="shared" si="174"/>
        <v>0</v>
      </c>
      <c r="L75" s="142"/>
      <c r="M75" s="143">
        <f t="shared" ref="M75:N75" si="175">SUM(M76:M78)</f>
        <v>0</v>
      </c>
      <c r="N75" s="141">
        <f t="shared" si="175"/>
        <v>0</v>
      </c>
      <c r="O75" s="142"/>
      <c r="P75" s="143">
        <f t="shared" ref="P75:Q75" si="176">SUM(P76:P78)</f>
        <v>0</v>
      </c>
      <c r="Q75" s="141">
        <f t="shared" si="176"/>
        <v>0</v>
      </c>
      <c r="R75" s="142"/>
      <c r="S75" s="143">
        <f t="shared" ref="S75:T75" si="177">SUM(S76:S78)</f>
        <v>0</v>
      </c>
      <c r="T75" s="141">
        <f t="shared" si="177"/>
        <v>0</v>
      </c>
      <c r="U75" s="142"/>
      <c r="V75" s="143">
        <f t="shared" ref="V75:X75" si="178">SUM(V76:V78)</f>
        <v>0</v>
      </c>
      <c r="W75" s="143">
        <f t="shared" si="178"/>
        <v>0</v>
      </c>
      <c r="X75" s="143">
        <f t="shared" si="178"/>
        <v>0</v>
      </c>
      <c r="Y75" s="143">
        <f t="shared" si="163"/>
        <v>0</v>
      </c>
      <c r="Z75" s="143" t="e">
        <f t="shared" si="164"/>
        <v>#DIV/0!</v>
      </c>
      <c r="AA75" s="145"/>
      <c r="AB75" s="117"/>
      <c r="AC75" s="117"/>
      <c r="AD75" s="117"/>
      <c r="AE75" s="117"/>
      <c r="AF75" s="117"/>
      <c r="AG75" s="117"/>
    </row>
    <row r="76" spans="1:33" ht="30" customHeight="1" x14ac:dyDescent="0.25">
      <c r="A76" s="118" t="s">
        <v>79</v>
      </c>
      <c r="B76" s="119" t="s">
        <v>157</v>
      </c>
      <c r="C76" s="200" t="s">
        <v>158</v>
      </c>
      <c r="D76" s="201" t="s">
        <v>159</v>
      </c>
      <c r="E76" s="122"/>
      <c r="F76" s="123"/>
      <c r="G76" s="124">
        <f t="shared" ref="G76:G78" si="179">E76*F76</f>
        <v>0</v>
      </c>
      <c r="H76" s="418"/>
      <c r="I76" s="419"/>
      <c r="J76" s="124">
        <f t="shared" ref="J76:J78" si="180">H76*I76</f>
        <v>0</v>
      </c>
      <c r="K76" s="122"/>
      <c r="L76" s="123"/>
      <c r="M76" s="124">
        <f t="shared" ref="M76:M78" si="181">K76*L76</f>
        <v>0</v>
      </c>
      <c r="N76" s="122"/>
      <c r="O76" s="123"/>
      <c r="P76" s="124">
        <f t="shared" ref="P76:P78" si="182">N76*O76</f>
        <v>0</v>
      </c>
      <c r="Q76" s="122"/>
      <c r="R76" s="123"/>
      <c r="S76" s="124">
        <f t="shared" ref="S76:S78" si="183">Q76*R76</f>
        <v>0</v>
      </c>
      <c r="T76" s="122"/>
      <c r="U76" s="123"/>
      <c r="V76" s="124">
        <f t="shared" ref="V76:V78" si="184">T76*U76</f>
        <v>0</v>
      </c>
      <c r="W76" s="125">
        <f t="shared" ref="W76:W78" si="185">G76+M76+S76</f>
        <v>0</v>
      </c>
      <c r="X76" s="126">
        <f t="shared" ref="X76:X78" si="186">J76+P76+V76</f>
        <v>0</v>
      </c>
      <c r="Y76" s="126">
        <f t="shared" si="163"/>
        <v>0</v>
      </c>
      <c r="Z76" s="127" t="e">
        <f t="shared" si="164"/>
        <v>#DIV/0!</v>
      </c>
      <c r="AA76" s="128"/>
      <c r="AB76" s="130"/>
      <c r="AC76" s="130"/>
      <c r="AD76" s="130"/>
      <c r="AE76" s="130"/>
      <c r="AF76" s="130"/>
      <c r="AG76" s="130"/>
    </row>
    <row r="77" spans="1:33" ht="30" customHeight="1" x14ac:dyDescent="0.25">
      <c r="A77" s="118" t="s">
        <v>79</v>
      </c>
      <c r="B77" s="119" t="s">
        <v>160</v>
      </c>
      <c r="C77" s="200" t="s">
        <v>133</v>
      </c>
      <c r="D77" s="201" t="s">
        <v>159</v>
      </c>
      <c r="E77" s="122"/>
      <c r="F77" s="123"/>
      <c r="G77" s="124">
        <f t="shared" si="179"/>
        <v>0</v>
      </c>
      <c r="H77" s="418"/>
      <c r="I77" s="419"/>
      <c r="J77" s="124">
        <f t="shared" si="180"/>
        <v>0</v>
      </c>
      <c r="K77" s="122"/>
      <c r="L77" s="123"/>
      <c r="M77" s="124">
        <f t="shared" si="181"/>
        <v>0</v>
      </c>
      <c r="N77" s="122"/>
      <c r="O77" s="123"/>
      <c r="P77" s="124">
        <f t="shared" si="182"/>
        <v>0</v>
      </c>
      <c r="Q77" s="122"/>
      <c r="R77" s="123"/>
      <c r="S77" s="124">
        <f t="shared" si="183"/>
        <v>0</v>
      </c>
      <c r="T77" s="122"/>
      <c r="U77" s="123"/>
      <c r="V77" s="124">
        <f t="shared" si="184"/>
        <v>0</v>
      </c>
      <c r="W77" s="125">
        <f t="shared" si="185"/>
        <v>0</v>
      </c>
      <c r="X77" s="126">
        <f t="shared" si="186"/>
        <v>0</v>
      </c>
      <c r="Y77" s="126">
        <f t="shared" si="163"/>
        <v>0</v>
      </c>
      <c r="Z77" s="127" t="e">
        <f t="shared" si="164"/>
        <v>#DIV/0!</v>
      </c>
      <c r="AA77" s="128"/>
      <c r="AB77" s="130"/>
      <c r="AC77" s="130"/>
      <c r="AD77" s="130"/>
      <c r="AE77" s="130"/>
      <c r="AF77" s="130"/>
      <c r="AG77" s="130"/>
    </row>
    <row r="78" spans="1:33" ht="30" customHeight="1" x14ac:dyDescent="0.25">
      <c r="A78" s="131" t="s">
        <v>79</v>
      </c>
      <c r="B78" s="153" t="s">
        <v>161</v>
      </c>
      <c r="C78" s="202" t="s">
        <v>135</v>
      </c>
      <c r="D78" s="201" t="s">
        <v>159</v>
      </c>
      <c r="E78" s="134"/>
      <c r="F78" s="135"/>
      <c r="G78" s="136">
        <f t="shared" si="179"/>
        <v>0</v>
      </c>
      <c r="H78" s="422"/>
      <c r="I78" s="423"/>
      <c r="J78" s="136">
        <f t="shared" si="180"/>
        <v>0</v>
      </c>
      <c r="K78" s="134"/>
      <c r="L78" s="135"/>
      <c r="M78" s="136">
        <f t="shared" si="181"/>
        <v>0</v>
      </c>
      <c r="N78" s="134"/>
      <c r="O78" s="135"/>
      <c r="P78" s="136">
        <f t="shared" si="182"/>
        <v>0</v>
      </c>
      <c r="Q78" s="134"/>
      <c r="R78" s="135"/>
      <c r="S78" s="136">
        <f t="shared" si="183"/>
        <v>0</v>
      </c>
      <c r="T78" s="134"/>
      <c r="U78" s="135"/>
      <c r="V78" s="136">
        <f t="shared" si="184"/>
        <v>0</v>
      </c>
      <c r="W78" s="137">
        <f t="shared" si="185"/>
        <v>0</v>
      </c>
      <c r="X78" s="126">
        <f t="shared" si="186"/>
        <v>0</v>
      </c>
      <c r="Y78" s="126">
        <f t="shared" si="163"/>
        <v>0</v>
      </c>
      <c r="Z78" s="127" t="e">
        <f t="shared" si="164"/>
        <v>#DIV/0!</v>
      </c>
      <c r="AA78" s="138"/>
      <c r="AB78" s="130"/>
      <c r="AC78" s="130"/>
      <c r="AD78" s="130"/>
      <c r="AE78" s="130"/>
      <c r="AF78" s="130"/>
      <c r="AG78" s="130"/>
    </row>
    <row r="79" spans="1:33" ht="30" customHeight="1" x14ac:dyDescent="0.25">
      <c r="A79" s="107" t="s">
        <v>76</v>
      </c>
      <c r="B79" s="154" t="s">
        <v>162</v>
      </c>
      <c r="C79" s="152" t="s">
        <v>163</v>
      </c>
      <c r="D79" s="140"/>
      <c r="E79" s="141">
        <f>SUM(E80:E82)</f>
        <v>750</v>
      </c>
      <c r="F79" s="142"/>
      <c r="G79" s="143">
        <f t="shared" ref="G79:H79" si="187">SUM(G80:G82)</f>
        <v>15000</v>
      </c>
      <c r="H79" s="446">
        <f t="shared" si="187"/>
        <v>750</v>
      </c>
      <c r="I79" s="447"/>
      <c r="J79" s="143">
        <f t="shared" ref="J79:K79" si="188">SUM(J80:J82)</f>
        <v>15000</v>
      </c>
      <c r="K79" s="141">
        <f t="shared" si="188"/>
        <v>0</v>
      </c>
      <c r="L79" s="142"/>
      <c r="M79" s="143">
        <f t="shared" ref="M79:N79" si="189">SUM(M80:M82)</f>
        <v>0</v>
      </c>
      <c r="N79" s="141">
        <f t="shared" si="189"/>
        <v>0</v>
      </c>
      <c r="O79" s="142"/>
      <c r="P79" s="143">
        <f t="shared" ref="P79:Q79" si="190">SUM(P80:P82)</f>
        <v>0</v>
      </c>
      <c r="Q79" s="141">
        <f t="shared" si="190"/>
        <v>0</v>
      </c>
      <c r="R79" s="142"/>
      <c r="S79" s="143">
        <f t="shared" ref="S79:T79" si="191">SUM(S80:S82)</f>
        <v>0</v>
      </c>
      <c r="T79" s="141">
        <f t="shared" si="191"/>
        <v>0</v>
      </c>
      <c r="U79" s="142"/>
      <c r="V79" s="143">
        <f t="shared" ref="V79:X79" si="192">SUM(V80:V82)</f>
        <v>0</v>
      </c>
      <c r="W79" s="143">
        <f t="shared" si="192"/>
        <v>15000</v>
      </c>
      <c r="X79" s="143">
        <f t="shared" si="192"/>
        <v>15000</v>
      </c>
      <c r="Y79" s="143">
        <f t="shared" si="163"/>
        <v>0</v>
      </c>
      <c r="Z79" s="143">
        <f t="shared" si="164"/>
        <v>0</v>
      </c>
      <c r="AA79" s="145"/>
      <c r="AB79" s="117"/>
      <c r="AC79" s="117"/>
      <c r="AD79" s="117"/>
      <c r="AE79" s="117"/>
      <c r="AF79" s="117"/>
      <c r="AG79" s="117"/>
    </row>
    <row r="80" spans="1:33" ht="30" customHeight="1" x14ac:dyDescent="0.25">
      <c r="A80" s="118" t="s">
        <v>79</v>
      </c>
      <c r="B80" s="119" t="s">
        <v>164</v>
      </c>
      <c r="C80" s="200" t="s">
        <v>165</v>
      </c>
      <c r="D80" s="201" t="s">
        <v>166</v>
      </c>
      <c r="E80" s="122"/>
      <c r="F80" s="123"/>
      <c r="G80" s="124">
        <f t="shared" ref="G80:G82" si="193">E80*F80</f>
        <v>0</v>
      </c>
      <c r="H80" s="418"/>
      <c r="I80" s="419"/>
      <c r="J80" s="124">
        <f t="shared" ref="J80:J82" si="194">H80*I80</f>
        <v>0</v>
      </c>
      <c r="K80" s="122"/>
      <c r="L80" s="123"/>
      <c r="M80" s="124">
        <f t="shared" ref="M80:M82" si="195">K80*L80</f>
        <v>0</v>
      </c>
      <c r="N80" s="122"/>
      <c r="O80" s="123"/>
      <c r="P80" s="124">
        <f t="shared" ref="P80:P82" si="196">N80*O80</f>
        <v>0</v>
      </c>
      <c r="Q80" s="122"/>
      <c r="R80" s="123"/>
      <c r="S80" s="124">
        <f t="shared" ref="S80:S82" si="197">Q80*R80</f>
        <v>0</v>
      </c>
      <c r="T80" s="122"/>
      <c r="U80" s="123"/>
      <c r="V80" s="124">
        <f t="shared" ref="V80:V82" si="198">T80*U80</f>
        <v>0</v>
      </c>
      <c r="W80" s="125">
        <f t="shared" ref="W80:W82" si="199">G80+M80+S80</f>
        <v>0</v>
      </c>
      <c r="X80" s="126">
        <f t="shared" ref="X80:X82" si="200">J80+P80+V80</f>
        <v>0</v>
      </c>
      <c r="Y80" s="126">
        <f t="shared" si="163"/>
        <v>0</v>
      </c>
      <c r="Z80" s="127" t="e">
        <f t="shared" si="164"/>
        <v>#DIV/0!</v>
      </c>
      <c r="AA80" s="128"/>
      <c r="AB80" s="130"/>
      <c r="AC80" s="130"/>
      <c r="AD80" s="130"/>
      <c r="AE80" s="130"/>
      <c r="AF80" s="130"/>
      <c r="AG80" s="130"/>
    </row>
    <row r="81" spans="1:33" ht="30" customHeight="1" x14ac:dyDescent="0.25">
      <c r="A81" s="118" t="s">
        <v>79</v>
      </c>
      <c r="B81" s="119" t="s">
        <v>167</v>
      </c>
      <c r="C81" s="376" t="s">
        <v>354</v>
      </c>
      <c r="D81" s="377" t="s">
        <v>355</v>
      </c>
      <c r="E81" s="365">
        <v>750</v>
      </c>
      <c r="F81" s="366">
        <v>20</v>
      </c>
      <c r="G81" s="338">
        <f t="shared" si="193"/>
        <v>15000</v>
      </c>
      <c r="H81" s="418">
        <v>750</v>
      </c>
      <c r="I81" s="419">
        <v>20</v>
      </c>
      <c r="J81" s="124">
        <f t="shared" si="194"/>
        <v>15000</v>
      </c>
      <c r="K81" s="122"/>
      <c r="L81" s="123"/>
      <c r="M81" s="124">
        <f t="shared" si="195"/>
        <v>0</v>
      </c>
      <c r="N81" s="122"/>
      <c r="O81" s="123"/>
      <c r="P81" s="124">
        <f t="shared" si="196"/>
        <v>0</v>
      </c>
      <c r="Q81" s="122"/>
      <c r="R81" s="123"/>
      <c r="S81" s="124">
        <f t="shared" si="197"/>
        <v>0</v>
      </c>
      <c r="T81" s="122"/>
      <c r="U81" s="123"/>
      <c r="V81" s="124">
        <f t="shared" si="198"/>
        <v>0</v>
      </c>
      <c r="W81" s="125">
        <f t="shared" si="199"/>
        <v>15000</v>
      </c>
      <c r="X81" s="126">
        <f t="shared" si="200"/>
        <v>15000</v>
      </c>
      <c r="Y81" s="126">
        <f t="shared" si="163"/>
        <v>0</v>
      </c>
      <c r="Z81" s="127">
        <f t="shared" si="164"/>
        <v>0</v>
      </c>
      <c r="AA81" s="128"/>
      <c r="AB81" s="130"/>
      <c r="AC81" s="130"/>
      <c r="AD81" s="130"/>
      <c r="AE81" s="130"/>
      <c r="AF81" s="130"/>
      <c r="AG81" s="130"/>
    </row>
    <row r="82" spans="1:33" ht="30" customHeight="1" x14ac:dyDescent="0.25">
      <c r="A82" s="131" t="s">
        <v>79</v>
      </c>
      <c r="B82" s="153" t="s">
        <v>168</v>
      </c>
      <c r="C82" s="202" t="s">
        <v>169</v>
      </c>
      <c r="D82" s="203" t="s">
        <v>166</v>
      </c>
      <c r="E82" s="134"/>
      <c r="F82" s="135"/>
      <c r="G82" s="136">
        <f t="shared" si="193"/>
        <v>0</v>
      </c>
      <c r="H82" s="422"/>
      <c r="I82" s="423"/>
      <c r="J82" s="136">
        <f t="shared" si="194"/>
        <v>0</v>
      </c>
      <c r="K82" s="134"/>
      <c r="L82" s="135"/>
      <c r="M82" s="136">
        <f t="shared" si="195"/>
        <v>0</v>
      </c>
      <c r="N82" s="134"/>
      <c r="O82" s="135"/>
      <c r="P82" s="136">
        <f t="shared" si="196"/>
        <v>0</v>
      </c>
      <c r="Q82" s="134"/>
      <c r="R82" s="135"/>
      <c r="S82" s="136">
        <f t="shared" si="197"/>
        <v>0</v>
      </c>
      <c r="T82" s="134"/>
      <c r="U82" s="135"/>
      <c r="V82" s="136">
        <f t="shared" si="198"/>
        <v>0</v>
      </c>
      <c r="W82" s="137">
        <f t="shared" si="199"/>
        <v>0</v>
      </c>
      <c r="X82" s="126">
        <f t="shared" si="200"/>
        <v>0</v>
      </c>
      <c r="Y82" s="126">
        <f t="shared" si="163"/>
        <v>0</v>
      </c>
      <c r="Z82" s="127" t="e">
        <f t="shared" si="164"/>
        <v>#DIV/0!</v>
      </c>
      <c r="AA82" s="138"/>
      <c r="AB82" s="130"/>
      <c r="AC82" s="130"/>
      <c r="AD82" s="130"/>
      <c r="AE82" s="130"/>
      <c r="AF82" s="130"/>
      <c r="AG82" s="130"/>
    </row>
    <row r="83" spans="1:33" ht="30" customHeight="1" x14ac:dyDescent="0.25">
      <c r="A83" s="107" t="s">
        <v>76</v>
      </c>
      <c r="B83" s="154" t="s">
        <v>170</v>
      </c>
      <c r="C83" s="152" t="s">
        <v>171</v>
      </c>
      <c r="D83" s="140"/>
      <c r="E83" s="141">
        <f>SUM(E84:E86)</f>
        <v>0</v>
      </c>
      <c r="F83" s="142"/>
      <c r="G83" s="143">
        <f t="shared" ref="G83:H83" si="201">SUM(G84:G86)</f>
        <v>0</v>
      </c>
      <c r="H83" s="446">
        <f t="shared" si="201"/>
        <v>0</v>
      </c>
      <c r="I83" s="447"/>
      <c r="J83" s="143">
        <f t="shared" ref="J83:K83" si="202">SUM(J84:J86)</f>
        <v>0</v>
      </c>
      <c r="K83" s="141">
        <f t="shared" si="202"/>
        <v>0</v>
      </c>
      <c r="L83" s="142"/>
      <c r="M83" s="143">
        <f t="shared" ref="M83:N83" si="203">SUM(M84:M86)</f>
        <v>0</v>
      </c>
      <c r="N83" s="141">
        <f t="shared" si="203"/>
        <v>0</v>
      </c>
      <c r="O83" s="142"/>
      <c r="P83" s="143">
        <f t="shared" ref="P83:Q83" si="204">SUM(P84:P86)</f>
        <v>0</v>
      </c>
      <c r="Q83" s="141">
        <f t="shared" si="204"/>
        <v>0</v>
      </c>
      <c r="R83" s="142"/>
      <c r="S83" s="143">
        <f t="shared" ref="S83:T83" si="205">SUM(S84:S86)</f>
        <v>0</v>
      </c>
      <c r="T83" s="141">
        <f t="shared" si="205"/>
        <v>0</v>
      </c>
      <c r="U83" s="142"/>
      <c r="V83" s="143">
        <f t="shared" ref="V83:X83" si="206">SUM(V84:V86)</f>
        <v>0</v>
      </c>
      <c r="W83" s="143">
        <f t="shared" si="206"/>
        <v>0</v>
      </c>
      <c r="X83" s="143">
        <f t="shared" si="206"/>
        <v>0</v>
      </c>
      <c r="Y83" s="143">
        <f t="shared" si="163"/>
        <v>0</v>
      </c>
      <c r="Z83" s="143" t="e">
        <f t="shared" si="164"/>
        <v>#DIV/0!</v>
      </c>
      <c r="AA83" s="145"/>
      <c r="AB83" s="117"/>
      <c r="AC83" s="117"/>
      <c r="AD83" s="117"/>
      <c r="AE83" s="117"/>
      <c r="AF83" s="117"/>
      <c r="AG83" s="117"/>
    </row>
    <row r="84" spans="1:33" ht="30" customHeight="1" x14ac:dyDescent="0.25">
      <c r="A84" s="118" t="s">
        <v>79</v>
      </c>
      <c r="B84" s="119" t="s">
        <v>172</v>
      </c>
      <c r="C84" s="186" t="s">
        <v>173</v>
      </c>
      <c r="D84" s="201" t="s">
        <v>113</v>
      </c>
      <c r="E84" s="122"/>
      <c r="F84" s="123"/>
      <c r="G84" s="124">
        <f t="shared" ref="G84:G86" si="207">E84*F84</f>
        <v>0</v>
      </c>
      <c r="H84" s="418"/>
      <c r="I84" s="419"/>
      <c r="J84" s="124">
        <f t="shared" ref="J84:J86" si="208">H84*I84</f>
        <v>0</v>
      </c>
      <c r="K84" s="122"/>
      <c r="L84" s="123"/>
      <c r="M84" s="124">
        <f t="shared" ref="M84:M86" si="209">K84*L84</f>
        <v>0</v>
      </c>
      <c r="N84" s="122"/>
      <c r="O84" s="123"/>
      <c r="P84" s="124">
        <f t="shared" ref="P84:P86" si="210">N84*O84</f>
        <v>0</v>
      </c>
      <c r="Q84" s="122"/>
      <c r="R84" s="123"/>
      <c r="S84" s="124">
        <f t="shared" ref="S84:S86" si="211">Q84*R84</f>
        <v>0</v>
      </c>
      <c r="T84" s="122"/>
      <c r="U84" s="123"/>
      <c r="V84" s="124">
        <f t="shared" ref="V84:V86" si="212">T84*U84</f>
        <v>0</v>
      </c>
      <c r="W84" s="125">
        <f t="shared" ref="W84:W86" si="213">G84+M84+S84</f>
        <v>0</v>
      </c>
      <c r="X84" s="126">
        <f t="shared" ref="X84:X86" si="214">J84+P84+V84</f>
        <v>0</v>
      </c>
      <c r="Y84" s="126">
        <f t="shared" si="163"/>
        <v>0</v>
      </c>
      <c r="Z84" s="127" t="e">
        <f t="shared" si="164"/>
        <v>#DIV/0!</v>
      </c>
      <c r="AA84" s="128"/>
      <c r="AB84" s="130"/>
      <c r="AC84" s="130"/>
      <c r="AD84" s="130"/>
      <c r="AE84" s="130"/>
      <c r="AF84" s="130"/>
      <c r="AG84" s="130"/>
    </row>
    <row r="85" spans="1:33" ht="30" customHeight="1" x14ac:dyDescent="0.25">
      <c r="A85" s="118" t="s">
        <v>79</v>
      </c>
      <c r="B85" s="119" t="s">
        <v>174</v>
      </c>
      <c r="C85" s="186" t="s">
        <v>173</v>
      </c>
      <c r="D85" s="201" t="s">
        <v>113</v>
      </c>
      <c r="E85" s="122"/>
      <c r="F85" s="123"/>
      <c r="G85" s="124">
        <f t="shared" si="207"/>
        <v>0</v>
      </c>
      <c r="H85" s="418"/>
      <c r="I85" s="419"/>
      <c r="J85" s="124">
        <f t="shared" si="208"/>
        <v>0</v>
      </c>
      <c r="K85" s="122"/>
      <c r="L85" s="123"/>
      <c r="M85" s="124">
        <f t="shared" si="209"/>
        <v>0</v>
      </c>
      <c r="N85" s="122"/>
      <c r="O85" s="123"/>
      <c r="P85" s="124">
        <f t="shared" si="210"/>
        <v>0</v>
      </c>
      <c r="Q85" s="122"/>
      <c r="R85" s="123"/>
      <c r="S85" s="124">
        <f t="shared" si="211"/>
        <v>0</v>
      </c>
      <c r="T85" s="122"/>
      <c r="U85" s="123"/>
      <c r="V85" s="124">
        <f t="shared" si="212"/>
        <v>0</v>
      </c>
      <c r="W85" s="125">
        <f t="shared" si="213"/>
        <v>0</v>
      </c>
      <c r="X85" s="126">
        <f t="shared" si="214"/>
        <v>0</v>
      </c>
      <c r="Y85" s="126">
        <f t="shared" si="163"/>
        <v>0</v>
      </c>
      <c r="Z85" s="127" t="e">
        <f t="shared" si="164"/>
        <v>#DIV/0!</v>
      </c>
      <c r="AA85" s="128"/>
      <c r="AB85" s="130"/>
      <c r="AC85" s="130"/>
      <c r="AD85" s="130"/>
      <c r="AE85" s="130"/>
      <c r="AF85" s="130"/>
      <c r="AG85" s="130"/>
    </row>
    <row r="86" spans="1:33" ht="30" customHeight="1" x14ac:dyDescent="0.25">
      <c r="A86" s="131" t="s">
        <v>79</v>
      </c>
      <c r="B86" s="132" t="s">
        <v>175</v>
      </c>
      <c r="C86" s="162" t="s">
        <v>173</v>
      </c>
      <c r="D86" s="203" t="s">
        <v>113</v>
      </c>
      <c r="E86" s="134"/>
      <c r="F86" s="135"/>
      <c r="G86" s="136">
        <f t="shared" si="207"/>
        <v>0</v>
      </c>
      <c r="H86" s="422"/>
      <c r="I86" s="423"/>
      <c r="J86" s="136">
        <f t="shared" si="208"/>
        <v>0</v>
      </c>
      <c r="K86" s="134"/>
      <c r="L86" s="135"/>
      <c r="M86" s="136">
        <f t="shared" si="209"/>
        <v>0</v>
      </c>
      <c r="N86" s="134"/>
      <c r="O86" s="135"/>
      <c r="P86" s="136">
        <f t="shared" si="210"/>
        <v>0</v>
      </c>
      <c r="Q86" s="134"/>
      <c r="R86" s="135"/>
      <c r="S86" s="136">
        <f t="shared" si="211"/>
        <v>0</v>
      </c>
      <c r="T86" s="134"/>
      <c r="U86" s="135"/>
      <c r="V86" s="136">
        <f t="shared" si="212"/>
        <v>0</v>
      </c>
      <c r="W86" s="137">
        <f t="shared" si="213"/>
        <v>0</v>
      </c>
      <c r="X86" s="126">
        <f t="shared" si="214"/>
        <v>0</v>
      </c>
      <c r="Y86" s="126">
        <f t="shared" si="163"/>
        <v>0</v>
      </c>
      <c r="Z86" s="127" t="e">
        <f t="shared" si="164"/>
        <v>#DIV/0!</v>
      </c>
      <c r="AA86" s="138"/>
      <c r="AB86" s="130"/>
      <c r="AC86" s="130"/>
      <c r="AD86" s="130"/>
      <c r="AE86" s="130"/>
      <c r="AF86" s="130"/>
      <c r="AG86" s="130"/>
    </row>
    <row r="87" spans="1:33" ht="30" customHeight="1" x14ac:dyDescent="0.25">
      <c r="A87" s="107" t="s">
        <v>76</v>
      </c>
      <c r="B87" s="154" t="s">
        <v>176</v>
      </c>
      <c r="C87" s="152" t="s">
        <v>177</v>
      </c>
      <c r="D87" s="140"/>
      <c r="E87" s="141">
        <f>SUM(E88:E90)</f>
        <v>0</v>
      </c>
      <c r="F87" s="142"/>
      <c r="G87" s="143">
        <f t="shared" ref="G87:H87" si="215">SUM(G88:G90)</f>
        <v>0</v>
      </c>
      <c r="H87" s="446">
        <f t="shared" si="215"/>
        <v>0</v>
      </c>
      <c r="I87" s="447"/>
      <c r="J87" s="143">
        <f t="shared" ref="J87:K87" si="216">SUM(J88:J90)</f>
        <v>0</v>
      </c>
      <c r="K87" s="141">
        <f t="shared" si="216"/>
        <v>0</v>
      </c>
      <c r="L87" s="142"/>
      <c r="M87" s="143">
        <f t="shared" ref="M87:N87" si="217">SUM(M88:M90)</f>
        <v>0</v>
      </c>
      <c r="N87" s="141">
        <f t="shared" si="217"/>
        <v>0</v>
      </c>
      <c r="O87" s="142"/>
      <c r="P87" s="143">
        <f t="shared" ref="P87:Q87" si="218">SUM(P88:P90)</f>
        <v>0</v>
      </c>
      <c r="Q87" s="141">
        <f t="shared" si="218"/>
        <v>0</v>
      </c>
      <c r="R87" s="142"/>
      <c r="S87" s="143">
        <f t="shared" ref="S87:T87" si="219">SUM(S88:S90)</f>
        <v>0</v>
      </c>
      <c r="T87" s="141">
        <f t="shared" si="219"/>
        <v>0</v>
      </c>
      <c r="U87" s="142"/>
      <c r="V87" s="143">
        <f t="shared" ref="V87:X87" si="220">SUM(V88:V90)</f>
        <v>0</v>
      </c>
      <c r="W87" s="143">
        <f t="shared" si="220"/>
        <v>0</v>
      </c>
      <c r="X87" s="143">
        <f t="shared" si="220"/>
        <v>0</v>
      </c>
      <c r="Y87" s="143">
        <f t="shared" si="163"/>
        <v>0</v>
      </c>
      <c r="Z87" s="143" t="e">
        <f t="shared" si="164"/>
        <v>#DIV/0!</v>
      </c>
      <c r="AA87" s="145"/>
      <c r="AB87" s="117"/>
      <c r="AC87" s="117"/>
      <c r="AD87" s="117"/>
      <c r="AE87" s="117"/>
      <c r="AF87" s="117"/>
      <c r="AG87" s="117"/>
    </row>
    <row r="88" spans="1:33" ht="30" customHeight="1" x14ac:dyDescent="0.25">
      <c r="A88" s="118" t="s">
        <v>79</v>
      </c>
      <c r="B88" s="119" t="s">
        <v>178</v>
      </c>
      <c r="C88" s="186" t="s">
        <v>173</v>
      </c>
      <c r="D88" s="201" t="s">
        <v>113</v>
      </c>
      <c r="E88" s="122"/>
      <c r="F88" s="123"/>
      <c r="G88" s="124">
        <f t="shared" ref="G88:G90" si="221">E88*F88</f>
        <v>0</v>
      </c>
      <c r="H88" s="418"/>
      <c r="I88" s="419"/>
      <c r="J88" s="124">
        <f t="shared" ref="J88:J90" si="222">H88*I88</f>
        <v>0</v>
      </c>
      <c r="K88" s="122"/>
      <c r="L88" s="123"/>
      <c r="M88" s="124">
        <f t="shared" ref="M88:M90" si="223">K88*L88</f>
        <v>0</v>
      </c>
      <c r="N88" s="122"/>
      <c r="O88" s="123"/>
      <c r="P88" s="124">
        <f t="shared" ref="P88:P90" si="224">N88*O88</f>
        <v>0</v>
      </c>
      <c r="Q88" s="122"/>
      <c r="R88" s="123"/>
      <c r="S88" s="124">
        <f t="shared" ref="S88:S90" si="225">Q88*R88</f>
        <v>0</v>
      </c>
      <c r="T88" s="122"/>
      <c r="U88" s="123"/>
      <c r="V88" s="124">
        <f t="shared" ref="V88:V90" si="226">T88*U88</f>
        <v>0</v>
      </c>
      <c r="W88" s="125">
        <f t="shared" ref="W88:W90" si="227">G88+M88+S88</f>
        <v>0</v>
      </c>
      <c r="X88" s="126">
        <f t="shared" ref="X88:X90" si="228">J88+P88+V88</f>
        <v>0</v>
      </c>
      <c r="Y88" s="126">
        <f t="shared" si="163"/>
        <v>0</v>
      </c>
      <c r="Z88" s="127" t="e">
        <f t="shared" si="164"/>
        <v>#DIV/0!</v>
      </c>
      <c r="AA88" s="128"/>
      <c r="AB88" s="130"/>
      <c r="AC88" s="130"/>
      <c r="AD88" s="130"/>
      <c r="AE88" s="130"/>
      <c r="AF88" s="130"/>
      <c r="AG88" s="130"/>
    </row>
    <row r="89" spans="1:33" ht="30" customHeight="1" x14ac:dyDescent="0.25">
      <c r="A89" s="118" t="s">
        <v>79</v>
      </c>
      <c r="B89" s="119" t="s">
        <v>179</v>
      </c>
      <c r="C89" s="186" t="s">
        <v>173</v>
      </c>
      <c r="D89" s="201" t="s">
        <v>113</v>
      </c>
      <c r="E89" s="122"/>
      <c r="F89" s="123"/>
      <c r="G89" s="124">
        <f t="shared" si="221"/>
        <v>0</v>
      </c>
      <c r="H89" s="418"/>
      <c r="I89" s="419"/>
      <c r="J89" s="124">
        <f t="shared" si="222"/>
        <v>0</v>
      </c>
      <c r="K89" s="122"/>
      <c r="L89" s="123"/>
      <c r="M89" s="124">
        <f t="shared" si="223"/>
        <v>0</v>
      </c>
      <c r="N89" s="122"/>
      <c r="O89" s="123"/>
      <c r="P89" s="124">
        <f t="shared" si="224"/>
        <v>0</v>
      </c>
      <c r="Q89" s="122"/>
      <c r="R89" s="123"/>
      <c r="S89" s="124">
        <f t="shared" si="225"/>
        <v>0</v>
      </c>
      <c r="T89" s="122"/>
      <c r="U89" s="123"/>
      <c r="V89" s="124">
        <f t="shared" si="226"/>
        <v>0</v>
      </c>
      <c r="W89" s="125">
        <f t="shared" si="227"/>
        <v>0</v>
      </c>
      <c r="X89" s="126">
        <f t="shared" si="228"/>
        <v>0</v>
      </c>
      <c r="Y89" s="126">
        <f t="shared" si="163"/>
        <v>0</v>
      </c>
      <c r="Z89" s="127" t="e">
        <f t="shared" si="164"/>
        <v>#DIV/0!</v>
      </c>
      <c r="AA89" s="128"/>
      <c r="AB89" s="130"/>
      <c r="AC89" s="130"/>
      <c r="AD89" s="130"/>
      <c r="AE89" s="130"/>
      <c r="AF89" s="130"/>
      <c r="AG89" s="130"/>
    </row>
    <row r="90" spans="1:33" ht="30" customHeight="1" x14ac:dyDescent="0.25">
      <c r="A90" s="131" t="s">
        <v>79</v>
      </c>
      <c r="B90" s="153" t="s">
        <v>180</v>
      </c>
      <c r="C90" s="162" t="s">
        <v>173</v>
      </c>
      <c r="D90" s="203" t="s">
        <v>113</v>
      </c>
      <c r="E90" s="134"/>
      <c r="F90" s="135"/>
      <c r="G90" s="136">
        <f t="shared" si="221"/>
        <v>0</v>
      </c>
      <c r="H90" s="422"/>
      <c r="I90" s="423"/>
      <c r="J90" s="136">
        <f t="shared" si="222"/>
        <v>0</v>
      </c>
      <c r="K90" s="134"/>
      <c r="L90" s="135"/>
      <c r="M90" s="136">
        <f t="shared" si="223"/>
        <v>0</v>
      </c>
      <c r="N90" s="134"/>
      <c r="O90" s="135"/>
      <c r="P90" s="136">
        <f t="shared" si="224"/>
        <v>0</v>
      </c>
      <c r="Q90" s="134"/>
      <c r="R90" s="135"/>
      <c r="S90" s="136">
        <f t="shared" si="225"/>
        <v>0</v>
      </c>
      <c r="T90" s="134"/>
      <c r="U90" s="135"/>
      <c r="V90" s="136">
        <f t="shared" si="226"/>
        <v>0</v>
      </c>
      <c r="W90" s="137">
        <f t="shared" si="227"/>
        <v>0</v>
      </c>
      <c r="X90" s="126">
        <f t="shared" si="228"/>
        <v>0</v>
      </c>
      <c r="Y90" s="164">
        <f t="shared" si="163"/>
        <v>0</v>
      </c>
      <c r="Z90" s="127" t="e">
        <f t="shared" si="164"/>
        <v>#DIV/0!</v>
      </c>
      <c r="AA90" s="138"/>
      <c r="AB90" s="130"/>
      <c r="AC90" s="130"/>
      <c r="AD90" s="130"/>
      <c r="AE90" s="130"/>
      <c r="AF90" s="130"/>
      <c r="AG90" s="130"/>
    </row>
    <row r="91" spans="1:33" ht="30" customHeight="1" x14ac:dyDescent="0.25">
      <c r="A91" s="165" t="s">
        <v>181</v>
      </c>
      <c r="B91" s="166"/>
      <c r="C91" s="167"/>
      <c r="D91" s="168"/>
      <c r="E91" s="172">
        <f>E87+E83+E79+E75+E71</f>
        <v>750</v>
      </c>
      <c r="F91" s="188"/>
      <c r="G91" s="171">
        <f t="shared" ref="G91:H91" si="229">G87+G83+G79+G75+G71</f>
        <v>15000</v>
      </c>
      <c r="H91" s="452">
        <f t="shared" si="229"/>
        <v>750</v>
      </c>
      <c r="I91" s="453"/>
      <c r="J91" s="171">
        <f t="shared" ref="J91:K91" si="230">J87+J83+J79+J75+J71</f>
        <v>15000</v>
      </c>
      <c r="K91" s="189">
        <f t="shared" si="230"/>
        <v>0</v>
      </c>
      <c r="L91" s="188"/>
      <c r="M91" s="171">
        <f t="shared" ref="M91:N91" si="231">M87+M83+M79+M75+M71</f>
        <v>0</v>
      </c>
      <c r="N91" s="189">
        <f t="shared" si="231"/>
        <v>0</v>
      </c>
      <c r="O91" s="188"/>
      <c r="P91" s="171">
        <f t="shared" ref="P91:Q91" si="232">P87+P83+P79+P75+P71</f>
        <v>0</v>
      </c>
      <c r="Q91" s="189">
        <f t="shared" si="232"/>
        <v>0</v>
      </c>
      <c r="R91" s="188"/>
      <c r="S91" s="171">
        <f t="shared" ref="S91:T91" si="233">S87+S83+S79+S75+S71</f>
        <v>0</v>
      </c>
      <c r="T91" s="189">
        <f t="shared" si="233"/>
        <v>0</v>
      </c>
      <c r="U91" s="188"/>
      <c r="V91" s="171">
        <f t="shared" ref="V91:X91" si="234">V87+V83+V79+V75+V71</f>
        <v>0</v>
      </c>
      <c r="W91" s="190">
        <f t="shared" si="234"/>
        <v>15000</v>
      </c>
      <c r="X91" s="204">
        <f t="shared" si="234"/>
        <v>15000</v>
      </c>
      <c r="Y91" s="205">
        <f t="shared" si="163"/>
        <v>0</v>
      </c>
      <c r="Z91" s="205">
        <f t="shared" si="164"/>
        <v>0</v>
      </c>
      <c r="AA91" s="176"/>
      <c r="AB91" s="7"/>
      <c r="AC91" s="7"/>
      <c r="AD91" s="7"/>
      <c r="AE91" s="7"/>
      <c r="AF91" s="7"/>
      <c r="AG91" s="7"/>
    </row>
    <row r="92" spans="1:33" ht="30" customHeight="1" x14ac:dyDescent="0.25">
      <c r="A92" s="206" t="s">
        <v>74</v>
      </c>
      <c r="B92" s="207">
        <v>5</v>
      </c>
      <c r="C92" s="208" t="s">
        <v>182</v>
      </c>
      <c r="D92" s="103"/>
      <c r="E92" s="104"/>
      <c r="F92" s="104"/>
      <c r="G92" s="104"/>
      <c r="H92" s="443"/>
      <c r="I92" s="443"/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104"/>
      <c r="V92" s="104"/>
      <c r="W92" s="105"/>
      <c r="X92" s="105"/>
      <c r="Y92" s="209"/>
      <c r="Z92" s="105"/>
      <c r="AA92" s="106"/>
      <c r="AB92" s="7"/>
      <c r="AC92" s="7"/>
      <c r="AD92" s="7"/>
      <c r="AE92" s="7"/>
      <c r="AF92" s="7"/>
      <c r="AG92" s="7"/>
    </row>
    <row r="93" spans="1:33" ht="30" customHeight="1" x14ac:dyDescent="0.25">
      <c r="A93" s="107" t="s">
        <v>76</v>
      </c>
      <c r="B93" s="154" t="s">
        <v>183</v>
      </c>
      <c r="C93" s="139" t="s">
        <v>184</v>
      </c>
      <c r="D93" s="140"/>
      <c r="E93" s="141"/>
      <c r="F93" s="142"/>
      <c r="G93" s="448">
        <f t="shared" ref="G93" si="235">SUM(G94:G96)</f>
        <v>0</v>
      </c>
      <c r="H93" s="446"/>
      <c r="I93" s="447"/>
      <c r="J93" s="143">
        <f t="shared" ref="J93:K93" si="236">SUM(J94:J96)</f>
        <v>0</v>
      </c>
      <c r="K93" s="141">
        <f t="shared" si="236"/>
        <v>0</v>
      </c>
      <c r="L93" s="142"/>
      <c r="M93" s="143">
        <f t="shared" ref="M93:N93" si="237">SUM(M94:M96)</f>
        <v>0</v>
      </c>
      <c r="N93" s="141">
        <f t="shared" si="237"/>
        <v>0</v>
      </c>
      <c r="O93" s="142"/>
      <c r="P93" s="143">
        <f t="shared" ref="P93:Q93" si="238">SUM(P94:P96)</f>
        <v>0</v>
      </c>
      <c r="Q93" s="141">
        <f t="shared" si="238"/>
        <v>0</v>
      </c>
      <c r="R93" s="142"/>
      <c r="S93" s="143">
        <f t="shared" ref="S93:T93" si="239">SUM(S94:S96)</f>
        <v>0</v>
      </c>
      <c r="T93" s="141">
        <f t="shared" si="239"/>
        <v>0</v>
      </c>
      <c r="U93" s="142"/>
      <c r="V93" s="143">
        <f t="shared" ref="V93:X93" si="240">SUM(V94:V96)</f>
        <v>0</v>
      </c>
      <c r="W93" s="210">
        <f t="shared" si="240"/>
        <v>0</v>
      </c>
      <c r="X93" s="210">
        <f t="shared" si="240"/>
        <v>0</v>
      </c>
      <c r="Y93" s="210">
        <f t="shared" ref="Y93:Y105" si="241">W93-X93</f>
        <v>0</v>
      </c>
      <c r="Z93" s="115" t="e">
        <f t="shared" ref="Z93:Z105" si="242">Y93/W93</f>
        <v>#DIV/0!</v>
      </c>
      <c r="AA93" s="145"/>
      <c r="AB93" s="130"/>
      <c r="AC93" s="130"/>
      <c r="AD93" s="130"/>
      <c r="AE93" s="130"/>
      <c r="AF93" s="130"/>
      <c r="AG93" s="130"/>
    </row>
    <row r="94" spans="1:33" ht="30" customHeight="1" x14ac:dyDescent="0.25">
      <c r="A94" s="118" t="s">
        <v>79</v>
      </c>
      <c r="B94" s="119" t="s">
        <v>185</v>
      </c>
      <c r="C94" s="344" t="s">
        <v>313</v>
      </c>
      <c r="D94" s="343" t="s">
        <v>187</v>
      </c>
      <c r="E94" s="342"/>
      <c r="F94" s="337"/>
      <c r="G94" s="338">
        <f t="shared" ref="G94" si="243">E94*F94</f>
        <v>0</v>
      </c>
      <c r="H94" s="418"/>
      <c r="I94" s="419"/>
      <c r="J94" s="124">
        <f>H94*I94</f>
        <v>0</v>
      </c>
      <c r="K94" s="122"/>
      <c r="L94" s="123"/>
      <c r="M94" s="124">
        <f t="shared" ref="M94:M96" si="244">K94*L94</f>
        <v>0</v>
      </c>
      <c r="N94" s="122"/>
      <c r="O94" s="123"/>
      <c r="P94" s="124">
        <f t="shared" ref="P94:P96" si="245">N94*O94</f>
        <v>0</v>
      </c>
      <c r="Q94" s="122"/>
      <c r="R94" s="123"/>
      <c r="S94" s="124">
        <f t="shared" ref="S94:S96" si="246">Q94*R94</f>
        <v>0</v>
      </c>
      <c r="T94" s="122"/>
      <c r="U94" s="123"/>
      <c r="V94" s="124">
        <f t="shared" ref="V94:V96" si="247">T94*U94</f>
        <v>0</v>
      </c>
      <c r="W94" s="125">
        <f t="shared" ref="W94:W96" si="248">G94+M94+S94</f>
        <v>0</v>
      </c>
      <c r="X94" s="126">
        <f t="shared" ref="X94:X96" si="249">J94+P94+V94</f>
        <v>0</v>
      </c>
      <c r="Y94" s="126">
        <f t="shared" si="241"/>
        <v>0</v>
      </c>
      <c r="Z94" s="127" t="e">
        <f t="shared" si="242"/>
        <v>#DIV/0!</v>
      </c>
      <c r="AA94" s="128"/>
      <c r="AB94" s="130"/>
      <c r="AC94" s="130"/>
      <c r="AD94" s="130"/>
      <c r="AE94" s="130"/>
      <c r="AF94" s="130"/>
      <c r="AG94" s="130"/>
    </row>
    <row r="95" spans="1:33" ht="30" customHeight="1" x14ac:dyDescent="0.25">
      <c r="A95" s="118" t="s">
        <v>79</v>
      </c>
      <c r="B95" s="119" t="s">
        <v>188</v>
      </c>
      <c r="C95" s="211" t="s">
        <v>186</v>
      </c>
      <c r="D95" s="201" t="s">
        <v>187</v>
      </c>
      <c r="E95" s="122"/>
      <c r="F95" s="123"/>
      <c r="G95" s="124">
        <f t="shared" ref="G95:G96" si="250">E95*F95</f>
        <v>0</v>
      </c>
      <c r="H95" s="418"/>
      <c r="I95" s="419"/>
      <c r="J95" s="124">
        <f t="shared" ref="J95:J96" si="251">H95*I95</f>
        <v>0</v>
      </c>
      <c r="K95" s="122"/>
      <c r="L95" s="123"/>
      <c r="M95" s="124">
        <f t="shared" si="244"/>
        <v>0</v>
      </c>
      <c r="N95" s="122"/>
      <c r="O95" s="123"/>
      <c r="P95" s="124">
        <f t="shared" si="245"/>
        <v>0</v>
      </c>
      <c r="Q95" s="122"/>
      <c r="R95" s="123"/>
      <c r="S95" s="124">
        <f t="shared" si="246"/>
        <v>0</v>
      </c>
      <c r="T95" s="122"/>
      <c r="U95" s="123"/>
      <c r="V95" s="124">
        <f t="shared" si="247"/>
        <v>0</v>
      </c>
      <c r="W95" s="125">
        <f t="shared" si="248"/>
        <v>0</v>
      </c>
      <c r="X95" s="126">
        <f t="shared" si="249"/>
        <v>0</v>
      </c>
      <c r="Y95" s="126">
        <f t="shared" si="241"/>
        <v>0</v>
      </c>
      <c r="Z95" s="127" t="e">
        <f t="shared" si="242"/>
        <v>#DIV/0!</v>
      </c>
      <c r="AA95" s="128"/>
      <c r="AB95" s="130"/>
      <c r="AC95" s="130"/>
      <c r="AD95" s="130"/>
      <c r="AE95" s="130"/>
      <c r="AF95" s="130"/>
      <c r="AG95" s="130"/>
    </row>
    <row r="96" spans="1:33" ht="30" customHeight="1" x14ac:dyDescent="0.25">
      <c r="A96" s="131" t="s">
        <v>79</v>
      </c>
      <c r="B96" s="132" t="s">
        <v>189</v>
      </c>
      <c r="C96" s="211" t="s">
        <v>186</v>
      </c>
      <c r="D96" s="203" t="s">
        <v>187</v>
      </c>
      <c r="E96" s="134"/>
      <c r="F96" s="135"/>
      <c r="G96" s="136">
        <f t="shared" si="250"/>
        <v>0</v>
      </c>
      <c r="H96" s="422"/>
      <c r="I96" s="423"/>
      <c r="J96" s="136">
        <f t="shared" si="251"/>
        <v>0</v>
      </c>
      <c r="K96" s="134"/>
      <c r="L96" s="135"/>
      <c r="M96" s="136">
        <f t="shared" si="244"/>
        <v>0</v>
      </c>
      <c r="N96" s="134"/>
      <c r="O96" s="135"/>
      <c r="P96" s="136">
        <f t="shared" si="245"/>
        <v>0</v>
      </c>
      <c r="Q96" s="134"/>
      <c r="R96" s="135"/>
      <c r="S96" s="136">
        <f t="shared" si="246"/>
        <v>0</v>
      </c>
      <c r="T96" s="134"/>
      <c r="U96" s="135"/>
      <c r="V96" s="136">
        <f t="shared" si="247"/>
        <v>0</v>
      </c>
      <c r="W96" s="137">
        <f t="shared" si="248"/>
        <v>0</v>
      </c>
      <c r="X96" s="126">
        <f t="shared" si="249"/>
        <v>0</v>
      </c>
      <c r="Y96" s="126">
        <f t="shared" si="241"/>
        <v>0</v>
      </c>
      <c r="Z96" s="127" t="e">
        <f t="shared" si="242"/>
        <v>#DIV/0!</v>
      </c>
      <c r="AA96" s="138"/>
      <c r="AB96" s="130"/>
      <c r="AC96" s="130"/>
      <c r="AD96" s="130"/>
      <c r="AE96" s="130"/>
      <c r="AF96" s="130"/>
      <c r="AG96" s="130"/>
    </row>
    <row r="97" spans="1:33" ht="30" customHeight="1" x14ac:dyDescent="0.25">
      <c r="A97" s="107" t="s">
        <v>76</v>
      </c>
      <c r="B97" s="154" t="s">
        <v>190</v>
      </c>
      <c r="C97" s="139" t="s">
        <v>191</v>
      </c>
      <c r="D97" s="212"/>
      <c r="E97" s="213">
        <f>SUM(E98:E100)</f>
        <v>0</v>
      </c>
      <c r="F97" s="142"/>
      <c r="G97" s="143">
        <f t="shared" ref="G97:H97" si="252">SUM(G98:G100)</f>
        <v>0</v>
      </c>
      <c r="H97" s="449">
        <f t="shared" si="252"/>
        <v>0</v>
      </c>
      <c r="I97" s="447"/>
      <c r="J97" s="143">
        <f t="shared" ref="J97:K97" si="253">SUM(J98:J100)</f>
        <v>0</v>
      </c>
      <c r="K97" s="213">
        <f t="shared" si="253"/>
        <v>0</v>
      </c>
      <c r="L97" s="142"/>
      <c r="M97" s="143">
        <f t="shared" ref="M97:N97" si="254">SUM(M98:M100)</f>
        <v>0</v>
      </c>
      <c r="N97" s="213">
        <f t="shared" si="254"/>
        <v>0</v>
      </c>
      <c r="O97" s="142"/>
      <c r="P97" s="143">
        <f t="shared" ref="P97:Q97" si="255">SUM(P98:P100)</f>
        <v>0</v>
      </c>
      <c r="Q97" s="213">
        <f t="shared" si="255"/>
        <v>0</v>
      </c>
      <c r="R97" s="142"/>
      <c r="S97" s="143">
        <f t="shared" ref="S97:T97" si="256">SUM(S98:S100)</f>
        <v>0</v>
      </c>
      <c r="T97" s="213">
        <f t="shared" si="256"/>
        <v>0</v>
      </c>
      <c r="U97" s="142"/>
      <c r="V97" s="143">
        <f t="shared" ref="V97:X97" si="257">SUM(V98:V100)</f>
        <v>0</v>
      </c>
      <c r="W97" s="210">
        <f t="shared" si="257"/>
        <v>0</v>
      </c>
      <c r="X97" s="210">
        <f t="shared" si="257"/>
        <v>0</v>
      </c>
      <c r="Y97" s="210">
        <f t="shared" si="241"/>
        <v>0</v>
      </c>
      <c r="Z97" s="210" t="e">
        <f t="shared" si="242"/>
        <v>#DIV/0!</v>
      </c>
      <c r="AA97" s="145"/>
      <c r="AB97" s="130"/>
      <c r="AC97" s="130"/>
      <c r="AD97" s="130"/>
      <c r="AE97" s="130"/>
      <c r="AF97" s="130"/>
      <c r="AG97" s="130"/>
    </row>
    <row r="98" spans="1:33" ht="30" customHeight="1" x14ac:dyDescent="0.25">
      <c r="A98" s="118" t="s">
        <v>79</v>
      </c>
      <c r="B98" s="119" t="s">
        <v>192</v>
      </c>
      <c r="C98" s="211" t="s">
        <v>193</v>
      </c>
      <c r="D98" s="214" t="s">
        <v>113</v>
      </c>
      <c r="E98" s="122"/>
      <c r="F98" s="123"/>
      <c r="G98" s="124">
        <f t="shared" ref="G98:G100" si="258">E98*F98</f>
        <v>0</v>
      </c>
      <c r="H98" s="418"/>
      <c r="I98" s="419"/>
      <c r="J98" s="124">
        <f t="shared" ref="J98:J100" si="259">H98*I98</f>
        <v>0</v>
      </c>
      <c r="K98" s="122"/>
      <c r="L98" s="123"/>
      <c r="M98" s="124">
        <f t="shared" ref="M98:M100" si="260">K98*L98</f>
        <v>0</v>
      </c>
      <c r="N98" s="122"/>
      <c r="O98" s="123"/>
      <c r="P98" s="124">
        <f t="shared" ref="P98:P100" si="261">N98*O98</f>
        <v>0</v>
      </c>
      <c r="Q98" s="122"/>
      <c r="R98" s="123"/>
      <c r="S98" s="124">
        <f t="shared" ref="S98:S100" si="262">Q98*R98</f>
        <v>0</v>
      </c>
      <c r="T98" s="122"/>
      <c r="U98" s="123"/>
      <c r="V98" s="124">
        <f t="shared" ref="V98:V100" si="263">T98*U98</f>
        <v>0</v>
      </c>
      <c r="W98" s="125">
        <f t="shared" ref="W98:W100" si="264">G98+M98+S98</f>
        <v>0</v>
      </c>
      <c r="X98" s="126">
        <f t="shared" ref="X98:X100" si="265">J98+P98+V98</f>
        <v>0</v>
      </c>
      <c r="Y98" s="126">
        <f t="shared" si="241"/>
        <v>0</v>
      </c>
      <c r="Z98" s="127" t="e">
        <f t="shared" si="242"/>
        <v>#DIV/0!</v>
      </c>
      <c r="AA98" s="128"/>
      <c r="AB98" s="130"/>
      <c r="AC98" s="130"/>
      <c r="AD98" s="130"/>
      <c r="AE98" s="130"/>
      <c r="AF98" s="130"/>
      <c r="AG98" s="130"/>
    </row>
    <row r="99" spans="1:33" ht="30" customHeight="1" x14ac:dyDescent="0.25">
      <c r="A99" s="118" t="s">
        <v>79</v>
      </c>
      <c r="B99" s="119" t="s">
        <v>194</v>
      </c>
      <c r="C99" s="186" t="s">
        <v>193</v>
      </c>
      <c r="D99" s="201" t="s">
        <v>113</v>
      </c>
      <c r="E99" s="122"/>
      <c r="F99" s="123"/>
      <c r="G99" s="124">
        <f t="shared" si="258"/>
        <v>0</v>
      </c>
      <c r="H99" s="418"/>
      <c r="I99" s="419"/>
      <c r="J99" s="124">
        <f t="shared" si="259"/>
        <v>0</v>
      </c>
      <c r="K99" s="122"/>
      <c r="L99" s="123"/>
      <c r="M99" s="124">
        <f t="shared" si="260"/>
        <v>0</v>
      </c>
      <c r="N99" s="122"/>
      <c r="O99" s="123"/>
      <c r="P99" s="124">
        <f t="shared" si="261"/>
        <v>0</v>
      </c>
      <c r="Q99" s="122"/>
      <c r="R99" s="123"/>
      <c r="S99" s="124">
        <f t="shared" si="262"/>
        <v>0</v>
      </c>
      <c r="T99" s="122"/>
      <c r="U99" s="123"/>
      <c r="V99" s="124">
        <f t="shared" si="263"/>
        <v>0</v>
      </c>
      <c r="W99" s="125">
        <f t="shared" si="264"/>
        <v>0</v>
      </c>
      <c r="X99" s="126">
        <f t="shared" si="265"/>
        <v>0</v>
      </c>
      <c r="Y99" s="126">
        <f t="shared" si="241"/>
        <v>0</v>
      </c>
      <c r="Z99" s="127" t="e">
        <f t="shared" si="242"/>
        <v>#DIV/0!</v>
      </c>
      <c r="AA99" s="128"/>
      <c r="AB99" s="130"/>
      <c r="AC99" s="130"/>
      <c r="AD99" s="130"/>
      <c r="AE99" s="130"/>
      <c r="AF99" s="130"/>
      <c r="AG99" s="130"/>
    </row>
    <row r="100" spans="1:33" ht="30" customHeight="1" x14ac:dyDescent="0.25">
      <c r="A100" s="131" t="s">
        <v>79</v>
      </c>
      <c r="B100" s="132" t="s">
        <v>195</v>
      </c>
      <c r="C100" s="162" t="s">
        <v>193</v>
      </c>
      <c r="D100" s="203" t="s">
        <v>113</v>
      </c>
      <c r="E100" s="134"/>
      <c r="F100" s="135"/>
      <c r="G100" s="136">
        <f t="shared" si="258"/>
        <v>0</v>
      </c>
      <c r="H100" s="422"/>
      <c r="I100" s="423"/>
      <c r="J100" s="136">
        <f t="shared" si="259"/>
        <v>0</v>
      </c>
      <c r="K100" s="134"/>
      <c r="L100" s="135"/>
      <c r="M100" s="136">
        <f t="shared" si="260"/>
        <v>0</v>
      </c>
      <c r="N100" s="134"/>
      <c r="O100" s="135"/>
      <c r="P100" s="136">
        <f t="shared" si="261"/>
        <v>0</v>
      </c>
      <c r="Q100" s="134"/>
      <c r="R100" s="135"/>
      <c r="S100" s="136">
        <f t="shared" si="262"/>
        <v>0</v>
      </c>
      <c r="T100" s="134"/>
      <c r="U100" s="135"/>
      <c r="V100" s="136">
        <f t="shared" si="263"/>
        <v>0</v>
      </c>
      <c r="W100" s="137">
        <f t="shared" si="264"/>
        <v>0</v>
      </c>
      <c r="X100" s="126">
        <f t="shared" si="265"/>
        <v>0</v>
      </c>
      <c r="Y100" s="126">
        <f t="shared" si="241"/>
        <v>0</v>
      </c>
      <c r="Z100" s="127" t="e">
        <f t="shared" si="242"/>
        <v>#DIV/0!</v>
      </c>
      <c r="AA100" s="138"/>
      <c r="AB100" s="130"/>
      <c r="AC100" s="130"/>
      <c r="AD100" s="130"/>
      <c r="AE100" s="130"/>
      <c r="AF100" s="130"/>
      <c r="AG100" s="130"/>
    </row>
    <row r="101" spans="1:33" ht="30" customHeight="1" x14ac:dyDescent="0.25">
      <c r="A101" s="107" t="s">
        <v>76</v>
      </c>
      <c r="B101" s="154" t="s">
        <v>196</v>
      </c>
      <c r="C101" s="215" t="s">
        <v>197</v>
      </c>
      <c r="D101" s="216"/>
      <c r="E101" s="213">
        <f>SUM(E102:E104)</f>
        <v>0</v>
      </c>
      <c r="F101" s="142"/>
      <c r="G101" s="143">
        <f t="shared" ref="G101:H101" si="266">SUM(G102:G104)</f>
        <v>0</v>
      </c>
      <c r="H101" s="449">
        <f t="shared" si="266"/>
        <v>0</v>
      </c>
      <c r="I101" s="447"/>
      <c r="J101" s="143">
        <f t="shared" ref="J101:K101" si="267">SUM(J102:J104)</f>
        <v>0</v>
      </c>
      <c r="K101" s="213">
        <f t="shared" si="267"/>
        <v>0</v>
      </c>
      <c r="L101" s="142"/>
      <c r="M101" s="143">
        <f t="shared" ref="M101:N101" si="268">SUM(M102:M104)</f>
        <v>0</v>
      </c>
      <c r="N101" s="213">
        <f t="shared" si="268"/>
        <v>0</v>
      </c>
      <c r="O101" s="142"/>
      <c r="P101" s="143">
        <f t="shared" ref="P101:Q101" si="269">SUM(P102:P104)</f>
        <v>0</v>
      </c>
      <c r="Q101" s="213">
        <f t="shared" si="269"/>
        <v>0</v>
      </c>
      <c r="R101" s="142"/>
      <c r="S101" s="143">
        <f t="shared" ref="S101:T101" si="270">SUM(S102:S104)</f>
        <v>0</v>
      </c>
      <c r="T101" s="213">
        <f t="shared" si="270"/>
        <v>0</v>
      </c>
      <c r="U101" s="142"/>
      <c r="V101" s="143">
        <f t="shared" ref="V101:X101" si="271">SUM(V102:V104)</f>
        <v>0</v>
      </c>
      <c r="W101" s="210">
        <f t="shared" si="271"/>
        <v>0</v>
      </c>
      <c r="X101" s="210">
        <f t="shared" si="271"/>
        <v>0</v>
      </c>
      <c r="Y101" s="210">
        <f t="shared" si="241"/>
        <v>0</v>
      </c>
      <c r="Z101" s="210" t="e">
        <f t="shared" si="242"/>
        <v>#DIV/0!</v>
      </c>
      <c r="AA101" s="145"/>
      <c r="AB101" s="130"/>
      <c r="AC101" s="130"/>
      <c r="AD101" s="130"/>
      <c r="AE101" s="130"/>
      <c r="AF101" s="130"/>
      <c r="AG101" s="130"/>
    </row>
    <row r="102" spans="1:33" ht="30" customHeight="1" x14ac:dyDescent="0.25">
      <c r="A102" s="118" t="s">
        <v>79</v>
      </c>
      <c r="B102" s="119" t="s">
        <v>198</v>
      </c>
      <c r="C102" s="217" t="s">
        <v>119</v>
      </c>
      <c r="D102" s="218" t="s">
        <v>120</v>
      </c>
      <c r="E102" s="122"/>
      <c r="F102" s="123"/>
      <c r="G102" s="124">
        <f t="shared" ref="G102:G104" si="272">E102*F102</f>
        <v>0</v>
      </c>
      <c r="H102" s="418"/>
      <c r="I102" s="419"/>
      <c r="J102" s="124">
        <f t="shared" ref="J102:J104" si="273">H102*I102</f>
        <v>0</v>
      </c>
      <c r="K102" s="122"/>
      <c r="L102" s="123"/>
      <c r="M102" s="124">
        <f t="shared" ref="M102:M104" si="274">K102*L102</f>
        <v>0</v>
      </c>
      <c r="N102" s="122"/>
      <c r="O102" s="123"/>
      <c r="P102" s="124">
        <f t="shared" ref="P102:P104" si="275">N102*O102</f>
        <v>0</v>
      </c>
      <c r="Q102" s="122"/>
      <c r="R102" s="123"/>
      <c r="S102" s="124">
        <f t="shared" ref="S102:S104" si="276">Q102*R102</f>
        <v>0</v>
      </c>
      <c r="T102" s="122"/>
      <c r="U102" s="123"/>
      <c r="V102" s="124">
        <f t="shared" ref="V102:V104" si="277">T102*U102</f>
        <v>0</v>
      </c>
      <c r="W102" s="125">
        <f t="shared" ref="W102:W104" si="278">G102+M102+S102</f>
        <v>0</v>
      </c>
      <c r="X102" s="126">
        <f t="shared" ref="X102:X104" si="279">J102+P102+V102</f>
        <v>0</v>
      </c>
      <c r="Y102" s="126">
        <f t="shared" si="241"/>
        <v>0</v>
      </c>
      <c r="Z102" s="127" t="e">
        <f t="shared" si="242"/>
        <v>#DIV/0!</v>
      </c>
      <c r="AA102" s="128"/>
      <c r="AB102" s="129"/>
      <c r="AC102" s="130"/>
      <c r="AD102" s="130"/>
      <c r="AE102" s="130"/>
      <c r="AF102" s="130"/>
      <c r="AG102" s="130"/>
    </row>
    <row r="103" spans="1:33" ht="30" customHeight="1" x14ac:dyDescent="0.25">
      <c r="A103" s="118" t="s">
        <v>79</v>
      </c>
      <c r="B103" s="119" t="s">
        <v>199</v>
      </c>
      <c r="C103" s="217" t="s">
        <v>119</v>
      </c>
      <c r="D103" s="218" t="s">
        <v>120</v>
      </c>
      <c r="E103" s="122"/>
      <c r="F103" s="123"/>
      <c r="G103" s="124">
        <f t="shared" si="272"/>
        <v>0</v>
      </c>
      <c r="H103" s="418"/>
      <c r="I103" s="419"/>
      <c r="J103" s="124">
        <f t="shared" si="273"/>
        <v>0</v>
      </c>
      <c r="K103" s="122"/>
      <c r="L103" s="123"/>
      <c r="M103" s="124">
        <f t="shared" si="274"/>
        <v>0</v>
      </c>
      <c r="N103" s="122"/>
      <c r="O103" s="123"/>
      <c r="P103" s="124">
        <f t="shared" si="275"/>
        <v>0</v>
      </c>
      <c r="Q103" s="122"/>
      <c r="R103" s="123"/>
      <c r="S103" s="124">
        <f t="shared" si="276"/>
        <v>0</v>
      </c>
      <c r="T103" s="122"/>
      <c r="U103" s="123"/>
      <c r="V103" s="124">
        <f t="shared" si="277"/>
        <v>0</v>
      </c>
      <c r="W103" s="125">
        <f t="shared" si="278"/>
        <v>0</v>
      </c>
      <c r="X103" s="126">
        <f t="shared" si="279"/>
        <v>0</v>
      </c>
      <c r="Y103" s="126">
        <f t="shared" si="241"/>
        <v>0</v>
      </c>
      <c r="Z103" s="127" t="e">
        <f t="shared" si="242"/>
        <v>#DIV/0!</v>
      </c>
      <c r="AA103" s="128"/>
      <c r="AB103" s="130"/>
      <c r="AC103" s="130"/>
      <c r="AD103" s="130"/>
      <c r="AE103" s="130"/>
      <c r="AF103" s="130"/>
      <c r="AG103" s="130"/>
    </row>
    <row r="104" spans="1:33" ht="30" customHeight="1" x14ac:dyDescent="0.25">
      <c r="A104" s="131" t="s">
        <v>79</v>
      </c>
      <c r="B104" s="132" t="s">
        <v>200</v>
      </c>
      <c r="C104" s="219" t="s">
        <v>119</v>
      </c>
      <c r="D104" s="218" t="s">
        <v>120</v>
      </c>
      <c r="E104" s="148"/>
      <c r="F104" s="149"/>
      <c r="G104" s="150">
        <f t="shared" si="272"/>
        <v>0</v>
      </c>
      <c r="H104" s="420"/>
      <c r="I104" s="421"/>
      <c r="J104" s="150">
        <f t="shared" si="273"/>
        <v>0</v>
      </c>
      <c r="K104" s="148"/>
      <c r="L104" s="149"/>
      <c r="M104" s="150">
        <f t="shared" si="274"/>
        <v>0</v>
      </c>
      <c r="N104" s="148"/>
      <c r="O104" s="149"/>
      <c r="P104" s="150">
        <f t="shared" si="275"/>
        <v>0</v>
      </c>
      <c r="Q104" s="148"/>
      <c r="R104" s="149"/>
      <c r="S104" s="150">
        <f t="shared" si="276"/>
        <v>0</v>
      </c>
      <c r="T104" s="148"/>
      <c r="U104" s="149"/>
      <c r="V104" s="150">
        <f t="shared" si="277"/>
        <v>0</v>
      </c>
      <c r="W104" s="137">
        <f t="shared" si="278"/>
        <v>0</v>
      </c>
      <c r="X104" s="126">
        <f t="shared" si="279"/>
        <v>0</v>
      </c>
      <c r="Y104" s="126">
        <f t="shared" si="241"/>
        <v>0</v>
      </c>
      <c r="Z104" s="127" t="e">
        <f t="shared" si="242"/>
        <v>#DIV/0!</v>
      </c>
      <c r="AA104" s="151"/>
      <c r="AB104" s="130"/>
      <c r="AC104" s="130"/>
      <c r="AD104" s="130"/>
      <c r="AE104" s="130"/>
      <c r="AF104" s="130"/>
      <c r="AG104" s="130"/>
    </row>
    <row r="105" spans="1:33" ht="39.75" customHeight="1" x14ac:dyDescent="0.25">
      <c r="A105" s="506" t="s">
        <v>201</v>
      </c>
      <c r="B105" s="481"/>
      <c r="C105" s="481"/>
      <c r="D105" s="482"/>
      <c r="E105" s="188"/>
      <c r="F105" s="188"/>
      <c r="G105" s="171">
        <f>G93+G97+G101</f>
        <v>0</v>
      </c>
      <c r="H105" s="453"/>
      <c r="I105" s="453"/>
      <c r="J105" s="171">
        <f>J93+J97+J101</f>
        <v>0</v>
      </c>
      <c r="K105" s="188"/>
      <c r="L105" s="188"/>
      <c r="M105" s="171">
        <f>M93+M97+M101</f>
        <v>0</v>
      </c>
      <c r="N105" s="188"/>
      <c r="O105" s="188"/>
      <c r="P105" s="171">
        <f>P93+P97+P101</f>
        <v>0</v>
      </c>
      <c r="Q105" s="188"/>
      <c r="R105" s="188"/>
      <c r="S105" s="171">
        <f>S93+S97+S101</f>
        <v>0</v>
      </c>
      <c r="T105" s="188"/>
      <c r="U105" s="188"/>
      <c r="V105" s="171">
        <f t="shared" ref="V105:X105" si="280">V93+V97+V101</f>
        <v>0</v>
      </c>
      <c r="W105" s="190">
        <f t="shared" si="280"/>
        <v>0</v>
      </c>
      <c r="X105" s="190">
        <f t="shared" si="280"/>
        <v>0</v>
      </c>
      <c r="Y105" s="190">
        <f t="shared" si="241"/>
        <v>0</v>
      </c>
      <c r="Z105" s="190" t="e">
        <f t="shared" si="242"/>
        <v>#DIV/0!</v>
      </c>
      <c r="AA105" s="176"/>
      <c r="AB105" s="5"/>
      <c r="AC105" s="7"/>
      <c r="AD105" s="7"/>
      <c r="AE105" s="7"/>
      <c r="AF105" s="7"/>
      <c r="AG105" s="7"/>
    </row>
    <row r="106" spans="1:33" ht="30" customHeight="1" x14ac:dyDescent="0.25">
      <c r="A106" s="177" t="s">
        <v>74</v>
      </c>
      <c r="B106" s="178">
        <v>6</v>
      </c>
      <c r="C106" s="179" t="s">
        <v>202</v>
      </c>
      <c r="D106" s="180"/>
      <c r="E106" s="104"/>
      <c r="F106" s="104"/>
      <c r="G106" s="104"/>
      <c r="H106" s="443"/>
      <c r="I106" s="443"/>
      <c r="J106" s="104"/>
      <c r="K106" s="104"/>
      <c r="L106" s="104"/>
      <c r="M106" s="104"/>
      <c r="N106" s="104"/>
      <c r="O106" s="104"/>
      <c r="P106" s="104"/>
      <c r="Q106" s="104"/>
      <c r="R106" s="104"/>
      <c r="S106" s="104"/>
      <c r="T106" s="104"/>
      <c r="U106" s="104"/>
      <c r="V106" s="104"/>
      <c r="W106" s="105"/>
      <c r="X106" s="105"/>
      <c r="Y106" s="209"/>
      <c r="Z106" s="105"/>
      <c r="AA106" s="106"/>
      <c r="AB106" s="7"/>
      <c r="AC106" s="7"/>
      <c r="AD106" s="7"/>
      <c r="AE106" s="7"/>
      <c r="AF106" s="7"/>
      <c r="AG106" s="7"/>
    </row>
    <row r="107" spans="1:33" ht="30" customHeight="1" x14ac:dyDescent="0.25">
      <c r="A107" s="107" t="s">
        <v>76</v>
      </c>
      <c r="B107" s="154" t="s">
        <v>203</v>
      </c>
      <c r="C107" s="220" t="s">
        <v>204</v>
      </c>
      <c r="D107" s="110"/>
      <c r="E107" s="111">
        <f>SUM(E108:E110)</f>
        <v>0</v>
      </c>
      <c r="F107" s="112"/>
      <c r="G107" s="113">
        <f t="shared" ref="G107:H107" si="281">SUM(G108:G110)</f>
        <v>0</v>
      </c>
      <c r="H107" s="444">
        <f t="shared" si="281"/>
        <v>0</v>
      </c>
      <c r="I107" s="445"/>
      <c r="J107" s="113">
        <f t="shared" ref="J107:K107" si="282">SUM(J108:J110)</f>
        <v>0</v>
      </c>
      <c r="K107" s="111">
        <f t="shared" si="282"/>
        <v>0</v>
      </c>
      <c r="L107" s="112"/>
      <c r="M107" s="113">
        <f t="shared" ref="M107:N107" si="283">SUM(M108:M110)</f>
        <v>0</v>
      </c>
      <c r="N107" s="111">
        <f t="shared" si="283"/>
        <v>0</v>
      </c>
      <c r="O107" s="112"/>
      <c r="P107" s="113">
        <f t="shared" ref="P107:Q107" si="284">SUM(P108:P110)</f>
        <v>0</v>
      </c>
      <c r="Q107" s="111">
        <f t="shared" si="284"/>
        <v>0</v>
      </c>
      <c r="R107" s="112"/>
      <c r="S107" s="113">
        <f t="shared" ref="S107:T107" si="285">SUM(S108:S110)</f>
        <v>0</v>
      </c>
      <c r="T107" s="111">
        <f t="shared" si="285"/>
        <v>0</v>
      </c>
      <c r="U107" s="112"/>
      <c r="V107" s="113">
        <f t="shared" ref="V107:X107" si="286">SUM(V108:V110)</f>
        <v>0</v>
      </c>
      <c r="W107" s="113">
        <f t="shared" si="286"/>
        <v>0</v>
      </c>
      <c r="X107" s="113">
        <f t="shared" si="286"/>
        <v>0</v>
      </c>
      <c r="Y107" s="113">
        <f t="shared" ref="Y107:Y119" si="287">W107-X107</f>
        <v>0</v>
      </c>
      <c r="Z107" s="115" t="e">
        <f t="shared" ref="Z107:Z119" si="288">Y107/W107</f>
        <v>#DIV/0!</v>
      </c>
      <c r="AA107" s="116"/>
      <c r="AB107" s="117"/>
      <c r="AC107" s="117"/>
      <c r="AD107" s="117"/>
      <c r="AE107" s="117"/>
      <c r="AF107" s="117"/>
      <c r="AG107" s="117"/>
    </row>
    <row r="108" spans="1:33" ht="30" customHeight="1" x14ac:dyDescent="0.25">
      <c r="A108" s="118" t="s">
        <v>79</v>
      </c>
      <c r="B108" s="119" t="s">
        <v>205</v>
      </c>
      <c r="C108" s="186" t="s">
        <v>206</v>
      </c>
      <c r="D108" s="121" t="s">
        <v>113</v>
      </c>
      <c r="E108" s="122"/>
      <c r="F108" s="123"/>
      <c r="G108" s="124">
        <f t="shared" ref="G108:G110" si="289">E108*F108</f>
        <v>0</v>
      </c>
      <c r="H108" s="418"/>
      <c r="I108" s="419"/>
      <c r="J108" s="124">
        <f t="shared" ref="J108:J110" si="290">H108*I108</f>
        <v>0</v>
      </c>
      <c r="K108" s="122"/>
      <c r="L108" s="123"/>
      <c r="M108" s="124">
        <f t="shared" ref="M108:M110" si="291">K108*L108</f>
        <v>0</v>
      </c>
      <c r="N108" s="122"/>
      <c r="O108" s="123"/>
      <c r="P108" s="124">
        <f t="shared" ref="P108:P110" si="292">N108*O108</f>
        <v>0</v>
      </c>
      <c r="Q108" s="122"/>
      <c r="R108" s="123"/>
      <c r="S108" s="124">
        <f t="shared" ref="S108:S110" si="293">Q108*R108</f>
        <v>0</v>
      </c>
      <c r="T108" s="122"/>
      <c r="U108" s="123"/>
      <c r="V108" s="124">
        <f t="shared" ref="V108:V110" si="294">T108*U108</f>
        <v>0</v>
      </c>
      <c r="W108" s="125">
        <f t="shared" ref="W108:W110" si="295">G108+M108+S108</f>
        <v>0</v>
      </c>
      <c r="X108" s="126">
        <f t="shared" ref="X108:X110" si="296">J108+P108+V108</f>
        <v>0</v>
      </c>
      <c r="Y108" s="126">
        <f t="shared" si="287"/>
        <v>0</v>
      </c>
      <c r="Z108" s="127" t="e">
        <f t="shared" si="288"/>
        <v>#DIV/0!</v>
      </c>
      <c r="AA108" s="128"/>
      <c r="AB108" s="130"/>
      <c r="AC108" s="130"/>
      <c r="AD108" s="130"/>
      <c r="AE108" s="130"/>
      <c r="AF108" s="130"/>
      <c r="AG108" s="130"/>
    </row>
    <row r="109" spans="1:33" ht="30" customHeight="1" x14ac:dyDescent="0.25">
      <c r="A109" s="118" t="s">
        <v>79</v>
      </c>
      <c r="B109" s="119" t="s">
        <v>207</v>
      </c>
      <c r="C109" s="186" t="s">
        <v>206</v>
      </c>
      <c r="D109" s="121" t="s">
        <v>113</v>
      </c>
      <c r="E109" s="122"/>
      <c r="F109" s="123"/>
      <c r="G109" s="124">
        <f t="shared" si="289"/>
        <v>0</v>
      </c>
      <c r="H109" s="418"/>
      <c r="I109" s="419"/>
      <c r="J109" s="124">
        <f t="shared" si="290"/>
        <v>0</v>
      </c>
      <c r="K109" s="122"/>
      <c r="L109" s="123"/>
      <c r="M109" s="124">
        <f t="shared" si="291"/>
        <v>0</v>
      </c>
      <c r="N109" s="122"/>
      <c r="O109" s="123"/>
      <c r="P109" s="124">
        <f t="shared" si="292"/>
        <v>0</v>
      </c>
      <c r="Q109" s="122"/>
      <c r="R109" s="123"/>
      <c r="S109" s="124">
        <f t="shared" si="293"/>
        <v>0</v>
      </c>
      <c r="T109" s="122"/>
      <c r="U109" s="123"/>
      <c r="V109" s="124">
        <f t="shared" si="294"/>
        <v>0</v>
      </c>
      <c r="W109" s="125">
        <f t="shared" si="295"/>
        <v>0</v>
      </c>
      <c r="X109" s="126">
        <f t="shared" si="296"/>
        <v>0</v>
      </c>
      <c r="Y109" s="126">
        <f t="shared" si="287"/>
        <v>0</v>
      </c>
      <c r="Z109" s="127" t="e">
        <f t="shared" si="288"/>
        <v>#DIV/0!</v>
      </c>
      <c r="AA109" s="128"/>
      <c r="AB109" s="130"/>
      <c r="AC109" s="130"/>
      <c r="AD109" s="130"/>
      <c r="AE109" s="130"/>
      <c r="AF109" s="130"/>
      <c r="AG109" s="130"/>
    </row>
    <row r="110" spans="1:33" ht="30" customHeight="1" x14ac:dyDescent="0.25">
      <c r="A110" s="131" t="s">
        <v>79</v>
      </c>
      <c r="B110" s="132" t="s">
        <v>208</v>
      </c>
      <c r="C110" s="162" t="s">
        <v>206</v>
      </c>
      <c r="D110" s="133" t="s">
        <v>113</v>
      </c>
      <c r="E110" s="134"/>
      <c r="F110" s="135"/>
      <c r="G110" s="136">
        <f t="shared" si="289"/>
        <v>0</v>
      </c>
      <c r="H110" s="422"/>
      <c r="I110" s="423"/>
      <c r="J110" s="136">
        <f t="shared" si="290"/>
        <v>0</v>
      </c>
      <c r="K110" s="134"/>
      <c r="L110" s="135"/>
      <c r="M110" s="136">
        <f t="shared" si="291"/>
        <v>0</v>
      </c>
      <c r="N110" s="134"/>
      <c r="O110" s="135"/>
      <c r="P110" s="136">
        <f t="shared" si="292"/>
        <v>0</v>
      </c>
      <c r="Q110" s="134"/>
      <c r="R110" s="135"/>
      <c r="S110" s="136">
        <f t="shared" si="293"/>
        <v>0</v>
      </c>
      <c r="T110" s="134"/>
      <c r="U110" s="135"/>
      <c r="V110" s="136">
        <f t="shared" si="294"/>
        <v>0</v>
      </c>
      <c r="W110" s="137">
        <f t="shared" si="295"/>
        <v>0</v>
      </c>
      <c r="X110" s="126">
        <f t="shared" si="296"/>
        <v>0</v>
      </c>
      <c r="Y110" s="126">
        <f t="shared" si="287"/>
        <v>0</v>
      </c>
      <c r="Z110" s="127" t="e">
        <f t="shared" si="288"/>
        <v>#DIV/0!</v>
      </c>
      <c r="AA110" s="138"/>
      <c r="AB110" s="130"/>
      <c r="AC110" s="130"/>
      <c r="AD110" s="130"/>
      <c r="AE110" s="130"/>
      <c r="AF110" s="130"/>
      <c r="AG110" s="130"/>
    </row>
    <row r="111" spans="1:33" ht="30" customHeight="1" x14ac:dyDescent="0.25">
      <c r="A111" s="107" t="s">
        <v>74</v>
      </c>
      <c r="B111" s="154" t="s">
        <v>209</v>
      </c>
      <c r="C111" s="221" t="s">
        <v>210</v>
      </c>
      <c r="D111" s="140"/>
      <c r="E111" s="141">
        <f>SUM(E112:E114)</f>
        <v>0</v>
      </c>
      <c r="F111" s="142"/>
      <c r="G111" s="143">
        <f t="shared" ref="G111:H111" si="297">SUM(G112:G114)</f>
        <v>0</v>
      </c>
      <c r="H111" s="446">
        <f t="shared" si="297"/>
        <v>0</v>
      </c>
      <c r="I111" s="447"/>
      <c r="J111" s="143">
        <f t="shared" ref="J111:K111" si="298">SUM(J112:J114)</f>
        <v>0</v>
      </c>
      <c r="K111" s="141">
        <f t="shared" si="298"/>
        <v>0</v>
      </c>
      <c r="L111" s="142"/>
      <c r="M111" s="143">
        <f t="shared" ref="M111:N111" si="299">SUM(M112:M114)</f>
        <v>0</v>
      </c>
      <c r="N111" s="141">
        <f t="shared" si="299"/>
        <v>0</v>
      </c>
      <c r="O111" s="142"/>
      <c r="P111" s="143">
        <f t="shared" ref="P111:Q111" si="300">SUM(P112:P114)</f>
        <v>0</v>
      </c>
      <c r="Q111" s="141">
        <f t="shared" si="300"/>
        <v>0</v>
      </c>
      <c r="R111" s="142"/>
      <c r="S111" s="143">
        <f t="shared" ref="S111:T111" si="301">SUM(S112:S114)</f>
        <v>0</v>
      </c>
      <c r="T111" s="141">
        <f t="shared" si="301"/>
        <v>0</v>
      </c>
      <c r="U111" s="142"/>
      <c r="V111" s="143">
        <f t="shared" ref="V111:X111" si="302">SUM(V112:V114)</f>
        <v>0</v>
      </c>
      <c r="W111" s="143">
        <f t="shared" si="302"/>
        <v>0</v>
      </c>
      <c r="X111" s="143">
        <f t="shared" si="302"/>
        <v>0</v>
      </c>
      <c r="Y111" s="143">
        <f t="shared" si="287"/>
        <v>0</v>
      </c>
      <c r="Z111" s="143" t="e">
        <f t="shared" si="288"/>
        <v>#DIV/0!</v>
      </c>
      <c r="AA111" s="145"/>
      <c r="AB111" s="117"/>
      <c r="AC111" s="117"/>
      <c r="AD111" s="117"/>
      <c r="AE111" s="117"/>
      <c r="AF111" s="117"/>
      <c r="AG111" s="117"/>
    </row>
    <row r="112" spans="1:33" ht="30" customHeight="1" x14ac:dyDescent="0.25">
      <c r="A112" s="118" t="s">
        <v>79</v>
      </c>
      <c r="B112" s="119" t="s">
        <v>211</v>
      </c>
      <c r="C112" s="186" t="s">
        <v>206</v>
      </c>
      <c r="D112" s="121" t="s">
        <v>113</v>
      </c>
      <c r="E112" s="122"/>
      <c r="F112" s="123"/>
      <c r="G112" s="124">
        <f t="shared" ref="G112:G114" si="303">E112*F112</f>
        <v>0</v>
      </c>
      <c r="H112" s="418"/>
      <c r="I112" s="419"/>
      <c r="J112" s="124">
        <f t="shared" ref="J112:J114" si="304">H112*I112</f>
        <v>0</v>
      </c>
      <c r="K112" s="122"/>
      <c r="L112" s="123"/>
      <c r="M112" s="124">
        <f t="shared" ref="M112:M114" si="305">K112*L112</f>
        <v>0</v>
      </c>
      <c r="N112" s="122"/>
      <c r="O112" s="123"/>
      <c r="P112" s="124">
        <f t="shared" ref="P112:P114" si="306">N112*O112</f>
        <v>0</v>
      </c>
      <c r="Q112" s="122"/>
      <c r="R112" s="123"/>
      <c r="S112" s="124">
        <f t="shared" ref="S112:S114" si="307">Q112*R112</f>
        <v>0</v>
      </c>
      <c r="T112" s="122"/>
      <c r="U112" s="123"/>
      <c r="V112" s="124">
        <f t="shared" ref="V112:V114" si="308">T112*U112</f>
        <v>0</v>
      </c>
      <c r="W112" s="125">
        <f t="shared" ref="W112:W114" si="309">G112+M112+S112</f>
        <v>0</v>
      </c>
      <c r="X112" s="126">
        <f t="shared" ref="X112:X114" si="310">J112+P112+V112</f>
        <v>0</v>
      </c>
      <c r="Y112" s="126">
        <f t="shared" si="287"/>
        <v>0</v>
      </c>
      <c r="Z112" s="127" t="e">
        <f t="shared" si="288"/>
        <v>#DIV/0!</v>
      </c>
      <c r="AA112" s="128"/>
      <c r="AB112" s="130"/>
      <c r="AC112" s="130"/>
      <c r="AD112" s="130"/>
      <c r="AE112" s="130"/>
      <c r="AF112" s="130"/>
      <c r="AG112" s="130"/>
    </row>
    <row r="113" spans="1:33" ht="30" customHeight="1" x14ac:dyDescent="0.25">
      <c r="A113" s="118" t="s">
        <v>79</v>
      </c>
      <c r="B113" s="119" t="s">
        <v>212</v>
      </c>
      <c r="C113" s="186" t="s">
        <v>206</v>
      </c>
      <c r="D113" s="121" t="s">
        <v>113</v>
      </c>
      <c r="E113" s="122"/>
      <c r="F113" s="123"/>
      <c r="G113" s="124">
        <f t="shared" si="303"/>
        <v>0</v>
      </c>
      <c r="H113" s="418"/>
      <c r="I113" s="419"/>
      <c r="J113" s="124">
        <f t="shared" si="304"/>
        <v>0</v>
      </c>
      <c r="K113" s="122"/>
      <c r="L113" s="123"/>
      <c r="M113" s="124">
        <f t="shared" si="305"/>
        <v>0</v>
      </c>
      <c r="N113" s="122"/>
      <c r="O113" s="123"/>
      <c r="P113" s="124">
        <f t="shared" si="306"/>
        <v>0</v>
      </c>
      <c r="Q113" s="122"/>
      <c r="R113" s="123"/>
      <c r="S113" s="124">
        <f t="shared" si="307"/>
        <v>0</v>
      </c>
      <c r="T113" s="122"/>
      <c r="U113" s="123"/>
      <c r="V113" s="124">
        <f t="shared" si="308"/>
        <v>0</v>
      </c>
      <c r="W113" s="125">
        <f t="shared" si="309"/>
        <v>0</v>
      </c>
      <c r="X113" s="126">
        <f t="shared" si="310"/>
        <v>0</v>
      </c>
      <c r="Y113" s="126">
        <f t="shared" si="287"/>
        <v>0</v>
      </c>
      <c r="Z113" s="127" t="e">
        <f t="shared" si="288"/>
        <v>#DIV/0!</v>
      </c>
      <c r="AA113" s="128"/>
      <c r="AB113" s="130"/>
      <c r="AC113" s="130"/>
      <c r="AD113" s="130"/>
      <c r="AE113" s="130"/>
      <c r="AF113" s="130"/>
      <c r="AG113" s="130"/>
    </row>
    <row r="114" spans="1:33" ht="30" customHeight="1" x14ac:dyDescent="0.25">
      <c r="A114" s="131" t="s">
        <v>79</v>
      </c>
      <c r="B114" s="132" t="s">
        <v>213</v>
      </c>
      <c r="C114" s="162" t="s">
        <v>206</v>
      </c>
      <c r="D114" s="133" t="s">
        <v>113</v>
      </c>
      <c r="E114" s="134"/>
      <c r="F114" s="135"/>
      <c r="G114" s="136">
        <f t="shared" si="303"/>
        <v>0</v>
      </c>
      <c r="H114" s="422"/>
      <c r="I114" s="423"/>
      <c r="J114" s="136">
        <f t="shared" si="304"/>
        <v>0</v>
      </c>
      <c r="K114" s="134"/>
      <c r="L114" s="135"/>
      <c r="M114" s="136">
        <f t="shared" si="305"/>
        <v>0</v>
      </c>
      <c r="N114" s="134"/>
      <c r="O114" s="135"/>
      <c r="P114" s="136">
        <f t="shared" si="306"/>
        <v>0</v>
      </c>
      <c r="Q114" s="134"/>
      <c r="R114" s="135"/>
      <c r="S114" s="136">
        <f t="shared" si="307"/>
        <v>0</v>
      </c>
      <c r="T114" s="134"/>
      <c r="U114" s="135"/>
      <c r="V114" s="136">
        <f t="shared" si="308"/>
        <v>0</v>
      </c>
      <c r="W114" s="137">
        <f t="shared" si="309"/>
        <v>0</v>
      </c>
      <c r="X114" s="126">
        <f t="shared" si="310"/>
        <v>0</v>
      </c>
      <c r="Y114" s="126">
        <f t="shared" si="287"/>
        <v>0</v>
      </c>
      <c r="Z114" s="127" t="e">
        <f t="shared" si="288"/>
        <v>#DIV/0!</v>
      </c>
      <c r="AA114" s="138"/>
      <c r="AB114" s="130"/>
      <c r="AC114" s="130"/>
      <c r="AD114" s="130"/>
      <c r="AE114" s="130"/>
      <c r="AF114" s="130"/>
      <c r="AG114" s="130"/>
    </row>
    <row r="115" spans="1:33" ht="30" customHeight="1" x14ac:dyDescent="0.25">
      <c r="A115" s="107" t="s">
        <v>74</v>
      </c>
      <c r="B115" s="154" t="s">
        <v>214</v>
      </c>
      <c r="C115" s="221" t="s">
        <v>215</v>
      </c>
      <c r="D115" s="140"/>
      <c r="E115" s="141">
        <f>SUM(E116:E118)</f>
        <v>0</v>
      </c>
      <c r="F115" s="142"/>
      <c r="G115" s="143">
        <f t="shared" ref="G115:H115" si="311">SUM(G116:G118)</f>
        <v>0</v>
      </c>
      <c r="H115" s="446">
        <f t="shared" si="311"/>
        <v>0</v>
      </c>
      <c r="I115" s="447"/>
      <c r="J115" s="143">
        <f t="shared" ref="J115:K115" si="312">SUM(J116:J118)</f>
        <v>0</v>
      </c>
      <c r="K115" s="141">
        <f t="shared" si="312"/>
        <v>0</v>
      </c>
      <c r="L115" s="142"/>
      <c r="M115" s="143">
        <f t="shared" ref="M115:N115" si="313">SUM(M116:M118)</f>
        <v>0</v>
      </c>
      <c r="N115" s="141">
        <f t="shared" si="313"/>
        <v>0</v>
      </c>
      <c r="O115" s="142"/>
      <c r="P115" s="143">
        <f t="shared" ref="P115:Q115" si="314">SUM(P116:P118)</f>
        <v>0</v>
      </c>
      <c r="Q115" s="141">
        <f t="shared" si="314"/>
        <v>0</v>
      </c>
      <c r="R115" s="142"/>
      <c r="S115" s="143">
        <f t="shared" ref="S115:T115" si="315">SUM(S116:S118)</f>
        <v>0</v>
      </c>
      <c r="T115" s="141">
        <f t="shared" si="315"/>
        <v>0</v>
      </c>
      <c r="U115" s="142"/>
      <c r="V115" s="143">
        <f t="shared" ref="V115:X115" si="316">SUM(V116:V118)</f>
        <v>0</v>
      </c>
      <c r="W115" s="143">
        <f t="shared" si="316"/>
        <v>0</v>
      </c>
      <c r="X115" s="143">
        <f t="shared" si="316"/>
        <v>0</v>
      </c>
      <c r="Y115" s="143">
        <f t="shared" si="287"/>
        <v>0</v>
      </c>
      <c r="Z115" s="143" t="e">
        <f t="shared" si="288"/>
        <v>#DIV/0!</v>
      </c>
      <c r="AA115" s="145"/>
      <c r="AB115" s="117"/>
      <c r="AC115" s="117"/>
      <c r="AD115" s="117"/>
      <c r="AE115" s="117"/>
      <c r="AF115" s="117"/>
      <c r="AG115" s="117"/>
    </row>
    <row r="116" spans="1:33" ht="30" customHeight="1" x14ac:dyDescent="0.25">
      <c r="A116" s="118" t="s">
        <v>79</v>
      </c>
      <c r="B116" s="119" t="s">
        <v>216</v>
      </c>
      <c r="C116" s="186" t="s">
        <v>206</v>
      </c>
      <c r="D116" s="121" t="s">
        <v>113</v>
      </c>
      <c r="E116" s="122"/>
      <c r="F116" s="123"/>
      <c r="G116" s="124">
        <f t="shared" ref="G116:G118" si="317">E116*F116</f>
        <v>0</v>
      </c>
      <c r="H116" s="418"/>
      <c r="I116" s="419"/>
      <c r="J116" s="124">
        <f t="shared" ref="J116:J118" si="318">H116*I116</f>
        <v>0</v>
      </c>
      <c r="K116" s="122"/>
      <c r="L116" s="123"/>
      <c r="M116" s="124">
        <f t="shared" ref="M116:M118" si="319">K116*L116</f>
        <v>0</v>
      </c>
      <c r="N116" s="122"/>
      <c r="O116" s="123"/>
      <c r="P116" s="124">
        <f t="shared" ref="P116:P118" si="320">N116*O116</f>
        <v>0</v>
      </c>
      <c r="Q116" s="122"/>
      <c r="R116" s="123"/>
      <c r="S116" s="124">
        <f t="shared" ref="S116:S118" si="321">Q116*R116</f>
        <v>0</v>
      </c>
      <c r="T116" s="122"/>
      <c r="U116" s="123"/>
      <c r="V116" s="124">
        <f t="shared" ref="V116:V118" si="322">T116*U116</f>
        <v>0</v>
      </c>
      <c r="W116" s="125">
        <f t="shared" ref="W116:W118" si="323">G116+M116+S116</f>
        <v>0</v>
      </c>
      <c r="X116" s="126">
        <f t="shared" ref="X116:X118" si="324">J116+P116+V116</f>
        <v>0</v>
      </c>
      <c r="Y116" s="126">
        <f t="shared" si="287"/>
        <v>0</v>
      </c>
      <c r="Z116" s="127" t="e">
        <f t="shared" si="288"/>
        <v>#DIV/0!</v>
      </c>
      <c r="AA116" s="128"/>
      <c r="AB116" s="130"/>
      <c r="AC116" s="130"/>
      <c r="AD116" s="130"/>
      <c r="AE116" s="130"/>
      <c r="AF116" s="130"/>
      <c r="AG116" s="130"/>
    </row>
    <row r="117" spans="1:33" ht="30" customHeight="1" x14ac:dyDescent="0.25">
      <c r="A117" s="118" t="s">
        <v>79</v>
      </c>
      <c r="B117" s="119" t="s">
        <v>217</v>
      </c>
      <c r="C117" s="186" t="s">
        <v>206</v>
      </c>
      <c r="D117" s="121" t="s">
        <v>113</v>
      </c>
      <c r="E117" s="122"/>
      <c r="F117" s="123"/>
      <c r="G117" s="124">
        <f t="shared" si="317"/>
        <v>0</v>
      </c>
      <c r="H117" s="418"/>
      <c r="I117" s="419"/>
      <c r="J117" s="124">
        <f t="shared" si="318"/>
        <v>0</v>
      </c>
      <c r="K117" s="122"/>
      <c r="L117" s="123"/>
      <c r="M117" s="124">
        <f t="shared" si="319"/>
        <v>0</v>
      </c>
      <c r="N117" s="122"/>
      <c r="O117" s="123"/>
      <c r="P117" s="124">
        <f t="shared" si="320"/>
        <v>0</v>
      </c>
      <c r="Q117" s="122"/>
      <c r="R117" s="123"/>
      <c r="S117" s="124">
        <f t="shared" si="321"/>
        <v>0</v>
      </c>
      <c r="T117" s="122"/>
      <c r="U117" s="123"/>
      <c r="V117" s="124">
        <f t="shared" si="322"/>
        <v>0</v>
      </c>
      <c r="W117" s="125">
        <f t="shared" si="323"/>
        <v>0</v>
      </c>
      <c r="X117" s="126">
        <f t="shared" si="324"/>
        <v>0</v>
      </c>
      <c r="Y117" s="126">
        <f t="shared" si="287"/>
        <v>0</v>
      </c>
      <c r="Z117" s="127" t="e">
        <f t="shared" si="288"/>
        <v>#DIV/0!</v>
      </c>
      <c r="AA117" s="128"/>
      <c r="AB117" s="130"/>
      <c r="AC117" s="130"/>
      <c r="AD117" s="130"/>
      <c r="AE117" s="130"/>
      <c r="AF117" s="130"/>
      <c r="AG117" s="130"/>
    </row>
    <row r="118" spans="1:33" ht="30" customHeight="1" x14ac:dyDescent="0.25">
      <c r="A118" s="131" t="s">
        <v>79</v>
      </c>
      <c r="B118" s="132" t="s">
        <v>218</v>
      </c>
      <c r="C118" s="162" t="s">
        <v>206</v>
      </c>
      <c r="D118" s="133" t="s">
        <v>113</v>
      </c>
      <c r="E118" s="148"/>
      <c r="F118" s="149"/>
      <c r="G118" s="150">
        <f t="shared" si="317"/>
        <v>0</v>
      </c>
      <c r="H118" s="420"/>
      <c r="I118" s="421"/>
      <c r="J118" s="150">
        <f t="shared" si="318"/>
        <v>0</v>
      </c>
      <c r="K118" s="148"/>
      <c r="L118" s="149"/>
      <c r="M118" s="150">
        <f t="shared" si="319"/>
        <v>0</v>
      </c>
      <c r="N118" s="148"/>
      <c r="O118" s="149"/>
      <c r="P118" s="150">
        <f t="shared" si="320"/>
        <v>0</v>
      </c>
      <c r="Q118" s="148"/>
      <c r="R118" s="149"/>
      <c r="S118" s="150">
        <f t="shared" si="321"/>
        <v>0</v>
      </c>
      <c r="T118" s="148"/>
      <c r="U118" s="149"/>
      <c r="V118" s="150">
        <f t="shared" si="322"/>
        <v>0</v>
      </c>
      <c r="W118" s="137">
        <f t="shared" si="323"/>
        <v>0</v>
      </c>
      <c r="X118" s="164">
        <f t="shared" si="324"/>
        <v>0</v>
      </c>
      <c r="Y118" s="164">
        <f t="shared" si="287"/>
        <v>0</v>
      </c>
      <c r="Z118" s="222" t="e">
        <f t="shared" si="288"/>
        <v>#DIV/0!</v>
      </c>
      <c r="AA118" s="138"/>
      <c r="AB118" s="130"/>
      <c r="AC118" s="130"/>
      <c r="AD118" s="130"/>
      <c r="AE118" s="130"/>
      <c r="AF118" s="130"/>
      <c r="AG118" s="130"/>
    </row>
    <row r="119" spans="1:33" ht="30" customHeight="1" x14ac:dyDescent="0.25">
      <c r="A119" s="165" t="s">
        <v>219</v>
      </c>
      <c r="B119" s="166"/>
      <c r="C119" s="167"/>
      <c r="D119" s="168"/>
      <c r="E119" s="172">
        <f>E115+E111+E107</f>
        <v>0</v>
      </c>
      <c r="F119" s="188"/>
      <c r="G119" s="171">
        <f t="shared" ref="G119:H119" si="325">G115+G111+G107</f>
        <v>0</v>
      </c>
      <c r="H119" s="452">
        <f t="shared" si="325"/>
        <v>0</v>
      </c>
      <c r="I119" s="453"/>
      <c r="J119" s="171">
        <f t="shared" ref="J119:K119" si="326">J115+J111+J107</f>
        <v>0</v>
      </c>
      <c r="K119" s="189">
        <f t="shared" si="326"/>
        <v>0</v>
      </c>
      <c r="L119" s="188"/>
      <c r="M119" s="171">
        <f t="shared" ref="M119:N119" si="327">M115+M111+M107</f>
        <v>0</v>
      </c>
      <c r="N119" s="189">
        <f t="shared" si="327"/>
        <v>0</v>
      </c>
      <c r="O119" s="188"/>
      <c r="P119" s="171">
        <f t="shared" ref="P119:Q119" si="328">P115+P111+P107</f>
        <v>0</v>
      </c>
      <c r="Q119" s="189">
        <f t="shared" si="328"/>
        <v>0</v>
      </c>
      <c r="R119" s="188"/>
      <c r="S119" s="171">
        <f t="shared" ref="S119:T119" si="329">S115+S111+S107</f>
        <v>0</v>
      </c>
      <c r="T119" s="189">
        <f t="shared" si="329"/>
        <v>0</v>
      </c>
      <c r="U119" s="188"/>
      <c r="V119" s="173">
        <f t="shared" ref="V119:X119" si="330">V115+V111+V107</f>
        <v>0</v>
      </c>
      <c r="W119" s="223">
        <f t="shared" si="330"/>
        <v>0</v>
      </c>
      <c r="X119" s="224">
        <f t="shared" si="330"/>
        <v>0</v>
      </c>
      <c r="Y119" s="224">
        <f t="shared" si="287"/>
        <v>0</v>
      </c>
      <c r="Z119" s="224" t="e">
        <f t="shared" si="288"/>
        <v>#DIV/0!</v>
      </c>
      <c r="AA119" s="225"/>
      <c r="AB119" s="7"/>
      <c r="AC119" s="7"/>
      <c r="AD119" s="7"/>
      <c r="AE119" s="7"/>
      <c r="AF119" s="7"/>
      <c r="AG119" s="7"/>
    </row>
    <row r="120" spans="1:33" ht="30" customHeight="1" x14ac:dyDescent="0.25">
      <c r="A120" s="177" t="s">
        <v>74</v>
      </c>
      <c r="B120" s="207">
        <v>7</v>
      </c>
      <c r="C120" s="179" t="s">
        <v>220</v>
      </c>
      <c r="D120" s="180"/>
      <c r="E120" s="104"/>
      <c r="F120" s="104"/>
      <c r="G120" s="104"/>
      <c r="H120" s="443"/>
      <c r="I120" s="443"/>
      <c r="J120" s="104"/>
      <c r="K120" s="104"/>
      <c r="L120" s="104"/>
      <c r="M120" s="104"/>
      <c r="N120" s="104"/>
      <c r="O120" s="104"/>
      <c r="P120" s="104"/>
      <c r="Q120" s="104"/>
      <c r="R120" s="104"/>
      <c r="S120" s="104"/>
      <c r="T120" s="104"/>
      <c r="U120" s="104"/>
      <c r="V120" s="104"/>
      <c r="W120" s="226"/>
      <c r="X120" s="226"/>
      <c r="Y120" s="181"/>
      <c r="Z120" s="226"/>
      <c r="AA120" s="227"/>
      <c r="AB120" s="7"/>
      <c r="AC120" s="7"/>
      <c r="AD120" s="7"/>
      <c r="AE120" s="7"/>
      <c r="AF120" s="7"/>
      <c r="AG120" s="7"/>
    </row>
    <row r="121" spans="1:33" ht="30" customHeight="1" x14ac:dyDescent="0.25">
      <c r="A121" s="118" t="s">
        <v>79</v>
      </c>
      <c r="B121" s="119" t="s">
        <v>221</v>
      </c>
      <c r="C121" s="345" t="s">
        <v>314</v>
      </c>
      <c r="D121" s="341" t="s">
        <v>142</v>
      </c>
      <c r="E121" s="342"/>
      <c r="F121" s="337"/>
      <c r="G121" s="338">
        <f t="shared" ref="G121" si="331">E121*F121</f>
        <v>0</v>
      </c>
      <c r="H121" s="418"/>
      <c r="I121" s="419"/>
      <c r="J121" s="124">
        <f t="shared" ref="J121:J131" si="332">H121*I121</f>
        <v>0</v>
      </c>
      <c r="K121" s="122"/>
      <c r="L121" s="123"/>
      <c r="M121" s="124">
        <f t="shared" ref="M121:M131" si="333">K121*L121</f>
        <v>0</v>
      </c>
      <c r="N121" s="122"/>
      <c r="O121" s="123"/>
      <c r="P121" s="124">
        <f t="shared" ref="P121:P131" si="334">N121*O121</f>
        <v>0</v>
      </c>
      <c r="Q121" s="122"/>
      <c r="R121" s="123"/>
      <c r="S121" s="124">
        <f t="shared" ref="S121:S131" si="335">Q121*R121</f>
        <v>0</v>
      </c>
      <c r="T121" s="122"/>
      <c r="U121" s="123"/>
      <c r="V121" s="228">
        <f t="shared" ref="V121:V131" si="336">T121*U121</f>
        <v>0</v>
      </c>
      <c r="W121" s="229">
        <f t="shared" ref="W121:W131" si="337">G121+M121+S121</f>
        <v>0</v>
      </c>
      <c r="X121" s="230">
        <f t="shared" ref="X121:X131" si="338">J121+P121+V121</f>
        <v>0</v>
      </c>
      <c r="Y121" s="230">
        <f t="shared" ref="Y121:Y132" si="339">W121-X121</f>
        <v>0</v>
      </c>
      <c r="Z121" s="231" t="e">
        <f t="shared" ref="Z121:Z132" si="340">Y121/W121</f>
        <v>#DIV/0!</v>
      </c>
      <c r="AA121" s="232"/>
      <c r="AB121" s="130"/>
      <c r="AC121" s="130"/>
      <c r="AD121" s="130"/>
      <c r="AE121" s="130"/>
      <c r="AF121" s="130"/>
      <c r="AG121" s="130"/>
    </row>
    <row r="122" spans="1:33" ht="30" customHeight="1" x14ac:dyDescent="0.25">
      <c r="A122" s="118" t="s">
        <v>79</v>
      </c>
      <c r="B122" s="119" t="s">
        <v>222</v>
      </c>
      <c r="C122" s="186" t="s">
        <v>223</v>
      </c>
      <c r="D122" s="121" t="s">
        <v>113</v>
      </c>
      <c r="E122" s="122"/>
      <c r="F122" s="123"/>
      <c r="G122" s="124">
        <f t="shared" ref="G122:G131" si="341">E122*F122</f>
        <v>0</v>
      </c>
      <c r="H122" s="418"/>
      <c r="I122" s="419"/>
      <c r="J122" s="124">
        <f t="shared" si="332"/>
        <v>0</v>
      </c>
      <c r="K122" s="122"/>
      <c r="L122" s="123"/>
      <c r="M122" s="124">
        <f t="shared" si="333"/>
        <v>0</v>
      </c>
      <c r="N122" s="122"/>
      <c r="O122" s="123"/>
      <c r="P122" s="124">
        <f t="shared" si="334"/>
        <v>0</v>
      </c>
      <c r="Q122" s="122"/>
      <c r="R122" s="123"/>
      <c r="S122" s="124">
        <f t="shared" si="335"/>
        <v>0</v>
      </c>
      <c r="T122" s="122"/>
      <c r="U122" s="123"/>
      <c r="V122" s="228">
        <f t="shared" si="336"/>
        <v>0</v>
      </c>
      <c r="W122" s="233">
        <f t="shared" si="337"/>
        <v>0</v>
      </c>
      <c r="X122" s="126">
        <f t="shared" si="338"/>
        <v>0</v>
      </c>
      <c r="Y122" s="126">
        <f t="shared" si="339"/>
        <v>0</v>
      </c>
      <c r="Z122" s="127" t="e">
        <f t="shared" si="340"/>
        <v>#DIV/0!</v>
      </c>
      <c r="AA122" s="128"/>
      <c r="AB122" s="130"/>
      <c r="AC122" s="130"/>
      <c r="AD122" s="130"/>
      <c r="AE122" s="130"/>
      <c r="AF122" s="130"/>
      <c r="AG122" s="130"/>
    </row>
    <row r="123" spans="1:33" ht="30" customHeight="1" x14ac:dyDescent="0.25">
      <c r="A123" s="118" t="s">
        <v>79</v>
      </c>
      <c r="B123" s="119" t="s">
        <v>224</v>
      </c>
      <c r="C123" s="345" t="s">
        <v>226</v>
      </c>
      <c r="D123" s="341" t="s">
        <v>113</v>
      </c>
      <c r="E123" s="342"/>
      <c r="F123" s="337"/>
      <c r="G123" s="338"/>
      <c r="H123" s="418"/>
      <c r="I123" s="419"/>
      <c r="J123" s="124"/>
      <c r="K123" s="122"/>
      <c r="L123" s="123"/>
      <c r="M123" s="124"/>
      <c r="N123" s="122"/>
      <c r="O123" s="123"/>
      <c r="P123" s="124"/>
      <c r="Q123" s="122"/>
      <c r="R123" s="123"/>
      <c r="S123" s="124">
        <f t="shared" si="335"/>
        <v>0</v>
      </c>
      <c r="T123" s="122"/>
      <c r="U123" s="123"/>
      <c r="V123" s="228">
        <f t="shared" si="336"/>
        <v>0</v>
      </c>
      <c r="W123" s="233">
        <f t="shared" si="337"/>
        <v>0</v>
      </c>
      <c r="X123" s="126">
        <f t="shared" si="338"/>
        <v>0</v>
      </c>
      <c r="Y123" s="126">
        <f t="shared" si="339"/>
        <v>0</v>
      </c>
      <c r="Z123" s="127" t="e">
        <f t="shared" si="340"/>
        <v>#DIV/0!</v>
      </c>
      <c r="AA123" s="128"/>
      <c r="AB123" s="130"/>
      <c r="AC123" s="130"/>
      <c r="AD123" s="130"/>
      <c r="AE123" s="130"/>
      <c r="AF123" s="130"/>
      <c r="AG123" s="130"/>
    </row>
    <row r="124" spans="1:33" ht="30" customHeight="1" x14ac:dyDescent="0.25">
      <c r="A124" s="118" t="s">
        <v>79</v>
      </c>
      <c r="B124" s="119" t="s">
        <v>225</v>
      </c>
      <c r="C124" s="345" t="s">
        <v>315</v>
      </c>
      <c r="D124" s="341" t="s">
        <v>113</v>
      </c>
      <c r="E124" s="342"/>
      <c r="F124" s="337"/>
      <c r="G124" s="338"/>
      <c r="H124" s="418"/>
      <c r="I124" s="419"/>
      <c r="J124" s="124"/>
      <c r="K124" s="122"/>
      <c r="L124" s="123"/>
      <c r="M124" s="124"/>
      <c r="N124" s="122"/>
      <c r="O124" s="123"/>
      <c r="P124" s="124"/>
      <c r="Q124" s="122"/>
      <c r="R124" s="123"/>
      <c r="S124" s="124"/>
      <c r="T124" s="122"/>
      <c r="U124" s="123"/>
      <c r="V124" s="228"/>
      <c r="W124" s="233"/>
      <c r="X124" s="126"/>
      <c r="Y124" s="126"/>
      <c r="Z124" s="127"/>
      <c r="AA124" s="128"/>
      <c r="AB124" s="130"/>
      <c r="AC124" s="130"/>
      <c r="AD124" s="130"/>
      <c r="AE124" s="130"/>
      <c r="AF124" s="130"/>
      <c r="AG124" s="130"/>
    </row>
    <row r="125" spans="1:33" ht="30" customHeight="1" x14ac:dyDescent="0.25">
      <c r="A125" s="118" t="s">
        <v>79</v>
      </c>
      <c r="B125" s="119" t="s">
        <v>227</v>
      </c>
      <c r="C125" s="345" t="s">
        <v>316</v>
      </c>
      <c r="D125" s="341" t="s">
        <v>113</v>
      </c>
      <c r="E125" s="342"/>
      <c r="F125" s="337"/>
      <c r="G125" s="338"/>
      <c r="H125" s="418"/>
      <c r="I125" s="419"/>
      <c r="J125" s="124"/>
      <c r="K125" s="122"/>
      <c r="L125" s="123"/>
      <c r="M125" s="124"/>
      <c r="N125" s="122"/>
      <c r="O125" s="123"/>
      <c r="P125" s="124"/>
      <c r="Q125" s="122"/>
      <c r="R125" s="123"/>
      <c r="S125" s="124"/>
      <c r="T125" s="122"/>
      <c r="U125" s="123"/>
      <c r="V125" s="228"/>
      <c r="W125" s="233"/>
      <c r="X125" s="126"/>
      <c r="Y125" s="126"/>
      <c r="Z125" s="127"/>
      <c r="AA125" s="128"/>
      <c r="AB125" s="130"/>
      <c r="AC125" s="130"/>
      <c r="AD125" s="130"/>
      <c r="AE125" s="130"/>
      <c r="AF125" s="130"/>
      <c r="AG125" s="130"/>
    </row>
    <row r="126" spans="1:33" ht="30" customHeight="1" x14ac:dyDescent="0.25">
      <c r="A126" s="118" t="s">
        <v>79</v>
      </c>
      <c r="B126" s="119" t="s">
        <v>228</v>
      </c>
      <c r="C126" s="456" t="s">
        <v>356</v>
      </c>
      <c r="D126" s="341" t="s">
        <v>113</v>
      </c>
      <c r="E126" s="365">
        <v>120</v>
      </c>
      <c r="F126" s="366">
        <v>10</v>
      </c>
      <c r="G126" s="354">
        <f>E126*F126</f>
        <v>1200</v>
      </c>
      <c r="H126" s="457">
        <v>200</v>
      </c>
      <c r="I126" s="458">
        <v>10</v>
      </c>
      <c r="J126" s="408">
        <f>H126*I126</f>
        <v>2000</v>
      </c>
      <c r="K126" s="122"/>
      <c r="L126" s="123"/>
      <c r="M126" s="124">
        <f t="shared" si="333"/>
        <v>0</v>
      </c>
      <c r="N126" s="122"/>
      <c r="O126" s="123"/>
      <c r="P126" s="124">
        <f t="shared" si="334"/>
        <v>0</v>
      </c>
      <c r="Q126" s="122"/>
      <c r="R126" s="123"/>
      <c r="S126" s="124">
        <f t="shared" si="335"/>
        <v>0</v>
      </c>
      <c r="T126" s="122"/>
      <c r="U126" s="123"/>
      <c r="V126" s="228">
        <f t="shared" si="336"/>
        <v>0</v>
      </c>
      <c r="W126" s="233">
        <f t="shared" si="337"/>
        <v>1200</v>
      </c>
      <c r="X126" s="126">
        <f t="shared" si="338"/>
        <v>2000</v>
      </c>
      <c r="Y126" s="126">
        <f t="shared" si="339"/>
        <v>-800</v>
      </c>
      <c r="Z126" s="127">
        <f t="shared" si="340"/>
        <v>-0.66666666666666663</v>
      </c>
      <c r="AA126" s="514" t="s">
        <v>381</v>
      </c>
      <c r="AB126" s="130"/>
      <c r="AC126" s="130"/>
      <c r="AD126" s="130"/>
      <c r="AE126" s="130"/>
      <c r="AF126" s="130"/>
      <c r="AG126" s="130"/>
    </row>
    <row r="127" spans="1:33" ht="30" customHeight="1" x14ac:dyDescent="0.25">
      <c r="A127" s="118" t="s">
        <v>79</v>
      </c>
      <c r="B127" s="119" t="s">
        <v>229</v>
      </c>
      <c r="C127" s="372" t="s">
        <v>357</v>
      </c>
      <c r="D127" s="341" t="s">
        <v>113</v>
      </c>
      <c r="E127" s="365">
        <v>2</v>
      </c>
      <c r="F127" s="366">
        <v>2000</v>
      </c>
      <c r="G127" s="354">
        <f t="shared" si="341"/>
        <v>4000</v>
      </c>
      <c r="H127" s="418">
        <v>2</v>
      </c>
      <c r="I127" s="464">
        <v>3750</v>
      </c>
      <c r="J127" s="408">
        <f>H127*I127</f>
        <v>7500</v>
      </c>
      <c r="K127" s="122"/>
      <c r="L127" s="123"/>
      <c r="M127" s="124">
        <f t="shared" si="333"/>
        <v>0</v>
      </c>
      <c r="N127" s="122"/>
      <c r="O127" s="123"/>
      <c r="P127" s="124">
        <f t="shared" si="334"/>
        <v>0</v>
      </c>
      <c r="Q127" s="122"/>
      <c r="R127" s="123"/>
      <c r="S127" s="124">
        <f t="shared" si="335"/>
        <v>0</v>
      </c>
      <c r="T127" s="122"/>
      <c r="U127" s="123"/>
      <c r="V127" s="228">
        <f t="shared" si="336"/>
        <v>0</v>
      </c>
      <c r="W127" s="233">
        <f t="shared" si="337"/>
        <v>4000</v>
      </c>
      <c r="X127" s="126">
        <f t="shared" si="338"/>
        <v>7500</v>
      </c>
      <c r="Y127" s="126">
        <f t="shared" si="339"/>
        <v>-3500</v>
      </c>
      <c r="Z127" s="127">
        <f t="shared" si="340"/>
        <v>-0.875</v>
      </c>
      <c r="AA127" s="515"/>
      <c r="AB127" s="130"/>
      <c r="AC127" s="130"/>
      <c r="AD127" s="130"/>
      <c r="AE127" s="130"/>
      <c r="AF127" s="130"/>
      <c r="AG127" s="130"/>
    </row>
    <row r="128" spans="1:33" ht="30" customHeight="1" x14ac:dyDescent="0.25">
      <c r="A128" s="118" t="s">
        <v>79</v>
      </c>
      <c r="B128" s="119" t="s">
        <v>230</v>
      </c>
      <c r="C128" s="372" t="s">
        <v>231</v>
      </c>
      <c r="D128" s="121" t="s">
        <v>113</v>
      </c>
      <c r="E128" s="122"/>
      <c r="F128" s="123"/>
      <c r="G128" s="124">
        <f t="shared" si="341"/>
        <v>0</v>
      </c>
      <c r="H128" s="418"/>
      <c r="I128" s="419"/>
      <c r="J128" s="124">
        <f>H128*I128</f>
        <v>0</v>
      </c>
      <c r="K128" s="122"/>
      <c r="L128" s="123"/>
      <c r="M128" s="124">
        <f t="shared" si="333"/>
        <v>0</v>
      </c>
      <c r="N128" s="122"/>
      <c r="O128" s="123"/>
      <c r="P128" s="124">
        <f t="shared" si="334"/>
        <v>0</v>
      </c>
      <c r="Q128" s="122"/>
      <c r="R128" s="123"/>
      <c r="S128" s="124">
        <f t="shared" si="335"/>
        <v>0</v>
      </c>
      <c r="T128" s="122"/>
      <c r="U128" s="123"/>
      <c r="V128" s="228">
        <f t="shared" si="336"/>
        <v>0</v>
      </c>
      <c r="W128" s="233">
        <f t="shared" si="337"/>
        <v>0</v>
      </c>
      <c r="X128" s="126">
        <f t="shared" si="338"/>
        <v>0</v>
      </c>
      <c r="Y128" s="126">
        <f t="shared" si="339"/>
        <v>0</v>
      </c>
      <c r="Z128" s="127" t="e">
        <f t="shared" si="340"/>
        <v>#DIV/0!</v>
      </c>
      <c r="AA128" s="128"/>
      <c r="AB128" s="130"/>
      <c r="AC128" s="130"/>
      <c r="AD128" s="130"/>
      <c r="AE128" s="130"/>
      <c r="AF128" s="130"/>
      <c r="AG128" s="130"/>
    </row>
    <row r="129" spans="1:33" ht="30" customHeight="1" x14ac:dyDescent="0.25">
      <c r="A129" s="131" t="s">
        <v>79</v>
      </c>
      <c r="B129" s="119" t="s">
        <v>232</v>
      </c>
      <c r="C129" s="459" t="s">
        <v>233</v>
      </c>
      <c r="D129" s="121" t="s">
        <v>113</v>
      </c>
      <c r="E129" s="368">
        <v>1</v>
      </c>
      <c r="F129" s="369">
        <v>1000</v>
      </c>
      <c r="G129" s="367">
        <f t="shared" si="341"/>
        <v>1000</v>
      </c>
      <c r="H129" s="422">
        <v>1</v>
      </c>
      <c r="I129" s="423">
        <v>1000</v>
      </c>
      <c r="J129" s="124">
        <f>I129*H129</f>
        <v>1000</v>
      </c>
      <c r="K129" s="122"/>
      <c r="L129" s="123"/>
      <c r="M129" s="124">
        <f t="shared" si="333"/>
        <v>0</v>
      </c>
      <c r="N129" s="122"/>
      <c r="O129" s="123"/>
      <c r="P129" s="124">
        <f t="shared" si="334"/>
        <v>0</v>
      </c>
      <c r="Q129" s="122"/>
      <c r="R129" s="123"/>
      <c r="S129" s="124">
        <f t="shared" si="335"/>
        <v>0</v>
      </c>
      <c r="T129" s="122"/>
      <c r="U129" s="123"/>
      <c r="V129" s="228">
        <f t="shared" si="336"/>
        <v>0</v>
      </c>
      <c r="W129" s="233">
        <f t="shared" si="337"/>
        <v>1000</v>
      </c>
      <c r="X129" s="126">
        <f t="shared" si="338"/>
        <v>1000</v>
      </c>
      <c r="Y129" s="126">
        <f t="shared" si="339"/>
        <v>0</v>
      </c>
      <c r="Z129" s="127">
        <f t="shared" si="340"/>
        <v>0</v>
      </c>
      <c r="AA129" s="138"/>
      <c r="AB129" s="130"/>
      <c r="AC129" s="130"/>
      <c r="AD129" s="130"/>
      <c r="AE129" s="130"/>
      <c r="AF129" s="130"/>
      <c r="AG129" s="130"/>
    </row>
    <row r="130" spans="1:33" ht="63.95" customHeight="1" x14ac:dyDescent="0.25">
      <c r="A130" s="131" t="s">
        <v>79</v>
      </c>
      <c r="B130" s="119" t="s">
        <v>234</v>
      </c>
      <c r="C130" s="371" t="s">
        <v>358</v>
      </c>
      <c r="D130" s="133" t="s">
        <v>113</v>
      </c>
      <c r="E130" s="365">
        <v>25</v>
      </c>
      <c r="F130" s="366">
        <v>400</v>
      </c>
      <c r="G130" s="465">
        <f t="shared" si="341"/>
        <v>10000</v>
      </c>
      <c r="H130" s="418">
        <v>25</v>
      </c>
      <c r="I130" s="464">
        <v>720</v>
      </c>
      <c r="J130" s="408">
        <f t="shared" si="332"/>
        <v>18000</v>
      </c>
      <c r="K130" s="122"/>
      <c r="L130" s="123"/>
      <c r="M130" s="124">
        <f t="shared" si="333"/>
        <v>0</v>
      </c>
      <c r="N130" s="122"/>
      <c r="O130" s="123"/>
      <c r="P130" s="124">
        <f t="shared" si="334"/>
        <v>0</v>
      </c>
      <c r="Q130" s="122"/>
      <c r="R130" s="123"/>
      <c r="S130" s="124">
        <f t="shared" si="335"/>
        <v>0</v>
      </c>
      <c r="T130" s="122"/>
      <c r="U130" s="123"/>
      <c r="V130" s="228">
        <f t="shared" si="336"/>
        <v>0</v>
      </c>
      <c r="W130" s="233">
        <f t="shared" si="337"/>
        <v>10000</v>
      </c>
      <c r="X130" s="126">
        <f t="shared" si="338"/>
        <v>18000</v>
      </c>
      <c r="Y130" s="126">
        <f t="shared" si="339"/>
        <v>-8000</v>
      </c>
      <c r="Z130" s="127">
        <f t="shared" si="340"/>
        <v>-0.8</v>
      </c>
      <c r="AA130" s="514" t="s">
        <v>381</v>
      </c>
      <c r="AB130" s="130"/>
      <c r="AC130" s="130"/>
      <c r="AD130" s="130"/>
      <c r="AE130" s="130"/>
      <c r="AF130" s="130"/>
      <c r="AG130" s="130"/>
    </row>
    <row r="131" spans="1:33" ht="30" customHeight="1" thickBot="1" x14ac:dyDescent="0.3">
      <c r="A131" s="131" t="s">
        <v>79</v>
      </c>
      <c r="B131" s="119" t="s">
        <v>235</v>
      </c>
      <c r="C131" s="378" t="s">
        <v>359</v>
      </c>
      <c r="D131" s="133"/>
      <c r="E131" s="134"/>
      <c r="F131" s="135">
        <v>0.22</v>
      </c>
      <c r="G131" s="136">
        <f t="shared" si="341"/>
        <v>0</v>
      </c>
      <c r="H131" s="422"/>
      <c r="I131" s="423">
        <v>0.22</v>
      </c>
      <c r="J131" s="136">
        <f t="shared" si="332"/>
        <v>0</v>
      </c>
      <c r="K131" s="134"/>
      <c r="L131" s="135">
        <v>0.22</v>
      </c>
      <c r="M131" s="136">
        <f t="shared" si="333"/>
        <v>0</v>
      </c>
      <c r="N131" s="134"/>
      <c r="O131" s="135">
        <v>0.22</v>
      </c>
      <c r="P131" s="136">
        <f t="shared" si="334"/>
        <v>0</v>
      </c>
      <c r="Q131" s="134"/>
      <c r="R131" s="135">
        <v>0.22</v>
      </c>
      <c r="S131" s="136">
        <f t="shared" si="335"/>
        <v>0</v>
      </c>
      <c r="T131" s="134"/>
      <c r="U131" s="135">
        <v>0.22</v>
      </c>
      <c r="V131" s="235">
        <f t="shared" si="336"/>
        <v>0</v>
      </c>
      <c r="W131" s="236">
        <f t="shared" si="337"/>
        <v>0</v>
      </c>
      <c r="X131" s="237">
        <f t="shared" si="338"/>
        <v>0</v>
      </c>
      <c r="Y131" s="237">
        <f t="shared" si="339"/>
        <v>0</v>
      </c>
      <c r="Z131" s="238" t="e">
        <f t="shared" si="340"/>
        <v>#DIV/0!</v>
      </c>
      <c r="AA131" s="515"/>
      <c r="AB131" s="7"/>
      <c r="AC131" s="7"/>
      <c r="AD131" s="7"/>
      <c r="AE131" s="7"/>
      <c r="AF131" s="7"/>
      <c r="AG131" s="7"/>
    </row>
    <row r="132" spans="1:33" ht="30" customHeight="1" thickBot="1" x14ac:dyDescent="0.3">
      <c r="A132" s="165" t="s">
        <v>236</v>
      </c>
      <c r="B132" s="239"/>
      <c r="C132" s="167"/>
      <c r="D132" s="168"/>
      <c r="E132" s="172">
        <f>SUM(E121:E130)</f>
        <v>148</v>
      </c>
      <c r="F132" s="188"/>
      <c r="G132" s="171">
        <f>SUM(G121:G131)</f>
        <v>16200</v>
      </c>
      <c r="H132" s="452">
        <f>SUM(H121:H130)</f>
        <v>228</v>
      </c>
      <c r="I132" s="453"/>
      <c r="J132" s="171">
        <f>SUM(J121:J131)</f>
        <v>28500</v>
      </c>
      <c r="K132" s="189">
        <f>SUM(K121:K130)</f>
        <v>0</v>
      </c>
      <c r="L132" s="188"/>
      <c r="M132" s="171">
        <f>SUM(M121:M131)</f>
        <v>0</v>
      </c>
      <c r="N132" s="189">
        <f>SUM(N121:N130)</f>
        <v>0</v>
      </c>
      <c r="O132" s="188"/>
      <c r="P132" s="171">
        <f>SUM(P121:P131)</f>
        <v>0</v>
      </c>
      <c r="Q132" s="189">
        <f>SUM(Q121:Q130)</f>
        <v>0</v>
      </c>
      <c r="R132" s="188"/>
      <c r="S132" s="171">
        <f>SUM(S121:S131)</f>
        <v>0</v>
      </c>
      <c r="T132" s="189">
        <f>SUM(T121:T130)</f>
        <v>0</v>
      </c>
      <c r="U132" s="188"/>
      <c r="V132" s="173">
        <f t="shared" ref="V132:X132" si="342">SUM(V121:V131)</f>
        <v>0</v>
      </c>
      <c r="W132" s="223">
        <f t="shared" si="342"/>
        <v>16200</v>
      </c>
      <c r="X132" s="224">
        <f t="shared" si="342"/>
        <v>28500</v>
      </c>
      <c r="Y132" s="224">
        <f t="shared" si="339"/>
        <v>-12300</v>
      </c>
      <c r="Z132" s="224">
        <f t="shared" si="340"/>
        <v>-0.7592592592592593</v>
      </c>
      <c r="AA132" s="225"/>
      <c r="AB132" s="7"/>
      <c r="AC132" s="7"/>
      <c r="AD132" s="7"/>
      <c r="AE132" s="7"/>
      <c r="AF132" s="7"/>
      <c r="AG132" s="7"/>
    </row>
    <row r="133" spans="1:33" ht="30" customHeight="1" x14ac:dyDescent="0.25">
      <c r="A133" s="240" t="s">
        <v>74</v>
      </c>
      <c r="B133" s="207">
        <v>8</v>
      </c>
      <c r="C133" s="241" t="s">
        <v>237</v>
      </c>
      <c r="D133" s="180"/>
      <c r="E133" s="104"/>
      <c r="F133" s="104"/>
      <c r="G133" s="104"/>
      <c r="H133" s="443"/>
      <c r="I133" s="443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226"/>
      <c r="X133" s="226"/>
      <c r="Y133" s="181"/>
      <c r="Z133" s="226"/>
      <c r="AA133" s="227"/>
      <c r="AB133" s="117"/>
      <c r="AC133" s="117"/>
      <c r="AD133" s="117"/>
      <c r="AE133" s="117"/>
      <c r="AF133" s="117"/>
      <c r="AG133" s="117"/>
    </row>
    <row r="134" spans="1:33" ht="30" customHeight="1" x14ac:dyDescent="0.25">
      <c r="A134" s="118" t="s">
        <v>79</v>
      </c>
      <c r="B134" s="119" t="s">
        <v>238</v>
      </c>
      <c r="C134" s="186" t="s">
        <v>239</v>
      </c>
      <c r="D134" s="121" t="s">
        <v>240</v>
      </c>
      <c r="E134" s="122"/>
      <c r="F134" s="123"/>
      <c r="G134" s="124">
        <f t="shared" ref="G134:G139" si="343">E134*F134</f>
        <v>0</v>
      </c>
      <c r="H134" s="418"/>
      <c r="I134" s="419"/>
      <c r="J134" s="124">
        <f t="shared" ref="J134:J139" si="344">H134*I134</f>
        <v>0</v>
      </c>
      <c r="K134" s="122"/>
      <c r="L134" s="123"/>
      <c r="M134" s="124">
        <f t="shared" ref="M134:M139" si="345">K134*L134</f>
        <v>0</v>
      </c>
      <c r="N134" s="122"/>
      <c r="O134" s="123"/>
      <c r="P134" s="124">
        <f t="shared" ref="P134:P139" si="346">N134*O134</f>
        <v>0</v>
      </c>
      <c r="Q134" s="122"/>
      <c r="R134" s="123"/>
      <c r="S134" s="124">
        <f t="shared" ref="S134:S139" si="347">Q134*R134</f>
        <v>0</v>
      </c>
      <c r="T134" s="122"/>
      <c r="U134" s="123"/>
      <c r="V134" s="228">
        <f t="shared" ref="V134:V139" si="348">T134*U134</f>
        <v>0</v>
      </c>
      <c r="W134" s="229">
        <f t="shared" ref="W134:W139" si="349">G134+M134+S134</f>
        <v>0</v>
      </c>
      <c r="X134" s="230">
        <f t="shared" ref="X134:X139" si="350">J134+P134+V134</f>
        <v>0</v>
      </c>
      <c r="Y134" s="230">
        <f t="shared" ref="Y134:Y140" si="351">W134-X134</f>
        <v>0</v>
      </c>
      <c r="Z134" s="231" t="e">
        <f t="shared" ref="Z134:Z140" si="352">Y134/W134</f>
        <v>#DIV/0!</v>
      </c>
      <c r="AA134" s="232"/>
      <c r="AB134" s="130"/>
      <c r="AC134" s="130"/>
      <c r="AD134" s="130"/>
      <c r="AE134" s="130"/>
      <c r="AF134" s="130"/>
      <c r="AG134" s="130"/>
    </row>
    <row r="135" spans="1:33" ht="30" customHeight="1" x14ac:dyDescent="0.25">
      <c r="A135" s="118" t="s">
        <v>79</v>
      </c>
      <c r="B135" s="119" t="s">
        <v>241</v>
      </c>
      <c r="C135" s="379" t="s">
        <v>242</v>
      </c>
      <c r="D135" s="364" t="s">
        <v>240</v>
      </c>
      <c r="E135" s="365">
        <v>472</v>
      </c>
      <c r="F135" s="366">
        <v>38.15</v>
      </c>
      <c r="G135" s="124">
        <f>E135*F135</f>
        <v>18006.8</v>
      </c>
      <c r="H135" s="418">
        <v>472</v>
      </c>
      <c r="I135" s="419">
        <v>38.15</v>
      </c>
      <c r="J135" s="124">
        <f>I135*H135</f>
        <v>18006.8</v>
      </c>
      <c r="K135" s="122"/>
      <c r="L135" s="123"/>
      <c r="M135" s="124">
        <f t="shared" si="345"/>
        <v>0</v>
      </c>
      <c r="N135" s="122"/>
      <c r="O135" s="123"/>
      <c r="P135" s="124">
        <f t="shared" si="346"/>
        <v>0</v>
      </c>
      <c r="Q135" s="122"/>
      <c r="R135" s="123"/>
      <c r="S135" s="124">
        <f t="shared" si="347"/>
        <v>0</v>
      </c>
      <c r="T135" s="122"/>
      <c r="U135" s="123"/>
      <c r="V135" s="228">
        <f t="shared" si="348"/>
        <v>0</v>
      </c>
      <c r="W135" s="233">
        <f t="shared" si="349"/>
        <v>18006.8</v>
      </c>
      <c r="X135" s="126">
        <f t="shared" si="350"/>
        <v>18006.8</v>
      </c>
      <c r="Y135" s="126">
        <f t="shared" si="351"/>
        <v>0</v>
      </c>
      <c r="Z135" s="127">
        <f t="shared" si="352"/>
        <v>0</v>
      </c>
      <c r="AA135" s="128"/>
      <c r="AB135" s="130"/>
      <c r="AC135" s="130"/>
      <c r="AD135" s="130"/>
      <c r="AE135" s="130"/>
      <c r="AF135" s="130"/>
      <c r="AG135" s="130"/>
    </row>
    <row r="136" spans="1:33" ht="56.25" customHeight="1" x14ac:dyDescent="0.25">
      <c r="A136" s="118" t="s">
        <v>79</v>
      </c>
      <c r="B136" s="119" t="s">
        <v>243</v>
      </c>
      <c r="C136" s="379" t="s">
        <v>360</v>
      </c>
      <c r="D136" s="364" t="s">
        <v>244</v>
      </c>
      <c r="E136" s="380">
        <v>300</v>
      </c>
      <c r="F136" s="381">
        <v>810</v>
      </c>
      <c r="G136" s="467">
        <f>F136*E136</f>
        <v>243000</v>
      </c>
      <c r="H136" s="430">
        <v>300</v>
      </c>
      <c r="I136" s="464">
        <v>543.34</v>
      </c>
      <c r="J136" s="408">
        <f>H136*I136-2</f>
        <v>163000</v>
      </c>
      <c r="K136" s="122"/>
      <c r="L136" s="123"/>
      <c r="M136" s="124">
        <f t="shared" si="345"/>
        <v>0</v>
      </c>
      <c r="N136" s="122"/>
      <c r="O136" s="123"/>
      <c r="P136" s="124">
        <f t="shared" si="346"/>
        <v>0</v>
      </c>
      <c r="Q136" s="122"/>
      <c r="R136" s="123"/>
      <c r="S136" s="124">
        <f t="shared" si="347"/>
        <v>0</v>
      </c>
      <c r="T136" s="122"/>
      <c r="U136" s="123"/>
      <c r="V136" s="228">
        <f t="shared" si="348"/>
        <v>0</v>
      </c>
      <c r="W136" s="244">
        <f t="shared" si="349"/>
        <v>243000</v>
      </c>
      <c r="X136" s="126">
        <f t="shared" si="350"/>
        <v>163000</v>
      </c>
      <c r="Y136" s="126">
        <f t="shared" si="351"/>
        <v>80000</v>
      </c>
      <c r="Z136" s="127">
        <f t="shared" si="352"/>
        <v>0.32921810699588477</v>
      </c>
      <c r="AA136" s="466" t="s">
        <v>382</v>
      </c>
      <c r="AB136" s="130"/>
      <c r="AC136" s="130"/>
      <c r="AD136" s="130"/>
      <c r="AE136" s="130"/>
      <c r="AF136" s="130"/>
      <c r="AG136" s="130"/>
    </row>
    <row r="137" spans="1:33" ht="30" customHeight="1" x14ac:dyDescent="0.25">
      <c r="A137" s="118" t="s">
        <v>79</v>
      </c>
      <c r="B137" s="119" t="s">
        <v>245</v>
      </c>
      <c r="C137" s="379" t="s">
        <v>361</v>
      </c>
      <c r="D137" s="364" t="s">
        <v>244</v>
      </c>
      <c r="E137" s="365">
        <v>300</v>
      </c>
      <c r="F137" s="366">
        <v>206.67</v>
      </c>
      <c r="G137" s="124">
        <f>E137*F137</f>
        <v>62000.999999999993</v>
      </c>
      <c r="H137" s="418">
        <v>300</v>
      </c>
      <c r="I137" s="419">
        <v>206.67</v>
      </c>
      <c r="J137" s="124">
        <f>H137*I137-1</f>
        <v>61999.999999999993</v>
      </c>
      <c r="K137" s="242"/>
      <c r="L137" s="243"/>
      <c r="M137" s="124">
        <f t="shared" si="345"/>
        <v>0</v>
      </c>
      <c r="N137" s="242"/>
      <c r="O137" s="243"/>
      <c r="P137" s="124">
        <f t="shared" si="346"/>
        <v>0</v>
      </c>
      <c r="Q137" s="242"/>
      <c r="R137" s="243"/>
      <c r="S137" s="124">
        <f t="shared" si="347"/>
        <v>0</v>
      </c>
      <c r="T137" s="242"/>
      <c r="U137" s="243"/>
      <c r="V137" s="228">
        <f t="shared" si="348"/>
        <v>0</v>
      </c>
      <c r="W137" s="244">
        <f t="shared" si="349"/>
        <v>62000.999999999993</v>
      </c>
      <c r="X137" s="126">
        <f t="shared" si="350"/>
        <v>61999.999999999993</v>
      </c>
      <c r="Y137" s="126">
        <f t="shared" si="351"/>
        <v>1</v>
      </c>
      <c r="Z137" s="127">
        <f t="shared" si="352"/>
        <v>1.6128772116578768E-5</v>
      </c>
      <c r="AA137" s="128"/>
      <c r="AB137" s="130"/>
      <c r="AC137" s="130"/>
      <c r="AD137" s="130"/>
      <c r="AE137" s="130"/>
      <c r="AF137" s="130"/>
      <c r="AG137" s="130"/>
    </row>
    <row r="138" spans="1:33" ht="30" customHeight="1" x14ac:dyDescent="0.25">
      <c r="A138" s="118" t="s">
        <v>79</v>
      </c>
      <c r="B138" s="119" t="s">
        <v>246</v>
      </c>
      <c r="C138" s="379" t="s">
        <v>247</v>
      </c>
      <c r="D138" s="364" t="s">
        <v>244</v>
      </c>
      <c r="E138" s="365"/>
      <c r="F138" s="366"/>
      <c r="G138" s="124">
        <f t="shared" si="343"/>
        <v>0</v>
      </c>
      <c r="H138" s="418"/>
      <c r="I138" s="419"/>
      <c r="J138" s="124">
        <f t="shared" si="344"/>
        <v>0</v>
      </c>
      <c r="K138" s="122"/>
      <c r="L138" s="123"/>
      <c r="M138" s="124">
        <f t="shared" si="345"/>
        <v>0</v>
      </c>
      <c r="N138" s="122"/>
      <c r="O138" s="123"/>
      <c r="P138" s="124">
        <f t="shared" si="346"/>
        <v>0</v>
      </c>
      <c r="Q138" s="122"/>
      <c r="R138" s="123"/>
      <c r="S138" s="124">
        <f t="shared" si="347"/>
        <v>0</v>
      </c>
      <c r="T138" s="122"/>
      <c r="U138" s="123"/>
      <c r="V138" s="228">
        <f t="shared" si="348"/>
        <v>0</v>
      </c>
      <c r="W138" s="233">
        <f t="shared" si="349"/>
        <v>0</v>
      </c>
      <c r="X138" s="126">
        <f t="shared" si="350"/>
        <v>0</v>
      </c>
      <c r="Y138" s="126">
        <f t="shared" si="351"/>
        <v>0</v>
      </c>
      <c r="Z138" s="127" t="e">
        <f t="shared" si="352"/>
        <v>#DIV/0!</v>
      </c>
      <c r="AA138" s="128"/>
      <c r="AB138" s="130"/>
      <c r="AC138" s="130"/>
      <c r="AD138" s="130"/>
      <c r="AE138" s="130"/>
      <c r="AF138" s="130"/>
      <c r="AG138" s="130"/>
    </row>
    <row r="139" spans="1:33" ht="30" customHeight="1" x14ac:dyDescent="0.25">
      <c r="A139" s="131" t="s">
        <v>79</v>
      </c>
      <c r="B139" s="153" t="s">
        <v>248</v>
      </c>
      <c r="C139" s="163" t="s">
        <v>249</v>
      </c>
      <c r="D139" s="133"/>
      <c r="E139" s="134"/>
      <c r="F139" s="135">
        <v>0.22</v>
      </c>
      <c r="G139" s="136">
        <f t="shared" si="343"/>
        <v>0</v>
      </c>
      <c r="H139" s="422"/>
      <c r="I139" s="423">
        <v>0.22</v>
      </c>
      <c r="J139" s="136">
        <f t="shared" si="344"/>
        <v>0</v>
      </c>
      <c r="K139" s="134"/>
      <c r="L139" s="135">
        <v>0.22</v>
      </c>
      <c r="M139" s="136">
        <f t="shared" si="345"/>
        <v>0</v>
      </c>
      <c r="N139" s="134"/>
      <c r="O139" s="135">
        <v>0.22</v>
      </c>
      <c r="P139" s="136">
        <f t="shared" si="346"/>
        <v>0</v>
      </c>
      <c r="Q139" s="134"/>
      <c r="R139" s="135">
        <v>0.22</v>
      </c>
      <c r="S139" s="136">
        <f t="shared" si="347"/>
        <v>0</v>
      </c>
      <c r="T139" s="134"/>
      <c r="U139" s="135">
        <v>0.22</v>
      </c>
      <c r="V139" s="235">
        <f t="shared" si="348"/>
        <v>0</v>
      </c>
      <c r="W139" s="236">
        <f t="shared" si="349"/>
        <v>0</v>
      </c>
      <c r="X139" s="237">
        <f t="shared" si="350"/>
        <v>0</v>
      </c>
      <c r="Y139" s="237">
        <f t="shared" si="351"/>
        <v>0</v>
      </c>
      <c r="Z139" s="238" t="e">
        <f t="shared" si="352"/>
        <v>#DIV/0!</v>
      </c>
      <c r="AA139" s="151"/>
      <c r="AB139" s="7"/>
      <c r="AC139" s="7"/>
      <c r="AD139" s="7"/>
      <c r="AE139" s="7"/>
      <c r="AF139" s="7"/>
      <c r="AG139" s="7"/>
    </row>
    <row r="140" spans="1:33" ht="30" customHeight="1" x14ac:dyDescent="0.25">
      <c r="A140" s="165" t="s">
        <v>250</v>
      </c>
      <c r="B140" s="245"/>
      <c r="C140" s="167"/>
      <c r="D140" s="168"/>
      <c r="E140" s="172">
        <f>SUM(E134:E138)</f>
        <v>1072</v>
      </c>
      <c r="F140" s="188"/>
      <c r="G140" s="172">
        <f>SUM(G134:G139)</f>
        <v>323007.8</v>
      </c>
      <c r="H140" s="452">
        <f>SUM(H134:H138)</f>
        <v>1072</v>
      </c>
      <c r="I140" s="453"/>
      <c r="J140" s="172">
        <f>SUM(J134:J139)</f>
        <v>243006.8</v>
      </c>
      <c r="K140" s="172">
        <f>SUM(K134:K138)</f>
        <v>0</v>
      </c>
      <c r="L140" s="188"/>
      <c r="M140" s="172">
        <f>SUM(M134:M139)</f>
        <v>0</v>
      </c>
      <c r="N140" s="172">
        <f>SUM(N134:N138)</f>
        <v>0</v>
      </c>
      <c r="O140" s="188"/>
      <c r="P140" s="172">
        <f>SUM(P134:P139)</f>
        <v>0</v>
      </c>
      <c r="Q140" s="172">
        <f>SUM(Q134:Q138)</f>
        <v>0</v>
      </c>
      <c r="R140" s="188"/>
      <c r="S140" s="172">
        <f>SUM(S134:S139)</f>
        <v>0</v>
      </c>
      <c r="T140" s="172">
        <f>SUM(T134:T138)</f>
        <v>0</v>
      </c>
      <c r="U140" s="188"/>
      <c r="V140" s="246">
        <f t="shared" ref="V140:X140" si="353">SUM(V134:V139)</f>
        <v>0</v>
      </c>
      <c r="W140" s="223">
        <f t="shared" si="353"/>
        <v>323007.8</v>
      </c>
      <c r="X140" s="224">
        <f t="shared" si="353"/>
        <v>243006.8</v>
      </c>
      <c r="Y140" s="224">
        <f t="shared" si="351"/>
        <v>80001</v>
      </c>
      <c r="Z140" s="224">
        <f t="shared" si="352"/>
        <v>0.24767513354166681</v>
      </c>
      <c r="AA140" s="225"/>
      <c r="AB140" s="7"/>
      <c r="AC140" s="7"/>
      <c r="AD140" s="7"/>
      <c r="AE140" s="7"/>
      <c r="AF140" s="7"/>
      <c r="AG140" s="7"/>
    </row>
    <row r="141" spans="1:33" ht="30" customHeight="1" thickBot="1" x14ac:dyDescent="0.3">
      <c r="A141" s="177" t="s">
        <v>74</v>
      </c>
      <c r="B141" s="178">
        <v>9</v>
      </c>
      <c r="C141" s="179" t="s">
        <v>251</v>
      </c>
      <c r="D141" s="180"/>
      <c r="E141" s="104"/>
      <c r="F141" s="104"/>
      <c r="G141" s="104"/>
      <c r="H141" s="443"/>
      <c r="I141" s="443"/>
      <c r="J141" s="104"/>
      <c r="K141" s="104"/>
      <c r="L141" s="104"/>
      <c r="M141" s="104"/>
      <c r="N141" s="104"/>
      <c r="O141" s="104"/>
      <c r="P141" s="104"/>
      <c r="Q141" s="104"/>
      <c r="R141" s="104"/>
      <c r="S141" s="104"/>
      <c r="T141" s="104"/>
      <c r="U141" s="104"/>
      <c r="V141" s="104"/>
      <c r="W141" s="247"/>
      <c r="X141" s="247"/>
      <c r="Y141" s="209"/>
      <c r="Z141" s="247"/>
      <c r="AA141" s="248"/>
      <c r="AB141" s="7"/>
      <c r="AC141" s="7"/>
      <c r="AD141" s="7"/>
      <c r="AE141" s="7"/>
      <c r="AF141" s="7"/>
      <c r="AG141" s="7"/>
    </row>
    <row r="142" spans="1:33" ht="30" customHeight="1" thickBot="1" x14ac:dyDescent="0.3">
      <c r="A142" s="249" t="s">
        <v>79</v>
      </c>
      <c r="B142" s="250">
        <v>43839</v>
      </c>
      <c r="C142" s="382" t="s">
        <v>362</v>
      </c>
      <c r="D142" s="383" t="s">
        <v>82</v>
      </c>
      <c r="E142" s="384">
        <v>2</v>
      </c>
      <c r="F142" s="385">
        <v>3500</v>
      </c>
      <c r="G142" s="346">
        <f t="shared" ref="G142:G146" si="354">E142*F142</f>
        <v>7000</v>
      </c>
      <c r="H142" s="431">
        <v>2</v>
      </c>
      <c r="I142" s="432">
        <v>3500</v>
      </c>
      <c r="J142" s="462">
        <f>I142*H142</f>
        <v>7000</v>
      </c>
      <c r="K142" s="254"/>
      <c r="L142" s="252"/>
      <c r="M142" s="253">
        <f t="shared" ref="M142:M147" si="355">K142*L142</f>
        <v>0</v>
      </c>
      <c r="N142" s="254"/>
      <c r="O142" s="252"/>
      <c r="P142" s="253">
        <f t="shared" ref="P142:P147" si="356">N142*O142</f>
        <v>0</v>
      </c>
      <c r="Q142" s="254"/>
      <c r="R142" s="252"/>
      <c r="S142" s="253">
        <f t="shared" ref="S142:S147" si="357">Q142*R142</f>
        <v>0</v>
      </c>
      <c r="T142" s="254"/>
      <c r="U142" s="252"/>
      <c r="V142" s="253">
        <f t="shared" ref="V142:V147" si="358">T142*U142</f>
        <v>0</v>
      </c>
      <c r="W142" s="230">
        <f t="shared" ref="W142:W147" si="359">G142+M142+S142</f>
        <v>7000</v>
      </c>
      <c r="X142" s="126">
        <f t="shared" ref="X142:X147" si="360">J142+P142+V142</f>
        <v>7000</v>
      </c>
      <c r="Y142" s="126">
        <f t="shared" ref="Y142:Y148" si="361">W142-X142</f>
        <v>0</v>
      </c>
      <c r="Z142" s="127">
        <f t="shared" ref="Z142:Z148" si="362">Y142/W142</f>
        <v>0</v>
      </c>
      <c r="AA142" s="232"/>
      <c r="AB142" s="129"/>
      <c r="AC142" s="130"/>
      <c r="AD142" s="130"/>
      <c r="AE142" s="130"/>
      <c r="AF142" s="130"/>
      <c r="AG142" s="130"/>
    </row>
    <row r="143" spans="1:33" ht="62.25" customHeight="1" thickBot="1" x14ac:dyDescent="0.3">
      <c r="A143" s="118" t="s">
        <v>79</v>
      </c>
      <c r="B143" s="255">
        <v>43870</v>
      </c>
      <c r="C143" s="372" t="s">
        <v>363</v>
      </c>
      <c r="D143" s="383" t="s">
        <v>142</v>
      </c>
      <c r="E143" s="375">
        <v>2</v>
      </c>
      <c r="F143" s="366">
        <v>500</v>
      </c>
      <c r="G143" s="354">
        <f t="shared" si="354"/>
        <v>1000</v>
      </c>
      <c r="H143" s="433">
        <v>2</v>
      </c>
      <c r="I143" s="464">
        <v>3500</v>
      </c>
      <c r="J143" s="468">
        <f t="shared" ref="J143:J146" si="363">I143*H143</f>
        <v>7000</v>
      </c>
      <c r="K143" s="122"/>
      <c r="L143" s="123"/>
      <c r="M143" s="124">
        <f t="shared" si="355"/>
        <v>0</v>
      </c>
      <c r="N143" s="122"/>
      <c r="O143" s="123"/>
      <c r="P143" s="124">
        <f t="shared" si="356"/>
        <v>0</v>
      </c>
      <c r="Q143" s="122"/>
      <c r="R143" s="123"/>
      <c r="S143" s="124">
        <f t="shared" si="357"/>
        <v>0</v>
      </c>
      <c r="T143" s="122"/>
      <c r="U143" s="123"/>
      <c r="V143" s="124">
        <f t="shared" si="358"/>
        <v>0</v>
      </c>
      <c r="W143" s="125">
        <f t="shared" si="359"/>
        <v>1000</v>
      </c>
      <c r="X143" s="126">
        <f t="shared" si="360"/>
        <v>7000</v>
      </c>
      <c r="Y143" s="126">
        <f t="shared" si="361"/>
        <v>-6000</v>
      </c>
      <c r="Z143" s="127">
        <f t="shared" si="362"/>
        <v>-6</v>
      </c>
      <c r="AA143" s="466" t="s">
        <v>383</v>
      </c>
      <c r="AB143" s="130"/>
      <c r="AC143" s="130"/>
      <c r="AD143" s="130"/>
      <c r="AE143" s="130"/>
      <c r="AF143" s="130"/>
      <c r="AG143" s="130"/>
    </row>
    <row r="144" spans="1:33" ht="30" customHeight="1" x14ac:dyDescent="0.25">
      <c r="A144" s="118" t="s">
        <v>79</v>
      </c>
      <c r="B144" s="255">
        <v>43899</v>
      </c>
      <c r="C144" s="456" t="s">
        <v>364</v>
      </c>
      <c r="D144" s="383" t="s">
        <v>142</v>
      </c>
      <c r="E144" s="375">
        <v>4</v>
      </c>
      <c r="F144" s="366">
        <v>1500</v>
      </c>
      <c r="G144" s="354">
        <f t="shared" si="354"/>
        <v>6000</v>
      </c>
      <c r="H144" s="434">
        <v>4</v>
      </c>
      <c r="I144" s="464">
        <v>5312.5</v>
      </c>
      <c r="J144" s="469">
        <f t="shared" si="363"/>
        <v>21250</v>
      </c>
      <c r="K144" s="122"/>
      <c r="L144" s="123"/>
      <c r="M144" s="124">
        <f t="shared" si="355"/>
        <v>0</v>
      </c>
      <c r="N144" s="122"/>
      <c r="O144" s="123"/>
      <c r="P144" s="124">
        <f t="shared" si="356"/>
        <v>0</v>
      </c>
      <c r="Q144" s="122"/>
      <c r="R144" s="123"/>
      <c r="S144" s="124">
        <f t="shared" si="357"/>
        <v>0</v>
      </c>
      <c r="T144" s="122"/>
      <c r="U144" s="123"/>
      <c r="V144" s="124">
        <f t="shared" si="358"/>
        <v>0</v>
      </c>
      <c r="W144" s="125">
        <f t="shared" si="359"/>
        <v>6000</v>
      </c>
      <c r="X144" s="126">
        <f t="shared" si="360"/>
        <v>21250</v>
      </c>
      <c r="Y144" s="126">
        <f t="shared" si="361"/>
        <v>-15250</v>
      </c>
      <c r="Z144" s="127">
        <f t="shared" si="362"/>
        <v>-2.5416666666666665</v>
      </c>
      <c r="AA144" s="466" t="s">
        <v>384</v>
      </c>
      <c r="AB144" s="130"/>
      <c r="AC144" s="130"/>
      <c r="AD144" s="130"/>
      <c r="AE144" s="130"/>
      <c r="AF144" s="130"/>
      <c r="AG144" s="130"/>
    </row>
    <row r="145" spans="1:33" ht="30" customHeight="1" x14ac:dyDescent="0.25">
      <c r="A145" s="118" t="s">
        <v>79</v>
      </c>
      <c r="B145" s="255">
        <v>43930</v>
      </c>
      <c r="C145" s="372" t="s">
        <v>252</v>
      </c>
      <c r="D145" s="386"/>
      <c r="E145" s="375"/>
      <c r="F145" s="366"/>
      <c r="G145" s="338">
        <f t="shared" si="354"/>
        <v>0</v>
      </c>
      <c r="H145" s="434"/>
      <c r="I145" s="419"/>
      <c r="J145" s="463">
        <f t="shared" si="363"/>
        <v>0</v>
      </c>
      <c r="K145" s="122"/>
      <c r="L145" s="123"/>
      <c r="M145" s="124">
        <f t="shared" si="355"/>
        <v>0</v>
      </c>
      <c r="N145" s="122"/>
      <c r="O145" s="123"/>
      <c r="P145" s="124">
        <f t="shared" si="356"/>
        <v>0</v>
      </c>
      <c r="Q145" s="122"/>
      <c r="R145" s="123"/>
      <c r="S145" s="124">
        <f t="shared" si="357"/>
        <v>0</v>
      </c>
      <c r="T145" s="122"/>
      <c r="U145" s="123"/>
      <c r="V145" s="124">
        <f t="shared" si="358"/>
        <v>0</v>
      </c>
      <c r="W145" s="125">
        <f t="shared" si="359"/>
        <v>0</v>
      </c>
      <c r="X145" s="126">
        <f t="shared" si="360"/>
        <v>0</v>
      </c>
      <c r="Y145" s="126">
        <f t="shared" si="361"/>
        <v>0</v>
      </c>
      <c r="Z145" s="127" t="e">
        <f t="shared" si="362"/>
        <v>#DIV/0!</v>
      </c>
      <c r="AA145" s="128"/>
      <c r="AB145" s="130"/>
      <c r="AC145" s="130"/>
      <c r="AD145" s="130"/>
      <c r="AE145" s="130"/>
      <c r="AF145" s="130"/>
      <c r="AG145" s="130"/>
    </row>
    <row r="146" spans="1:33" ht="68.25" customHeight="1" x14ac:dyDescent="0.25">
      <c r="A146" s="131" t="s">
        <v>79</v>
      </c>
      <c r="B146" s="255">
        <v>43960</v>
      </c>
      <c r="C146" s="459" t="s">
        <v>365</v>
      </c>
      <c r="D146" s="387" t="s">
        <v>142</v>
      </c>
      <c r="E146" s="388">
        <v>1</v>
      </c>
      <c r="F146" s="369">
        <v>7000</v>
      </c>
      <c r="G146" s="359">
        <f t="shared" si="354"/>
        <v>7000</v>
      </c>
      <c r="H146" s="435">
        <v>1</v>
      </c>
      <c r="I146" s="470">
        <v>21550</v>
      </c>
      <c r="J146" s="471">
        <f t="shared" si="363"/>
        <v>21550</v>
      </c>
      <c r="K146" s="134"/>
      <c r="L146" s="135"/>
      <c r="M146" s="136">
        <f t="shared" si="355"/>
        <v>0</v>
      </c>
      <c r="N146" s="134"/>
      <c r="O146" s="135"/>
      <c r="P146" s="136">
        <f t="shared" si="356"/>
        <v>0</v>
      </c>
      <c r="Q146" s="134"/>
      <c r="R146" s="135"/>
      <c r="S146" s="136">
        <f t="shared" si="357"/>
        <v>0</v>
      </c>
      <c r="T146" s="134"/>
      <c r="U146" s="135"/>
      <c r="V146" s="136">
        <f t="shared" si="358"/>
        <v>0</v>
      </c>
      <c r="W146" s="137">
        <f t="shared" si="359"/>
        <v>7000</v>
      </c>
      <c r="X146" s="126">
        <f t="shared" si="360"/>
        <v>21550</v>
      </c>
      <c r="Y146" s="126">
        <f t="shared" si="361"/>
        <v>-14550</v>
      </c>
      <c r="Z146" s="127">
        <f t="shared" si="362"/>
        <v>-2.0785714285714287</v>
      </c>
      <c r="AA146" s="472" t="s">
        <v>385</v>
      </c>
      <c r="AB146" s="130"/>
      <c r="AC146" s="130"/>
      <c r="AD146" s="130"/>
      <c r="AE146" s="130"/>
      <c r="AF146" s="130"/>
      <c r="AG146" s="130"/>
    </row>
    <row r="147" spans="1:33" ht="30" customHeight="1" thickBot="1" x14ac:dyDescent="0.3">
      <c r="A147" s="131" t="s">
        <v>79</v>
      </c>
      <c r="B147" s="255">
        <v>43991</v>
      </c>
      <c r="C147" s="234" t="s">
        <v>253</v>
      </c>
      <c r="D147" s="147"/>
      <c r="E147" s="134"/>
      <c r="F147" s="135">
        <v>0.22</v>
      </c>
      <c r="G147" s="136">
        <f t="shared" ref="G147" si="364">E147*F147</f>
        <v>0</v>
      </c>
      <c r="H147" s="422"/>
      <c r="I147" s="423">
        <v>0.22</v>
      </c>
      <c r="J147" s="136">
        <f t="shared" ref="J147" si="365">H147*I147</f>
        <v>0</v>
      </c>
      <c r="K147" s="134"/>
      <c r="L147" s="135">
        <v>0.22</v>
      </c>
      <c r="M147" s="136">
        <f t="shared" si="355"/>
        <v>0</v>
      </c>
      <c r="N147" s="134"/>
      <c r="O147" s="135">
        <v>0.22</v>
      </c>
      <c r="P147" s="136">
        <f t="shared" si="356"/>
        <v>0</v>
      </c>
      <c r="Q147" s="134"/>
      <c r="R147" s="135">
        <v>0.22</v>
      </c>
      <c r="S147" s="136">
        <f t="shared" si="357"/>
        <v>0</v>
      </c>
      <c r="T147" s="134"/>
      <c r="U147" s="135">
        <v>0.22</v>
      </c>
      <c r="V147" s="136">
        <f t="shared" si="358"/>
        <v>0</v>
      </c>
      <c r="W147" s="137">
        <f t="shared" si="359"/>
        <v>0</v>
      </c>
      <c r="X147" s="164">
        <f t="shared" si="360"/>
        <v>0</v>
      </c>
      <c r="Y147" s="164">
        <f t="shared" si="361"/>
        <v>0</v>
      </c>
      <c r="Z147" s="222" t="e">
        <f t="shared" si="362"/>
        <v>#DIV/0!</v>
      </c>
      <c r="AA147" s="138"/>
      <c r="AB147" s="7"/>
      <c r="AC147" s="7"/>
      <c r="AD147" s="7"/>
      <c r="AE147" s="7"/>
      <c r="AF147" s="7"/>
      <c r="AG147" s="7"/>
    </row>
    <row r="148" spans="1:33" ht="30" customHeight="1" x14ac:dyDescent="0.25">
      <c r="A148" s="165" t="s">
        <v>254</v>
      </c>
      <c r="B148" s="166"/>
      <c r="C148" s="167"/>
      <c r="D148" s="168"/>
      <c r="E148" s="172">
        <f>SUM(E142:E146)</f>
        <v>9</v>
      </c>
      <c r="F148" s="188"/>
      <c r="G148" s="171">
        <f>SUM(G142:G147)</f>
        <v>21000</v>
      </c>
      <c r="H148" s="452">
        <f>SUM(H142:H146)</f>
        <v>9</v>
      </c>
      <c r="I148" s="453"/>
      <c r="J148" s="171">
        <f>SUM(J142:J147)</f>
        <v>56800</v>
      </c>
      <c r="K148" s="189">
        <f>SUM(K142:K146)</f>
        <v>0</v>
      </c>
      <c r="L148" s="188"/>
      <c r="M148" s="171">
        <f>SUM(M142:M147)</f>
        <v>0</v>
      </c>
      <c r="N148" s="189">
        <f>SUM(N142:N146)</f>
        <v>0</v>
      </c>
      <c r="O148" s="188"/>
      <c r="P148" s="171">
        <f>SUM(P142:P147)</f>
        <v>0</v>
      </c>
      <c r="Q148" s="189">
        <f>SUM(Q142:Q146)</f>
        <v>0</v>
      </c>
      <c r="R148" s="188"/>
      <c r="S148" s="171">
        <f>SUM(S142:S147)</f>
        <v>0</v>
      </c>
      <c r="T148" s="189">
        <f>SUM(T142:T146)</f>
        <v>0</v>
      </c>
      <c r="U148" s="188"/>
      <c r="V148" s="173">
        <f t="shared" ref="V148:X148" si="366">SUM(V142:V147)</f>
        <v>0</v>
      </c>
      <c r="W148" s="223">
        <f t="shared" si="366"/>
        <v>21000</v>
      </c>
      <c r="X148" s="224">
        <f t="shared" si="366"/>
        <v>56800</v>
      </c>
      <c r="Y148" s="224">
        <f t="shared" si="361"/>
        <v>-35800</v>
      </c>
      <c r="Z148" s="224">
        <f t="shared" si="362"/>
        <v>-1.7047619047619047</v>
      </c>
      <c r="AA148" s="225"/>
      <c r="AB148" s="7"/>
      <c r="AC148" s="7"/>
      <c r="AD148" s="7"/>
      <c r="AE148" s="7"/>
      <c r="AF148" s="7"/>
      <c r="AG148" s="7"/>
    </row>
    <row r="149" spans="1:33" ht="30" customHeight="1" x14ac:dyDescent="0.25">
      <c r="A149" s="177" t="s">
        <v>74</v>
      </c>
      <c r="B149" s="207">
        <v>10</v>
      </c>
      <c r="C149" s="260" t="s">
        <v>255</v>
      </c>
      <c r="D149" s="180"/>
      <c r="E149" s="104"/>
      <c r="F149" s="104"/>
      <c r="G149" s="104"/>
      <c r="H149" s="443"/>
      <c r="I149" s="443"/>
      <c r="J149" s="104"/>
      <c r="K149" s="104"/>
      <c r="L149" s="104"/>
      <c r="M149" s="104"/>
      <c r="N149" s="104"/>
      <c r="O149" s="104"/>
      <c r="P149" s="104"/>
      <c r="Q149" s="104"/>
      <c r="R149" s="104"/>
      <c r="S149" s="104"/>
      <c r="T149" s="104"/>
      <c r="U149" s="104"/>
      <c r="V149" s="104"/>
      <c r="W149" s="226"/>
      <c r="X149" s="226"/>
      <c r="Y149" s="181"/>
      <c r="Z149" s="226"/>
      <c r="AA149" s="227"/>
      <c r="AB149" s="7"/>
      <c r="AC149" s="7"/>
      <c r="AD149" s="7"/>
      <c r="AE149" s="7"/>
      <c r="AF149" s="7"/>
      <c r="AG149" s="7"/>
    </row>
    <row r="150" spans="1:33" ht="30" customHeight="1" x14ac:dyDescent="0.25">
      <c r="A150" s="118" t="s">
        <v>79</v>
      </c>
      <c r="B150" s="255">
        <v>43840</v>
      </c>
      <c r="C150" s="261" t="s">
        <v>256</v>
      </c>
      <c r="D150" s="251"/>
      <c r="E150" s="262"/>
      <c r="F150" s="159"/>
      <c r="G150" s="160">
        <f t="shared" ref="G150:G154" si="367">E150*F150</f>
        <v>0</v>
      </c>
      <c r="H150" s="436"/>
      <c r="I150" s="425"/>
      <c r="J150" s="160">
        <f t="shared" ref="J150:J154" si="368">H150*I150</f>
        <v>0</v>
      </c>
      <c r="K150" s="158"/>
      <c r="L150" s="159"/>
      <c r="M150" s="160">
        <f t="shared" ref="M150:M154" si="369">K150*L150</f>
        <v>0</v>
      </c>
      <c r="N150" s="158"/>
      <c r="O150" s="159"/>
      <c r="P150" s="160">
        <f t="shared" ref="P150:P154" si="370">N150*O150</f>
        <v>0</v>
      </c>
      <c r="Q150" s="158"/>
      <c r="R150" s="159"/>
      <c r="S150" s="160">
        <f t="shared" ref="S150:S154" si="371">Q150*R150</f>
        <v>0</v>
      </c>
      <c r="T150" s="158"/>
      <c r="U150" s="159"/>
      <c r="V150" s="263">
        <f t="shared" ref="V150:V154" si="372">T150*U150</f>
        <v>0</v>
      </c>
      <c r="W150" s="264">
        <f t="shared" ref="W150:W154" si="373">G150+M150+S150</f>
        <v>0</v>
      </c>
      <c r="X150" s="230">
        <f t="shared" ref="X150:X154" si="374">J150+P150+V150</f>
        <v>0</v>
      </c>
      <c r="Y150" s="230">
        <f t="shared" ref="Y150:Y155" si="375">W150-X150</f>
        <v>0</v>
      </c>
      <c r="Z150" s="231" t="e">
        <f t="shared" ref="Z150:Z155" si="376">Y150/W150</f>
        <v>#DIV/0!</v>
      </c>
      <c r="AA150" s="265"/>
      <c r="AB150" s="130"/>
      <c r="AC150" s="130"/>
      <c r="AD150" s="130"/>
      <c r="AE150" s="130"/>
      <c r="AF150" s="130"/>
      <c r="AG150" s="130"/>
    </row>
    <row r="151" spans="1:33" ht="30" customHeight="1" x14ac:dyDescent="0.25">
      <c r="A151" s="118" t="s">
        <v>79</v>
      </c>
      <c r="B151" s="255">
        <v>43871</v>
      </c>
      <c r="C151" s="261" t="s">
        <v>256</v>
      </c>
      <c r="D151" s="256"/>
      <c r="E151" s="257"/>
      <c r="F151" s="123"/>
      <c r="G151" s="124">
        <f t="shared" si="367"/>
        <v>0</v>
      </c>
      <c r="H151" s="434"/>
      <c r="I151" s="419"/>
      <c r="J151" s="124">
        <f t="shared" si="368"/>
        <v>0</v>
      </c>
      <c r="K151" s="122"/>
      <c r="L151" s="123"/>
      <c r="M151" s="124">
        <f t="shared" si="369"/>
        <v>0</v>
      </c>
      <c r="N151" s="122"/>
      <c r="O151" s="123"/>
      <c r="P151" s="124">
        <f t="shared" si="370"/>
        <v>0</v>
      </c>
      <c r="Q151" s="122"/>
      <c r="R151" s="123"/>
      <c r="S151" s="124">
        <f t="shared" si="371"/>
        <v>0</v>
      </c>
      <c r="T151" s="122"/>
      <c r="U151" s="123"/>
      <c r="V151" s="228">
        <f t="shared" si="372"/>
        <v>0</v>
      </c>
      <c r="W151" s="233">
        <f t="shared" si="373"/>
        <v>0</v>
      </c>
      <c r="X151" s="126">
        <f t="shared" si="374"/>
        <v>0</v>
      </c>
      <c r="Y151" s="126">
        <f t="shared" si="375"/>
        <v>0</v>
      </c>
      <c r="Z151" s="127" t="e">
        <f t="shared" si="376"/>
        <v>#DIV/0!</v>
      </c>
      <c r="AA151" s="128"/>
      <c r="AB151" s="130"/>
      <c r="AC151" s="130"/>
      <c r="AD151" s="130"/>
      <c r="AE151" s="130"/>
      <c r="AF151" s="130"/>
      <c r="AG151" s="130"/>
    </row>
    <row r="152" spans="1:33" ht="30" customHeight="1" x14ac:dyDescent="0.25">
      <c r="A152" s="118" t="s">
        <v>79</v>
      </c>
      <c r="B152" s="255">
        <v>43900</v>
      </c>
      <c r="C152" s="261" t="s">
        <v>256</v>
      </c>
      <c r="D152" s="256"/>
      <c r="E152" s="257"/>
      <c r="F152" s="123"/>
      <c r="G152" s="124">
        <f t="shared" si="367"/>
        <v>0</v>
      </c>
      <c r="H152" s="434"/>
      <c r="I152" s="419"/>
      <c r="J152" s="124">
        <f t="shared" si="368"/>
        <v>0</v>
      </c>
      <c r="K152" s="122"/>
      <c r="L152" s="123"/>
      <c r="M152" s="124">
        <f t="shared" si="369"/>
        <v>0</v>
      </c>
      <c r="N152" s="122"/>
      <c r="O152" s="123"/>
      <c r="P152" s="124">
        <f t="shared" si="370"/>
        <v>0</v>
      </c>
      <c r="Q152" s="122"/>
      <c r="R152" s="123"/>
      <c r="S152" s="124">
        <f t="shared" si="371"/>
        <v>0</v>
      </c>
      <c r="T152" s="122"/>
      <c r="U152" s="123"/>
      <c r="V152" s="228">
        <f t="shared" si="372"/>
        <v>0</v>
      </c>
      <c r="W152" s="233">
        <f t="shared" si="373"/>
        <v>0</v>
      </c>
      <c r="X152" s="126">
        <f t="shared" si="374"/>
        <v>0</v>
      </c>
      <c r="Y152" s="126">
        <f t="shared" si="375"/>
        <v>0</v>
      </c>
      <c r="Z152" s="127" t="e">
        <f t="shared" si="376"/>
        <v>#DIV/0!</v>
      </c>
      <c r="AA152" s="128"/>
      <c r="AB152" s="130"/>
      <c r="AC152" s="130"/>
      <c r="AD152" s="130"/>
      <c r="AE152" s="130"/>
      <c r="AF152" s="130"/>
      <c r="AG152" s="130"/>
    </row>
    <row r="153" spans="1:33" ht="30" customHeight="1" x14ac:dyDescent="0.25">
      <c r="A153" s="131" t="s">
        <v>79</v>
      </c>
      <c r="B153" s="266">
        <v>43931</v>
      </c>
      <c r="C153" s="162" t="s">
        <v>257</v>
      </c>
      <c r="D153" s="258" t="s">
        <v>82</v>
      </c>
      <c r="E153" s="259"/>
      <c r="F153" s="135"/>
      <c r="G153" s="124">
        <f t="shared" si="367"/>
        <v>0</v>
      </c>
      <c r="H153" s="435"/>
      <c r="I153" s="423"/>
      <c r="J153" s="124">
        <f t="shared" si="368"/>
        <v>0</v>
      </c>
      <c r="K153" s="134"/>
      <c r="L153" s="135"/>
      <c r="M153" s="136">
        <f t="shared" si="369"/>
        <v>0</v>
      </c>
      <c r="N153" s="134"/>
      <c r="O153" s="135"/>
      <c r="P153" s="136">
        <f t="shared" si="370"/>
        <v>0</v>
      </c>
      <c r="Q153" s="134"/>
      <c r="R153" s="135"/>
      <c r="S153" s="136">
        <f t="shared" si="371"/>
        <v>0</v>
      </c>
      <c r="T153" s="134"/>
      <c r="U153" s="135"/>
      <c r="V153" s="235">
        <f t="shared" si="372"/>
        <v>0</v>
      </c>
      <c r="W153" s="267">
        <f t="shared" si="373"/>
        <v>0</v>
      </c>
      <c r="X153" s="126">
        <f t="shared" si="374"/>
        <v>0</v>
      </c>
      <c r="Y153" s="126">
        <f t="shared" si="375"/>
        <v>0</v>
      </c>
      <c r="Z153" s="127" t="e">
        <f t="shared" si="376"/>
        <v>#DIV/0!</v>
      </c>
      <c r="AA153" s="219"/>
      <c r="AB153" s="130"/>
      <c r="AC153" s="130"/>
      <c r="AD153" s="130"/>
      <c r="AE153" s="130"/>
      <c r="AF153" s="130"/>
      <c r="AG153" s="130"/>
    </row>
    <row r="154" spans="1:33" ht="30" customHeight="1" x14ac:dyDescent="0.25">
      <c r="A154" s="131" t="s">
        <v>79</v>
      </c>
      <c r="B154" s="268">
        <v>43961</v>
      </c>
      <c r="C154" s="234" t="s">
        <v>258</v>
      </c>
      <c r="D154" s="269"/>
      <c r="E154" s="134"/>
      <c r="F154" s="135">
        <v>0.22</v>
      </c>
      <c r="G154" s="136">
        <f t="shared" si="367"/>
        <v>0</v>
      </c>
      <c r="H154" s="422"/>
      <c r="I154" s="423">
        <v>0.22</v>
      </c>
      <c r="J154" s="136">
        <f t="shared" si="368"/>
        <v>0</v>
      </c>
      <c r="K154" s="134"/>
      <c r="L154" s="135">
        <v>0.22</v>
      </c>
      <c r="M154" s="136">
        <f t="shared" si="369"/>
        <v>0</v>
      </c>
      <c r="N154" s="134"/>
      <c r="O154" s="135">
        <v>0.22</v>
      </c>
      <c r="P154" s="136">
        <f t="shared" si="370"/>
        <v>0</v>
      </c>
      <c r="Q154" s="134"/>
      <c r="R154" s="135">
        <v>0.22</v>
      </c>
      <c r="S154" s="136">
        <f t="shared" si="371"/>
        <v>0</v>
      </c>
      <c r="T154" s="134"/>
      <c r="U154" s="135">
        <v>0.22</v>
      </c>
      <c r="V154" s="235">
        <f t="shared" si="372"/>
        <v>0</v>
      </c>
      <c r="W154" s="236">
        <f t="shared" si="373"/>
        <v>0</v>
      </c>
      <c r="X154" s="237">
        <f t="shared" si="374"/>
        <v>0</v>
      </c>
      <c r="Y154" s="237">
        <f t="shared" si="375"/>
        <v>0</v>
      </c>
      <c r="Z154" s="238" t="e">
        <f t="shared" si="376"/>
        <v>#DIV/0!</v>
      </c>
      <c r="AA154" s="270"/>
      <c r="AB154" s="7"/>
      <c r="AC154" s="7"/>
      <c r="AD154" s="7"/>
      <c r="AE154" s="7"/>
      <c r="AF154" s="7"/>
      <c r="AG154" s="7"/>
    </row>
    <row r="155" spans="1:33" ht="30" customHeight="1" x14ac:dyDescent="0.25">
      <c r="A155" s="165" t="s">
        <v>259</v>
      </c>
      <c r="B155" s="166"/>
      <c r="C155" s="167"/>
      <c r="D155" s="168"/>
      <c r="E155" s="172">
        <f>SUM(E150:E153)</f>
        <v>0</v>
      </c>
      <c r="F155" s="188"/>
      <c r="G155" s="171">
        <f>SUM(G150:G154)</f>
        <v>0</v>
      </c>
      <c r="H155" s="452">
        <f>SUM(H150:H153)</f>
        <v>0</v>
      </c>
      <c r="I155" s="453"/>
      <c r="J155" s="171">
        <f>SUM(J150:J154)</f>
        <v>0</v>
      </c>
      <c r="K155" s="189">
        <f>SUM(K150:K153)</f>
        <v>0</v>
      </c>
      <c r="L155" s="188"/>
      <c r="M155" s="171">
        <f>SUM(M150:M154)</f>
        <v>0</v>
      </c>
      <c r="N155" s="189">
        <f>SUM(N150:N153)</f>
        <v>0</v>
      </c>
      <c r="O155" s="188"/>
      <c r="P155" s="171">
        <f>SUM(P150:P154)</f>
        <v>0</v>
      </c>
      <c r="Q155" s="189">
        <f>SUM(Q150:Q153)</f>
        <v>0</v>
      </c>
      <c r="R155" s="188"/>
      <c r="S155" s="171">
        <f>SUM(S150:S154)</f>
        <v>0</v>
      </c>
      <c r="T155" s="189">
        <f>SUM(T150:T153)</f>
        <v>0</v>
      </c>
      <c r="U155" s="188"/>
      <c r="V155" s="173">
        <f t="shared" ref="V155:X155" si="377">SUM(V150:V154)</f>
        <v>0</v>
      </c>
      <c r="W155" s="223">
        <f t="shared" si="377"/>
        <v>0</v>
      </c>
      <c r="X155" s="224">
        <f t="shared" si="377"/>
        <v>0</v>
      </c>
      <c r="Y155" s="224">
        <f t="shared" si="375"/>
        <v>0</v>
      </c>
      <c r="Z155" s="224" t="e">
        <f t="shared" si="376"/>
        <v>#DIV/0!</v>
      </c>
      <c r="AA155" s="225"/>
      <c r="AB155" s="7"/>
      <c r="AC155" s="7"/>
      <c r="AD155" s="7"/>
      <c r="AE155" s="7"/>
      <c r="AF155" s="7"/>
      <c r="AG155" s="7"/>
    </row>
    <row r="156" spans="1:33" ht="30" customHeight="1" x14ac:dyDescent="0.25">
      <c r="A156" s="177" t="s">
        <v>74</v>
      </c>
      <c r="B156" s="207">
        <v>11</v>
      </c>
      <c r="C156" s="179" t="s">
        <v>260</v>
      </c>
      <c r="D156" s="180"/>
      <c r="E156" s="104"/>
      <c r="F156" s="104"/>
      <c r="G156" s="104"/>
      <c r="H156" s="443"/>
      <c r="I156" s="443"/>
      <c r="J156" s="104"/>
      <c r="K156" s="104"/>
      <c r="L156" s="104"/>
      <c r="M156" s="104"/>
      <c r="N156" s="104"/>
      <c r="O156" s="104"/>
      <c r="P156" s="104"/>
      <c r="Q156" s="104"/>
      <c r="R156" s="104"/>
      <c r="S156" s="104"/>
      <c r="T156" s="104"/>
      <c r="U156" s="104"/>
      <c r="V156" s="104"/>
      <c r="W156" s="226"/>
      <c r="X156" s="226"/>
      <c r="Y156" s="181"/>
      <c r="Z156" s="226"/>
      <c r="AA156" s="227"/>
      <c r="AB156" s="7"/>
      <c r="AC156" s="7"/>
      <c r="AD156" s="7"/>
      <c r="AE156" s="7"/>
      <c r="AF156" s="7"/>
      <c r="AG156" s="7"/>
    </row>
    <row r="157" spans="1:33" ht="30" customHeight="1" x14ac:dyDescent="0.25">
      <c r="A157" s="271" t="s">
        <v>79</v>
      </c>
      <c r="B157" s="255">
        <v>43841</v>
      </c>
      <c r="C157" s="261" t="s">
        <v>261</v>
      </c>
      <c r="D157" s="157" t="s">
        <v>113</v>
      </c>
      <c r="E157" s="158"/>
      <c r="F157" s="159"/>
      <c r="G157" s="160">
        <f t="shared" ref="G157:G158" si="378">E157*F157</f>
        <v>0</v>
      </c>
      <c r="H157" s="424"/>
      <c r="I157" s="425"/>
      <c r="J157" s="160">
        <f t="shared" ref="J157:J158" si="379">H157*I157</f>
        <v>0</v>
      </c>
      <c r="K157" s="158"/>
      <c r="L157" s="159"/>
      <c r="M157" s="160">
        <f t="shared" ref="M157:M158" si="380">K157*L157</f>
        <v>0</v>
      </c>
      <c r="N157" s="158"/>
      <c r="O157" s="159"/>
      <c r="P157" s="160">
        <f t="shared" ref="P157:P158" si="381">N157*O157</f>
        <v>0</v>
      </c>
      <c r="Q157" s="158"/>
      <c r="R157" s="159"/>
      <c r="S157" s="160">
        <f t="shared" ref="S157:S158" si="382">Q157*R157</f>
        <v>0</v>
      </c>
      <c r="T157" s="158"/>
      <c r="U157" s="159"/>
      <c r="V157" s="263">
        <f t="shared" ref="V157:V158" si="383">T157*U157</f>
        <v>0</v>
      </c>
      <c r="W157" s="264">
        <f t="shared" ref="W157:W158" si="384">G157+M157+S157</f>
        <v>0</v>
      </c>
      <c r="X157" s="230">
        <f t="shared" ref="X157:X158" si="385">J157+P157+V157</f>
        <v>0</v>
      </c>
      <c r="Y157" s="230">
        <f t="shared" ref="Y157:Y159" si="386">W157-X157</f>
        <v>0</v>
      </c>
      <c r="Z157" s="231" t="e">
        <f t="shared" ref="Z157:Z159" si="387">Y157/W157</f>
        <v>#DIV/0!</v>
      </c>
      <c r="AA157" s="265"/>
      <c r="AB157" s="130"/>
      <c r="AC157" s="130"/>
      <c r="AD157" s="130"/>
      <c r="AE157" s="130"/>
      <c r="AF157" s="130"/>
      <c r="AG157" s="130"/>
    </row>
    <row r="158" spans="1:33" ht="30" customHeight="1" x14ac:dyDescent="0.25">
      <c r="A158" s="272" t="s">
        <v>79</v>
      </c>
      <c r="B158" s="255">
        <v>43872</v>
      </c>
      <c r="C158" s="162" t="s">
        <v>261</v>
      </c>
      <c r="D158" s="133" t="s">
        <v>113</v>
      </c>
      <c r="E158" s="134"/>
      <c r="F158" s="135"/>
      <c r="G158" s="124">
        <f t="shared" si="378"/>
        <v>0</v>
      </c>
      <c r="H158" s="422"/>
      <c r="I158" s="423"/>
      <c r="J158" s="124">
        <f t="shared" si="379"/>
        <v>0</v>
      </c>
      <c r="K158" s="134"/>
      <c r="L158" s="135"/>
      <c r="M158" s="136">
        <f t="shared" si="380"/>
        <v>0</v>
      </c>
      <c r="N158" s="134"/>
      <c r="O158" s="135"/>
      <c r="P158" s="136">
        <f t="shared" si="381"/>
        <v>0</v>
      </c>
      <c r="Q158" s="134"/>
      <c r="R158" s="135"/>
      <c r="S158" s="136">
        <f t="shared" si="382"/>
        <v>0</v>
      </c>
      <c r="T158" s="134"/>
      <c r="U158" s="135"/>
      <c r="V158" s="235">
        <f t="shared" si="383"/>
        <v>0</v>
      </c>
      <c r="W158" s="273">
        <f t="shared" si="384"/>
        <v>0</v>
      </c>
      <c r="X158" s="237">
        <f t="shared" si="385"/>
        <v>0</v>
      </c>
      <c r="Y158" s="237">
        <f t="shared" si="386"/>
        <v>0</v>
      </c>
      <c r="Z158" s="238" t="e">
        <f t="shared" si="387"/>
        <v>#DIV/0!</v>
      </c>
      <c r="AA158" s="270"/>
      <c r="AB158" s="129"/>
      <c r="AC158" s="130"/>
      <c r="AD158" s="130"/>
      <c r="AE158" s="130"/>
      <c r="AF158" s="130"/>
      <c r="AG158" s="130"/>
    </row>
    <row r="159" spans="1:33" ht="30" customHeight="1" x14ac:dyDescent="0.25">
      <c r="A159" s="499" t="s">
        <v>262</v>
      </c>
      <c r="B159" s="500"/>
      <c r="C159" s="500"/>
      <c r="D159" s="501"/>
      <c r="E159" s="172">
        <f>SUM(E157:E158)</f>
        <v>0</v>
      </c>
      <c r="F159" s="188"/>
      <c r="G159" s="171">
        <f t="shared" ref="G159:H159" si="388">SUM(G157:G158)</f>
        <v>0</v>
      </c>
      <c r="H159" s="452">
        <f t="shared" si="388"/>
        <v>0</v>
      </c>
      <c r="I159" s="453"/>
      <c r="J159" s="171">
        <f t="shared" ref="J159:K159" si="389">SUM(J157:J158)</f>
        <v>0</v>
      </c>
      <c r="K159" s="189">
        <f t="shared" si="389"/>
        <v>0</v>
      </c>
      <c r="L159" s="188"/>
      <c r="M159" s="171">
        <f t="shared" ref="M159:N159" si="390">SUM(M157:M158)</f>
        <v>0</v>
      </c>
      <c r="N159" s="189">
        <f t="shared" si="390"/>
        <v>0</v>
      </c>
      <c r="O159" s="188"/>
      <c r="P159" s="171">
        <f t="shared" ref="P159:Q159" si="391">SUM(P157:P158)</f>
        <v>0</v>
      </c>
      <c r="Q159" s="189">
        <f t="shared" si="391"/>
        <v>0</v>
      </c>
      <c r="R159" s="188"/>
      <c r="S159" s="171">
        <f t="shared" ref="S159:T159" si="392">SUM(S157:S158)</f>
        <v>0</v>
      </c>
      <c r="T159" s="189">
        <f t="shared" si="392"/>
        <v>0</v>
      </c>
      <c r="U159" s="188"/>
      <c r="V159" s="173">
        <f t="shared" ref="V159:X159" si="393">SUM(V157:V158)</f>
        <v>0</v>
      </c>
      <c r="W159" s="223">
        <f t="shared" si="393"/>
        <v>0</v>
      </c>
      <c r="X159" s="224">
        <f t="shared" si="393"/>
        <v>0</v>
      </c>
      <c r="Y159" s="224">
        <f t="shared" si="386"/>
        <v>0</v>
      </c>
      <c r="Z159" s="224" t="e">
        <f t="shared" si="387"/>
        <v>#DIV/0!</v>
      </c>
      <c r="AA159" s="225"/>
      <c r="AB159" s="7"/>
      <c r="AC159" s="7"/>
      <c r="AD159" s="7"/>
      <c r="AE159" s="7"/>
      <c r="AF159" s="7"/>
      <c r="AG159" s="7"/>
    </row>
    <row r="160" spans="1:33" ht="30" customHeight="1" thickBot="1" x14ac:dyDescent="0.3">
      <c r="A160" s="206" t="s">
        <v>74</v>
      </c>
      <c r="B160" s="207">
        <v>12</v>
      </c>
      <c r="C160" s="208" t="s">
        <v>263</v>
      </c>
      <c r="D160" s="274"/>
      <c r="E160" s="104"/>
      <c r="F160" s="104"/>
      <c r="G160" s="104"/>
      <c r="H160" s="443"/>
      <c r="I160" s="443"/>
      <c r="J160" s="104"/>
      <c r="K160" s="104"/>
      <c r="L160" s="104"/>
      <c r="M160" s="104"/>
      <c r="N160" s="104"/>
      <c r="O160" s="104"/>
      <c r="P160" s="104"/>
      <c r="Q160" s="104"/>
      <c r="R160" s="104"/>
      <c r="S160" s="104"/>
      <c r="T160" s="104"/>
      <c r="U160" s="104"/>
      <c r="V160" s="104"/>
      <c r="W160" s="226"/>
      <c r="X160" s="226"/>
      <c r="Y160" s="181"/>
      <c r="Z160" s="226"/>
      <c r="AA160" s="227"/>
      <c r="AB160" s="7"/>
      <c r="AC160" s="7"/>
      <c r="AD160" s="7"/>
      <c r="AE160" s="7"/>
      <c r="AF160" s="7"/>
      <c r="AG160" s="7"/>
    </row>
    <row r="161" spans="1:33" ht="30" customHeight="1" x14ac:dyDescent="0.25">
      <c r="A161" s="155" t="s">
        <v>79</v>
      </c>
      <c r="B161" s="275">
        <v>43842</v>
      </c>
      <c r="C161" s="372" t="s">
        <v>366</v>
      </c>
      <c r="D161" s="386" t="s">
        <v>240</v>
      </c>
      <c r="E161" s="375">
        <v>10</v>
      </c>
      <c r="F161" s="366">
        <v>100</v>
      </c>
      <c r="G161" s="349">
        <f t="shared" ref="G161:G162" si="394">E161*F161</f>
        <v>1000</v>
      </c>
      <c r="H161" s="436">
        <v>10</v>
      </c>
      <c r="I161" s="425">
        <v>100</v>
      </c>
      <c r="J161" s="160">
        <f>I161*H161</f>
        <v>1000</v>
      </c>
      <c r="K161" s="158"/>
      <c r="L161" s="159"/>
      <c r="M161" s="160">
        <f t="shared" ref="M161:M164" si="395">K161*L161</f>
        <v>0</v>
      </c>
      <c r="N161" s="158"/>
      <c r="O161" s="159"/>
      <c r="P161" s="160">
        <f t="shared" ref="P161:P164" si="396">N161*O161</f>
        <v>0</v>
      </c>
      <c r="Q161" s="158"/>
      <c r="R161" s="159"/>
      <c r="S161" s="160">
        <f t="shared" ref="S161:S164" si="397">Q161*R161</f>
        <v>0</v>
      </c>
      <c r="T161" s="158"/>
      <c r="U161" s="159"/>
      <c r="V161" s="263">
        <f t="shared" ref="V161:V164" si="398">T161*U161</f>
        <v>0</v>
      </c>
      <c r="W161" s="264">
        <f t="shared" ref="W161:W164" si="399">G161+M161+S161</f>
        <v>1000</v>
      </c>
      <c r="X161" s="230">
        <f t="shared" ref="X161:X164" si="400">J161+P161+V161</f>
        <v>1000</v>
      </c>
      <c r="Y161" s="230">
        <f t="shared" ref="Y161:Y165" si="401">W161-X161</f>
        <v>0</v>
      </c>
      <c r="Z161" s="231">
        <f t="shared" ref="Z161:Z165" si="402">Y161/W161</f>
        <v>0</v>
      </c>
      <c r="AA161" s="276"/>
      <c r="AB161" s="129"/>
      <c r="AC161" s="130"/>
      <c r="AD161" s="130"/>
      <c r="AE161" s="130"/>
      <c r="AF161" s="130"/>
      <c r="AG161" s="130"/>
    </row>
    <row r="162" spans="1:33" ht="30" customHeight="1" x14ac:dyDescent="0.25">
      <c r="A162" s="118" t="s">
        <v>79</v>
      </c>
      <c r="B162" s="255">
        <v>43873</v>
      </c>
      <c r="C162" s="345" t="s">
        <v>317</v>
      </c>
      <c r="D162" s="347" t="s">
        <v>142</v>
      </c>
      <c r="E162" s="348">
        <v>1</v>
      </c>
      <c r="F162" s="337"/>
      <c r="G162" s="338">
        <f t="shared" si="394"/>
        <v>0</v>
      </c>
      <c r="H162" s="434"/>
      <c r="I162" s="419"/>
      <c r="J162" s="124">
        <f t="shared" ref="J162:J164" si="403">H162*I162</f>
        <v>0</v>
      </c>
      <c r="K162" s="122"/>
      <c r="L162" s="123"/>
      <c r="M162" s="124">
        <f t="shared" si="395"/>
        <v>0</v>
      </c>
      <c r="N162" s="122"/>
      <c r="O162" s="123"/>
      <c r="P162" s="124">
        <f t="shared" si="396"/>
        <v>0</v>
      </c>
      <c r="Q162" s="122"/>
      <c r="R162" s="123"/>
      <c r="S162" s="124">
        <f t="shared" si="397"/>
        <v>0</v>
      </c>
      <c r="T162" s="122"/>
      <c r="U162" s="123"/>
      <c r="V162" s="228">
        <f t="shared" si="398"/>
        <v>0</v>
      </c>
      <c r="W162" s="277">
        <f t="shared" si="399"/>
        <v>0</v>
      </c>
      <c r="X162" s="126">
        <f t="shared" si="400"/>
        <v>0</v>
      </c>
      <c r="Y162" s="126">
        <f t="shared" si="401"/>
        <v>0</v>
      </c>
      <c r="Z162" s="127" t="e">
        <f t="shared" si="402"/>
        <v>#DIV/0!</v>
      </c>
      <c r="AA162" s="278"/>
      <c r="AB162" s="130"/>
      <c r="AC162" s="130"/>
      <c r="AD162" s="130"/>
      <c r="AE162" s="130"/>
      <c r="AF162" s="130"/>
      <c r="AG162" s="130"/>
    </row>
    <row r="163" spans="1:33" ht="30" customHeight="1" x14ac:dyDescent="0.25">
      <c r="A163" s="131" t="s">
        <v>79</v>
      </c>
      <c r="B163" s="266">
        <v>43902</v>
      </c>
      <c r="C163" s="162" t="s">
        <v>264</v>
      </c>
      <c r="D163" s="258" t="s">
        <v>240</v>
      </c>
      <c r="E163" s="259"/>
      <c r="F163" s="135"/>
      <c r="G163" s="136">
        <f t="shared" ref="G163:G164" si="404">E163*F163</f>
        <v>0</v>
      </c>
      <c r="H163" s="435"/>
      <c r="I163" s="423"/>
      <c r="J163" s="136">
        <f t="shared" si="403"/>
        <v>0</v>
      </c>
      <c r="K163" s="134"/>
      <c r="L163" s="135"/>
      <c r="M163" s="136">
        <f t="shared" si="395"/>
        <v>0</v>
      </c>
      <c r="N163" s="134"/>
      <c r="O163" s="135"/>
      <c r="P163" s="136">
        <f t="shared" si="396"/>
        <v>0</v>
      </c>
      <c r="Q163" s="134"/>
      <c r="R163" s="135"/>
      <c r="S163" s="136">
        <f t="shared" si="397"/>
        <v>0</v>
      </c>
      <c r="T163" s="134"/>
      <c r="U163" s="135"/>
      <c r="V163" s="235">
        <f t="shared" si="398"/>
        <v>0</v>
      </c>
      <c r="W163" s="267">
        <f t="shared" si="399"/>
        <v>0</v>
      </c>
      <c r="X163" s="126">
        <f t="shared" si="400"/>
        <v>0</v>
      </c>
      <c r="Y163" s="126">
        <f t="shared" si="401"/>
        <v>0</v>
      </c>
      <c r="Z163" s="127" t="e">
        <f t="shared" si="402"/>
        <v>#DIV/0!</v>
      </c>
      <c r="AA163" s="279"/>
      <c r="AB163" s="130"/>
      <c r="AC163" s="130"/>
      <c r="AD163" s="130"/>
      <c r="AE163" s="130"/>
      <c r="AF163" s="130"/>
      <c r="AG163" s="130"/>
    </row>
    <row r="164" spans="1:33" ht="30" customHeight="1" x14ac:dyDescent="0.25">
      <c r="A164" s="131" t="s">
        <v>79</v>
      </c>
      <c r="B164" s="266">
        <v>43933</v>
      </c>
      <c r="C164" s="234" t="s">
        <v>265</v>
      </c>
      <c r="D164" s="269"/>
      <c r="E164" s="259"/>
      <c r="F164" s="135">
        <v>0.22</v>
      </c>
      <c r="G164" s="136">
        <f t="shared" si="404"/>
        <v>0</v>
      </c>
      <c r="H164" s="435"/>
      <c r="I164" s="423">
        <v>0.22</v>
      </c>
      <c r="J164" s="136">
        <f t="shared" si="403"/>
        <v>0</v>
      </c>
      <c r="K164" s="134"/>
      <c r="L164" s="135">
        <v>0.22</v>
      </c>
      <c r="M164" s="136">
        <f t="shared" si="395"/>
        <v>0</v>
      </c>
      <c r="N164" s="134"/>
      <c r="O164" s="135">
        <v>0.22</v>
      </c>
      <c r="P164" s="136">
        <f t="shared" si="396"/>
        <v>0</v>
      </c>
      <c r="Q164" s="134"/>
      <c r="R164" s="135">
        <v>0.22</v>
      </c>
      <c r="S164" s="136">
        <f t="shared" si="397"/>
        <v>0</v>
      </c>
      <c r="T164" s="134"/>
      <c r="U164" s="135">
        <v>0.22</v>
      </c>
      <c r="V164" s="235">
        <f t="shared" si="398"/>
        <v>0</v>
      </c>
      <c r="W164" s="236">
        <f t="shared" si="399"/>
        <v>0</v>
      </c>
      <c r="X164" s="237">
        <f t="shared" si="400"/>
        <v>0</v>
      </c>
      <c r="Y164" s="237">
        <f t="shared" si="401"/>
        <v>0</v>
      </c>
      <c r="Z164" s="238" t="e">
        <f t="shared" si="402"/>
        <v>#DIV/0!</v>
      </c>
      <c r="AA164" s="151"/>
      <c r="AB164" s="7"/>
      <c r="AC164" s="7"/>
      <c r="AD164" s="7"/>
      <c r="AE164" s="7"/>
      <c r="AF164" s="7"/>
      <c r="AG164" s="7"/>
    </row>
    <row r="165" spans="1:33" ht="30" customHeight="1" x14ac:dyDescent="0.25">
      <c r="A165" s="165" t="s">
        <v>266</v>
      </c>
      <c r="B165" s="166"/>
      <c r="C165" s="167"/>
      <c r="D165" s="280"/>
      <c r="E165" s="172">
        <f>SUM(E161:E163)</f>
        <v>11</v>
      </c>
      <c r="F165" s="188"/>
      <c r="G165" s="171">
        <f>SUM(G161:G164)</f>
        <v>1000</v>
      </c>
      <c r="H165" s="452">
        <f>SUM(H161:H163)</f>
        <v>10</v>
      </c>
      <c r="I165" s="453"/>
      <c r="J165" s="171">
        <f>SUM(J161:J164)</f>
        <v>1000</v>
      </c>
      <c r="K165" s="189">
        <f>SUM(K161:K163)</f>
        <v>0</v>
      </c>
      <c r="L165" s="188"/>
      <c r="M165" s="171">
        <f>SUM(M161:M164)</f>
        <v>0</v>
      </c>
      <c r="N165" s="189">
        <f>SUM(N161:N163)</f>
        <v>0</v>
      </c>
      <c r="O165" s="188"/>
      <c r="P165" s="171">
        <f>SUM(P161:P164)</f>
        <v>0</v>
      </c>
      <c r="Q165" s="189">
        <f>SUM(Q161:Q163)</f>
        <v>0</v>
      </c>
      <c r="R165" s="188"/>
      <c r="S165" s="171">
        <f>SUM(S161:S164)</f>
        <v>0</v>
      </c>
      <c r="T165" s="189">
        <f>SUM(T161:T163)</f>
        <v>0</v>
      </c>
      <c r="U165" s="188"/>
      <c r="V165" s="173">
        <f t="shared" ref="V165:X165" si="405">SUM(V161:V164)</f>
        <v>0</v>
      </c>
      <c r="W165" s="223">
        <f t="shared" si="405"/>
        <v>1000</v>
      </c>
      <c r="X165" s="224">
        <f t="shared" si="405"/>
        <v>1000</v>
      </c>
      <c r="Y165" s="224">
        <f t="shared" si="401"/>
        <v>0</v>
      </c>
      <c r="Z165" s="224">
        <f t="shared" si="402"/>
        <v>0</v>
      </c>
      <c r="AA165" s="225"/>
      <c r="AB165" s="7"/>
      <c r="AC165" s="7"/>
      <c r="AD165" s="7"/>
      <c r="AE165" s="7"/>
      <c r="AF165" s="7"/>
      <c r="AG165" s="7"/>
    </row>
    <row r="166" spans="1:33" ht="30" customHeight="1" thickBot="1" x14ac:dyDescent="0.3">
      <c r="A166" s="206" t="s">
        <v>74</v>
      </c>
      <c r="B166" s="281">
        <v>13</v>
      </c>
      <c r="C166" s="208" t="s">
        <v>267</v>
      </c>
      <c r="D166" s="103"/>
      <c r="E166" s="104"/>
      <c r="F166" s="104"/>
      <c r="G166" s="104"/>
      <c r="H166" s="443"/>
      <c r="I166" s="443"/>
      <c r="J166" s="104"/>
      <c r="K166" s="104"/>
      <c r="L166" s="104"/>
      <c r="M166" s="104"/>
      <c r="N166" s="104"/>
      <c r="O166" s="104"/>
      <c r="P166" s="104"/>
      <c r="Q166" s="104"/>
      <c r="R166" s="104"/>
      <c r="S166" s="104"/>
      <c r="T166" s="104"/>
      <c r="U166" s="104"/>
      <c r="V166" s="104"/>
      <c r="W166" s="226"/>
      <c r="X166" s="226"/>
      <c r="Y166" s="181"/>
      <c r="Z166" s="226"/>
      <c r="AA166" s="227"/>
      <c r="AB166" s="6"/>
      <c r="AC166" s="7"/>
      <c r="AD166" s="7"/>
      <c r="AE166" s="7"/>
      <c r="AF166" s="7"/>
      <c r="AG166" s="7"/>
    </row>
    <row r="167" spans="1:33" ht="39" customHeight="1" x14ac:dyDescent="0.25">
      <c r="A167" s="107" t="s">
        <v>76</v>
      </c>
      <c r="B167" s="154" t="s">
        <v>268</v>
      </c>
      <c r="C167" s="282" t="s">
        <v>269</v>
      </c>
      <c r="D167" s="140"/>
      <c r="E167" s="141">
        <f>SUM(E168:E170)</f>
        <v>0</v>
      </c>
      <c r="F167" s="142"/>
      <c r="G167" s="143">
        <f>SUM(G168:G171)</f>
        <v>0</v>
      </c>
      <c r="H167" s="446">
        <f>SUM(H168:H170)</f>
        <v>0</v>
      </c>
      <c r="I167" s="447"/>
      <c r="J167" s="143">
        <f>SUM(J168:J171)</f>
        <v>0</v>
      </c>
      <c r="K167" s="141">
        <f>SUM(K168:K170)</f>
        <v>1</v>
      </c>
      <c r="L167" s="142"/>
      <c r="M167" s="143">
        <f>SUM(M168:M171)</f>
        <v>15000</v>
      </c>
      <c r="N167" s="141">
        <f>SUM(N168:N170)</f>
        <v>1</v>
      </c>
      <c r="O167" s="142"/>
      <c r="P167" s="143">
        <f>SUM(P168:P171)</f>
        <v>23076</v>
      </c>
      <c r="Q167" s="141">
        <f>SUM(Q168:Q170)</f>
        <v>0</v>
      </c>
      <c r="R167" s="142"/>
      <c r="S167" s="143">
        <f>SUM(S168:S171)</f>
        <v>0</v>
      </c>
      <c r="T167" s="141">
        <f>SUM(T168:T170)</f>
        <v>0</v>
      </c>
      <c r="U167" s="142"/>
      <c r="V167" s="283">
        <f t="shared" ref="V167:X167" si="406">SUM(V168:V171)</f>
        <v>0</v>
      </c>
      <c r="W167" s="284">
        <f t="shared" si="406"/>
        <v>15000</v>
      </c>
      <c r="X167" s="143">
        <f t="shared" si="406"/>
        <v>23076</v>
      </c>
      <c r="Y167" s="143">
        <f t="shared" ref="Y167:Y194" si="407">W167-X167</f>
        <v>-8076</v>
      </c>
      <c r="Z167" s="143">
        <f t="shared" ref="Z167:Z195" si="408">Y167/W167</f>
        <v>-0.53839999999999999</v>
      </c>
      <c r="AA167" s="116"/>
      <c r="AB167" s="117"/>
      <c r="AC167" s="117"/>
      <c r="AD167" s="117"/>
      <c r="AE167" s="117"/>
      <c r="AF167" s="117"/>
      <c r="AG167" s="117"/>
    </row>
    <row r="168" spans="1:33" ht="30" customHeight="1" x14ac:dyDescent="0.25">
      <c r="A168" s="118" t="s">
        <v>79</v>
      </c>
      <c r="B168" s="119" t="s">
        <v>270</v>
      </c>
      <c r="C168" s="285" t="s">
        <v>271</v>
      </c>
      <c r="D168" s="121" t="s">
        <v>142</v>
      </c>
      <c r="E168" s="122"/>
      <c r="F168" s="123"/>
      <c r="G168" s="124">
        <f t="shared" ref="G168:G171" si="409">E168*F168</f>
        <v>0</v>
      </c>
      <c r="H168" s="418"/>
      <c r="I168" s="419"/>
      <c r="J168" s="124">
        <f t="shared" ref="J168:J171" si="410">H168*I168</f>
        <v>0</v>
      </c>
      <c r="K168" s="122"/>
      <c r="L168" s="123"/>
      <c r="M168" s="124">
        <f t="shared" ref="M168:M171" si="411">K168*L168</f>
        <v>0</v>
      </c>
      <c r="N168" s="122"/>
      <c r="O168" s="123"/>
      <c r="P168" s="124">
        <f t="shared" ref="P168:P171" si="412">N168*O168</f>
        <v>0</v>
      </c>
      <c r="Q168" s="122"/>
      <c r="R168" s="123"/>
      <c r="S168" s="124">
        <f t="shared" ref="S168:S171" si="413">Q168*R168</f>
        <v>0</v>
      </c>
      <c r="T168" s="122"/>
      <c r="U168" s="123"/>
      <c r="V168" s="228">
        <f t="shared" ref="V168:V171" si="414">T168*U168</f>
        <v>0</v>
      </c>
      <c r="W168" s="233">
        <f t="shared" ref="W168:W171" si="415">G168+M168+S168</f>
        <v>0</v>
      </c>
      <c r="X168" s="126">
        <f t="shared" ref="X168:X171" si="416">J168+P168+V168</f>
        <v>0</v>
      </c>
      <c r="Y168" s="126">
        <f t="shared" si="407"/>
        <v>0</v>
      </c>
      <c r="Z168" s="127" t="e">
        <f t="shared" si="408"/>
        <v>#DIV/0!</v>
      </c>
      <c r="AA168" s="128"/>
      <c r="AB168" s="130"/>
      <c r="AC168" s="130"/>
      <c r="AD168" s="130"/>
      <c r="AE168" s="130"/>
      <c r="AF168" s="130"/>
      <c r="AG168" s="130"/>
    </row>
    <row r="169" spans="1:33" ht="30" customHeight="1" x14ac:dyDescent="0.25">
      <c r="A169" s="118" t="s">
        <v>79</v>
      </c>
      <c r="B169" s="119" t="s">
        <v>272</v>
      </c>
      <c r="C169" s="286" t="s">
        <v>273</v>
      </c>
      <c r="D169" s="121" t="s">
        <v>142</v>
      </c>
      <c r="E169" s="122"/>
      <c r="F169" s="123"/>
      <c r="G169" s="124">
        <f t="shared" si="409"/>
        <v>0</v>
      </c>
      <c r="H169" s="418"/>
      <c r="I169" s="419"/>
      <c r="J169" s="124">
        <f t="shared" si="410"/>
        <v>0</v>
      </c>
      <c r="K169" s="122"/>
      <c r="L169" s="123"/>
      <c r="M169" s="124">
        <f t="shared" si="411"/>
        <v>0</v>
      </c>
      <c r="N169" s="122"/>
      <c r="O169" s="123"/>
      <c r="P169" s="124">
        <f t="shared" si="412"/>
        <v>0</v>
      </c>
      <c r="Q169" s="122"/>
      <c r="R169" s="123"/>
      <c r="S169" s="124">
        <f t="shared" si="413"/>
        <v>0</v>
      </c>
      <c r="T169" s="122"/>
      <c r="U169" s="123"/>
      <c r="V169" s="228">
        <f t="shared" si="414"/>
        <v>0</v>
      </c>
      <c r="W169" s="233">
        <f t="shared" si="415"/>
        <v>0</v>
      </c>
      <c r="X169" s="126">
        <f t="shared" si="416"/>
        <v>0</v>
      </c>
      <c r="Y169" s="126">
        <f t="shared" si="407"/>
        <v>0</v>
      </c>
      <c r="Z169" s="127" t="e">
        <f t="shared" si="408"/>
        <v>#DIV/0!</v>
      </c>
      <c r="AA169" s="128"/>
      <c r="AB169" s="130"/>
      <c r="AC169" s="130"/>
      <c r="AD169" s="130"/>
      <c r="AE169" s="130"/>
      <c r="AF169" s="130"/>
      <c r="AG169" s="130"/>
    </row>
    <row r="170" spans="1:33" ht="30" customHeight="1" x14ac:dyDescent="0.25">
      <c r="A170" s="118" t="s">
        <v>79</v>
      </c>
      <c r="B170" s="119" t="s">
        <v>274</v>
      </c>
      <c r="C170" s="286" t="s">
        <v>275</v>
      </c>
      <c r="D170" s="121" t="s">
        <v>142</v>
      </c>
      <c r="E170" s="122"/>
      <c r="F170" s="123"/>
      <c r="G170" s="124">
        <f t="shared" si="409"/>
        <v>0</v>
      </c>
      <c r="H170" s="418"/>
      <c r="I170" s="419"/>
      <c r="J170" s="124">
        <f t="shared" si="410"/>
        <v>0</v>
      </c>
      <c r="K170" s="122">
        <v>1</v>
      </c>
      <c r="L170" s="123">
        <v>15000</v>
      </c>
      <c r="M170" s="124">
        <f t="shared" si="411"/>
        <v>15000</v>
      </c>
      <c r="N170" s="122">
        <v>1</v>
      </c>
      <c r="O170" s="123">
        <v>23076</v>
      </c>
      <c r="P170" s="124">
        <f t="shared" si="412"/>
        <v>23076</v>
      </c>
      <c r="Q170" s="122"/>
      <c r="R170" s="123"/>
      <c r="S170" s="124">
        <f t="shared" si="413"/>
        <v>0</v>
      </c>
      <c r="T170" s="122"/>
      <c r="U170" s="123"/>
      <c r="V170" s="228">
        <f t="shared" si="414"/>
        <v>0</v>
      </c>
      <c r="W170" s="233">
        <f t="shared" si="415"/>
        <v>15000</v>
      </c>
      <c r="X170" s="126">
        <f t="shared" si="416"/>
        <v>23076</v>
      </c>
      <c r="Y170" s="126">
        <f t="shared" si="407"/>
        <v>-8076</v>
      </c>
      <c r="Z170" s="127">
        <f t="shared" si="408"/>
        <v>-0.53839999999999999</v>
      </c>
      <c r="AA170" s="128"/>
      <c r="AB170" s="130"/>
      <c r="AC170" s="130"/>
      <c r="AD170" s="130"/>
      <c r="AE170" s="130"/>
      <c r="AF170" s="130"/>
      <c r="AG170" s="130"/>
    </row>
    <row r="171" spans="1:33" ht="30" customHeight="1" x14ac:dyDescent="0.25">
      <c r="A171" s="146" t="s">
        <v>79</v>
      </c>
      <c r="B171" s="153" t="s">
        <v>276</v>
      </c>
      <c r="C171" s="286" t="s">
        <v>277</v>
      </c>
      <c r="D171" s="147"/>
      <c r="E171" s="148"/>
      <c r="F171" s="149">
        <v>0.22</v>
      </c>
      <c r="G171" s="150">
        <f t="shared" si="409"/>
        <v>0</v>
      </c>
      <c r="H171" s="420"/>
      <c r="I171" s="421">
        <v>0.22</v>
      </c>
      <c r="J171" s="150">
        <f t="shared" si="410"/>
        <v>0</v>
      </c>
      <c r="K171" s="148"/>
      <c r="L171" s="149">
        <v>0.22</v>
      </c>
      <c r="M171" s="150">
        <f t="shared" si="411"/>
        <v>0</v>
      </c>
      <c r="N171" s="148"/>
      <c r="O171" s="149">
        <v>0.22</v>
      </c>
      <c r="P171" s="150">
        <f t="shared" si="412"/>
        <v>0</v>
      </c>
      <c r="Q171" s="148"/>
      <c r="R171" s="149">
        <v>0.22</v>
      </c>
      <c r="S171" s="150">
        <f t="shared" si="413"/>
        <v>0</v>
      </c>
      <c r="T171" s="148"/>
      <c r="U171" s="149">
        <v>0.22</v>
      </c>
      <c r="V171" s="287">
        <f t="shared" si="414"/>
        <v>0</v>
      </c>
      <c r="W171" s="236">
        <f t="shared" si="415"/>
        <v>0</v>
      </c>
      <c r="X171" s="237">
        <f t="shared" si="416"/>
        <v>0</v>
      </c>
      <c r="Y171" s="237">
        <f t="shared" si="407"/>
        <v>0</v>
      </c>
      <c r="Z171" s="238" t="e">
        <f t="shared" si="408"/>
        <v>#DIV/0!</v>
      </c>
      <c r="AA171" s="151"/>
      <c r="AB171" s="130"/>
      <c r="AC171" s="130"/>
      <c r="AD171" s="130"/>
      <c r="AE171" s="130"/>
      <c r="AF171" s="130"/>
      <c r="AG171" s="130"/>
    </row>
    <row r="172" spans="1:33" ht="30" customHeight="1" x14ac:dyDescent="0.25">
      <c r="A172" s="288" t="s">
        <v>76</v>
      </c>
      <c r="B172" s="289" t="s">
        <v>278</v>
      </c>
      <c r="C172" s="221" t="s">
        <v>279</v>
      </c>
      <c r="D172" s="110"/>
      <c r="E172" s="111">
        <f>SUM(E173:E175)</f>
        <v>0</v>
      </c>
      <c r="F172" s="112"/>
      <c r="G172" s="113">
        <f>SUM(G173:G176)</f>
        <v>0</v>
      </c>
      <c r="H172" s="416">
        <f>SUM(H173:H175)</f>
        <v>0</v>
      </c>
      <c r="I172" s="417"/>
      <c r="J172" s="113">
        <f>SUM(J173:J176)</f>
        <v>0</v>
      </c>
      <c r="K172" s="111">
        <f>SUM(K173:K175)</f>
        <v>0</v>
      </c>
      <c r="L172" s="112"/>
      <c r="M172" s="113">
        <f>SUM(M173:M176)</f>
        <v>0</v>
      </c>
      <c r="N172" s="111">
        <f>SUM(N173:N175)</f>
        <v>0</v>
      </c>
      <c r="O172" s="112"/>
      <c r="P172" s="113">
        <f>SUM(P173:P176)</f>
        <v>0</v>
      </c>
      <c r="Q172" s="111">
        <f>SUM(Q173:Q175)</f>
        <v>0</v>
      </c>
      <c r="R172" s="112"/>
      <c r="S172" s="113">
        <f>SUM(S173:S176)</f>
        <v>0</v>
      </c>
      <c r="T172" s="111">
        <f>SUM(T173:T175)</f>
        <v>0</v>
      </c>
      <c r="U172" s="112"/>
      <c r="V172" s="113">
        <f t="shared" ref="V172:X172" si="417">SUM(V173:V176)</f>
        <v>0</v>
      </c>
      <c r="W172" s="113">
        <f t="shared" si="417"/>
        <v>0</v>
      </c>
      <c r="X172" s="113">
        <f t="shared" si="417"/>
        <v>0</v>
      </c>
      <c r="Y172" s="113">
        <f t="shared" si="407"/>
        <v>0</v>
      </c>
      <c r="Z172" s="113" t="e">
        <f t="shared" si="408"/>
        <v>#DIV/0!</v>
      </c>
      <c r="AA172" s="113"/>
      <c r="AB172" s="117"/>
      <c r="AC172" s="117"/>
      <c r="AD172" s="117"/>
      <c r="AE172" s="117"/>
      <c r="AF172" s="117"/>
      <c r="AG172" s="117"/>
    </row>
    <row r="173" spans="1:33" ht="30" customHeight="1" x14ac:dyDescent="0.25">
      <c r="A173" s="118" t="s">
        <v>79</v>
      </c>
      <c r="B173" s="360" t="s">
        <v>280</v>
      </c>
      <c r="C173" s="345" t="s">
        <v>318</v>
      </c>
      <c r="D173" s="341" t="s">
        <v>142</v>
      </c>
      <c r="E173" s="342">
        <v>0</v>
      </c>
      <c r="F173" s="337"/>
      <c r="G173" s="338">
        <f t="shared" ref="G173:G175" si="418">E173*F173</f>
        <v>0</v>
      </c>
      <c r="H173" s="418">
        <v>0</v>
      </c>
      <c r="I173" s="419"/>
      <c r="J173" s="124">
        <f t="shared" ref="J173:J176" si="419">H173*I173</f>
        <v>0</v>
      </c>
      <c r="K173" s="122"/>
      <c r="L173" s="123"/>
      <c r="M173" s="124">
        <f t="shared" ref="M173:M176" si="420">K173*L173</f>
        <v>0</v>
      </c>
      <c r="N173" s="122"/>
      <c r="O173" s="123"/>
      <c r="P173" s="124">
        <f t="shared" ref="P173:P176" si="421">N173*O173</f>
        <v>0</v>
      </c>
      <c r="Q173" s="122"/>
      <c r="R173" s="123"/>
      <c r="S173" s="124">
        <f t="shared" ref="S173:S176" si="422">Q173*R173</f>
        <v>0</v>
      </c>
      <c r="T173" s="122"/>
      <c r="U173" s="123"/>
      <c r="V173" s="124">
        <f t="shared" ref="V173:V176" si="423">T173*U173</f>
        <v>0</v>
      </c>
      <c r="W173" s="125">
        <f t="shared" ref="W173:W176" si="424">G173+M173+S173</f>
        <v>0</v>
      </c>
      <c r="X173" s="126">
        <f t="shared" ref="X173:X176" si="425">J173+P173+V173</f>
        <v>0</v>
      </c>
      <c r="Y173" s="126">
        <f t="shared" si="407"/>
        <v>0</v>
      </c>
      <c r="Z173" s="127" t="e">
        <f t="shared" si="408"/>
        <v>#DIV/0!</v>
      </c>
      <c r="AA173" s="128"/>
      <c r="AB173" s="130"/>
      <c r="AC173" s="130"/>
      <c r="AD173" s="130"/>
      <c r="AE173" s="130"/>
      <c r="AF173" s="130"/>
      <c r="AG173" s="130"/>
    </row>
    <row r="174" spans="1:33" ht="30" customHeight="1" x14ac:dyDescent="0.25">
      <c r="A174" s="118" t="s">
        <v>79</v>
      </c>
      <c r="B174" s="119" t="s">
        <v>281</v>
      </c>
      <c r="C174" s="345" t="s">
        <v>319</v>
      </c>
      <c r="D174" s="341" t="s">
        <v>142</v>
      </c>
      <c r="E174" s="342">
        <v>0</v>
      </c>
      <c r="F174" s="337"/>
      <c r="G174" s="338">
        <f t="shared" si="418"/>
        <v>0</v>
      </c>
      <c r="H174" s="418">
        <v>0</v>
      </c>
      <c r="I174" s="419"/>
      <c r="J174" s="124">
        <f t="shared" si="419"/>
        <v>0</v>
      </c>
      <c r="K174" s="122"/>
      <c r="L174" s="123"/>
      <c r="M174" s="124">
        <f t="shared" si="420"/>
        <v>0</v>
      </c>
      <c r="N174" s="122"/>
      <c r="O174" s="123"/>
      <c r="P174" s="124">
        <f t="shared" si="421"/>
        <v>0</v>
      </c>
      <c r="Q174" s="122"/>
      <c r="R174" s="123"/>
      <c r="S174" s="124">
        <f t="shared" si="422"/>
        <v>0</v>
      </c>
      <c r="T174" s="122"/>
      <c r="U174" s="123"/>
      <c r="V174" s="124">
        <f t="shared" si="423"/>
        <v>0</v>
      </c>
      <c r="W174" s="125">
        <f t="shared" si="424"/>
        <v>0</v>
      </c>
      <c r="X174" s="126">
        <f t="shared" si="425"/>
        <v>0</v>
      </c>
      <c r="Y174" s="126">
        <f t="shared" si="407"/>
        <v>0</v>
      </c>
      <c r="Z174" s="127" t="e">
        <f t="shared" si="408"/>
        <v>#DIV/0!</v>
      </c>
      <c r="AA174" s="128"/>
      <c r="AB174" s="130"/>
      <c r="AC174" s="130"/>
      <c r="AD174" s="130"/>
      <c r="AE174" s="130"/>
      <c r="AF174" s="130"/>
      <c r="AG174" s="130"/>
    </row>
    <row r="175" spans="1:33" ht="30" customHeight="1" x14ac:dyDescent="0.25">
      <c r="A175" s="131" t="s">
        <v>79</v>
      </c>
      <c r="B175" s="132" t="s">
        <v>282</v>
      </c>
      <c r="C175" s="345" t="s">
        <v>320</v>
      </c>
      <c r="D175" s="335" t="s">
        <v>142</v>
      </c>
      <c r="E175" s="342">
        <v>0</v>
      </c>
      <c r="F175" s="339"/>
      <c r="G175" s="340">
        <f t="shared" si="418"/>
        <v>0</v>
      </c>
      <c r="H175" s="418">
        <v>0</v>
      </c>
      <c r="I175" s="423"/>
      <c r="J175" s="136">
        <f t="shared" si="419"/>
        <v>0</v>
      </c>
      <c r="K175" s="134"/>
      <c r="L175" s="135"/>
      <c r="M175" s="136">
        <f t="shared" si="420"/>
        <v>0</v>
      </c>
      <c r="N175" s="134"/>
      <c r="O175" s="135"/>
      <c r="P175" s="136">
        <f t="shared" si="421"/>
        <v>0</v>
      </c>
      <c r="Q175" s="134"/>
      <c r="R175" s="135"/>
      <c r="S175" s="136">
        <f t="shared" si="422"/>
        <v>0</v>
      </c>
      <c r="T175" s="134"/>
      <c r="U175" s="135"/>
      <c r="V175" s="136">
        <f t="shared" si="423"/>
        <v>0</v>
      </c>
      <c r="W175" s="137">
        <f t="shared" si="424"/>
        <v>0</v>
      </c>
      <c r="X175" s="126">
        <f t="shared" si="425"/>
        <v>0</v>
      </c>
      <c r="Y175" s="126">
        <f t="shared" si="407"/>
        <v>0</v>
      </c>
      <c r="Z175" s="127" t="e">
        <f t="shared" si="408"/>
        <v>#DIV/0!</v>
      </c>
      <c r="AA175" s="138"/>
      <c r="AB175" s="130"/>
      <c r="AC175" s="130"/>
      <c r="AD175" s="130"/>
      <c r="AE175" s="130"/>
      <c r="AF175" s="130"/>
      <c r="AG175" s="130"/>
    </row>
    <row r="176" spans="1:33" ht="30" customHeight="1" x14ac:dyDescent="0.25">
      <c r="A176" s="131" t="s">
        <v>79</v>
      </c>
      <c r="B176" s="132" t="s">
        <v>283</v>
      </c>
      <c r="C176" s="187" t="s">
        <v>284</v>
      </c>
      <c r="D176" s="147"/>
      <c r="E176" s="134"/>
      <c r="F176" s="135">
        <v>0.22</v>
      </c>
      <c r="G176" s="136">
        <f t="shared" ref="G176" si="426">E176*F176</f>
        <v>0</v>
      </c>
      <c r="H176" s="422"/>
      <c r="I176" s="423">
        <v>0.22</v>
      </c>
      <c r="J176" s="136">
        <f t="shared" si="419"/>
        <v>0</v>
      </c>
      <c r="K176" s="134"/>
      <c r="L176" s="135">
        <v>0.22</v>
      </c>
      <c r="M176" s="136">
        <f t="shared" si="420"/>
        <v>0</v>
      </c>
      <c r="N176" s="134"/>
      <c r="O176" s="135">
        <v>0.22</v>
      </c>
      <c r="P176" s="136">
        <f t="shared" si="421"/>
        <v>0</v>
      </c>
      <c r="Q176" s="134"/>
      <c r="R176" s="135">
        <v>0.22</v>
      </c>
      <c r="S176" s="136">
        <f t="shared" si="422"/>
        <v>0</v>
      </c>
      <c r="T176" s="134"/>
      <c r="U176" s="135">
        <v>0.22</v>
      </c>
      <c r="V176" s="136">
        <f t="shared" si="423"/>
        <v>0</v>
      </c>
      <c r="W176" s="137">
        <f t="shared" si="424"/>
        <v>0</v>
      </c>
      <c r="X176" s="126">
        <f t="shared" si="425"/>
        <v>0</v>
      </c>
      <c r="Y176" s="126">
        <f t="shared" si="407"/>
        <v>0</v>
      </c>
      <c r="Z176" s="127" t="e">
        <f t="shared" si="408"/>
        <v>#DIV/0!</v>
      </c>
      <c r="AA176" s="151"/>
      <c r="AB176" s="130"/>
      <c r="AC176" s="130"/>
      <c r="AD176" s="130"/>
      <c r="AE176" s="130"/>
      <c r="AF176" s="130"/>
      <c r="AG176" s="130"/>
    </row>
    <row r="177" spans="1:33" ht="30" customHeight="1" x14ac:dyDescent="0.25">
      <c r="A177" s="107" t="s">
        <v>76</v>
      </c>
      <c r="B177" s="154" t="s">
        <v>285</v>
      </c>
      <c r="C177" s="221" t="s">
        <v>286</v>
      </c>
      <c r="D177" s="140"/>
      <c r="E177" s="141">
        <f>SUM(E178:E180)</f>
        <v>0</v>
      </c>
      <c r="F177" s="142"/>
      <c r="G177" s="448">
        <f t="shared" ref="G177:H177" si="427">SUM(G178:G180)</f>
        <v>0</v>
      </c>
      <c r="H177" s="446">
        <f t="shared" si="427"/>
        <v>0</v>
      </c>
      <c r="I177" s="447"/>
      <c r="J177" s="143">
        <f t="shared" ref="J177:K177" si="428">SUM(J178:J180)</f>
        <v>0</v>
      </c>
      <c r="K177" s="141">
        <f t="shared" si="428"/>
        <v>0</v>
      </c>
      <c r="L177" s="142"/>
      <c r="M177" s="143">
        <f t="shared" ref="M177:N177" si="429">SUM(M178:M180)</f>
        <v>0</v>
      </c>
      <c r="N177" s="141">
        <f t="shared" si="429"/>
        <v>0</v>
      </c>
      <c r="O177" s="142"/>
      <c r="P177" s="143">
        <f t="shared" ref="P177:Q177" si="430">SUM(P178:P180)</f>
        <v>0</v>
      </c>
      <c r="Q177" s="141">
        <f t="shared" si="430"/>
        <v>0</v>
      </c>
      <c r="R177" s="142"/>
      <c r="S177" s="143">
        <f t="shared" ref="S177:T177" si="431">SUM(S178:S180)</f>
        <v>0</v>
      </c>
      <c r="T177" s="141">
        <f t="shared" si="431"/>
        <v>0</v>
      </c>
      <c r="U177" s="142"/>
      <c r="V177" s="143">
        <f t="shared" ref="V177:X177" si="432">SUM(V178:V180)</f>
        <v>0</v>
      </c>
      <c r="W177" s="143">
        <f t="shared" si="432"/>
        <v>0</v>
      </c>
      <c r="X177" s="143">
        <f t="shared" si="432"/>
        <v>0</v>
      </c>
      <c r="Y177" s="143">
        <f t="shared" si="407"/>
        <v>0</v>
      </c>
      <c r="Z177" s="143" t="e">
        <f t="shared" si="408"/>
        <v>#DIV/0!</v>
      </c>
      <c r="AA177" s="290"/>
      <c r="AB177" s="117"/>
      <c r="AC177" s="117"/>
      <c r="AD177" s="117"/>
      <c r="AE177" s="117"/>
      <c r="AF177" s="117"/>
      <c r="AG177" s="117"/>
    </row>
    <row r="178" spans="1:33" ht="30" customHeight="1" x14ac:dyDescent="0.25">
      <c r="A178" s="118" t="s">
        <v>79</v>
      </c>
      <c r="B178" s="119" t="s">
        <v>287</v>
      </c>
      <c r="C178" s="186" t="s">
        <v>288</v>
      </c>
      <c r="D178" s="121"/>
      <c r="E178" s="122"/>
      <c r="F178" s="123"/>
      <c r="G178" s="124">
        <f t="shared" ref="G178:G180" si="433">E178*F178</f>
        <v>0</v>
      </c>
      <c r="H178" s="418"/>
      <c r="I178" s="419"/>
      <c r="J178" s="124">
        <f t="shared" ref="J178:J180" si="434">H178*I178</f>
        <v>0</v>
      </c>
      <c r="K178" s="122"/>
      <c r="L178" s="123"/>
      <c r="M178" s="124">
        <f t="shared" ref="M178:M180" si="435">K178*L178</f>
        <v>0</v>
      </c>
      <c r="N178" s="122"/>
      <c r="O178" s="123"/>
      <c r="P178" s="124">
        <f t="shared" ref="P178:P180" si="436">N178*O178</f>
        <v>0</v>
      </c>
      <c r="Q178" s="122"/>
      <c r="R178" s="123"/>
      <c r="S178" s="124">
        <f t="shared" ref="S178:S180" si="437">Q178*R178</f>
        <v>0</v>
      </c>
      <c r="T178" s="122"/>
      <c r="U178" s="123"/>
      <c r="V178" s="124">
        <f t="shared" ref="V178:V180" si="438">T178*U178</f>
        <v>0</v>
      </c>
      <c r="W178" s="125">
        <f t="shared" ref="W178:W180" si="439">G178+M178+S178</f>
        <v>0</v>
      </c>
      <c r="X178" s="126">
        <f t="shared" ref="X178:X180" si="440">J178+P178+V178</f>
        <v>0</v>
      </c>
      <c r="Y178" s="126">
        <f t="shared" si="407"/>
        <v>0</v>
      </c>
      <c r="Z178" s="127" t="e">
        <f t="shared" si="408"/>
        <v>#DIV/0!</v>
      </c>
      <c r="AA178" s="278"/>
      <c r="AB178" s="130"/>
      <c r="AC178" s="130"/>
      <c r="AD178" s="130"/>
      <c r="AE178" s="130"/>
      <c r="AF178" s="130"/>
      <c r="AG178" s="130"/>
    </row>
    <row r="179" spans="1:33" ht="30" customHeight="1" x14ac:dyDescent="0.25">
      <c r="A179" s="118" t="s">
        <v>79</v>
      </c>
      <c r="B179" s="119" t="s">
        <v>289</v>
      </c>
      <c r="C179" s="186" t="s">
        <v>288</v>
      </c>
      <c r="D179" s="121"/>
      <c r="E179" s="122"/>
      <c r="F179" s="123"/>
      <c r="G179" s="124">
        <f t="shared" si="433"/>
        <v>0</v>
      </c>
      <c r="H179" s="418"/>
      <c r="I179" s="419"/>
      <c r="J179" s="124">
        <f t="shared" si="434"/>
        <v>0</v>
      </c>
      <c r="K179" s="122"/>
      <c r="L179" s="123"/>
      <c r="M179" s="124">
        <f t="shared" si="435"/>
        <v>0</v>
      </c>
      <c r="N179" s="122"/>
      <c r="O179" s="123"/>
      <c r="P179" s="124">
        <f t="shared" si="436"/>
        <v>0</v>
      </c>
      <c r="Q179" s="122"/>
      <c r="R179" s="123"/>
      <c r="S179" s="124">
        <f t="shared" si="437"/>
        <v>0</v>
      </c>
      <c r="T179" s="122"/>
      <c r="U179" s="123"/>
      <c r="V179" s="124">
        <f t="shared" si="438"/>
        <v>0</v>
      </c>
      <c r="W179" s="125">
        <f t="shared" si="439"/>
        <v>0</v>
      </c>
      <c r="X179" s="126">
        <f t="shared" si="440"/>
        <v>0</v>
      </c>
      <c r="Y179" s="126">
        <f t="shared" si="407"/>
        <v>0</v>
      </c>
      <c r="Z179" s="127" t="e">
        <f t="shared" si="408"/>
        <v>#DIV/0!</v>
      </c>
      <c r="AA179" s="278"/>
      <c r="AB179" s="130"/>
      <c r="AC179" s="130"/>
      <c r="AD179" s="130"/>
      <c r="AE179" s="130"/>
      <c r="AF179" s="130"/>
      <c r="AG179" s="130"/>
    </row>
    <row r="180" spans="1:33" ht="30" customHeight="1" thickBot="1" x14ac:dyDescent="0.3">
      <c r="A180" s="131" t="s">
        <v>79</v>
      </c>
      <c r="B180" s="132" t="s">
        <v>290</v>
      </c>
      <c r="C180" s="162" t="s">
        <v>288</v>
      </c>
      <c r="D180" s="133"/>
      <c r="E180" s="134"/>
      <c r="F180" s="135"/>
      <c r="G180" s="136">
        <f t="shared" si="433"/>
        <v>0</v>
      </c>
      <c r="H180" s="422"/>
      <c r="I180" s="423"/>
      <c r="J180" s="136">
        <f t="shared" si="434"/>
        <v>0</v>
      </c>
      <c r="K180" s="134"/>
      <c r="L180" s="135"/>
      <c r="M180" s="136">
        <f t="shared" si="435"/>
        <v>0</v>
      </c>
      <c r="N180" s="134"/>
      <c r="O180" s="135"/>
      <c r="P180" s="136">
        <f t="shared" si="436"/>
        <v>0</v>
      </c>
      <c r="Q180" s="134"/>
      <c r="R180" s="135"/>
      <c r="S180" s="136">
        <f t="shared" si="437"/>
        <v>0</v>
      </c>
      <c r="T180" s="134"/>
      <c r="U180" s="135"/>
      <c r="V180" s="136">
        <f t="shared" si="438"/>
        <v>0</v>
      </c>
      <c r="W180" s="137">
        <f t="shared" si="439"/>
        <v>0</v>
      </c>
      <c r="X180" s="126">
        <f t="shared" si="440"/>
        <v>0</v>
      </c>
      <c r="Y180" s="126">
        <f t="shared" si="407"/>
        <v>0</v>
      </c>
      <c r="Z180" s="127" t="e">
        <f t="shared" si="408"/>
        <v>#DIV/0!</v>
      </c>
      <c r="AA180" s="279"/>
      <c r="AB180" s="130"/>
      <c r="AC180" s="130"/>
      <c r="AD180" s="130"/>
      <c r="AE180" s="130"/>
      <c r="AF180" s="130"/>
      <c r="AG180" s="130"/>
    </row>
    <row r="181" spans="1:33" ht="38.450000000000003" customHeight="1" x14ac:dyDescent="0.25">
      <c r="A181" s="107" t="s">
        <v>76</v>
      </c>
      <c r="B181" s="154" t="s">
        <v>291</v>
      </c>
      <c r="C181" s="291" t="s">
        <v>267</v>
      </c>
      <c r="D181" s="140"/>
      <c r="E181" s="141">
        <f>SUM(E182:E188)</f>
        <v>8</v>
      </c>
      <c r="F181" s="142"/>
      <c r="G181" s="143">
        <f>SUM(G182:G193)</f>
        <v>36500</v>
      </c>
      <c r="H181" s="446">
        <f>H182+H183+H184+H185+H186+H187+H188+H189+H190+H191+H192</f>
        <v>4</v>
      </c>
      <c r="I181" s="447"/>
      <c r="J181" s="143">
        <f>J182+J183+J184+J185+J186+J187+J188+J189+J190+J191+J192+J193</f>
        <v>64500</v>
      </c>
      <c r="K181" s="141">
        <f>SUM(K182:K188)</f>
        <v>0</v>
      </c>
      <c r="L181" s="142"/>
      <c r="M181" s="143">
        <f>SUM(M182:M193)</f>
        <v>0</v>
      </c>
      <c r="N181" s="141">
        <f>SUM(N182:N188)</f>
        <v>0</v>
      </c>
      <c r="O181" s="142"/>
      <c r="P181" s="143">
        <f>SUM(P182:P193)</f>
        <v>0</v>
      </c>
      <c r="Q181" s="141">
        <f>SUM(Q182:Q188)</f>
        <v>0</v>
      </c>
      <c r="R181" s="142"/>
      <c r="S181" s="143">
        <f>SUM(S182:S193)</f>
        <v>0</v>
      </c>
      <c r="T181" s="141">
        <f>SUM(T182:T188)</f>
        <v>0</v>
      </c>
      <c r="U181" s="142"/>
      <c r="V181" s="143">
        <f>SUM(V182:V193)</f>
        <v>0</v>
      </c>
      <c r="W181" s="143">
        <f>SUM(W182:W193)</f>
        <v>36500</v>
      </c>
      <c r="X181" s="143">
        <f>SUM(X182:X193)</f>
        <v>64500</v>
      </c>
      <c r="Y181" s="143">
        <f t="shared" si="407"/>
        <v>-28000</v>
      </c>
      <c r="Z181" s="143">
        <f t="shared" si="408"/>
        <v>-0.76712328767123283</v>
      </c>
      <c r="AA181" s="116"/>
      <c r="AB181" s="117"/>
      <c r="AC181" s="117"/>
      <c r="AD181" s="117"/>
      <c r="AE181" s="117"/>
      <c r="AF181" s="117"/>
      <c r="AG181" s="117"/>
    </row>
    <row r="182" spans="1:33" ht="30" customHeight="1" x14ac:dyDescent="0.25">
      <c r="A182" s="118" t="s">
        <v>79</v>
      </c>
      <c r="B182" s="119" t="s">
        <v>292</v>
      </c>
      <c r="C182" s="372" t="s">
        <v>367</v>
      </c>
      <c r="D182" s="341"/>
      <c r="E182" s="342"/>
      <c r="F182" s="337"/>
      <c r="G182" s="338"/>
      <c r="H182" s="418"/>
      <c r="I182" s="419"/>
      <c r="J182" s="124"/>
      <c r="K182" s="122"/>
      <c r="L182" s="123"/>
      <c r="M182" s="124">
        <f t="shared" ref="M182:M188" si="441">K182*L182</f>
        <v>0</v>
      </c>
      <c r="N182" s="122"/>
      <c r="O182" s="123"/>
      <c r="P182" s="124">
        <f t="shared" ref="P182:P188" si="442">N182*O182</f>
        <v>0</v>
      </c>
      <c r="Q182" s="122"/>
      <c r="R182" s="123"/>
      <c r="S182" s="124">
        <f t="shared" ref="S182:S188" si="443">Q182*R182</f>
        <v>0</v>
      </c>
      <c r="T182" s="122"/>
      <c r="U182" s="123"/>
      <c r="V182" s="124">
        <f t="shared" ref="V182:V188" si="444">T182*U182</f>
        <v>0</v>
      </c>
      <c r="W182" s="125">
        <f t="shared" ref="W182:W189" si="445">G182+M182+S182</f>
        <v>0</v>
      </c>
      <c r="X182" s="126">
        <f t="shared" ref="X182:X189" si="446">J182+P182+V182</f>
        <v>0</v>
      </c>
      <c r="Y182" s="126">
        <f t="shared" si="407"/>
        <v>0</v>
      </c>
      <c r="Z182" s="127" t="e">
        <f t="shared" si="408"/>
        <v>#DIV/0!</v>
      </c>
      <c r="AA182" s="278"/>
      <c r="AB182" s="130"/>
      <c r="AC182" s="130"/>
      <c r="AD182" s="130"/>
      <c r="AE182" s="130"/>
      <c r="AF182" s="130"/>
      <c r="AG182" s="130"/>
    </row>
    <row r="183" spans="1:33" ht="30" customHeight="1" x14ac:dyDescent="0.25">
      <c r="A183" s="118" t="s">
        <v>79</v>
      </c>
      <c r="B183" s="119" t="s">
        <v>293</v>
      </c>
      <c r="C183" s="372" t="s">
        <v>368</v>
      </c>
      <c r="D183" s="341"/>
      <c r="E183" s="342">
        <v>1</v>
      </c>
      <c r="F183" s="337"/>
      <c r="G183" s="338">
        <f t="shared" ref="G183:G189" si="447">E183*F183</f>
        <v>0</v>
      </c>
      <c r="H183" s="418">
        <v>0</v>
      </c>
      <c r="I183" s="419"/>
      <c r="J183" s="124">
        <f t="shared" ref="J183:J189" si="448">H183*I183</f>
        <v>0</v>
      </c>
      <c r="K183" s="122"/>
      <c r="L183" s="123"/>
      <c r="M183" s="124">
        <f t="shared" si="441"/>
        <v>0</v>
      </c>
      <c r="N183" s="122"/>
      <c r="O183" s="123"/>
      <c r="P183" s="124">
        <f t="shared" si="442"/>
        <v>0</v>
      </c>
      <c r="Q183" s="122"/>
      <c r="R183" s="123"/>
      <c r="S183" s="124">
        <f t="shared" si="443"/>
        <v>0</v>
      </c>
      <c r="T183" s="122"/>
      <c r="U183" s="123"/>
      <c r="V183" s="124">
        <f t="shared" si="444"/>
        <v>0</v>
      </c>
      <c r="W183" s="137">
        <f t="shared" si="445"/>
        <v>0</v>
      </c>
      <c r="X183" s="126">
        <f t="shared" si="446"/>
        <v>0</v>
      </c>
      <c r="Y183" s="126">
        <f t="shared" si="407"/>
        <v>0</v>
      </c>
      <c r="Z183" s="127" t="e">
        <f t="shared" si="408"/>
        <v>#DIV/0!</v>
      </c>
      <c r="AA183" s="278"/>
      <c r="AB183" s="130"/>
      <c r="AC183" s="130"/>
      <c r="AD183" s="130"/>
      <c r="AE183" s="130"/>
      <c r="AF183" s="130"/>
      <c r="AG183" s="130"/>
    </row>
    <row r="184" spans="1:33" ht="30" customHeight="1" x14ac:dyDescent="0.25">
      <c r="A184" s="118" t="s">
        <v>79</v>
      </c>
      <c r="B184" s="119" t="s">
        <v>294</v>
      </c>
      <c r="C184" s="372" t="s">
        <v>369</v>
      </c>
      <c r="D184" s="341"/>
      <c r="E184" s="342">
        <v>1</v>
      </c>
      <c r="F184" s="337"/>
      <c r="G184" s="338">
        <f t="shared" si="447"/>
        <v>0</v>
      </c>
      <c r="H184" s="418">
        <v>0</v>
      </c>
      <c r="I184" s="419"/>
      <c r="J184" s="124">
        <f t="shared" si="448"/>
        <v>0</v>
      </c>
      <c r="K184" s="122"/>
      <c r="L184" s="123"/>
      <c r="M184" s="124">
        <f t="shared" si="441"/>
        <v>0</v>
      </c>
      <c r="N184" s="122"/>
      <c r="O184" s="123"/>
      <c r="P184" s="124">
        <f t="shared" si="442"/>
        <v>0</v>
      </c>
      <c r="Q184" s="122"/>
      <c r="R184" s="123"/>
      <c r="S184" s="124">
        <f t="shared" si="443"/>
        <v>0</v>
      </c>
      <c r="T184" s="122"/>
      <c r="U184" s="123"/>
      <c r="V184" s="124">
        <f t="shared" si="444"/>
        <v>0</v>
      </c>
      <c r="W184" s="137">
        <f t="shared" si="445"/>
        <v>0</v>
      </c>
      <c r="X184" s="126">
        <f t="shared" si="446"/>
        <v>0</v>
      </c>
      <c r="Y184" s="126">
        <f t="shared" si="407"/>
        <v>0</v>
      </c>
      <c r="Z184" s="127" t="e">
        <f t="shared" si="408"/>
        <v>#DIV/0!</v>
      </c>
      <c r="AA184" s="278"/>
      <c r="AB184" s="130"/>
      <c r="AC184" s="130"/>
      <c r="AD184" s="130"/>
      <c r="AE184" s="130"/>
      <c r="AF184" s="130"/>
      <c r="AG184" s="130"/>
    </row>
    <row r="185" spans="1:33" ht="30" customHeight="1" x14ac:dyDescent="0.25">
      <c r="A185" s="118" t="s">
        <v>79</v>
      </c>
      <c r="B185" s="119" t="s">
        <v>295</v>
      </c>
      <c r="C185" s="372" t="s">
        <v>370</v>
      </c>
      <c r="D185" s="341"/>
      <c r="E185" s="342">
        <v>1</v>
      </c>
      <c r="F185" s="337"/>
      <c r="G185" s="338">
        <f t="shared" si="447"/>
        <v>0</v>
      </c>
      <c r="H185" s="418">
        <v>0</v>
      </c>
      <c r="I185" s="419"/>
      <c r="J185" s="124">
        <f t="shared" si="448"/>
        <v>0</v>
      </c>
      <c r="K185" s="122"/>
      <c r="L185" s="123"/>
      <c r="M185" s="124">
        <f t="shared" si="441"/>
        <v>0</v>
      </c>
      <c r="N185" s="122"/>
      <c r="O185" s="123"/>
      <c r="P185" s="124">
        <f t="shared" si="442"/>
        <v>0</v>
      </c>
      <c r="Q185" s="122"/>
      <c r="R185" s="123"/>
      <c r="S185" s="124">
        <f t="shared" si="443"/>
        <v>0</v>
      </c>
      <c r="T185" s="122"/>
      <c r="U185" s="123"/>
      <c r="V185" s="124">
        <f t="shared" si="444"/>
        <v>0</v>
      </c>
      <c r="W185" s="137">
        <f t="shared" si="445"/>
        <v>0</v>
      </c>
      <c r="X185" s="126">
        <f t="shared" si="446"/>
        <v>0</v>
      </c>
      <c r="Y185" s="126">
        <f t="shared" si="407"/>
        <v>0</v>
      </c>
      <c r="Z185" s="127" t="e">
        <f t="shared" si="408"/>
        <v>#DIV/0!</v>
      </c>
      <c r="AA185" s="278"/>
      <c r="AB185" s="130"/>
      <c r="AC185" s="130"/>
      <c r="AD185" s="130"/>
      <c r="AE185" s="130"/>
      <c r="AF185" s="130"/>
      <c r="AG185" s="130"/>
    </row>
    <row r="186" spans="1:33" ht="62.25" customHeight="1" x14ac:dyDescent="0.25">
      <c r="A186" s="118" t="s">
        <v>79</v>
      </c>
      <c r="B186" s="119" t="s">
        <v>296</v>
      </c>
      <c r="C186" s="372" t="s">
        <v>371</v>
      </c>
      <c r="D186" s="364" t="s">
        <v>372</v>
      </c>
      <c r="E186" s="365">
        <v>2</v>
      </c>
      <c r="F186" s="366">
        <v>9000</v>
      </c>
      <c r="G186" s="354">
        <f t="shared" si="447"/>
        <v>18000</v>
      </c>
      <c r="H186" s="418">
        <v>2</v>
      </c>
      <c r="I186" s="464">
        <v>16000</v>
      </c>
      <c r="J186" s="408">
        <f t="shared" si="448"/>
        <v>32000</v>
      </c>
      <c r="K186" s="122"/>
      <c r="L186" s="123"/>
      <c r="M186" s="124">
        <f t="shared" si="441"/>
        <v>0</v>
      </c>
      <c r="N186" s="122"/>
      <c r="O186" s="123"/>
      <c r="P186" s="124">
        <f t="shared" si="442"/>
        <v>0</v>
      </c>
      <c r="Q186" s="122"/>
      <c r="R186" s="123"/>
      <c r="S186" s="124">
        <f t="shared" si="443"/>
        <v>0</v>
      </c>
      <c r="T186" s="122"/>
      <c r="U186" s="123"/>
      <c r="V186" s="124">
        <f t="shared" si="444"/>
        <v>0</v>
      </c>
      <c r="W186" s="137">
        <f t="shared" si="445"/>
        <v>18000</v>
      </c>
      <c r="X186" s="126">
        <f t="shared" si="446"/>
        <v>32000</v>
      </c>
      <c r="Y186" s="126">
        <f t="shared" si="407"/>
        <v>-14000</v>
      </c>
      <c r="Z186" s="127">
        <f t="shared" si="408"/>
        <v>-0.77777777777777779</v>
      </c>
      <c r="AA186" s="514" t="s">
        <v>386</v>
      </c>
      <c r="AB186" s="129"/>
      <c r="AC186" s="130"/>
      <c r="AD186" s="130"/>
      <c r="AE186" s="130"/>
      <c r="AF186" s="130"/>
      <c r="AG186" s="130"/>
    </row>
    <row r="187" spans="1:33" ht="51.75" customHeight="1" x14ac:dyDescent="0.25">
      <c r="A187" s="118" t="s">
        <v>79</v>
      </c>
      <c r="B187" s="119" t="s">
        <v>297</v>
      </c>
      <c r="C187" s="372" t="s">
        <v>373</v>
      </c>
      <c r="D187" s="364" t="s">
        <v>372</v>
      </c>
      <c r="E187" s="365">
        <v>2</v>
      </c>
      <c r="F187" s="366">
        <v>9250</v>
      </c>
      <c r="G187" s="354">
        <f t="shared" si="447"/>
        <v>18500</v>
      </c>
      <c r="H187" s="418">
        <v>2</v>
      </c>
      <c r="I187" s="464">
        <v>16250</v>
      </c>
      <c r="J187" s="408">
        <f t="shared" si="448"/>
        <v>32500</v>
      </c>
      <c r="K187" s="122"/>
      <c r="L187" s="123"/>
      <c r="M187" s="124">
        <f t="shared" si="441"/>
        <v>0</v>
      </c>
      <c r="N187" s="122"/>
      <c r="O187" s="123"/>
      <c r="P187" s="124">
        <f t="shared" si="442"/>
        <v>0</v>
      </c>
      <c r="Q187" s="122"/>
      <c r="R187" s="123"/>
      <c r="S187" s="124">
        <f t="shared" si="443"/>
        <v>0</v>
      </c>
      <c r="T187" s="122"/>
      <c r="U187" s="123"/>
      <c r="V187" s="124">
        <f t="shared" si="444"/>
        <v>0</v>
      </c>
      <c r="W187" s="137">
        <f t="shared" si="445"/>
        <v>18500</v>
      </c>
      <c r="X187" s="126">
        <f t="shared" si="446"/>
        <v>32500</v>
      </c>
      <c r="Y187" s="126">
        <f t="shared" si="407"/>
        <v>-14000</v>
      </c>
      <c r="Z187" s="127">
        <f t="shared" si="408"/>
        <v>-0.7567567567567568</v>
      </c>
      <c r="AA187" s="516"/>
      <c r="AB187" s="130"/>
      <c r="AC187" s="130"/>
      <c r="AD187" s="130"/>
      <c r="AE187" s="130"/>
      <c r="AF187" s="130"/>
      <c r="AG187" s="130"/>
    </row>
    <row r="188" spans="1:33" ht="30" customHeight="1" x14ac:dyDescent="0.25">
      <c r="A188" s="131" t="s">
        <v>79</v>
      </c>
      <c r="B188" s="132" t="s">
        <v>298</v>
      </c>
      <c r="C188" s="371" t="s">
        <v>374</v>
      </c>
      <c r="D188" s="351"/>
      <c r="E188" s="352">
        <v>1</v>
      </c>
      <c r="F188" s="353"/>
      <c r="G188" s="354">
        <f t="shared" si="447"/>
        <v>0</v>
      </c>
      <c r="H188" s="422">
        <v>0</v>
      </c>
      <c r="I188" s="423"/>
      <c r="J188" s="136">
        <f t="shared" si="448"/>
        <v>0</v>
      </c>
      <c r="K188" s="134"/>
      <c r="L188" s="135"/>
      <c r="M188" s="136">
        <f t="shared" si="441"/>
        <v>0</v>
      </c>
      <c r="N188" s="134"/>
      <c r="O188" s="135"/>
      <c r="P188" s="136">
        <f t="shared" si="442"/>
        <v>0</v>
      </c>
      <c r="Q188" s="134"/>
      <c r="R188" s="135"/>
      <c r="S188" s="136">
        <f t="shared" si="443"/>
        <v>0</v>
      </c>
      <c r="T188" s="134"/>
      <c r="U188" s="135"/>
      <c r="V188" s="136">
        <f t="shared" si="444"/>
        <v>0</v>
      </c>
      <c r="W188" s="137">
        <f t="shared" si="445"/>
        <v>0</v>
      </c>
      <c r="X188" s="126">
        <f t="shared" si="446"/>
        <v>0</v>
      </c>
      <c r="Y188" s="126">
        <f t="shared" si="407"/>
        <v>0</v>
      </c>
      <c r="Z188" s="127" t="e">
        <f t="shared" si="408"/>
        <v>#DIV/0!</v>
      </c>
      <c r="AA188" s="279"/>
      <c r="AB188" s="130"/>
      <c r="AC188" s="130"/>
      <c r="AD188" s="130"/>
      <c r="AE188" s="130"/>
      <c r="AF188" s="130"/>
      <c r="AG188" s="130"/>
    </row>
    <row r="189" spans="1:33" s="327" customFormat="1" ht="29.1" customHeight="1" thickBot="1" x14ac:dyDescent="0.3">
      <c r="A189" s="333" t="s">
        <v>79</v>
      </c>
      <c r="B189" s="334" t="s">
        <v>299</v>
      </c>
      <c r="C189" s="373" t="s">
        <v>375</v>
      </c>
      <c r="D189" s="351"/>
      <c r="E189" s="352">
        <v>1</v>
      </c>
      <c r="F189" s="353"/>
      <c r="G189" s="354">
        <f t="shared" si="447"/>
        <v>0</v>
      </c>
      <c r="H189" s="422">
        <v>0</v>
      </c>
      <c r="I189" s="423"/>
      <c r="J189" s="136">
        <f t="shared" si="448"/>
        <v>0</v>
      </c>
      <c r="K189" s="134"/>
      <c r="L189" s="135"/>
      <c r="M189" s="136"/>
      <c r="N189" s="134"/>
      <c r="O189" s="135"/>
      <c r="P189" s="136"/>
      <c r="Q189" s="134"/>
      <c r="R189" s="135"/>
      <c r="S189" s="136"/>
      <c r="T189" s="134"/>
      <c r="U189" s="135"/>
      <c r="V189" s="136"/>
      <c r="W189" s="137">
        <f t="shared" si="445"/>
        <v>0</v>
      </c>
      <c r="X189" s="126">
        <f t="shared" si="446"/>
        <v>0</v>
      </c>
      <c r="Y189" s="126">
        <f t="shared" si="407"/>
        <v>0</v>
      </c>
      <c r="Z189" s="127" t="e">
        <f t="shared" si="408"/>
        <v>#DIV/0!</v>
      </c>
      <c r="AA189" s="279"/>
      <c r="AB189" s="130"/>
      <c r="AC189" s="130"/>
      <c r="AD189" s="130"/>
      <c r="AE189" s="130"/>
      <c r="AF189" s="130"/>
      <c r="AG189" s="130"/>
    </row>
    <row r="190" spans="1:33" s="327" customFormat="1" ht="30" hidden="1" customHeight="1" thickBot="1" x14ac:dyDescent="0.3">
      <c r="A190" s="333"/>
      <c r="B190" s="334"/>
      <c r="C190" s="355"/>
      <c r="D190" s="351"/>
      <c r="E190" s="352"/>
      <c r="F190" s="353"/>
      <c r="G190" s="354"/>
      <c r="H190" s="422"/>
      <c r="I190" s="423"/>
      <c r="J190" s="136"/>
      <c r="K190" s="134"/>
      <c r="L190" s="135"/>
      <c r="M190" s="136"/>
      <c r="N190" s="134"/>
      <c r="O190" s="135"/>
      <c r="P190" s="136"/>
      <c r="Q190" s="134"/>
      <c r="R190" s="135"/>
      <c r="S190" s="136"/>
      <c r="T190" s="134"/>
      <c r="U190" s="135"/>
      <c r="V190" s="136"/>
      <c r="W190" s="137"/>
      <c r="X190" s="126"/>
      <c r="Y190" s="126"/>
      <c r="Z190" s="127"/>
      <c r="AA190" s="279"/>
      <c r="AB190" s="130"/>
      <c r="AC190" s="130"/>
      <c r="AD190" s="130"/>
      <c r="AE190" s="130"/>
      <c r="AF190" s="130"/>
      <c r="AG190" s="130"/>
    </row>
    <row r="191" spans="1:33" s="327" customFormat="1" ht="30" hidden="1" customHeight="1" thickBot="1" x14ac:dyDescent="0.3">
      <c r="A191" s="333"/>
      <c r="B191" s="334"/>
      <c r="C191" s="355"/>
      <c r="D191" s="356"/>
      <c r="E191" s="357"/>
      <c r="F191" s="358"/>
      <c r="G191" s="359"/>
      <c r="H191" s="422"/>
      <c r="I191" s="423"/>
      <c r="J191" s="136"/>
      <c r="K191" s="134"/>
      <c r="L191" s="135"/>
      <c r="M191" s="136"/>
      <c r="N191" s="134"/>
      <c r="O191" s="135"/>
      <c r="P191" s="136"/>
      <c r="Q191" s="134"/>
      <c r="R191" s="135"/>
      <c r="S191" s="136"/>
      <c r="T191" s="134"/>
      <c r="U191" s="135"/>
      <c r="V191" s="136"/>
      <c r="W191" s="137"/>
      <c r="X191" s="126"/>
      <c r="Y191" s="126"/>
      <c r="Z191" s="127"/>
      <c r="AA191" s="279"/>
      <c r="AB191" s="130"/>
      <c r="AC191" s="130"/>
      <c r="AD191" s="130"/>
      <c r="AE191" s="130"/>
      <c r="AF191" s="130"/>
      <c r="AG191" s="130"/>
    </row>
    <row r="192" spans="1:33" s="327" customFormat="1" ht="30" hidden="1" customHeight="1" thickBot="1" x14ac:dyDescent="0.3">
      <c r="A192" s="333"/>
      <c r="B192" s="334"/>
      <c r="C192" s="355"/>
      <c r="D192" s="356"/>
      <c r="E192" s="357"/>
      <c r="F192" s="358"/>
      <c r="G192" s="359"/>
      <c r="H192" s="422"/>
      <c r="I192" s="423"/>
      <c r="J192" s="136"/>
      <c r="K192" s="134"/>
      <c r="L192" s="135"/>
      <c r="M192" s="136"/>
      <c r="N192" s="134"/>
      <c r="O192" s="135"/>
      <c r="P192" s="136"/>
      <c r="Q192" s="134"/>
      <c r="R192" s="135"/>
      <c r="S192" s="136"/>
      <c r="T192" s="134"/>
      <c r="U192" s="135"/>
      <c r="V192" s="136"/>
      <c r="W192" s="137"/>
      <c r="X192" s="126"/>
      <c r="Y192" s="126"/>
      <c r="Z192" s="127"/>
      <c r="AA192" s="279"/>
      <c r="AB192" s="130"/>
      <c r="AC192" s="130"/>
      <c r="AD192" s="130"/>
      <c r="AE192" s="130"/>
      <c r="AF192" s="130"/>
      <c r="AG192" s="130"/>
    </row>
    <row r="193" spans="1:33" ht="30" hidden="1" customHeight="1" thickBot="1" x14ac:dyDescent="0.3">
      <c r="A193" s="131"/>
      <c r="B193" s="350"/>
      <c r="C193" s="187"/>
      <c r="D193" s="147"/>
      <c r="E193" s="134"/>
      <c r="F193" s="135"/>
      <c r="G193" s="136"/>
      <c r="H193" s="422"/>
      <c r="I193" s="423"/>
      <c r="J193" s="136"/>
      <c r="K193" s="134"/>
      <c r="L193" s="135"/>
      <c r="M193" s="136"/>
      <c r="N193" s="134"/>
      <c r="O193" s="135"/>
      <c r="P193" s="136"/>
      <c r="Q193" s="134"/>
      <c r="R193" s="135"/>
      <c r="S193" s="136"/>
      <c r="T193" s="134"/>
      <c r="U193" s="135"/>
      <c r="V193" s="136"/>
      <c r="W193" s="137"/>
      <c r="X193" s="126"/>
      <c r="Y193" s="126"/>
      <c r="Z193" s="127"/>
      <c r="AA193" s="151"/>
      <c r="AB193" s="7"/>
      <c r="AC193" s="7"/>
      <c r="AD193" s="7"/>
      <c r="AE193" s="7"/>
      <c r="AF193" s="7"/>
      <c r="AG193" s="7"/>
    </row>
    <row r="194" spans="1:33" ht="30" customHeight="1" thickBot="1" x14ac:dyDescent="0.3">
      <c r="A194" s="292" t="s">
        <v>300</v>
      </c>
      <c r="B194" s="293"/>
      <c r="C194" s="294"/>
      <c r="D194" s="295"/>
      <c r="E194" s="172">
        <f>E181+E177+E172+E167</f>
        <v>8</v>
      </c>
      <c r="F194" s="188"/>
      <c r="G194" s="296">
        <f>G181+G177+G172+G167</f>
        <v>36500</v>
      </c>
      <c r="H194" s="452">
        <f>H181+H177+H172+H167</f>
        <v>4</v>
      </c>
      <c r="I194" s="453"/>
      <c r="J194" s="296">
        <f>J181+J177+J172+J167</f>
        <v>64500</v>
      </c>
      <c r="K194" s="172">
        <f>K181+K177+K172+K167</f>
        <v>1</v>
      </c>
      <c r="L194" s="188"/>
      <c r="M194" s="296">
        <f>M181+M177+M172+M167</f>
        <v>15000</v>
      </c>
      <c r="N194" s="172">
        <f>N181+N177+N172+N167</f>
        <v>1</v>
      </c>
      <c r="O194" s="188"/>
      <c r="P194" s="296">
        <f>P181+P177+P172+P167</f>
        <v>23076</v>
      </c>
      <c r="Q194" s="172">
        <f>Q181+Q177+Q172+Q167</f>
        <v>0</v>
      </c>
      <c r="R194" s="188"/>
      <c r="S194" s="296">
        <f>S181+S177+S172+S167</f>
        <v>0</v>
      </c>
      <c r="T194" s="172">
        <f>T181+T177+T172+T167</f>
        <v>0</v>
      </c>
      <c r="U194" s="188"/>
      <c r="V194" s="296">
        <f>V181+V177+V172+V167</f>
        <v>0</v>
      </c>
      <c r="W194" s="224">
        <f>W181+W167+W177+W172</f>
        <v>51500</v>
      </c>
      <c r="X194" s="224">
        <f>X181+X167+X177+X172</f>
        <v>87576</v>
      </c>
      <c r="Y194" s="224">
        <f t="shared" si="407"/>
        <v>-36076</v>
      </c>
      <c r="Z194" s="224">
        <f t="shared" si="408"/>
        <v>-0.70050485436893206</v>
      </c>
      <c r="AA194" s="225"/>
      <c r="AB194" s="7"/>
      <c r="AC194" s="7"/>
      <c r="AD194" s="7"/>
      <c r="AE194" s="7"/>
      <c r="AF194" s="7"/>
      <c r="AG194" s="7"/>
    </row>
    <row r="195" spans="1:33" ht="30" customHeight="1" thickBot="1" x14ac:dyDescent="0.3">
      <c r="A195" s="297" t="s">
        <v>301</v>
      </c>
      <c r="B195" s="298"/>
      <c r="C195" s="299"/>
      <c r="D195" s="300"/>
      <c r="E195" s="301"/>
      <c r="F195" s="302"/>
      <c r="G195" s="303">
        <f>G42+G60+G69+G91+G105+G119+G132+G140+G148+G155+G159+G165+G194</f>
        <v>769188.26</v>
      </c>
      <c r="H195" s="450"/>
      <c r="I195" s="451"/>
      <c r="J195" s="303">
        <f>J42+J60+J69+J91+J105+J119+J132+J140+J148+J155+J159+J165+J194</f>
        <v>752519.41999999993</v>
      </c>
      <c r="K195" s="301"/>
      <c r="L195" s="302"/>
      <c r="M195" s="303">
        <f>M42+M60+M69+M91+M105+M119+M132+M140+M148+M155+M159+M165+M194</f>
        <v>15000</v>
      </c>
      <c r="N195" s="301"/>
      <c r="O195" s="302"/>
      <c r="P195" s="303">
        <f>P42+P60+P69+P91+P105+P119+P132+P140+P148+P155+P159+P165+P194</f>
        <v>23076</v>
      </c>
      <c r="Q195" s="301"/>
      <c r="R195" s="302"/>
      <c r="S195" s="303">
        <f>S42+S60+S69+S91+S105+S119+S132+S140+S148+S155+S159+S165+S194</f>
        <v>0</v>
      </c>
      <c r="T195" s="301"/>
      <c r="U195" s="302"/>
      <c r="V195" s="303">
        <f>V42+V60+V69+V91+V105+V119+V132+V140+V148+V155+V159+V165+V194</f>
        <v>0</v>
      </c>
      <c r="W195" s="303">
        <f>W42+W60+W69+W91+W105+W119+W132+W140+W148+W155+W159+W165+W194</f>
        <v>784188.26</v>
      </c>
      <c r="X195" s="303">
        <f>X42+X60+X69+X91+X105+X119+X132+X140+X148+X155+X159+X165+X194</f>
        <v>775595.41999999993</v>
      </c>
      <c r="Y195" s="303">
        <f>Y42+Y60+Y69+Y91+Y105+Y119+Y132+Y140+Y148+Y155+Y159+Y165+Y194</f>
        <v>8592.8399999999965</v>
      </c>
      <c r="Z195" s="304">
        <f t="shared" si="408"/>
        <v>1.0957623874654788E-2</v>
      </c>
      <c r="AA195" s="305"/>
      <c r="AB195" s="7"/>
      <c r="AC195" s="7"/>
      <c r="AD195" s="7"/>
      <c r="AE195" s="7"/>
      <c r="AF195" s="7"/>
      <c r="AG195" s="7"/>
    </row>
    <row r="196" spans="1:33" ht="15" customHeight="1" x14ac:dyDescent="0.25">
      <c r="A196" s="519"/>
      <c r="B196" s="487"/>
      <c r="C196" s="487"/>
      <c r="D196" s="73"/>
      <c r="E196" s="79"/>
      <c r="F196" s="79"/>
      <c r="G196" s="79"/>
      <c r="H196" s="413"/>
      <c r="I196" s="413"/>
      <c r="J196" s="79"/>
      <c r="K196" s="79"/>
      <c r="L196" s="79"/>
      <c r="M196" s="79"/>
      <c r="N196" s="79"/>
      <c r="O196" s="79"/>
      <c r="P196" s="79"/>
      <c r="Q196" s="79"/>
      <c r="R196" s="79"/>
      <c r="S196" s="79"/>
      <c r="T196" s="79"/>
      <c r="U196" s="79"/>
      <c r="V196" s="79"/>
      <c r="W196" s="306"/>
      <c r="X196" s="306"/>
      <c r="Y196" s="306"/>
      <c r="Z196" s="306"/>
      <c r="AA196" s="82"/>
      <c r="AB196" s="7"/>
      <c r="AC196" s="7"/>
      <c r="AD196" s="7"/>
      <c r="AE196" s="7"/>
      <c r="AF196" s="7"/>
      <c r="AG196" s="7"/>
    </row>
    <row r="197" spans="1:33" ht="30" customHeight="1" x14ac:dyDescent="0.25">
      <c r="A197" s="520" t="s">
        <v>302</v>
      </c>
      <c r="B197" s="481"/>
      <c r="C197" s="481"/>
      <c r="D197" s="307"/>
      <c r="E197" s="301"/>
      <c r="F197" s="302"/>
      <c r="G197" s="308">
        <f>Фінансування!C27-'Кошторис  витрат'!G195</f>
        <v>0</v>
      </c>
      <c r="H197" s="450"/>
      <c r="I197" s="451"/>
      <c r="J197" s="308">
        <f>Фінансування!C28-'Кошторис  витрат'!J195</f>
        <v>0</v>
      </c>
      <c r="K197" s="301"/>
      <c r="L197" s="302"/>
      <c r="M197" s="308">
        <f>Фінансування!J27-'Кошторис  витрат'!M195</f>
        <v>0</v>
      </c>
      <c r="N197" s="301"/>
      <c r="O197" s="302"/>
      <c r="P197" s="308">
        <f>Фінансування!J28-'Кошторис  витрат'!P195</f>
        <v>0</v>
      </c>
      <c r="Q197" s="301"/>
      <c r="R197" s="302"/>
      <c r="S197" s="308">
        <f>Фінансування!L27-'Кошторис  витрат'!S195</f>
        <v>0</v>
      </c>
      <c r="T197" s="301"/>
      <c r="U197" s="302"/>
      <c r="V197" s="308">
        <f>Фінансування!L28-'Кошторис  витрат'!V195</f>
        <v>0</v>
      </c>
      <c r="W197" s="309">
        <f>Фінансування!N27-'Кошторис  витрат'!W195</f>
        <v>0</v>
      </c>
      <c r="X197" s="309">
        <f>Фінансування!N28-'Кошторис  витрат'!X195</f>
        <v>0</v>
      </c>
      <c r="Y197" s="309"/>
      <c r="Z197" s="309"/>
      <c r="AA197" s="310"/>
      <c r="AB197" s="7"/>
      <c r="AC197" s="7"/>
      <c r="AD197" s="7"/>
      <c r="AE197" s="7"/>
      <c r="AF197" s="7"/>
      <c r="AG197" s="7"/>
    </row>
    <row r="198" spans="1:33" ht="15.75" customHeight="1" x14ac:dyDescent="0.25">
      <c r="A198" s="1"/>
      <c r="B198" s="311"/>
      <c r="C198" s="2"/>
      <c r="D198" s="312"/>
      <c r="E198" s="70"/>
      <c r="F198" s="70"/>
      <c r="G198" s="70"/>
      <c r="H198" s="410"/>
      <c r="I198" s="41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71"/>
      <c r="X198" s="71"/>
      <c r="Y198" s="71"/>
      <c r="Z198" s="71"/>
      <c r="AA198" s="2"/>
      <c r="AB198" s="1"/>
      <c r="AC198" s="1"/>
      <c r="AD198" s="1"/>
      <c r="AE198" s="1"/>
      <c r="AF198" s="1"/>
      <c r="AG198" s="1"/>
    </row>
    <row r="199" spans="1:33" ht="15.75" customHeight="1" x14ac:dyDescent="0.25">
      <c r="A199" s="1"/>
      <c r="B199" s="311"/>
      <c r="C199" s="2"/>
      <c r="D199" s="312"/>
      <c r="E199" s="70"/>
      <c r="F199" s="70"/>
      <c r="G199" s="70"/>
      <c r="H199" s="410"/>
      <c r="I199" s="41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71"/>
      <c r="X199" s="71"/>
      <c r="Y199" s="71"/>
      <c r="Z199" s="71"/>
      <c r="AA199" s="2"/>
      <c r="AB199" s="1"/>
      <c r="AC199" s="1"/>
      <c r="AD199" s="1"/>
      <c r="AE199" s="1"/>
      <c r="AF199" s="1"/>
      <c r="AG199" s="1"/>
    </row>
    <row r="200" spans="1:33" ht="15.75" customHeight="1" x14ac:dyDescent="0.25">
      <c r="A200" s="1"/>
      <c r="B200" s="311"/>
      <c r="C200" s="2"/>
      <c r="D200" s="312"/>
      <c r="E200" s="70"/>
      <c r="F200" s="70"/>
      <c r="G200" s="70"/>
      <c r="H200" s="410"/>
      <c r="I200" s="41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71"/>
      <c r="X200" s="71"/>
      <c r="Y200" s="71"/>
      <c r="Z200" s="71"/>
      <c r="AA200" s="2"/>
      <c r="AB200" s="1"/>
      <c r="AC200" s="1"/>
      <c r="AD200" s="1"/>
      <c r="AE200" s="1"/>
      <c r="AF200" s="1"/>
      <c r="AG200" s="1"/>
    </row>
    <row r="201" spans="1:33" ht="15.75" customHeight="1" x14ac:dyDescent="0.25">
      <c r="A201" s="517" t="s">
        <v>378</v>
      </c>
      <c r="B201" s="517"/>
      <c r="C201" s="517"/>
      <c r="D201" s="312"/>
      <c r="E201" s="313"/>
      <c r="F201" s="313"/>
      <c r="G201" s="70"/>
      <c r="H201" s="518" t="s">
        <v>379</v>
      </c>
      <c r="I201" s="518"/>
      <c r="J201" s="518"/>
      <c r="K201" s="314"/>
      <c r="L201" s="2"/>
      <c r="M201" s="70"/>
      <c r="N201" s="314"/>
      <c r="O201" s="2"/>
      <c r="P201" s="70"/>
      <c r="Q201" s="70"/>
      <c r="R201" s="70"/>
      <c r="S201" s="70"/>
      <c r="T201" s="70"/>
      <c r="U201" s="70"/>
      <c r="V201" s="70"/>
      <c r="W201" s="71"/>
      <c r="X201" s="71"/>
      <c r="Y201" s="71"/>
      <c r="Z201" s="71"/>
      <c r="AA201" s="2"/>
      <c r="AB201" s="1"/>
      <c r="AC201" s="2"/>
      <c r="AD201" s="1"/>
      <c r="AE201" s="1"/>
      <c r="AF201" s="1"/>
      <c r="AG201" s="1"/>
    </row>
    <row r="202" spans="1:33" ht="15.75" customHeight="1" x14ac:dyDescent="0.25">
      <c r="A202" s="315"/>
      <c r="B202" s="316"/>
      <c r="C202" s="317" t="s">
        <v>303</v>
      </c>
      <c r="D202" s="318"/>
      <c r="E202" s="319" t="s">
        <v>304</v>
      </c>
      <c r="F202" s="319"/>
      <c r="G202" s="320"/>
      <c r="H202" s="437"/>
      <c r="I202" s="438" t="s">
        <v>305</v>
      </c>
      <c r="J202" s="320"/>
      <c r="K202" s="321"/>
      <c r="L202" s="322"/>
      <c r="M202" s="320"/>
      <c r="N202" s="321"/>
      <c r="O202" s="322"/>
      <c r="P202" s="320"/>
      <c r="Q202" s="320"/>
      <c r="R202" s="320"/>
      <c r="S202" s="320"/>
      <c r="T202" s="320"/>
      <c r="U202" s="320"/>
      <c r="V202" s="320"/>
      <c r="W202" s="323"/>
      <c r="X202" s="323"/>
      <c r="Y202" s="323"/>
      <c r="Z202" s="323"/>
      <c r="AA202" s="324"/>
      <c r="AB202" s="325"/>
      <c r="AC202" s="324"/>
      <c r="AD202" s="325"/>
      <c r="AE202" s="325"/>
      <c r="AF202" s="325"/>
      <c r="AG202" s="325"/>
    </row>
    <row r="203" spans="1:33" ht="15.75" customHeight="1" x14ac:dyDescent="0.25">
      <c r="A203" s="1"/>
      <c r="B203" s="311"/>
      <c r="C203" s="2"/>
      <c r="D203" s="312"/>
      <c r="E203" s="70"/>
      <c r="F203" s="70"/>
      <c r="G203" s="70"/>
      <c r="H203" s="410"/>
      <c r="I203" s="41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71"/>
      <c r="X203" s="71"/>
      <c r="Y203" s="71"/>
      <c r="Z203" s="71"/>
      <c r="AA203" s="2"/>
      <c r="AB203" s="1"/>
      <c r="AC203" s="1"/>
      <c r="AD203" s="1"/>
      <c r="AE203" s="1"/>
      <c r="AF203" s="1"/>
      <c r="AG203" s="1"/>
    </row>
    <row r="204" spans="1:33" ht="15.75" customHeight="1" x14ac:dyDescent="0.25">
      <c r="A204" s="1"/>
      <c r="B204" s="311"/>
      <c r="C204" s="2"/>
      <c r="D204" s="312"/>
      <c r="E204" s="70"/>
      <c r="F204" s="70"/>
      <c r="G204" s="70"/>
      <c r="H204" s="410"/>
      <c r="I204" s="41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71"/>
      <c r="X204" s="71"/>
      <c r="Y204" s="71"/>
      <c r="Z204" s="71"/>
      <c r="AA204" s="2"/>
      <c r="AB204" s="1"/>
      <c r="AC204" s="1"/>
      <c r="AD204" s="1"/>
      <c r="AE204" s="1"/>
      <c r="AF204" s="1"/>
      <c r="AG204" s="1"/>
    </row>
    <row r="205" spans="1:33" ht="15.75" customHeight="1" x14ac:dyDescent="0.25">
      <c r="A205" s="1"/>
      <c r="B205" s="311"/>
      <c r="C205" s="2"/>
      <c r="D205" s="312"/>
      <c r="E205" s="70"/>
      <c r="F205" s="70"/>
      <c r="G205" s="70"/>
      <c r="H205" s="410"/>
      <c r="I205" s="41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71"/>
      <c r="X205" s="71"/>
      <c r="Y205" s="71"/>
      <c r="Z205" s="71"/>
      <c r="AA205" s="2"/>
      <c r="AB205" s="1"/>
      <c r="AC205" s="1"/>
      <c r="AD205" s="1"/>
      <c r="AE205" s="1"/>
      <c r="AF205" s="1"/>
      <c r="AG205" s="1"/>
    </row>
    <row r="206" spans="1:33" ht="15.75" customHeight="1" x14ac:dyDescent="0.25">
      <c r="A206" s="1"/>
      <c r="B206" s="311"/>
      <c r="C206" s="2"/>
      <c r="D206" s="312"/>
      <c r="E206" s="70"/>
      <c r="F206" s="70"/>
      <c r="G206" s="70"/>
      <c r="H206" s="410"/>
      <c r="I206" s="41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326"/>
      <c r="X206" s="326"/>
      <c r="Y206" s="326"/>
      <c r="Z206" s="326"/>
      <c r="AA206" s="2"/>
      <c r="AB206" s="1"/>
      <c r="AC206" s="1"/>
      <c r="AD206" s="1"/>
      <c r="AE206" s="1"/>
      <c r="AF206" s="1"/>
      <c r="AG206" s="1"/>
    </row>
    <row r="207" spans="1:33" ht="15.75" customHeight="1" x14ac:dyDescent="0.25">
      <c r="A207" s="1"/>
      <c r="B207" s="311"/>
      <c r="C207" s="2"/>
      <c r="D207" s="312"/>
      <c r="E207" s="70"/>
      <c r="F207" s="70"/>
      <c r="G207" s="70"/>
      <c r="H207" s="410"/>
      <c r="I207" s="41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326"/>
      <c r="X207" s="326"/>
      <c r="Y207" s="326"/>
      <c r="Z207" s="326"/>
      <c r="AA207" s="2"/>
      <c r="AB207" s="1"/>
      <c r="AC207" s="1"/>
      <c r="AD207" s="1"/>
      <c r="AE207" s="1"/>
      <c r="AF207" s="1"/>
      <c r="AG207" s="1"/>
    </row>
    <row r="208" spans="1:33" ht="15.75" customHeight="1" x14ac:dyDescent="0.25">
      <c r="A208" s="1"/>
      <c r="B208" s="311"/>
      <c r="C208" s="2"/>
      <c r="D208" s="312"/>
      <c r="E208" s="70"/>
      <c r="F208" s="70"/>
      <c r="G208" s="70"/>
      <c r="H208" s="410"/>
      <c r="I208" s="41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326"/>
      <c r="X208" s="326"/>
      <c r="Y208" s="326"/>
      <c r="Z208" s="326"/>
      <c r="AA208" s="2"/>
      <c r="AB208" s="1"/>
      <c r="AC208" s="1"/>
      <c r="AD208" s="1"/>
      <c r="AE208" s="1"/>
      <c r="AF208" s="1"/>
      <c r="AG208" s="1"/>
    </row>
    <row r="209" spans="1:33" ht="15.75" customHeight="1" x14ac:dyDescent="0.25">
      <c r="A209" s="1"/>
      <c r="B209" s="311"/>
      <c r="C209" s="2"/>
      <c r="D209" s="312"/>
      <c r="E209" s="70"/>
      <c r="F209" s="70"/>
      <c r="G209" s="70"/>
      <c r="H209" s="410"/>
      <c r="I209" s="41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326"/>
      <c r="X209" s="326"/>
      <c r="Y209" s="326"/>
      <c r="Z209" s="326"/>
      <c r="AA209" s="2"/>
      <c r="AB209" s="1"/>
      <c r="AC209" s="1"/>
      <c r="AD209" s="1"/>
      <c r="AE209" s="1"/>
      <c r="AF209" s="1"/>
      <c r="AG209" s="1"/>
    </row>
    <row r="210" spans="1:33" ht="15.75" customHeight="1" x14ac:dyDescent="0.25">
      <c r="A210" s="1"/>
      <c r="B210" s="311"/>
      <c r="C210" s="2"/>
      <c r="D210" s="312"/>
      <c r="E210" s="70"/>
      <c r="F210" s="70"/>
      <c r="G210" s="70"/>
      <c r="H210" s="410"/>
      <c r="I210" s="41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326"/>
      <c r="X210" s="326"/>
      <c r="Y210" s="326"/>
      <c r="Z210" s="326"/>
      <c r="AA210" s="2"/>
      <c r="AB210" s="1"/>
      <c r="AC210" s="1"/>
      <c r="AD210" s="1"/>
      <c r="AE210" s="1"/>
      <c r="AF210" s="1"/>
      <c r="AG210" s="1"/>
    </row>
    <row r="211" spans="1:33" ht="15.75" customHeight="1" x14ac:dyDescent="0.25">
      <c r="A211" s="1"/>
      <c r="B211" s="311"/>
      <c r="C211" s="2"/>
      <c r="D211" s="312"/>
      <c r="E211" s="70"/>
      <c r="F211" s="70"/>
      <c r="G211" s="70"/>
      <c r="H211" s="410"/>
      <c r="I211" s="41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326"/>
      <c r="X211" s="326"/>
      <c r="Y211" s="326"/>
      <c r="Z211" s="326"/>
      <c r="AA211" s="2"/>
      <c r="AB211" s="1"/>
      <c r="AC211" s="1"/>
      <c r="AD211" s="1"/>
      <c r="AE211" s="1"/>
      <c r="AF211" s="1"/>
      <c r="AG211" s="1"/>
    </row>
    <row r="212" spans="1:33" ht="15.75" customHeight="1" x14ac:dyDescent="0.25">
      <c r="A212" s="1"/>
      <c r="B212" s="311"/>
      <c r="C212" s="2"/>
      <c r="D212" s="312"/>
      <c r="E212" s="70"/>
      <c r="F212" s="70"/>
      <c r="G212" s="70"/>
      <c r="H212" s="410"/>
      <c r="I212" s="41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326"/>
      <c r="X212" s="326"/>
      <c r="Y212" s="326"/>
      <c r="Z212" s="326"/>
      <c r="AA212" s="2"/>
      <c r="AB212" s="1"/>
      <c r="AC212" s="1"/>
      <c r="AD212" s="1"/>
      <c r="AE212" s="1"/>
      <c r="AF212" s="1"/>
      <c r="AG212" s="1"/>
    </row>
    <row r="213" spans="1:33" ht="15.75" customHeight="1" x14ac:dyDescent="0.25">
      <c r="A213" s="1"/>
      <c r="B213" s="311"/>
      <c r="C213" s="2"/>
      <c r="D213" s="312"/>
      <c r="E213" s="70"/>
      <c r="F213" s="70"/>
      <c r="G213" s="70"/>
      <c r="H213" s="410"/>
      <c r="I213" s="41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326"/>
      <c r="X213" s="326"/>
      <c r="Y213" s="326"/>
      <c r="Z213" s="326"/>
      <c r="AA213" s="2"/>
      <c r="AB213" s="1"/>
      <c r="AC213" s="1"/>
      <c r="AD213" s="1"/>
      <c r="AE213" s="1"/>
      <c r="AF213" s="1"/>
      <c r="AG213" s="1"/>
    </row>
    <row r="214" spans="1:33" ht="15.75" customHeight="1" x14ac:dyDescent="0.25">
      <c r="A214" s="1"/>
      <c r="B214" s="311"/>
      <c r="C214" s="2"/>
      <c r="D214" s="312"/>
      <c r="E214" s="70"/>
      <c r="F214" s="70"/>
      <c r="G214" s="70"/>
      <c r="H214" s="410"/>
      <c r="I214" s="41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326"/>
      <c r="X214" s="326"/>
      <c r="Y214" s="326"/>
      <c r="Z214" s="326"/>
      <c r="AA214" s="2"/>
      <c r="AB214" s="1"/>
      <c r="AC214" s="1"/>
      <c r="AD214" s="1"/>
      <c r="AE214" s="1"/>
      <c r="AF214" s="1"/>
      <c r="AG214" s="1"/>
    </row>
    <row r="215" spans="1:33" ht="15.75" customHeight="1" x14ac:dyDescent="0.25">
      <c r="A215" s="1"/>
      <c r="B215" s="311"/>
      <c r="C215" s="2"/>
      <c r="D215" s="312"/>
      <c r="E215" s="70"/>
      <c r="F215" s="70"/>
      <c r="G215" s="70"/>
      <c r="H215" s="410"/>
      <c r="I215" s="41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326"/>
      <c r="X215" s="326"/>
      <c r="Y215" s="326"/>
      <c r="Z215" s="326"/>
      <c r="AA215" s="2"/>
      <c r="AB215" s="1"/>
      <c r="AC215" s="1"/>
      <c r="AD215" s="1"/>
      <c r="AE215" s="1"/>
      <c r="AF215" s="1"/>
      <c r="AG215" s="1"/>
    </row>
    <row r="216" spans="1:33" ht="15.75" customHeight="1" x14ac:dyDescent="0.25">
      <c r="A216" s="1"/>
      <c r="B216" s="311"/>
      <c r="C216" s="2"/>
      <c r="D216" s="312"/>
      <c r="E216" s="70"/>
      <c r="F216" s="70"/>
      <c r="G216" s="70"/>
      <c r="H216" s="410"/>
      <c r="I216" s="41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326"/>
      <c r="X216" s="326"/>
      <c r="Y216" s="326"/>
      <c r="Z216" s="326"/>
      <c r="AA216" s="2"/>
      <c r="AB216" s="1"/>
      <c r="AC216" s="1"/>
      <c r="AD216" s="1"/>
      <c r="AE216" s="1"/>
      <c r="AF216" s="1"/>
      <c r="AG216" s="1"/>
    </row>
    <row r="217" spans="1:33" ht="15.75" customHeight="1" x14ac:dyDescent="0.25">
      <c r="A217" s="1"/>
      <c r="B217" s="311"/>
      <c r="C217" s="2"/>
      <c r="D217" s="312"/>
      <c r="E217" s="70"/>
      <c r="F217" s="70"/>
      <c r="G217" s="70"/>
      <c r="H217" s="410"/>
      <c r="I217" s="41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326"/>
      <c r="X217" s="326"/>
      <c r="Y217" s="326"/>
      <c r="Z217" s="326"/>
      <c r="AA217" s="2"/>
      <c r="AB217" s="1"/>
      <c r="AC217" s="1"/>
      <c r="AD217" s="1"/>
      <c r="AE217" s="1"/>
      <c r="AF217" s="1"/>
      <c r="AG217" s="1"/>
    </row>
    <row r="218" spans="1:33" ht="15.75" customHeight="1" x14ac:dyDescent="0.25">
      <c r="A218" s="1"/>
      <c r="B218" s="311"/>
      <c r="C218" s="2"/>
      <c r="D218" s="312"/>
      <c r="E218" s="70"/>
      <c r="F218" s="70"/>
      <c r="G218" s="70"/>
      <c r="H218" s="410"/>
      <c r="I218" s="41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326"/>
      <c r="X218" s="326"/>
      <c r="Y218" s="326"/>
      <c r="Z218" s="326"/>
      <c r="AA218" s="2"/>
      <c r="AB218" s="1"/>
      <c r="AC218" s="1"/>
      <c r="AD218" s="1"/>
      <c r="AE218" s="1"/>
      <c r="AF218" s="1"/>
      <c r="AG218" s="1"/>
    </row>
    <row r="219" spans="1:33" ht="15.75" customHeight="1" x14ac:dyDescent="0.25">
      <c r="A219" s="1"/>
      <c r="B219" s="311"/>
      <c r="C219" s="2"/>
      <c r="D219" s="312"/>
      <c r="E219" s="70"/>
      <c r="F219" s="70"/>
      <c r="G219" s="70"/>
      <c r="H219" s="410"/>
      <c r="I219" s="41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326"/>
      <c r="X219" s="326"/>
      <c r="Y219" s="326"/>
      <c r="Z219" s="326"/>
      <c r="AA219" s="2"/>
      <c r="AB219" s="1"/>
      <c r="AC219" s="1"/>
      <c r="AD219" s="1"/>
      <c r="AE219" s="1"/>
      <c r="AF219" s="1"/>
      <c r="AG219" s="1"/>
    </row>
    <row r="220" spans="1:33" ht="15.75" customHeight="1" x14ac:dyDescent="0.25">
      <c r="A220" s="1"/>
      <c r="B220" s="311"/>
      <c r="C220" s="2"/>
      <c r="D220" s="312"/>
      <c r="E220" s="70"/>
      <c r="F220" s="70"/>
      <c r="G220" s="70"/>
      <c r="H220" s="410"/>
      <c r="I220" s="41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326"/>
      <c r="X220" s="326"/>
      <c r="Y220" s="326"/>
      <c r="Z220" s="326"/>
      <c r="AA220" s="2"/>
      <c r="AB220" s="1"/>
      <c r="AC220" s="1"/>
      <c r="AD220" s="1"/>
      <c r="AE220" s="1"/>
      <c r="AF220" s="1"/>
      <c r="AG220" s="1"/>
    </row>
    <row r="221" spans="1:33" ht="15.75" customHeight="1" x14ac:dyDescent="0.25">
      <c r="A221" s="1"/>
      <c r="B221" s="311"/>
      <c r="C221" s="2"/>
      <c r="D221" s="312"/>
      <c r="E221" s="70"/>
      <c r="F221" s="70"/>
      <c r="G221" s="70"/>
      <c r="H221" s="410"/>
      <c r="I221" s="41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326"/>
      <c r="X221" s="326"/>
      <c r="Y221" s="326"/>
      <c r="Z221" s="326"/>
      <c r="AA221" s="2"/>
      <c r="AB221" s="1"/>
      <c r="AC221" s="1"/>
      <c r="AD221" s="1"/>
      <c r="AE221" s="1"/>
      <c r="AF221" s="1"/>
      <c r="AG221" s="1"/>
    </row>
    <row r="222" spans="1:33" ht="15.75" customHeight="1" x14ac:dyDescent="0.25">
      <c r="A222" s="1"/>
      <c r="B222" s="311"/>
      <c r="C222" s="2"/>
      <c r="D222" s="312"/>
      <c r="E222" s="70"/>
      <c r="F222" s="70"/>
      <c r="G222" s="70"/>
      <c r="H222" s="410"/>
      <c r="I222" s="41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326"/>
      <c r="X222" s="326"/>
      <c r="Y222" s="326"/>
      <c r="Z222" s="326"/>
      <c r="AA222" s="2"/>
      <c r="AB222" s="1"/>
      <c r="AC222" s="1"/>
      <c r="AD222" s="1"/>
      <c r="AE222" s="1"/>
      <c r="AF222" s="1"/>
      <c r="AG222" s="1"/>
    </row>
    <row r="223" spans="1:33" ht="15.75" customHeight="1" x14ac:dyDescent="0.25">
      <c r="A223" s="1"/>
      <c r="B223" s="311"/>
      <c r="C223" s="2"/>
      <c r="D223" s="312"/>
      <c r="E223" s="70"/>
      <c r="F223" s="70"/>
      <c r="G223" s="70"/>
      <c r="H223" s="410"/>
      <c r="I223" s="41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326"/>
      <c r="X223" s="326"/>
      <c r="Y223" s="326"/>
      <c r="Z223" s="326"/>
      <c r="AA223" s="2"/>
      <c r="AB223" s="1"/>
      <c r="AC223" s="1"/>
      <c r="AD223" s="1"/>
      <c r="AE223" s="1"/>
      <c r="AF223" s="1"/>
      <c r="AG223" s="1"/>
    </row>
    <row r="224" spans="1:33" ht="15.75" customHeight="1" x14ac:dyDescent="0.25">
      <c r="A224" s="1"/>
      <c r="B224" s="311"/>
      <c r="C224" s="2"/>
      <c r="D224" s="312"/>
      <c r="E224" s="70"/>
      <c r="F224" s="70"/>
      <c r="G224" s="70"/>
      <c r="H224" s="410"/>
      <c r="I224" s="41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326"/>
      <c r="X224" s="326"/>
      <c r="Y224" s="326"/>
      <c r="Z224" s="326"/>
      <c r="AA224" s="2"/>
      <c r="AB224" s="1"/>
      <c r="AC224" s="1"/>
      <c r="AD224" s="1"/>
      <c r="AE224" s="1"/>
      <c r="AF224" s="1"/>
      <c r="AG224" s="1"/>
    </row>
    <row r="225" spans="1:33" ht="15.75" customHeight="1" x14ac:dyDescent="0.25">
      <c r="A225" s="1"/>
      <c r="B225" s="311"/>
      <c r="C225" s="2"/>
      <c r="D225" s="312"/>
      <c r="E225" s="70"/>
      <c r="F225" s="70"/>
      <c r="G225" s="70"/>
      <c r="H225" s="410"/>
      <c r="I225" s="41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326"/>
      <c r="X225" s="326"/>
      <c r="Y225" s="326"/>
      <c r="Z225" s="326"/>
      <c r="AA225" s="2"/>
      <c r="AB225" s="1"/>
      <c r="AC225" s="1"/>
      <c r="AD225" s="1"/>
      <c r="AE225" s="1"/>
      <c r="AF225" s="1"/>
      <c r="AG225" s="1"/>
    </row>
    <row r="226" spans="1:33" ht="15.75" customHeight="1" x14ac:dyDescent="0.25">
      <c r="A226" s="1"/>
      <c r="B226" s="311"/>
      <c r="C226" s="2"/>
      <c r="D226" s="312"/>
      <c r="E226" s="70"/>
      <c r="F226" s="70"/>
      <c r="G226" s="70"/>
      <c r="H226" s="410"/>
      <c r="I226" s="41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326"/>
      <c r="X226" s="326"/>
      <c r="Y226" s="326"/>
      <c r="Z226" s="326"/>
      <c r="AA226" s="2"/>
      <c r="AB226" s="1"/>
      <c r="AC226" s="1"/>
      <c r="AD226" s="1"/>
      <c r="AE226" s="1"/>
      <c r="AF226" s="1"/>
      <c r="AG226" s="1"/>
    </row>
    <row r="227" spans="1:33" ht="15.75" customHeight="1" x14ac:dyDescent="0.25">
      <c r="A227" s="1"/>
      <c r="B227" s="311"/>
      <c r="C227" s="2"/>
      <c r="D227" s="312"/>
      <c r="E227" s="70"/>
      <c r="F227" s="70"/>
      <c r="G227" s="70"/>
      <c r="H227" s="410"/>
      <c r="I227" s="41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326"/>
      <c r="X227" s="326"/>
      <c r="Y227" s="326"/>
      <c r="Z227" s="326"/>
      <c r="AA227" s="2"/>
      <c r="AB227" s="1"/>
      <c r="AC227" s="1"/>
      <c r="AD227" s="1"/>
      <c r="AE227" s="1"/>
      <c r="AF227" s="1"/>
      <c r="AG227" s="1"/>
    </row>
    <row r="228" spans="1:33" ht="15.75" customHeight="1" x14ac:dyDescent="0.25">
      <c r="A228" s="1"/>
      <c r="B228" s="311"/>
      <c r="C228" s="2"/>
      <c r="D228" s="312"/>
      <c r="E228" s="70"/>
      <c r="F228" s="70"/>
      <c r="G228" s="70"/>
      <c r="H228" s="410"/>
      <c r="I228" s="41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326"/>
      <c r="X228" s="326"/>
      <c r="Y228" s="326"/>
      <c r="Z228" s="326"/>
      <c r="AA228" s="2"/>
      <c r="AB228" s="1"/>
      <c r="AC228" s="1"/>
      <c r="AD228" s="1"/>
      <c r="AE228" s="1"/>
      <c r="AF228" s="1"/>
      <c r="AG228" s="1"/>
    </row>
    <row r="229" spans="1:33" ht="15.75" customHeight="1" x14ac:dyDescent="0.25">
      <c r="A229" s="1"/>
      <c r="B229" s="311"/>
      <c r="C229" s="2"/>
      <c r="D229" s="312"/>
      <c r="E229" s="70"/>
      <c r="F229" s="70"/>
      <c r="G229" s="70"/>
      <c r="H229" s="410"/>
      <c r="I229" s="41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326"/>
      <c r="X229" s="326"/>
      <c r="Y229" s="326"/>
      <c r="Z229" s="326"/>
      <c r="AA229" s="2"/>
      <c r="AB229" s="1"/>
      <c r="AC229" s="1"/>
      <c r="AD229" s="1"/>
      <c r="AE229" s="1"/>
      <c r="AF229" s="1"/>
      <c r="AG229" s="1"/>
    </row>
    <row r="230" spans="1:33" ht="15.75" customHeight="1" x14ac:dyDescent="0.25">
      <c r="A230" s="1"/>
      <c r="B230" s="311"/>
      <c r="C230" s="2"/>
      <c r="D230" s="312"/>
      <c r="E230" s="70"/>
      <c r="F230" s="70"/>
      <c r="G230" s="70"/>
      <c r="H230" s="410"/>
      <c r="I230" s="41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326"/>
      <c r="X230" s="326"/>
      <c r="Y230" s="326"/>
      <c r="Z230" s="326"/>
      <c r="AA230" s="2"/>
      <c r="AB230" s="1"/>
      <c r="AC230" s="1"/>
      <c r="AD230" s="1"/>
      <c r="AE230" s="1"/>
      <c r="AF230" s="1"/>
      <c r="AG230" s="1"/>
    </row>
    <row r="231" spans="1:33" ht="15.75" customHeight="1" x14ac:dyDescent="0.25">
      <c r="A231" s="1"/>
      <c r="B231" s="311"/>
      <c r="C231" s="2"/>
      <c r="D231" s="312"/>
      <c r="E231" s="70"/>
      <c r="F231" s="70"/>
      <c r="G231" s="70"/>
      <c r="H231" s="410"/>
      <c r="I231" s="41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326"/>
      <c r="X231" s="326"/>
      <c r="Y231" s="326"/>
      <c r="Z231" s="326"/>
      <c r="AA231" s="2"/>
      <c r="AB231" s="1"/>
      <c r="AC231" s="1"/>
      <c r="AD231" s="1"/>
      <c r="AE231" s="1"/>
      <c r="AF231" s="1"/>
      <c r="AG231" s="1"/>
    </row>
    <row r="232" spans="1:33" ht="15.75" customHeight="1" x14ac:dyDescent="0.25">
      <c r="A232" s="1"/>
      <c r="B232" s="311"/>
      <c r="C232" s="2"/>
      <c r="D232" s="312"/>
      <c r="E232" s="70"/>
      <c r="F232" s="70"/>
      <c r="G232" s="70"/>
      <c r="H232" s="410"/>
      <c r="I232" s="41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326"/>
      <c r="X232" s="326"/>
      <c r="Y232" s="326"/>
      <c r="Z232" s="326"/>
      <c r="AA232" s="2"/>
      <c r="AB232" s="1"/>
      <c r="AC232" s="1"/>
      <c r="AD232" s="1"/>
      <c r="AE232" s="1"/>
      <c r="AF232" s="1"/>
      <c r="AG232" s="1"/>
    </row>
    <row r="233" spans="1:33" ht="15.75" customHeight="1" x14ac:dyDescent="0.25">
      <c r="A233" s="1"/>
      <c r="B233" s="311"/>
      <c r="C233" s="2"/>
      <c r="D233" s="312"/>
      <c r="E233" s="70"/>
      <c r="F233" s="70"/>
      <c r="G233" s="70"/>
      <c r="H233" s="410"/>
      <c r="I233" s="41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326"/>
      <c r="X233" s="326"/>
      <c r="Y233" s="326"/>
      <c r="Z233" s="326"/>
      <c r="AA233" s="2"/>
      <c r="AB233" s="1"/>
      <c r="AC233" s="1"/>
      <c r="AD233" s="1"/>
      <c r="AE233" s="1"/>
      <c r="AF233" s="1"/>
      <c r="AG233" s="1"/>
    </row>
    <row r="234" spans="1:33" ht="15.75" customHeight="1" x14ac:dyDescent="0.25">
      <c r="A234" s="1"/>
      <c r="B234" s="311"/>
      <c r="C234" s="2"/>
      <c r="D234" s="312"/>
      <c r="E234" s="70"/>
      <c r="F234" s="70"/>
      <c r="G234" s="70"/>
      <c r="H234" s="410"/>
      <c r="I234" s="41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326"/>
      <c r="X234" s="326"/>
      <c r="Y234" s="326"/>
      <c r="Z234" s="326"/>
      <c r="AA234" s="2"/>
      <c r="AB234" s="1"/>
      <c r="AC234" s="1"/>
      <c r="AD234" s="1"/>
      <c r="AE234" s="1"/>
      <c r="AF234" s="1"/>
      <c r="AG234" s="1"/>
    </row>
    <row r="235" spans="1:33" ht="15.75" customHeight="1" x14ac:dyDescent="0.25">
      <c r="A235" s="1"/>
      <c r="B235" s="311"/>
      <c r="C235" s="2"/>
      <c r="D235" s="312"/>
      <c r="E235" s="70"/>
      <c r="F235" s="70"/>
      <c r="G235" s="70"/>
      <c r="H235" s="410"/>
      <c r="I235" s="41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326"/>
      <c r="X235" s="326"/>
      <c r="Y235" s="326"/>
      <c r="Z235" s="326"/>
      <c r="AA235" s="2"/>
      <c r="AB235" s="1"/>
      <c r="AC235" s="1"/>
      <c r="AD235" s="1"/>
      <c r="AE235" s="1"/>
      <c r="AF235" s="1"/>
      <c r="AG235" s="1"/>
    </row>
    <row r="236" spans="1:33" ht="15.75" customHeight="1" x14ac:dyDescent="0.25">
      <c r="A236" s="1"/>
      <c r="B236" s="311"/>
      <c r="C236" s="2"/>
      <c r="D236" s="312"/>
      <c r="E236" s="70"/>
      <c r="F236" s="70"/>
      <c r="G236" s="70"/>
      <c r="H236" s="410"/>
      <c r="I236" s="41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326"/>
      <c r="X236" s="326"/>
      <c r="Y236" s="326"/>
      <c r="Z236" s="326"/>
      <c r="AA236" s="2"/>
      <c r="AB236" s="1"/>
      <c r="AC236" s="1"/>
      <c r="AD236" s="1"/>
      <c r="AE236" s="1"/>
      <c r="AF236" s="1"/>
      <c r="AG236" s="1"/>
    </row>
    <row r="237" spans="1:33" ht="15.75" customHeight="1" x14ac:dyDescent="0.25">
      <c r="A237" s="1"/>
      <c r="B237" s="311"/>
      <c r="C237" s="2"/>
      <c r="D237" s="312"/>
      <c r="E237" s="70"/>
      <c r="F237" s="70"/>
      <c r="G237" s="70"/>
      <c r="H237" s="410"/>
      <c r="I237" s="41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326"/>
      <c r="X237" s="326"/>
      <c r="Y237" s="326"/>
      <c r="Z237" s="326"/>
      <c r="AA237" s="2"/>
      <c r="AB237" s="1"/>
      <c r="AC237" s="1"/>
      <c r="AD237" s="1"/>
      <c r="AE237" s="1"/>
      <c r="AF237" s="1"/>
      <c r="AG237" s="1"/>
    </row>
    <row r="238" spans="1:33" ht="15.75" customHeight="1" x14ac:dyDescent="0.25">
      <c r="A238" s="1"/>
      <c r="B238" s="311"/>
      <c r="C238" s="2"/>
      <c r="D238" s="312"/>
      <c r="E238" s="70"/>
      <c r="F238" s="70"/>
      <c r="G238" s="70"/>
      <c r="H238" s="410"/>
      <c r="I238" s="41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326"/>
      <c r="X238" s="326"/>
      <c r="Y238" s="326"/>
      <c r="Z238" s="326"/>
      <c r="AA238" s="2"/>
      <c r="AB238" s="1"/>
      <c r="AC238" s="1"/>
      <c r="AD238" s="1"/>
      <c r="AE238" s="1"/>
      <c r="AF238" s="1"/>
      <c r="AG238" s="1"/>
    </row>
    <row r="239" spans="1:33" ht="15.75" customHeight="1" x14ac:dyDescent="0.25">
      <c r="A239" s="1"/>
      <c r="B239" s="311"/>
      <c r="C239" s="2"/>
      <c r="D239" s="312"/>
      <c r="E239" s="70"/>
      <c r="F239" s="70"/>
      <c r="G239" s="70"/>
      <c r="H239" s="410"/>
      <c r="I239" s="41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326"/>
      <c r="X239" s="326"/>
      <c r="Y239" s="326"/>
      <c r="Z239" s="326"/>
      <c r="AA239" s="2"/>
      <c r="AB239" s="1"/>
      <c r="AC239" s="1"/>
      <c r="AD239" s="1"/>
      <c r="AE239" s="1"/>
      <c r="AF239" s="1"/>
      <c r="AG239" s="1"/>
    </row>
    <row r="240" spans="1:33" ht="15.75" customHeight="1" x14ac:dyDescent="0.25">
      <c r="A240" s="1"/>
      <c r="B240" s="311"/>
      <c r="C240" s="2"/>
      <c r="D240" s="312"/>
      <c r="E240" s="70"/>
      <c r="F240" s="70"/>
      <c r="G240" s="70"/>
      <c r="H240" s="410"/>
      <c r="I240" s="41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326"/>
      <c r="X240" s="326"/>
      <c r="Y240" s="326"/>
      <c r="Z240" s="326"/>
      <c r="AA240" s="2"/>
      <c r="AB240" s="1"/>
      <c r="AC240" s="1"/>
      <c r="AD240" s="1"/>
      <c r="AE240" s="1"/>
      <c r="AF240" s="1"/>
      <c r="AG240" s="1"/>
    </row>
    <row r="241" spans="1:33" ht="15.75" customHeight="1" x14ac:dyDescent="0.25">
      <c r="A241" s="1"/>
      <c r="B241" s="311"/>
      <c r="C241" s="2"/>
      <c r="D241" s="312"/>
      <c r="E241" s="70"/>
      <c r="F241" s="70"/>
      <c r="G241" s="70"/>
      <c r="H241" s="410"/>
      <c r="I241" s="41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326"/>
      <c r="X241" s="326"/>
      <c r="Y241" s="326"/>
      <c r="Z241" s="326"/>
      <c r="AA241" s="2"/>
      <c r="AB241" s="1"/>
      <c r="AC241" s="1"/>
      <c r="AD241" s="1"/>
      <c r="AE241" s="1"/>
      <c r="AF241" s="1"/>
      <c r="AG241" s="1"/>
    </row>
    <row r="242" spans="1:33" ht="15.75" customHeight="1" x14ac:dyDescent="0.25">
      <c r="A242" s="1"/>
      <c r="B242" s="311"/>
      <c r="C242" s="2"/>
      <c r="D242" s="312"/>
      <c r="E242" s="70"/>
      <c r="F242" s="70"/>
      <c r="G242" s="70"/>
      <c r="H242" s="410"/>
      <c r="I242" s="41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326"/>
      <c r="X242" s="326"/>
      <c r="Y242" s="326"/>
      <c r="Z242" s="326"/>
      <c r="AA242" s="2"/>
      <c r="AB242" s="1"/>
      <c r="AC242" s="1"/>
      <c r="AD242" s="1"/>
      <c r="AE242" s="1"/>
      <c r="AF242" s="1"/>
      <c r="AG242" s="1"/>
    </row>
    <row r="243" spans="1:33" ht="15.75" customHeight="1" x14ac:dyDescent="0.25">
      <c r="A243" s="1"/>
      <c r="B243" s="311"/>
      <c r="C243" s="2"/>
      <c r="D243" s="312"/>
      <c r="E243" s="70"/>
      <c r="F243" s="70"/>
      <c r="G243" s="70"/>
      <c r="H243" s="410"/>
      <c r="I243" s="41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326"/>
      <c r="X243" s="326"/>
      <c r="Y243" s="326"/>
      <c r="Z243" s="326"/>
      <c r="AA243" s="2"/>
      <c r="AB243" s="1"/>
      <c r="AC243" s="1"/>
      <c r="AD243" s="1"/>
      <c r="AE243" s="1"/>
      <c r="AF243" s="1"/>
      <c r="AG243" s="1"/>
    </row>
    <row r="244" spans="1:33" ht="15.75" customHeight="1" x14ac:dyDescent="0.25">
      <c r="A244" s="1"/>
      <c r="B244" s="311"/>
      <c r="C244" s="2"/>
      <c r="D244" s="312"/>
      <c r="E244" s="70"/>
      <c r="F244" s="70"/>
      <c r="G244" s="70"/>
      <c r="H244" s="410"/>
      <c r="I244" s="41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326"/>
      <c r="X244" s="326"/>
      <c r="Y244" s="326"/>
      <c r="Z244" s="326"/>
      <c r="AA244" s="2"/>
      <c r="AB244" s="1"/>
      <c r="AC244" s="1"/>
      <c r="AD244" s="1"/>
      <c r="AE244" s="1"/>
      <c r="AF244" s="1"/>
      <c r="AG244" s="1"/>
    </row>
    <row r="245" spans="1:33" ht="15.75" customHeight="1" x14ac:dyDescent="0.25">
      <c r="A245" s="1"/>
      <c r="B245" s="311"/>
      <c r="C245" s="2"/>
      <c r="D245" s="312"/>
      <c r="E245" s="70"/>
      <c r="F245" s="70"/>
      <c r="G245" s="70"/>
      <c r="H245" s="410"/>
      <c r="I245" s="41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326"/>
      <c r="X245" s="326"/>
      <c r="Y245" s="326"/>
      <c r="Z245" s="326"/>
      <c r="AA245" s="2"/>
      <c r="AB245" s="1"/>
      <c r="AC245" s="1"/>
      <c r="AD245" s="1"/>
      <c r="AE245" s="1"/>
      <c r="AF245" s="1"/>
      <c r="AG245" s="1"/>
    </row>
    <row r="246" spans="1:33" ht="15.75" customHeight="1" x14ac:dyDescent="0.25">
      <c r="A246" s="1"/>
      <c r="B246" s="311"/>
      <c r="C246" s="2"/>
      <c r="D246" s="312"/>
      <c r="E246" s="70"/>
      <c r="F246" s="70"/>
      <c r="G246" s="70"/>
      <c r="H246" s="410"/>
      <c r="I246" s="41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326"/>
      <c r="X246" s="326"/>
      <c r="Y246" s="326"/>
      <c r="Z246" s="326"/>
      <c r="AA246" s="2"/>
      <c r="AB246" s="1"/>
      <c r="AC246" s="1"/>
      <c r="AD246" s="1"/>
      <c r="AE246" s="1"/>
      <c r="AF246" s="1"/>
      <c r="AG246" s="1"/>
    </row>
    <row r="247" spans="1:33" ht="15.75" customHeight="1" x14ac:dyDescent="0.25">
      <c r="A247" s="1"/>
      <c r="B247" s="311"/>
      <c r="C247" s="2"/>
      <c r="D247" s="312"/>
      <c r="E247" s="70"/>
      <c r="F247" s="70"/>
      <c r="G247" s="70"/>
      <c r="H247" s="410"/>
      <c r="I247" s="41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326"/>
      <c r="X247" s="326"/>
      <c r="Y247" s="326"/>
      <c r="Z247" s="326"/>
      <c r="AA247" s="2"/>
      <c r="AB247" s="1"/>
      <c r="AC247" s="1"/>
      <c r="AD247" s="1"/>
      <c r="AE247" s="1"/>
      <c r="AF247" s="1"/>
      <c r="AG247" s="1"/>
    </row>
    <row r="248" spans="1:33" ht="15.75" customHeight="1" x14ac:dyDescent="0.25">
      <c r="A248" s="1"/>
      <c r="B248" s="311"/>
      <c r="C248" s="2"/>
      <c r="D248" s="312"/>
      <c r="E248" s="70"/>
      <c r="F248" s="70"/>
      <c r="G248" s="70"/>
      <c r="H248" s="410"/>
      <c r="I248" s="41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326"/>
      <c r="X248" s="326"/>
      <c r="Y248" s="326"/>
      <c r="Z248" s="326"/>
      <c r="AA248" s="2"/>
      <c r="AB248" s="1"/>
      <c r="AC248" s="1"/>
      <c r="AD248" s="1"/>
      <c r="AE248" s="1"/>
      <c r="AF248" s="1"/>
      <c r="AG248" s="1"/>
    </row>
    <row r="249" spans="1:33" ht="15.75" customHeight="1" x14ac:dyDescent="0.25">
      <c r="A249" s="1"/>
      <c r="B249" s="311"/>
      <c r="C249" s="2"/>
      <c r="D249" s="312"/>
      <c r="E249" s="70"/>
      <c r="F249" s="70"/>
      <c r="G249" s="70"/>
      <c r="H249" s="410"/>
      <c r="I249" s="41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326"/>
      <c r="X249" s="326"/>
      <c r="Y249" s="326"/>
      <c r="Z249" s="326"/>
      <c r="AA249" s="2"/>
      <c r="AB249" s="1"/>
      <c r="AC249" s="1"/>
      <c r="AD249" s="1"/>
      <c r="AE249" s="1"/>
      <c r="AF249" s="1"/>
      <c r="AG249" s="1"/>
    </row>
    <row r="250" spans="1:33" ht="15.75" customHeight="1" x14ac:dyDescent="0.25">
      <c r="A250" s="1"/>
      <c r="B250" s="311"/>
      <c r="C250" s="2"/>
      <c r="D250" s="312"/>
      <c r="E250" s="70"/>
      <c r="F250" s="70"/>
      <c r="G250" s="70"/>
      <c r="H250" s="410"/>
      <c r="I250" s="41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326"/>
      <c r="X250" s="326"/>
      <c r="Y250" s="326"/>
      <c r="Z250" s="326"/>
      <c r="AA250" s="2"/>
      <c r="AB250" s="1"/>
      <c r="AC250" s="1"/>
      <c r="AD250" s="1"/>
      <c r="AE250" s="1"/>
      <c r="AF250" s="1"/>
      <c r="AG250" s="1"/>
    </row>
    <row r="251" spans="1:33" ht="15.75" customHeight="1" x14ac:dyDescent="0.25">
      <c r="A251" s="1"/>
      <c r="B251" s="311"/>
      <c r="C251" s="2"/>
      <c r="D251" s="312"/>
      <c r="E251" s="70"/>
      <c r="F251" s="70"/>
      <c r="G251" s="70"/>
      <c r="H251" s="410"/>
      <c r="I251" s="41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326"/>
      <c r="X251" s="326"/>
      <c r="Y251" s="326"/>
      <c r="Z251" s="326"/>
      <c r="AA251" s="2"/>
      <c r="AB251" s="1"/>
      <c r="AC251" s="1"/>
      <c r="AD251" s="1"/>
      <c r="AE251" s="1"/>
      <c r="AF251" s="1"/>
      <c r="AG251" s="1"/>
    </row>
    <row r="252" spans="1:33" ht="15.75" customHeight="1" x14ac:dyDescent="0.25">
      <c r="A252" s="1"/>
      <c r="B252" s="311"/>
      <c r="C252" s="2"/>
      <c r="D252" s="312"/>
      <c r="E252" s="70"/>
      <c r="F252" s="70"/>
      <c r="G252" s="70"/>
      <c r="H252" s="410"/>
      <c r="I252" s="41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326"/>
      <c r="X252" s="326"/>
      <c r="Y252" s="326"/>
      <c r="Z252" s="326"/>
      <c r="AA252" s="2"/>
      <c r="AB252" s="1"/>
      <c r="AC252" s="1"/>
      <c r="AD252" s="1"/>
      <c r="AE252" s="1"/>
      <c r="AF252" s="1"/>
      <c r="AG252" s="1"/>
    </row>
    <row r="253" spans="1:33" ht="15.75" customHeight="1" x14ac:dyDescent="0.25">
      <c r="A253" s="1"/>
      <c r="B253" s="311"/>
      <c r="C253" s="2"/>
      <c r="D253" s="312"/>
      <c r="E253" s="70"/>
      <c r="F253" s="70"/>
      <c r="G253" s="70"/>
      <c r="H253" s="410"/>
      <c r="I253" s="41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326"/>
      <c r="X253" s="326"/>
      <c r="Y253" s="326"/>
      <c r="Z253" s="326"/>
      <c r="AA253" s="2"/>
      <c r="AB253" s="1"/>
      <c r="AC253" s="1"/>
      <c r="AD253" s="1"/>
      <c r="AE253" s="1"/>
      <c r="AF253" s="1"/>
      <c r="AG253" s="1"/>
    </row>
    <row r="254" spans="1:33" ht="15.75" customHeight="1" x14ac:dyDescent="0.25">
      <c r="A254" s="1"/>
      <c r="B254" s="311"/>
      <c r="C254" s="2"/>
      <c r="D254" s="312"/>
      <c r="E254" s="70"/>
      <c r="F254" s="70"/>
      <c r="G254" s="70"/>
      <c r="H254" s="410"/>
      <c r="I254" s="41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326"/>
      <c r="X254" s="326"/>
      <c r="Y254" s="326"/>
      <c r="Z254" s="326"/>
      <c r="AA254" s="2"/>
      <c r="AB254" s="1"/>
      <c r="AC254" s="1"/>
      <c r="AD254" s="1"/>
      <c r="AE254" s="1"/>
      <c r="AF254" s="1"/>
      <c r="AG254" s="1"/>
    </row>
    <row r="255" spans="1:33" ht="15.75" customHeight="1" x14ac:dyDescent="0.25">
      <c r="A255" s="1"/>
      <c r="B255" s="311"/>
      <c r="C255" s="2"/>
      <c r="D255" s="312"/>
      <c r="E255" s="70"/>
      <c r="F255" s="70"/>
      <c r="G255" s="70"/>
      <c r="H255" s="410"/>
      <c r="I255" s="41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326"/>
      <c r="X255" s="326"/>
      <c r="Y255" s="326"/>
      <c r="Z255" s="326"/>
      <c r="AA255" s="2"/>
      <c r="AB255" s="1"/>
      <c r="AC255" s="1"/>
      <c r="AD255" s="1"/>
      <c r="AE255" s="1"/>
      <c r="AF255" s="1"/>
      <c r="AG255" s="1"/>
    </row>
    <row r="256" spans="1:33" ht="15.75" customHeight="1" x14ac:dyDescent="0.25">
      <c r="A256" s="1"/>
      <c r="B256" s="311"/>
      <c r="C256" s="2"/>
      <c r="D256" s="312"/>
      <c r="E256" s="70"/>
      <c r="F256" s="70"/>
      <c r="G256" s="70"/>
      <c r="H256" s="410"/>
      <c r="I256" s="41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326"/>
      <c r="X256" s="326"/>
      <c r="Y256" s="326"/>
      <c r="Z256" s="326"/>
      <c r="AA256" s="2"/>
      <c r="AB256" s="1"/>
      <c r="AC256" s="1"/>
      <c r="AD256" s="1"/>
      <c r="AE256" s="1"/>
      <c r="AF256" s="1"/>
      <c r="AG256" s="1"/>
    </row>
    <row r="257" spans="1:33" ht="15.75" customHeight="1" x14ac:dyDescent="0.25">
      <c r="A257" s="1"/>
      <c r="B257" s="311"/>
      <c r="C257" s="2"/>
      <c r="D257" s="312"/>
      <c r="E257" s="70"/>
      <c r="F257" s="70"/>
      <c r="G257" s="70"/>
      <c r="H257" s="410"/>
      <c r="I257" s="41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326"/>
      <c r="X257" s="326"/>
      <c r="Y257" s="326"/>
      <c r="Z257" s="326"/>
      <c r="AA257" s="2"/>
      <c r="AB257" s="1"/>
      <c r="AC257" s="1"/>
      <c r="AD257" s="1"/>
      <c r="AE257" s="1"/>
      <c r="AF257" s="1"/>
      <c r="AG257" s="1"/>
    </row>
    <row r="258" spans="1:33" ht="15.75" customHeight="1" x14ac:dyDescent="0.25">
      <c r="A258" s="1"/>
      <c r="B258" s="311"/>
      <c r="C258" s="2"/>
      <c r="D258" s="312"/>
      <c r="E258" s="70"/>
      <c r="F258" s="70"/>
      <c r="G258" s="70"/>
      <c r="H258" s="410"/>
      <c r="I258" s="41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326"/>
      <c r="X258" s="326"/>
      <c r="Y258" s="326"/>
      <c r="Z258" s="326"/>
      <c r="AA258" s="2"/>
      <c r="AB258" s="1"/>
      <c r="AC258" s="1"/>
      <c r="AD258" s="1"/>
      <c r="AE258" s="1"/>
      <c r="AF258" s="1"/>
      <c r="AG258" s="1"/>
    </row>
    <row r="259" spans="1:33" ht="15.75" customHeight="1" x14ac:dyDescent="0.25">
      <c r="A259" s="1"/>
      <c r="B259" s="311"/>
      <c r="C259" s="2"/>
      <c r="D259" s="312"/>
      <c r="E259" s="70"/>
      <c r="F259" s="70"/>
      <c r="G259" s="70"/>
      <c r="H259" s="410"/>
      <c r="I259" s="41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326"/>
      <c r="X259" s="326"/>
      <c r="Y259" s="326"/>
      <c r="Z259" s="326"/>
      <c r="AA259" s="2"/>
      <c r="AB259" s="1"/>
      <c r="AC259" s="1"/>
      <c r="AD259" s="1"/>
      <c r="AE259" s="1"/>
      <c r="AF259" s="1"/>
      <c r="AG259" s="1"/>
    </row>
    <row r="260" spans="1:33" ht="15.75" customHeight="1" x14ac:dyDescent="0.25">
      <c r="A260" s="1"/>
      <c r="B260" s="311"/>
      <c r="C260" s="2"/>
      <c r="D260" s="312"/>
      <c r="E260" s="70"/>
      <c r="F260" s="70"/>
      <c r="G260" s="70"/>
      <c r="H260" s="410"/>
      <c r="I260" s="41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326"/>
      <c r="X260" s="326"/>
      <c r="Y260" s="326"/>
      <c r="Z260" s="326"/>
      <c r="AA260" s="2"/>
      <c r="AB260" s="1"/>
      <c r="AC260" s="1"/>
      <c r="AD260" s="1"/>
      <c r="AE260" s="1"/>
      <c r="AF260" s="1"/>
      <c r="AG260" s="1"/>
    </row>
    <row r="261" spans="1:33" ht="15.75" customHeight="1" x14ac:dyDescent="0.25">
      <c r="A261" s="1"/>
      <c r="B261" s="311"/>
      <c r="C261" s="2"/>
      <c r="D261" s="312"/>
      <c r="E261" s="70"/>
      <c r="F261" s="70"/>
      <c r="G261" s="70"/>
      <c r="H261" s="410"/>
      <c r="I261" s="41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326"/>
      <c r="X261" s="326"/>
      <c r="Y261" s="326"/>
      <c r="Z261" s="326"/>
      <c r="AA261" s="2"/>
      <c r="AB261" s="1"/>
      <c r="AC261" s="1"/>
      <c r="AD261" s="1"/>
      <c r="AE261" s="1"/>
      <c r="AF261" s="1"/>
      <c r="AG261" s="1"/>
    </row>
    <row r="262" spans="1:33" ht="15.75" customHeight="1" x14ac:dyDescent="0.25">
      <c r="A262" s="1"/>
      <c r="B262" s="311"/>
      <c r="C262" s="2"/>
      <c r="D262" s="312"/>
      <c r="E262" s="70"/>
      <c r="F262" s="70"/>
      <c r="G262" s="70"/>
      <c r="H262" s="410"/>
      <c r="I262" s="41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326"/>
      <c r="X262" s="326"/>
      <c r="Y262" s="326"/>
      <c r="Z262" s="326"/>
      <c r="AA262" s="2"/>
      <c r="AB262" s="1"/>
      <c r="AC262" s="1"/>
      <c r="AD262" s="1"/>
      <c r="AE262" s="1"/>
      <c r="AF262" s="1"/>
      <c r="AG262" s="1"/>
    </row>
    <row r="263" spans="1:33" ht="15.75" customHeight="1" x14ac:dyDescent="0.25">
      <c r="A263" s="1"/>
      <c r="B263" s="311"/>
      <c r="C263" s="2"/>
      <c r="D263" s="312"/>
      <c r="E263" s="70"/>
      <c r="F263" s="70"/>
      <c r="G263" s="70"/>
      <c r="H263" s="410"/>
      <c r="I263" s="41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326"/>
      <c r="X263" s="326"/>
      <c r="Y263" s="326"/>
      <c r="Z263" s="326"/>
      <c r="AA263" s="2"/>
      <c r="AB263" s="1"/>
      <c r="AC263" s="1"/>
      <c r="AD263" s="1"/>
      <c r="AE263" s="1"/>
      <c r="AF263" s="1"/>
      <c r="AG263" s="1"/>
    </row>
    <row r="264" spans="1:33" ht="15.75" customHeight="1" x14ac:dyDescent="0.25">
      <c r="A264" s="1"/>
      <c r="B264" s="311"/>
      <c r="C264" s="2"/>
      <c r="D264" s="312"/>
      <c r="E264" s="70"/>
      <c r="F264" s="70"/>
      <c r="G264" s="70"/>
      <c r="H264" s="410"/>
      <c r="I264" s="41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326"/>
      <c r="X264" s="326"/>
      <c r="Y264" s="326"/>
      <c r="Z264" s="326"/>
      <c r="AA264" s="2"/>
      <c r="AB264" s="1"/>
      <c r="AC264" s="1"/>
      <c r="AD264" s="1"/>
      <c r="AE264" s="1"/>
      <c r="AF264" s="1"/>
      <c r="AG264" s="1"/>
    </row>
    <row r="265" spans="1:33" ht="15.75" customHeight="1" x14ac:dyDescent="0.25">
      <c r="A265" s="1"/>
      <c r="B265" s="311"/>
      <c r="C265" s="2"/>
      <c r="D265" s="312"/>
      <c r="E265" s="70"/>
      <c r="F265" s="70"/>
      <c r="G265" s="70"/>
      <c r="H265" s="410"/>
      <c r="I265" s="41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326"/>
      <c r="X265" s="326"/>
      <c r="Y265" s="326"/>
      <c r="Z265" s="326"/>
      <c r="AA265" s="2"/>
      <c r="AB265" s="1"/>
      <c r="AC265" s="1"/>
      <c r="AD265" s="1"/>
      <c r="AE265" s="1"/>
      <c r="AF265" s="1"/>
      <c r="AG265" s="1"/>
    </row>
    <row r="266" spans="1:33" ht="15.75" customHeight="1" x14ac:dyDescent="0.25">
      <c r="A266" s="1"/>
      <c r="B266" s="311"/>
      <c r="C266" s="2"/>
      <c r="D266" s="312"/>
      <c r="E266" s="70"/>
      <c r="F266" s="70"/>
      <c r="G266" s="70"/>
      <c r="H266" s="410"/>
      <c r="I266" s="41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326"/>
      <c r="X266" s="326"/>
      <c r="Y266" s="326"/>
      <c r="Z266" s="326"/>
      <c r="AA266" s="2"/>
      <c r="AB266" s="1"/>
      <c r="AC266" s="1"/>
      <c r="AD266" s="1"/>
      <c r="AE266" s="1"/>
      <c r="AF266" s="1"/>
      <c r="AG266" s="1"/>
    </row>
    <row r="267" spans="1:33" ht="15.75" customHeight="1" x14ac:dyDescent="0.25">
      <c r="A267" s="1"/>
      <c r="B267" s="311"/>
      <c r="C267" s="2"/>
      <c r="D267" s="312"/>
      <c r="E267" s="70"/>
      <c r="F267" s="70"/>
      <c r="G267" s="70"/>
      <c r="H267" s="410"/>
      <c r="I267" s="41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326"/>
      <c r="X267" s="326"/>
      <c r="Y267" s="326"/>
      <c r="Z267" s="326"/>
      <c r="AA267" s="2"/>
      <c r="AB267" s="1"/>
      <c r="AC267" s="1"/>
      <c r="AD267" s="1"/>
      <c r="AE267" s="1"/>
      <c r="AF267" s="1"/>
      <c r="AG267" s="1"/>
    </row>
    <row r="268" spans="1:33" ht="15.75" customHeight="1" x14ac:dyDescent="0.25">
      <c r="A268" s="1"/>
      <c r="B268" s="311"/>
      <c r="C268" s="2"/>
      <c r="D268" s="312"/>
      <c r="E268" s="70"/>
      <c r="F268" s="70"/>
      <c r="G268" s="70"/>
      <c r="H268" s="410"/>
      <c r="I268" s="41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326"/>
      <c r="X268" s="326"/>
      <c r="Y268" s="326"/>
      <c r="Z268" s="326"/>
      <c r="AA268" s="2"/>
      <c r="AB268" s="1"/>
      <c r="AC268" s="1"/>
      <c r="AD268" s="1"/>
      <c r="AE268" s="1"/>
      <c r="AF268" s="1"/>
      <c r="AG268" s="1"/>
    </row>
    <row r="269" spans="1:33" ht="15.75" customHeight="1" x14ac:dyDescent="0.25">
      <c r="A269" s="1"/>
      <c r="B269" s="311"/>
      <c r="C269" s="2"/>
      <c r="D269" s="312"/>
      <c r="E269" s="70"/>
      <c r="F269" s="70"/>
      <c r="G269" s="70"/>
      <c r="H269" s="410"/>
      <c r="I269" s="41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326"/>
      <c r="X269" s="326"/>
      <c r="Y269" s="326"/>
      <c r="Z269" s="326"/>
      <c r="AA269" s="2"/>
      <c r="AB269" s="1"/>
      <c r="AC269" s="1"/>
      <c r="AD269" s="1"/>
      <c r="AE269" s="1"/>
      <c r="AF269" s="1"/>
      <c r="AG269" s="1"/>
    </row>
    <row r="270" spans="1:33" ht="15.75" customHeight="1" x14ac:dyDescent="0.25">
      <c r="A270" s="1"/>
      <c r="B270" s="311"/>
      <c r="C270" s="2"/>
      <c r="D270" s="312"/>
      <c r="E270" s="70"/>
      <c r="F270" s="70"/>
      <c r="G270" s="70"/>
      <c r="H270" s="410"/>
      <c r="I270" s="41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326"/>
      <c r="X270" s="326"/>
      <c r="Y270" s="326"/>
      <c r="Z270" s="326"/>
      <c r="AA270" s="2"/>
      <c r="AB270" s="1"/>
      <c r="AC270" s="1"/>
      <c r="AD270" s="1"/>
      <c r="AE270" s="1"/>
      <c r="AF270" s="1"/>
      <c r="AG270" s="1"/>
    </row>
    <row r="271" spans="1:33" ht="15.75" customHeight="1" x14ac:dyDescent="0.25">
      <c r="A271" s="1"/>
      <c r="B271" s="311"/>
      <c r="C271" s="2"/>
      <c r="D271" s="312"/>
      <c r="E271" s="70"/>
      <c r="F271" s="70"/>
      <c r="G271" s="70"/>
      <c r="H271" s="410"/>
      <c r="I271" s="41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326"/>
      <c r="X271" s="326"/>
      <c r="Y271" s="326"/>
      <c r="Z271" s="326"/>
      <c r="AA271" s="2"/>
      <c r="AB271" s="1"/>
      <c r="AC271" s="1"/>
      <c r="AD271" s="1"/>
      <c r="AE271" s="1"/>
      <c r="AF271" s="1"/>
      <c r="AG271" s="1"/>
    </row>
    <row r="272" spans="1:33" ht="15.75" customHeight="1" x14ac:dyDescent="0.25">
      <c r="A272" s="1"/>
      <c r="B272" s="311"/>
      <c r="C272" s="2"/>
      <c r="D272" s="312"/>
      <c r="E272" s="70"/>
      <c r="F272" s="70"/>
      <c r="G272" s="70"/>
      <c r="H272" s="410"/>
      <c r="I272" s="41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326"/>
      <c r="X272" s="326"/>
      <c r="Y272" s="326"/>
      <c r="Z272" s="326"/>
      <c r="AA272" s="2"/>
      <c r="AB272" s="1"/>
      <c r="AC272" s="1"/>
      <c r="AD272" s="1"/>
      <c r="AE272" s="1"/>
      <c r="AF272" s="1"/>
      <c r="AG272" s="1"/>
    </row>
    <row r="273" spans="1:33" ht="15.75" customHeight="1" x14ac:dyDescent="0.25">
      <c r="A273" s="1"/>
      <c r="B273" s="311"/>
      <c r="C273" s="2"/>
      <c r="D273" s="312"/>
      <c r="E273" s="70"/>
      <c r="F273" s="70"/>
      <c r="G273" s="70"/>
      <c r="H273" s="410"/>
      <c r="I273" s="41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326"/>
      <c r="X273" s="326"/>
      <c r="Y273" s="326"/>
      <c r="Z273" s="326"/>
      <c r="AA273" s="2"/>
      <c r="AB273" s="1"/>
      <c r="AC273" s="1"/>
      <c r="AD273" s="1"/>
      <c r="AE273" s="1"/>
      <c r="AF273" s="1"/>
      <c r="AG273" s="1"/>
    </row>
    <row r="274" spans="1:33" ht="15.75" customHeight="1" x14ac:dyDescent="0.25">
      <c r="A274" s="1"/>
      <c r="B274" s="311"/>
      <c r="C274" s="2"/>
      <c r="D274" s="312"/>
      <c r="E274" s="70"/>
      <c r="F274" s="70"/>
      <c r="G274" s="70"/>
      <c r="H274" s="410"/>
      <c r="I274" s="41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326"/>
      <c r="X274" s="326"/>
      <c r="Y274" s="326"/>
      <c r="Z274" s="326"/>
      <c r="AA274" s="2"/>
      <c r="AB274" s="1"/>
      <c r="AC274" s="1"/>
      <c r="AD274" s="1"/>
      <c r="AE274" s="1"/>
      <c r="AF274" s="1"/>
      <c r="AG274" s="1"/>
    </row>
    <row r="275" spans="1:33" ht="15.75" customHeight="1" x14ac:dyDescent="0.25">
      <c r="A275" s="1"/>
      <c r="B275" s="311"/>
      <c r="C275" s="2"/>
      <c r="D275" s="312"/>
      <c r="E275" s="70"/>
      <c r="F275" s="70"/>
      <c r="G275" s="70"/>
      <c r="H275" s="410"/>
      <c r="I275" s="41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326"/>
      <c r="X275" s="326"/>
      <c r="Y275" s="326"/>
      <c r="Z275" s="326"/>
      <c r="AA275" s="2"/>
      <c r="AB275" s="1"/>
      <c r="AC275" s="1"/>
      <c r="AD275" s="1"/>
      <c r="AE275" s="1"/>
      <c r="AF275" s="1"/>
      <c r="AG275" s="1"/>
    </row>
    <row r="276" spans="1:33" ht="15.75" customHeight="1" x14ac:dyDescent="0.25">
      <c r="A276" s="1"/>
      <c r="B276" s="311"/>
      <c r="C276" s="2"/>
      <c r="D276" s="312"/>
      <c r="E276" s="70"/>
      <c r="F276" s="70"/>
      <c r="G276" s="70"/>
      <c r="H276" s="410"/>
      <c r="I276" s="41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326"/>
      <c r="X276" s="326"/>
      <c r="Y276" s="326"/>
      <c r="Z276" s="326"/>
      <c r="AA276" s="2"/>
      <c r="AB276" s="1"/>
      <c r="AC276" s="1"/>
      <c r="AD276" s="1"/>
      <c r="AE276" s="1"/>
      <c r="AF276" s="1"/>
      <c r="AG276" s="1"/>
    </row>
    <row r="277" spans="1:33" ht="15.75" customHeight="1" x14ac:dyDescent="0.25">
      <c r="A277" s="1"/>
      <c r="B277" s="311"/>
      <c r="C277" s="2"/>
      <c r="D277" s="312"/>
      <c r="E277" s="70"/>
      <c r="F277" s="70"/>
      <c r="G277" s="70"/>
      <c r="H277" s="410"/>
      <c r="I277" s="41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326"/>
      <c r="X277" s="326"/>
      <c r="Y277" s="326"/>
      <c r="Z277" s="326"/>
      <c r="AA277" s="2"/>
      <c r="AB277" s="1"/>
      <c r="AC277" s="1"/>
      <c r="AD277" s="1"/>
      <c r="AE277" s="1"/>
      <c r="AF277" s="1"/>
      <c r="AG277" s="1"/>
    </row>
    <row r="278" spans="1:33" ht="15.75" customHeight="1" x14ac:dyDescent="0.25">
      <c r="A278" s="1"/>
      <c r="B278" s="311"/>
      <c r="C278" s="2"/>
      <c r="D278" s="312"/>
      <c r="E278" s="70"/>
      <c r="F278" s="70"/>
      <c r="G278" s="70"/>
      <c r="H278" s="410"/>
      <c r="I278" s="41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326"/>
      <c r="X278" s="326"/>
      <c r="Y278" s="326"/>
      <c r="Z278" s="326"/>
      <c r="AA278" s="2"/>
      <c r="AB278" s="1"/>
      <c r="AC278" s="1"/>
      <c r="AD278" s="1"/>
      <c r="AE278" s="1"/>
      <c r="AF278" s="1"/>
      <c r="AG278" s="1"/>
    </row>
    <row r="279" spans="1:33" ht="15.75" customHeight="1" x14ac:dyDescent="0.25">
      <c r="A279" s="1"/>
      <c r="B279" s="311"/>
      <c r="C279" s="2"/>
      <c r="D279" s="312"/>
      <c r="E279" s="70"/>
      <c r="F279" s="70"/>
      <c r="G279" s="70"/>
      <c r="H279" s="410"/>
      <c r="I279" s="41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326"/>
      <c r="X279" s="326"/>
      <c r="Y279" s="326"/>
      <c r="Z279" s="326"/>
      <c r="AA279" s="2"/>
      <c r="AB279" s="1"/>
      <c r="AC279" s="1"/>
      <c r="AD279" s="1"/>
      <c r="AE279" s="1"/>
      <c r="AF279" s="1"/>
      <c r="AG279" s="1"/>
    </row>
    <row r="280" spans="1:33" ht="15.75" customHeight="1" x14ac:dyDescent="0.25">
      <c r="A280" s="1"/>
      <c r="B280" s="311"/>
      <c r="C280" s="2"/>
      <c r="D280" s="312"/>
      <c r="E280" s="70"/>
      <c r="F280" s="70"/>
      <c r="G280" s="70"/>
      <c r="H280" s="410"/>
      <c r="I280" s="41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326"/>
      <c r="X280" s="326"/>
      <c r="Y280" s="326"/>
      <c r="Z280" s="326"/>
      <c r="AA280" s="2"/>
      <c r="AB280" s="1"/>
      <c r="AC280" s="1"/>
      <c r="AD280" s="1"/>
      <c r="AE280" s="1"/>
      <c r="AF280" s="1"/>
      <c r="AG280" s="1"/>
    </row>
    <row r="281" spans="1:33" ht="15.75" customHeight="1" x14ac:dyDescent="0.25">
      <c r="A281" s="1"/>
      <c r="B281" s="311"/>
      <c r="C281" s="2"/>
      <c r="D281" s="312"/>
      <c r="E281" s="70"/>
      <c r="F281" s="70"/>
      <c r="G281" s="70"/>
      <c r="H281" s="410"/>
      <c r="I281" s="41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326"/>
      <c r="X281" s="326"/>
      <c r="Y281" s="326"/>
      <c r="Z281" s="326"/>
      <c r="AA281" s="2"/>
      <c r="AB281" s="1"/>
      <c r="AC281" s="1"/>
      <c r="AD281" s="1"/>
      <c r="AE281" s="1"/>
      <c r="AF281" s="1"/>
      <c r="AG281" s="1"/>
    </row>
    <row r="282" spans="1:33" ht="15.75" customHeight="1" x14ac:dyDescent="0.25">
      <c r="A282" s="1"/>
      <c r="B282" s="311"/>
      <c r="C282" s="2"/>
      <c r="D282" s="312"/>
      <c r="E282" s="70"/>
      <c r="F282" s="70"/>
      <c r="G282" s="70"/>
      <c r="H282" s="410"/>
      <c r="I282" s="41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326"/>
      <c r="X282" s="326"/>
      <c r="Y282" s="326"/>
      <c r="Z282" s="326"/>
      <c r="AA282" s="2"/>
      <c r="AB282" s="1"/>
      <c r="AC282" s="1"/>
      <c r="AD282" s="1"/>
      <c r="AE282" s="1"/>
      <c r="AF282" s="1"/>
      <c r="AG282" s="1"/>
    </row>
    <row r="283" spans="1:33" ht="15.75" customHeight="1" x14ac:dyDescent="0.25">
      <c r="A283" s="1"/>
      <c r="B283" s="311"/>
      <c r="C283" s="2"/>
      <c r="D283" s="312"/>
      <c r="E283" s="70"/>
      <c r="F283" s="70"/>
      <c r="G283" s="70"/>
      <c r="H283" s="410"/>
      <c r="I283" s="41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326"/>
      <c r="X283" s="326"/>
      <c r="Y283" s="326"/>
      <c r="Z283" s="326"/>
      <c r="AA283" s="2"/>
      <c r="AB283" s="1"/>
      <c r="AC283" s="1"/>
      <c r="AD283" s="1"/>
      <c r="AE283" s="1"/>
      <c r="AF283" s="1"/>
      <c r="AG283" s="1"/>
    </row>
    <row r="284" spans="1:33" ht="15.75" customHeight="1" x14ac:dyDescent="0.25">
      <c r="A284" s="1"/>
      <c r="B284" s="311"/>
      <c r="C284" s="2"/>
      <c r="D284" s="312"/>
      <c r="E284" s="70"/>
      <c r="F284" s="70"/>
      <c r="G284" s="70"/>
      <c r="H284" s="410"/>
      <c r="I284" s="41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326"/>
      <c r="X284" s="326"/>
      <c r="Y284" s="326"/>
      <c r="Z284" s="326"/>
      <c r="AA284" s="2"/>
      <c r="AB284" s="1"/>
      <c r="AC284" s="1"/>
      <c r="AD284" s="1"/>
      <c r="AE284" s="1"/>
      <c r="AF284" s="1"/>
      <c r="AG284" s="1"/>
    </row>
    <row r="285" spans="1:33" ht="15.75" customHeight="1" x14ac:dyDescent="0.25">
      <c r="A285" s="1"/>
      <c r="B285" s="311"/>
      <c r="C285" s="2"/>
      <c r="D285" s="312"/>
      <c r="E285" s="70"/>
      <c r="F285" s="70"/>
      <c r="G285" s="70"/>
      <c r="H285" s="410"/>
      <c r="I285" s="41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326"/>
      <c r="X285" s="326"/>
      <c r="Y285" s="326"/>
      <c r="Z285" s="326"/>
      <c r="AA285" s="2"/>
      <c r="AB285" s="1"/>
      <c r="AC285" s="1"/>
      <c r="AD285" s="1"/>
      <c r="AE285" s="1"/>
      <c r="AF285" s="1"/>
      <c r="AG285" s="1"/>
    </row>
    <row r="286" spans="1:33" ht="15.75" customHeight="1" x14ac:dyDescent="0.25">
      <c r="A286" s="1"/>
      <c r="B286" s="311"/>
      <c r="C286" s="2"/>
      <c r="D286" s="312"/>
      <c r="E286" s="70"/>
      <c r="F286" s="70"/>
      <c r="G286" s="70"/>
      <c r="H286" s="410"/>
      <c r="I286" s="41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326"/>
      <c r="X286" s="326"/>
      <c r="Y286" s="326"/>
      <c r="Z286" s="326"/>
      <c r="AA286" s="2"/>
      <c r="AB286" s="1"/>
      <c r="AC286" s="1"/>
      <c r="AD286" s="1"/>
      <c r="AE286" s="1"/>
      <c r="AF286" s="1"/>
      <c r="AG286" s="1"/>
    </row>
    <row r="287" spans="1:33" ht="15.75" customHeight="1" x14ac:dyDescent="0.25">
      <c r="A287" s="1"/>
      <c r="B287" s="311"/>
      <c r="C287" s="2"/>
      <c r="D287" s="312"/>
      <c r="E287" s="70"/>
      <c r="F287" s="70"/>
      <c r="G287" s="70"/>
      <c r="H287" s="410"/>
      <c r="I287" s="41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326"/>
      <c r="X287" s="326"/>
      <c r="Y287" s="326"/>
      <c r="Z287" s="326"/>
      <c r="AA287" s="2"/>
      <c r="AB287" s="1"/>
      <c r="AC287" s="1"/>
      <c r="AD287" s="1"/>
      <c r="AE287" s="1"/>
      <c r="AF287" s="1"/>
      <c r="AG287" s="1"/>
    </row>
    <row r="288" spans="1:33" ht="15.75" customHeight="1" x14ac:dyDescent="0.25">
      <c r="A288" s="1"/>
      <c r="B288" s="311"/>
      <c r="C288" s="2"/>
      <c r="D288" s="312"/>
      <c r="E288" s="70"/>
      <c r="F288" s="70"/>
      <c r="G288" s="70"/>
      <c r="H288" s="410"/>
      <c r="I288" s="41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326"/>
      <c r="X288" s="326"/>
      <c r="Y288" s="326"/>
      <c r="Z288" s="326"/>
      <c r="AA288" s="2"/>
      <c r="AB288" s="1"/>
      <c r="AC288" s="1"/>
      <c r="AD288" s="1"/>
      <c r="AE288" s="1"/>
      <c r="AF288" s="1"/>
      <c r="AG288" s="1"/>
    </row>
    <row r="289" spans="1:33" ht="15.75" customHeight="1" x14ac:dyDescent="0.25">
      <c r="A289" s="1"/>
      <c r="B289" s="311"/>
      <c r="C289" s="2"/>
      <c r="D289" s="312"/>
      <c r="E289" s="70"/>
      <c r="F289" s="70"/>
      <c r="G289" s="70"/>
      <c r="H289" s="410"/>
      <c r="I289" s="41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326"/>
      <c r="X289" s="326"/>
      <c r="Y289" s="326"/>
      <c r="Z289" s="326"/>
      <c r="AA289" s="2"/>
      <c r="AB289" s="1"/>
      <c r="AC289" s="1"/>
      <c r="AD289" s="1"/>
      <c r="AE289" s="1"/>
      <c r="AF289" s="1"/>
      <c r="AG289" s="1"/>
    </row>
    <row r="290" spans="1:33" ht="15.75" customHeight="1" x14ac:dyDescent="0.25">
      <c r="A290" s="1"/>
      <c r="B290" s="311"/>
      <c r="C290" s="2"/>
      <c r="D290" s="312"/>
      <c r="E290" s="70"/>
      <c r="F290" s="70"/>
      <c r="G290" s="70"/>
      <c r="H290" s="410"/>
      <c r="I290" s="41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326"/>
      <c r="X290" s="326"/>
      <c r="Y290" s="326"/>
      <c r="Z290" s="326"/>
      <c r="AA290" s="2"/>
      <c r="AB290" s="1"/>
      <c r="AC290" s="1"/>
      <c r="AD290" s="1"/>
      <c r="AE290" s="1"/>
      <c r="AF290" s="1"/>
      <c r="AG290" s="1"/>
    </row>
    <row r="291" spans="1:33" ht="15.75" customHeight="1" x14ac:dyDescent="0.25">
      <c r="A291" s="1"/>
      <c r="B291" s="311"/>
      <c r="C291" s="2"/>
      <c r="D291" s="312"/>
      <c r="E291" s="70"/>
      <c r="F291" s="70"/>
      <c r="G291" s="70"/>
      <c r="H291" s="410"/>
      <c r="I291" s="41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326"/>
      <c r="X291" s="326"/>
      <c r="Y291" s="326"/>
      <c r="Z291" s="326"/>
      <c r="AA291" s="2"/>
      <c r="AB291" s="1"/>
      <c r="AC291" s="1"/>
      <c r="AD291" s="1"/>
      <c r="AE291" s="1"/>
      <c r="AF291" s="1"/>
      <c r="AG291" s="1"/>
    </row>
    <row r="292" spans="1:33" ht="15.75" customHeight="1" x14ac:dyDescent="0.25">
      <c r="A292" s="1"/>
      <c r="B292" s="311"/>
      <c r="C292" s="2"/>
      <c r="D292" s="312"/>
      <c r="E292" s="70"/>
      <c r="F292" s="70"/>
      <c r="G292" s="70"/>
      <c r="H292" s="410"/>
      <c r="I292" s="41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326"/>
      <c r="X292" s="326"/>
      <c r="Y292" s="326"/>
      <c r="Z292" s="326"/>
      <c r="AA292" s="2"/>
      <c r="AB292" s="1"/>
      <c r="AC292" s="1"/>
      <c r="AD292" s="1"/>
      <c r="AE292" s="1"/>
      <c r="AF292" s="1"/>
      <c r="AG292" s="1"/>
    </row>
    <row r="293" spans="1:33" ht="15.75" customHeight="1" x14ac:dyDescent="0.25">
      <c r="A293" s="1"/>
      <c r="B293" s="311"/>
      <c r="C293" s="2"/>
      <c r="D293" s="312"/>
      <c r="E293" s="70"/>
      <c r="F293" s="70"/>
      <c r="G293" s="70"/>
      <c r="H293" s="410"/>
      <c r="I293" s="41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326"/>
      <c r="X293" s="326"/>
      <c r="Y293" s="326"/>
      <c r="Z293" s="326"/>
      <c r="AA293" s="2"/>
      <c r="AB293" s="1"/>
      <c r="AC293" s="1"/>
      <c r="AD293" s="1"/>
      <c r="AE293" s="1"/>
      <c r="AF293" s="1"/>
      <c r="AG293" s="1"/>
    </row>
    <row r="294" spans="1:33" ht="15.75" customHeight="1" x14ac:dyDescent="0.25">
      <c r="A294" s="1"/>
      <c r="B294" s="311"/>
      <c r="C294" s="2"/>
      <c r="D294" s="312"/>
      <c r="E294" s="70"/>
      <c r="F294" s="70"/>
      <c r="G294" s="70"/>
      <c r="H294" s="410"/>
      <c r="I294" s="41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326"/>
      <c r="X294" s="326"/>
      <c r="Y294" s="326"/>
      <c r="Z294" s="326"/>
      <c r="AA294" s="2"/>
      <c r="AB294" s="1"/>
      <c r="AC294" s="1"/>
      <c r="AD294" s="1"/>
      <c r="AE294" s="1"/>
      <c r="AF294" s="1"/>
      <c r="AG294" s="1"/>
    </row>
    <row r="295" spans="1:33" ht="15.75" customHeight="1" x14ac:dyDescent="0.25">
      <c r="A295" s="1"/>
      <c r="B295" s="311"/>
      <c r="C295" s="2"/>
      <c r="D295" s="312"/>
      <c r="E295" s="70"/>
      <c r="F295" s="70"/>
      <c r="G295" s="70"/>
      <c r="H295" s="410"/>
      <c r="I295" s="41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326"/>
      <c r="X295" s="326"/>
      <c r="Y295" s="326"/>
      <c r="Z295" s="326"/>
      <c r="AA295" s="2"/>
      <c r="AB295" s="1"/>
      <c r="AC295" s="1"/>
      <c r="AD295" s="1"/>
      <c r="AE295" s="1"/>
      <c r="AF295" s="1"/>
      <c r="AG295" s="1"/>
    </row>
    <row r="296" spans="1:33" ht="15.75" customHeight="1" x14ac:dyDescent="0.25">
      <c r="A296" s="1"/>
      <c r="B296" s="311"/>
      <c r="C296" s="2"/>
      <c r="D296" s="312"/>
      <c r="E296" s="70"/>
      <c r="F296" s="70"/>
      <c r="G296" s="70"/>
      <c r="H296" s="410"/>
      <c r="I296" s="41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326"/>
      <c r="X296" s="326"/>
      <c r="Y296" s="326"/>
      <c r="Z296" s="326"/>
      <c r="AA296" s="2"/>
      <c r="AB296" s="1"/>
      <c r="AC296" s="1"/>
      <c r="AD296" s="1"/>
      <c r="AE296" s="1"/>
      <c r="AF296" s="1"/>
      <c r="AG296" s="1"/>
    </row>
    <row r="297" spans="1:33" ht="15.75" customHeight="1" x14ac:dyDescent="0.25">
      <c r="A297" s="1"/>
      <c r="B297" s="311"/>
      <c r="C297" s="2"/>
      <c r="D297" s="312"/>
      <c r="E297" s="70"/>
      <c r="F297" s="70"/>
      <c r="G297" s="70"/>
      <c r="H297" s="410"/>
      <c r="I297" s="41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326"/>
      <c r="X297" s="326"/>
      <c r="Y297" s="326"/>
      <c r="Z297" s="326"/>
      <c r="AA297" s="2"/>
      <c r="AB297" s="1"/>
      <c r="AC297" s="1"/>
      <c r="AD297" s="1"/>
      <c r="AE297" s="1"/>
      <c r="AF297" s="1"/>
      <c r="AG297" s="1"/>
    </row>
    <row r="298" spans="1:33" ht="15.75" customHeight="1" x14ac:dyDescent="0.25">
      <c r="A298" s="1"/>
      <c r="B298" s="311"/>
      <c r="C298" s="2"/>
      <c r="D298" s="312"/>
      <c r="E298" s="70"/>
      <c r="F298" s="70"/>
      <c r="G298" s="70"/>
      <c r="H298" s="410"/>
      <c r="I298" s="41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326"/>
      <c r="X298" s="326"/>
      <c r="Y298" s="326"/>
      <c r="Z298" s="326"/>
      <c r="AA298" s="2"/>
      <c r="AB298" s="1"/>
      <c r="AC298" s="1"/>
      <c r="AD298" s="1"/>
      <c r="AE298" s="1"/>
      <c r="AF298" s="1"/>
      <c r="AG298" s="1"/>
    </row>
    <row r="299" spans="1:33" ht="15.75" customHeight="1" x14ac:dyDescent="0.25">
      <c r="A299" s="1"/>
      <c r="B299" s="311"/>
      <c r="C299" s="2"/>
      <c r="D299" s="312"/>
      <c r="E299" s="70"/>
      <c r="F299" s="70"/>
      <c r="G299" s="70"/>
      <c r="H299" s="410"/>
      <c r="I299" s="41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326"/>
      <c r="X299" s="326"/>
      <c r="Y299" s="326"/>
      <c r="Z299" s="326"/>
      <c r="AA299" s="2"/>
      <c r="AB299" s="1"/>
      <c r="AC299" s="1"/>
      <c r="AD299" s="1"/>
      <c r="AE299" s="1"/>
      <c r="AF299" s="1"/>
      <c r="AG299" s="1"/>
    </row>
    <row r="300" spans="1:33" ht="15.75" customHeight="1" x14ac:dyDescent="0.25">
      <c r="A300" s="1"/>
      <c r="B300" s="311"/>
      <c r="C300" s="2"/>
      <c r="D300" s="312"/>
      <c r="E300" s="70"/>
      <c r="F300" s="70"/>
      <c r="G300" s="70"/>
      <c r="H300" s="410"/>
      <c r="I300" s="41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326"/>
      <c r="X300" s="326"/>
      <c r="Y300" s="326"/>
      <c r="Z300" s="326"/>
      <c r="AA300" s="2"/>
      <c r="AB300" s="1"/>
      <c r="AC300" s="1"/>
      <c r="AD300" s="1"/>
      <c r="AE300" s="1"/>
      <c r="AF300" s="1"/>
      <c r="AG300" s="1"/>
    </row>
    <row r="301" spans="1:33" ht="15.75" customHeight="1" x14ac:dyDescent="0.25">
      <c r="A301" s="1"/>
      <c r="B301" s="311"/>
      <c r="C301" s="2"/>
      <c r="D301" s="312"/>
      <c r="E301" s="70"/>
      <c r="F301" s="70"/>
      <c r="G301" s="70"/>
      <c r="H301" s="410"/>
      <c r="I301" s="41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326"/>
      <c r="X301" s="326"/>
      <c r="Y301" s="326"/>
      <c r="Z301" s="326"/>
      <c r="AA301" s="2"/>
      <c r="AB301" s="1"/>
      <c r="AC301" s="1"/>
      <c r="AD301" s="1"/>
      <c r="AE301" s="1"/>
      <c r="AF301" s="1"/>
      <c r="AG301" s="1"/>
    </row>
    <row r="302" spans="1:33" ht="15.75" customHeight="1" x14ac:dyDescent="0.25">
      <c r="A302" s="1"/>
      <c r="B302" s="311"/>
      <c r="C302" s="2"/>
      <c r="D302" s="312"/>
      <c r="E302" s="70"/>
      <c r="F302" s="70"/>
      <c r="G302" s="70"/>
      <c r="H302" s="410"/>
      <c r="I302" s="41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326"/>
      <c r="X302" s="326"/>
      <c r="Y302" s="326"/>
      <c r="Z302" s="326"/>
      <c r="AA302" s="2"/>
      <c r="AB302" s="1"/>
      <c r="AC302" s="1"/>
      <c r="AD302" s="1"/>
      <c r="AE302" s="1"/>
      <c r="AF302" s="1"/>
      <c r="AG302" s="1"/>
    </row>
    <row r="303" spans="1:33" ht="15.75" customHeight="1" x14ac:dyDescent="0.25">
      <c r="A303" s="1"/>
      <c r="B303" s="311"/>
      <c r="C303" s="2"/>
      <c r="D303" s="312"/>
      <c r="E303" s="70"/>
      <c r="F303" s="70"/>
      <c r="G303" s="70"/>
      <c r="H303" s="410"/>
      <c r="I303" s="41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326"/>
      <c r="X303" s="326"/>
      <c r="Y303" s="326"/>
      <c r="Z303" s="326"/>
      <c r="AA303" s="2"/>
      <c r="AB303" s="1"/>
      <c r="AC303" s="1"/>
      <c r="AD303" s="1"/>
      <c r="AE303" s="1"/>
      <c r="AF303" s="1"/>
      <c r="AG303" s="1"/>
    </row>
    <row r="304" spans="1:33" ht="15.75" customHeight="1" x14ac:dyDescent="0.25">
      <c r="A304" s="1"/>
      <c r="B304" s="311"/>
      <c r="C304" s="2"/>
      <c r="D304" s="312"/>
      <c r="E304" s="70"/>
      <c r="F304" s="70"/>
      <c r="G304" s="70"/>
      <c r="H304" s="410"/>
      <c r="I304" s="41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326"/>
      <c r="X304" s="326"/>
      <c r="Y304" s="326"/>
      <c r="Z304" s="326"/>
      <c r="AA304" s="2"/>
      <c r="AB304" s="1"/>
      <c r="AC304" s="1"/>
      <c r="AD304" s="1"/>
      <c r="AE304" s="1"/>
      <c r="AF304" s="1"/>
      <c r="AG304" s="1"/>
    </row>
    <row r="305" spans="1:33" ht="15.75" customHeight="1" x14ac:dyDescent="0.25">
      <c r="A305" s="1"/>
      <c r="B305" s="311"/>
      <c r="C305" s="2"/>
      <c r="D305" s="312"/>
      <c r="E305" s="70"/>
      <c r="F305" s="70"/>
      <c r="G305" s="70"/>
      <c r="H305" s="410"/>
      <c r="I305" s="41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326"/>
      <c r="X305" s="326"/>
      <c r="Y305" s="326"/>
      <c r="Z305" s="326"/>
      <c r="AA305" s="2"/>
      <c r="AB305" s="1"/>
      <c r="AC305" s="1"/>
      <c r="AD305" s="1"/>
      <c r="AE305" s="1"/>
      <c r="AF305" s="1"/>
      <c r="AG305" s="1"/>
    </row>
    <row r="306" spans="1:33" ht="15.75" customHeight="1" x14ac:dyDescent="0.25">
      <c r="A306" s="1"/>
      <c r="B306" s="311"/>
      <c r="C306" s="2"/>
      <c r="D306" s="312"/>
      <c r="E306" s="70"/>
      <c r="F306" s="70"/>
      <c r="G306" s="70"/>
      <c r="H306" s="410"/>
      <c r="I306" s="41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326"/>
      <c r="X306" s="326"/>
      <c r="Y306" s="326"/>
      <c r="Z306" s="326"/>
      <c r="AA306" s="2"/>
      <c r="AB306" s="1"/>
      <c r="AC306" s="1"/>
      <c r="AD306" s="1"/>
      <c r="AE306" s="1"/>
      <c r="AF306" s="1"/>
      <c r="AG306" s="1"/>
    </row>
    <row r="307" spans="1:33" ht="15.75" customHeight="1" x14ac:dyDescent="0.25">
      <c r="A307" s="1"/>
      <c r="B307" s="311"/>
      <c r="C307" s="2"/>
      <c r="D307" s="312"/>
      <c r="E307" s="70"/>
      <c r="F307" s="70"/>
      <c r="G307" s="70"/>
      <c r="H307" s="410"/>
      <c r="I307" s="41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326"/>
      <c r="X307" s="326"/>
      <c r="Y307" s="326"/>
      <c r="Z307" s="326"/>
      <c r="AA307" s="2"/>
      <c r="AB307" s="1"/>
      <c r="AC307" s="1"/>
      <c r="AD307" s="1"/>
      <c r="AE307" s="1"/>
      <c r="AF307" s="1"/>
      <c r="AG307" s="1"/>
    </row>
    <row r="308" spans="1:33" ht="15.75" customHeight="1" x14ac:dyDescent="0.25">
      <c r="A308" s="1"/>
      <c r="B308" s="311"/>
      <c r="C308" s="2"/>
      <c r="D308" s="312"/>
      <c r="E308" s="70"/>
      <c r="F308" s="70"/>
      <c r="G308" s="70"/>
      <c r="H308" s="410"/>
      <c r="I308" s="41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326"/>
      <c r="X308" s="326"/>
      <c r="Y308" s="326"/>
      <c r="Z308" s="326"/>
      <c r="AA308" s="2"/>
      <c r="AB308" s="1"/>
      <c r="AC308" s="1"/>
      <c r="AD308" s="1"/>
      <c r="AE308" s="1"/>
      <c r="AF308" s="1"/>
      <c r="AG308" s="1"/>
    </row>
    <row r="309" spans="1:33" ht="15.75" customHeight="1" x14ac:dyDescent="0.25">
      <c r="A309" s="1"/>
      <c r="B309" s="311"/>
      <c r="C309" s="2"/>
      <c r="D309" s="312"/>
      <c r="E309" s="70"/>
      <c r="F309" s="70"/>
      <c r="G309" s="70"/>
      <c r="H309" s="410"/>
      <c r="I309" s="41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326"/>
      <c r="X309" s="326"/>
      <c r="Y309" s="326"/>
      <c r="Z309" s="326"/>
      <c r="AA309" s="2"/>
      <c r="AB309" s="1"/>
      <c r="AC309" s="1"/>
      <c r="AD309" s="1"/>
      <c r="AE309" s="1"/>
      <c r="AF309" s="1"/>
      <c r="AG309" s="1"/>
    </row>
    <row r="310" spans="1:33" ht="15.75" customHeight="1" x14ac:dyDescent="0.25">
      <c r="A310" s="1"/>
      <c r="B310" s="311"/>
      <c r="C310" s="2"/>
      <c r="D310" s="312"/>
      <c r="E310" s="70"/>
      <c r="F310" s="70"/>
      <c r="G310" s="70"/>
      <c r="H310" s="410"/>
      <c r="I310" s="41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326"/>
      <c r="X310" s="326"/>
      <c r="Y310" s="326"/>
      <c r="Z310" s="326"/>
      <c r="AA310" s="2"/>
      <c r="AB310" s="1"/>
      <c r="AC310" s="1"/>
      <c r="AD310" s="1"/>
      <c r="AE310" s="1"/>
      <c r="AF310" s="1"/>
      <c r="AG310" s="1"/>
    </row>
    <row r="311" spans="1:33" ht="15.75" customHeight="1" x14ac:dyDescent="0.25">
      <c r="A311" s="1"/>
      <c r="B311" s="311"/>
      <c r="C311" s="2"/>
      <c r="D311" s="312"/>
      <c r="E311" s="70"/>
      <c r="F311" s="70"/>
      <c r="G311" s="70"/>
      <c r="H311" s="410"/>
      <c r="I311" s="41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326"/>
      <c r="X311" s="326"/>
      <c r="Y311" s="326"/>
      <c r="Z311" s="326"/>
      <c r="AA311" s="2"/>
      <c r="AB311" s="1"/>
      <c r="AC311" s="1"/>
      <c r="AD311" s="1"/>
      <c r="AE311" s="1"/>
      <c r="AF311" s="1"/>
      <c r="AG311" s="1"/>
    </row>
    <row r="312" spans="1:33" ht="15.75" customHeight="1" x14ac:dyDescent="0.25">
      <c r="A312" s="1"/>
      <c r="B312" s="311"/>
      <c r="C312" s="2"/>
      <c r="D312" s="312"/>
      <c r="E312" s="70"/>
      <c r="F312" s="70"/>
      <c r="G312" s="70"/>
      <c r="H312" s="410"/>
      <c r="I312" s="41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326"/>
      <c r="X312" s="326"/>
      <c r="Y312" s="326"/>
      <c r="Z312" s="326"/>
      <c r="AA312" s="2"/>
      <c r="AB312" s="1"/>
      <c r="AC312" s="1"/>
      <c r="AD312" s="1"/>
      <c r="AE312" s="1"/>
      <c r="AF312" s="1"/>
      <c r="AG312" s="1"/>
    </row>
    <row r="313" spans="1:33" ht="15.75" customHeight="1" x14ac:dyDescent="0.25">
      <c r="A313" s="1"/>
      <c r="B313" s="311"/>
      <c r="C313" s="2"/>
      <c r="D313" s="312"/>
      <c r="E313" s="70"/>
      <c r="F313" s="70"/>
      <c r="G313" s="70"/>
      <c r="H313" s="410"/>
      <c r="I313" s="41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326"/>
      <c r="X313" s="326"/>
      <c r="Y313" s="326"/>
      <c r="Z313" s="326"/>
      <c r="AA313" s="2"/>
      <c r="AB313" s="1"/>
      <c r="AC313" s="1"/>
      <c r="AD313" s="1"/>
      <c r="AE313" s="1"/>
      <c r="AF313" s="1"/>
      <c r="AG313" s="1"/>
    </row>
    <row r="314" spans="1:33" ht="15.75" customHeight="1" x14ac:dyDescent="0.25">
      <c r="A314" s="1"/>
      <c r="B314" s="311"/>
      <c r="C314" s="2"/>
      <c r="D314" s="312"/>
      <c r="E314" s="70"/>
      <c r="F314" s="70"/>
      <c r="G314" s="70"/>
      <c r="H314" s="410"/>
      <c r="I314" s="41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326"/>
      <c r="X314" s="326"/>
      <c r="Y314" s="326"/>
      <c r="Z314" s="326"/>
      <c r="AA314" s="2"/>
      <c r="AB314" s="1"/>
      <c r="AC314" s="1"/>
      <c r="AD314" s="1"/>
      <c r="AE314" s="1"/>
      <c r="AF314" s="1"/>
      <c r="AG314" s="1"/>
    </row>
    <row r="315" spans="1:33" ht="15.75" customHeight="1" x14ac:dyDescent="0.25">
      <c r="A315" s="1"/>
      <c r="B315" s="311"/>
      <c r="C315" s="2"/>
      <c r="D315" s="312"/>
      <c r="E315" s="70"/>
      <c r="F315" s="70"/>
      <c r="G315" s="70"/>
      <c r="H315" s="410"/>
      <c r="I315" s="41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326"/>
      <c r="X315" s="326"/>
      <c r="Y315" s="326"/>
      <c r="Z315" s="326"/>
      <c r="AA315" s="2"/>
      <c r="AB315" s="1"/>
      <c r="AC315" s="1"/>
      <c r="AD315" s="1"/>
      <c r="AE315" s="1"/>
      <c r="AF315" s="1"/>
      <c r="AG315" s="1"/>
    </row>
    <row r="316" spans="1:33" ht="15.75" customHeight="1" x14ac:dyDescent="0.25">
      <c r="A316" s="1"/>
      <c r="B316" s="311"/>
      <c r="C316" s="2"/>
      <c r="D316" s="312"/>
      <c r="E316" s="70"/>
      <c r="F316" s="70"/>
      <c r="G316" s="70"/>
      <c r="H316" s="410"/>
      <c r="I316" s="41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326"/>
      <c r="X316" s="326"/>
      <c r="Y316" s="326"/>
      <c r="Z316" s="326"/>
      <c r="AA316" s="2"/>
      <c r="AB316" s="1"/>
      <c r="AC316" s="1"/>
      <c r="AD316" s="1"/>
      <c r="AE316" s="1"/>
      <c r="AF316" s="1"/>
      <c r="AG316" s="1"/>
    </row>
    <row r="317" spans="1:33" ht="15.75" customHeight="1" x14ac:dyDescent="0.25">
      <c r="A317" s="1"/>
      <c r="B317" s="311"/>
      <c r="C317" s="2"/>
      <c r="D317" s="312"/>
      <c r="E317" s="70"/>
      <c r="F317" s="70"/>
      <c r="G317" s="70"/>
      <c r="H317" s="410"/>
      <c r="I317" s="41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326"/>
      <c r="X317" s="326"/>
      <c r="Y317" s="326"/>
      <c r="Z317" s="326"/>
      <c r="AA317" s="2"/>
      <c r="AB317" s="1"/>
      <c r="AC317" s="1"/>
      <c r="AD317" s="1"/>
      <c r="AE317" s="1"/>
      <c r="AF317" s="1"/>
      <c r="AG317" s="1"/>
    </row>
    <row r="318" spans="1:33" ht="15.75" customHeight="1" x14ac:dyDescent="0.25">
      <c r="A318" s="1"/>
      <c r="B318" s="311"/>
      <c r="C318" s="2"/>
      <c r="D318" s="312"/>
      <c r="E318" s="70"/>
      <c r="F318" s="70"/>
      <c r="G318" s="70"/>
      <c r="H318" s="410"/>
      <c r="I318" s="41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326"/>
      <c r="X318" s="326"/>
      <c r="Y318" s="326"/>
      <c r="Z318" s="326"/>
      <c r="AA318" s="2"/>
      <c r="AB318" s="1"/>
      <c r="AC318" s="1"/>
      <c r="AD318" s="1"/>
      <c r="AE318" s="1"/>
      <c r="AF318" s="1"/>
      <c r="AG318" s="1"/>
    </row>
    <row r="319" spans="1:33" ht="15.75" customHeight="1" x14ac:dyDescent="0.25">
      <c r="A319" s="1"/>
      <c r="B319" s="311"/>
      <c r="C319" s="2"/>
      <c r="D319" s="312"/>
      <c r="E319" s="70"/>
      <c r="F319" s="70"/>
      <c r="G319" s="70"/>
      <c r="H319" s="410"/>
      <c r="I319" s="41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326"/>
      <c r="X319" s="326"/>
      <c r="Y319" s="326"/>
      <c r="Z319" s="326"/>
      <c r="AA319" s="2"/>
      <c r="AB319" s="1"/>
      <c r="AC319" s="1"/>
      <c r="AD319" s="1"/>
      <c r="AE319" s="1"/>
      <c r="AF319" s="1"/>
      <c r="AG319" s="1"/>
    </row>
    <row r="320" spans="1:33" ht="15.75" customHeight="1" x14ac:dyDescent="0.25">
      <c r="A320" s="1"/>
      <c r="B320" s="311"/>
      <c r="C320" s="2"/>
      <c r="D320" s="312"/>
      <c r="E320" s="70"/>
      <c r="F320" s="70"/>
      <c r="G320" s="70"/>
      <c r="H320" s="410"/>
      <c r="I320" s="41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326"/>
      <c r="X320" s="326"/>
      <c r="Y320" s="326"/>
      <c r="Z320" s="326"/>
      <c r="AA320" s="2"/>
      <c r="AB320" s="1"/>
      <c r="AC320" s="1"/>
      <c r="AD320" s="1"/>
      <c r="AE320" s="1"/>
      <c r="AF320" s="1"/>
      <c r="AG320" s="1"/>
    </row>
    <row r="321" spans="1:33" ht="15.75" customHeight="1" x14ac:dyDescent="0.25">
      <c r="A321" s="1"/>
      <c r="B321" s="311"/>
      <c r="C321" s="2"/>
      <c r="D321" s="312"/>
      <c r="E321" s="70"/>
      <c r="F321" s="70"/>
      <c r="G321" s="70"/>
      <c r="H321" s="410"/>
      <c r="I321" s="41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326"/>
      <c r="X321" s="326"/>
      <c r="Y321" s="326"/>
      <c r="Z321" s="326"/>
      <c r="AA321" s="2"/>
      <c r="AB321" s="1"/>
      <c r="AC321" s="1"/>
      <c r="AD321" s="1"/>
      <c r="AE321" s="1"/>
      <c r="AF321" s="1"/>
      <c r="AG321" s="1"/>
    </row>
    <row r="322" spans="1:33" ht="15.75" customHeight="1" x14ac:dyDescent="0.25">
      <c r="A322" s="1"/>
      <c r="B322" s="311"/>
      <c r="C322" s="2"/>
      <c r="D322" s="312"/>
      <c r="E322" s="70"/>
      <c r="F322" s="70"/>
      <c r="G322" s="70"/>
      <c r="H322" s="410"/>
      <c r="I322" s="41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326"/>
      <c r="X322" s="326"/>
      <c r="Y322" s="326"/>
      <c r="Z322" s="326"/>
      <c r="AA322" s="2"/>
      <c r="AB322" s="1"/>
      <c r="AC322" s="1"/>
      <c r="AD322" s="1"/>
      <c r="AE322" s="1"/>
      <c r="AF322" s="1"/>
      <c r="AG322" s="1"/>
    </row>
    <row r="323" spans="1:33" ht="15.75" customHeight="1" x14ac:dyDescent="0.25">
      <c r="A323" s="1"/>
      <c r="B323" s="311"/>
      <c r="C323" s="2"/>
      <c r="D323" s="312"/>
      <c r="E323" s="70"/>
      <c r="F323" s="70"/>
      <c r="G323" s="70"/>
      <c r="H323" s="410"/>
      <c r="I323" s="41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326"/>
      <c r="X323" s="326"/>
      <c r="Y323" s="326"/>
      <c r="Z323" s="326"/>
      <c r="AA323" s="2"/>
      <c r="AB323" s="1"/>
      <c r="AC323" s="1"/>
      <c r="AD323" s="1"/>
      <c r="AE323" s="1"/>
      <c r="AF323" s="1"/>
      <c r="AG323" s="1"/>
    </row>
    <row r="324" spans="1:33" ht="15.75" customHeight="1" x14ac:dyDescent="0.25">
      <c r="A324" s="1"/>
      <c r="B324" s="311"/>
      <c r="C324" s="2"/>
      <c r="D324" s="312"/>
      <c r="E324" s="70"/>
      <c r="F324" s="70"/>
      <c r="G324" s="70"/>
      <c r="H324" s="410"/>
      <c r="I324" s="41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326"/>
      <c r="X324" s="326"/>
      <c r="Y324" s="326"/>
      <c r="Z324" s="326"/>
      <c r="AA324" s="2"/>
      <c r="AB324" s="1"/>
      <c r="AC324" s="1"/>
      <c r="AD324" s="1"/>
      <c r="AE324" s="1"/>
      <c r="AF324" s="1"/>
      <c r="AG324" s="1"/>
    </row>
    <row r="325" spans="1:33" ht="15.75" customHeight="1" x14ac:dyDescent="0.25">
      <c r="A325" s="1"/>
      <c r="B325" s="311"/>
      <c r="C325" s="2"/>
      <c r="D325" s="312"/>
      <c r="E325" s="70"/>
      <c r="F325" s="70"/>
      <c r="G325" s="70"/>
      <c r="H325" s="410"/>
      <c r="I325" s="41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326"/>
      <c r="X325" s="326"/>
      <c r="Y325" s="326"/>
      <c r="Z325" s="326"/>
      <c r="AA325" s="2"/>
      <c r="AB325" s="1"/>
      <c r="AC325" s="1"/>
      <c r="AD325" s="1"/>
      <c r="AE325" s="1"/>
      <c r="AF325" s="1"/>
      <c r="AG325" s="1"/>
    </row>
    <row r="326" spans="1:33" ht="15.75" customHeight="1" x14ac:dyDescent="0.25">
      <c r="A326" s="1"/>
      <c r="B326" s="311"/>
      <c r="C326" s="2"/>
      <c r="D326" s="312"/>
      <c r="E326" s="70"/>
      <c r="F326" s="70"/>
      <c r="G326" s="70"/>
      <c r="H326" s="410"/>
      <c r="I326" s="41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326"/>
      <c r="X326" s="326"/>
      <c r="Y326" s="326"/>
      <c r="Z326" s="326"/>
      <c r="AA326" s="2"/>
      <c r="AB326" s="1"/>
      <c r="AC326" s="1"/>
      <c r="AD326" s="1"/>
      <c r="AE326" s="1"/>
      <c r="AF326" s="1"/>
      <c r="AG326" s="1"/>
    </row>
    <row r="327" spans="1:33" ht="15.75" customHeight="1" x14ac:dyDescent="0.25">
      <c r="A327" s="1"/>
      <c r="B327" s="311"/>
      <c r="C327" s="2"/>
      <c r="D327" s="312"/>
      <c r="E327" s="70"/>
      <c r="F327" s="70"/>
      <c r="G327" s="70"/>
      <c r="H327" s="410"/>
      <c r="I327" s="41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326"/>
      <c r="X327" s="326"/>
      <c r="Y327" s="326"/>
      <c r="Z327" s="326"/>
      <c r="AA327" s="2"/>
      <c r="AB327" s="1"/>
      <c r="AC327" s="1"/>
      <c r="AD327" s="1"/>
      <c r="AE327" s="1"/>
      <c r="AF327" s="1"/>
      <c r="AG327" s="1"/>
    </row>
    <row r="328" spans="1:33" ht="15.75" customHeight="1" x14ac:dyDescent="0.25">
      <c r="A328" s="1"/>
      <c r="B328" s="311"/>
      <c r="C328" s="2"/>
      <c r="D328" s="312"/>
      <c r="E328" s="70"/>
      <c r="F328" s="70"/>
      <c r="G328" s="70"/>
      <c r="H328" s="410"/>
      <c r="I328" s="41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326"/>
      <c r="X328" s="326"/>
      <c r="Y328" s="326"/>
      <c r="Z328" s="326"/>
      <c r="AA328" s="2"/>
      <c r="AB328" s="1"/>
      <c r="AC328" s="1"/>
      <c r="AD328" s="1"/>
      <c r="AE328" s="1"/>
      <c r="AF328" s="1"/>
      <c r="AG328" s="1"/>
    </row>
    <row r="329" spans="1:33" ht="15.75" customHeight="1" x14ac:dyDescent="0.25">
      <c r="A329" s="1"/>
      <c r="B329" s="311"/>
      <c r="C329" s="2"/>
      <c r="D329" s="312"/>
      <c r="E329" s="70"/>
      <c r="F329" s="70"/>
      <c r="G329" s="70"/>
      <c r="H329" s="410"/>
      <c r="I329" s="41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326"/>
      <c r="X329" s="326"/>
      <c r="Y329" s="326"/>
      <c r="Z329" s="326"/>
      <c r="AA329" s="2"/>
      <c r="AB329" s="1"/>
      <c r="AC329" s="1"/>
      <c r="AD329" s="1"/>
      <c r="AE329" s="1"/>
      <c r="AF329" s="1"/>
      <c r="AG329" s="1"/>
    </row>
    <row r="330" spans="1:33" ht="15.75" customHeight="1" x14ac:dyDescent="0.25">
      <c r="A330" s="1"/>
      <c r="B330" s="311"/>
      <c r="C330" s="2"/>
      <c r="D330" s="312"/>
      <c r="E330" s="70"/>
      <c r="F330" s="70"/>
      <c r="G330" s="70"/>
      <c r="H330" s="410"/>
      <c r="I330" s="41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326"/>
      <c r="X330" s="326"/>
      <c r="Y330" s="326"/>
      <c r="Z330" s="326"/>
      <c r="AA330" s="2"/>
      <c r="AB330" s="1"/>
      <c r="AC330" s="1"/>
      <c r="AD330" s="1"/>
      <c r="AE330" s="1"/>
      <c r="AF330" s="1"/>
      <c r="AG330" s="1"/>
    </row>
    <row r="331" spans="1:33" ht="15.75" customHeight="1" x14ac:dyDescent="0.25">
      <c r="A331" s="1"/>
      <c r="B331" s="311"/>
      <c r="C331" s="2"/>
      <c r="D331" s="312"/>
      <c r="E331" s="70"/>
      <c r="F331" s="70"/>
      <c r="G331" s="70"/>
      <c r="H331" s="410"/>
      <c r="I331" s="41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326"/>
      <c r="X331" s="326"/>
      <c r="Y331" s="326"/>
      <c r="Z331" s="326"/>
      <c r="AA331" s="2"/>
      <c r="AB331" s="1"/>
      <c r="AC331" s="1"/>
      <c r="AD331" s="1"/>
      <c r="AE331" s="1"/>
      <c r="AF331" s="1"/>
      <c r="AG331" s="1"/>
    </row>
    <row r="332" spans="1:33" ht="15.75" customHeight="1" x14ac:dyDescent="0.25">
      <c r="A332" s="1"/>
      <c r="B332" s="311"/>
      <c r="C332" s="2"/>
      <c r="D332" s="312"/>
      <c r="E332" s="70"/>
      <c r="F332" s="70"/>
      <c r="G332" s="70"/>
      <c r="H332" s="410"/>
      <c r="I332" s="41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326"/>
      <c r="X332" s="326"/>
      <c r="Y332" s="326"/>
      <c r="Z332" s="326"/>
      <c r="AA332" s="2"/>
      <c r="AB332" s="1"/>
      <c r="AC332" s="1"/>
      <c r="AD332" s="1"/>
      <c r="AE332" s="1"/>
      <c r="AF332" s="1"/>
      <c r="AG332" s="1"/>
    </row>
    <row r="333" spans="1:33" ht="15.75" customHeight="1" x14ac:dyDescent="0.25">
      <c r="A333" s="1"/>
      <c r="B333" s="311"/>
      <c r="C333" s="2"/>
      <c r="D333" s="312"/>
      <c r="E333" s="70"/>
      <c r="F333" s="70"/>
      <c r="G333" s="70"/>
      <c r="H333" s="410"/>
      <c r="I333" s="41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326"/>
      <c r="X333" s="326"/>
      <c r="Y333" s="326"/>
      <c r="Z333" s="326"/>
      <c r="AA333" s="2"/>
      <c r="AB333" s="1"/>
      <c r="AC333" s="1"/>
      <c r="AD333" s="1"/>
      <c r="AE333" s="1"/>
      <c r="AF333" s="1"/>
      <c r="AG333" s="1"/>
    </row>
    <row r="334" spans="1:33" ht="15.75" customHeight="1" x14ac:dyDescent="0.25">
      <c r="A334" s="1"/>
      <c r="B334" s="311"/>
      <c r="C334" s="2"/>
      <c r="D334" s="312"/>
      <c r="E334" s="70"/>
      <c r="F334" s="70"/>
      <c r="G334" s="70"/>
      <c r="H334" s="410"/>
      <c r="I334" s="41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326"/>
      <c r="X334" s="326"/>
      <c r="Y334" s="326"/>
      <c r="Z334" s="326"/>
      <c r="AA334" s="2"/>
      <c r="AB334" s="1"/>
      <c r="AC334" s="1"/>
      <c r="AD334" s="1"/>
      <c r="AE334" s="1"/>
      <c r="AF334" s="1"/>
      <c r="AG334" s="1"/>
    </row>
    <row r="335" spans="1:33" ht="15.75" customHeight="1" x14ac:dyDescent="0.25">
      <c r="A335" s="1"/>
      <c r="B335" s="311"/>
      <c r="C335" s="2"/>
      <c r="D335" s="312"/>
      <c r="E335" s="70"/>
      <c r="F335" s="70"/>
      <c r="G335" s="70"/>
      <c r="H335" s="410"/>
      <c r="I335" s="41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326"/>
      <c r="X335" s="326"/>
      <c r="Y335" s="326"/>
      <c r="Z335" s="326"/>
      <c r="AA335" s="2"/>
      <c r="AB335" s="1"/>
      <c r="AC335" s="1"/>
      <c r="AD335" s="1"/>
      <c r="AE335" s="1"/>
      <c r="AF335" s="1"/>
      <c r="AG335" s="1"/>
    </row>
    <row r="336" spans="1:33" ht="15.75" customHeight="1" x14ac:dyDescent="0.25">
      <c r="A336" s="1"/>
      <c r="B336" s="311"/>
      <c r="C336" s="2"/>
      <c r="D336" s="312"/>
      <c r="E336" s="70"/>
      <c r="F336" s="70"/>
      <c r="G336" s="70"/>
      <c r="H336" s="410"/>
      <c r="I336" s="41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326"/>
      <c r="X336" s="326"/>
      <c r="Y336" s="326"/>
      <c r="Z336" s="326"/>
      <c r="AA336" s="2"/>
      <c r="AB336" s="1"/>
      <c r="AC336" s="1"/>
      <c r="AD336" s="1"/>
      <c r="AE336" s="1"/>
      <c r="AF336" s="1"/>
      <c r="AG336" s="1"/>
    </row>
    <row r="337" spans="1:33" ht="15.75" customHeight="1" x14ac:dyDescent="0.25">
      <c r="A337" s="1"/>
      <c r="B337" s="311"/>
      <c r="C337" s="2"/>
      <c r="D337" s="312"/>
      <c r="E337" s="70"/>
      <c r="F337" s="70"/>
      <c r="G337" s="70"/>
      <c r="H337" s="410"/>
      <c r="I337" s="41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326"/>
      <c r="X337" s="326"/>
      <c r="Y337" s="326"/>
      <c r="Z337" s="326"/>
      <c r="AA337" s="2"/>
      <c r="AB337" s="1"/>
      <c r="AC337" s="1"/>
      <c r="AD337" s="1"/>
      <c r="AE337" s="1"/>
      <c r="AF337" s="1"/>
      <c r="AG337" s="1"/>
    </row>
    <row r="338" spans="1:33" ht="15.75" customHeight="1" x14ac:dyDescent="0.25">
      <c r="A338" s="1"/>
      <c r="B338" s="311"/>
      <c r="C338" s="2"/>
      <c r="D338" s="312"/>
      <c r="E338" s="70"/>
      <c r="F338" s="70"/>
      <c r="G338" s="70"/>
      <c r="H338" s="410"/>
      <c r="I338" s="41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326"/>
      <c r="X338" s="326"/>
      <c r="Y338" s="326"/>
      <c r="Z338" s="326"/>
      <c r="AA338" s="2"/>
      <c r="AB338" s="1"/>
      <c r="AC338" s="1"/>
      <c r="AD338" s="1"/>
      <c r="AE338" s="1"/>
      <c r="AF338" s="1"/>
      <c r="AG338" s="1"/>
    </row>
    <row r="339" spans="1:33" ht="15.75" customHeight="1" x14ac:dyDescent="0.25">
      <c r="A339" s="1"/>
      <c r="B339" s="311"/>
      <c r="C339" s="2"/>
      <c r="D339" s="312"/>
      <c r="E339" s="70"/>
      <c r="F339" s="70"/>
      <c r="G339" s="70"/>
      <c r="H339" s="410"/>
      <c r="I339" s="41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326"/>
      <c r="X339" s="326"/>
      <c r="Y339" s="326"/>
      <c r="Z339" s="326"/>
      <c r="AA339" s="2"/>
      <c r="AB339" s="1"/>
      <c r="AC339" s="1"/>
      <c r="AD339" s="1"/>
      <c r="AE339" s="1"/>
      <c r="AF339" s="1"/>
      <c r="AG339" s="1"/>
    </row>
    <row r="340" spans="1:33" ht="15.75" customHeight="1" x14ac:dyDescent="0.25">
      <c r="A340" s="1"/>
      <c r="B340" s="311"/>
      <c r="C340" s="2"/>
      <c r="D340" s="312"/>
      <c r="E340" s="70"/>
      <c r="F340" s="70"/>
      <c r="G340" s="70"/>
      <c r="H340" s="410"/>
      <c r="I340" s="41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326"/>
      <c r="X340" s="326"/>
      <c r="Y340" s="326"/>
      <c r="Z340" s="326"/>
      <c r="AA340" s="2"/>
      <c r="AB340" s="1"/>
      <c r="AC340" s="1"/>
      <c r="AD340" s="1"/>
      <c r="AE340" s="1"/>
      <c r="AF340" s="1"/>
      <c r="AG340" s="1"/>
    </row>
    <row r="341" spans="1:33" ht="15.75" customHeight="1" x14ac:dyDescent="0.25">
      <c r="A341" s="1"/>
      <c r="B341" s="311"/>
      <c r="C341" s="2"/>
      <c r="D341" s="312"/>
      <c r="E341" s="70"/>
      <c r="F341" s="70"/>
      <c r="G341" s="70"/>
      <c r="H341" s="410"/>
      <c r="I341" s="41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326"/>
      <c r="X341" s="326"/>
      <c r="Y341" s="326"/>
      <c r="Z341" s="326"/>
      <c r="AA341" s="2"/>
      <c r="AB341" s="1"/>
      <c r="AC341" s="1"/>
      <c r="AD341" s="1"/>
      <c r="AE341" s="1"/>
      <c r="AF341" s="1"/>
      <c r="AG341" s="1"/>
    </row>
    <row r="342" spans="1:33" ht="15.75" customHeight="1" x14ac:dyDescent="0.25">
      <c r="A342" s="1"/>
      <c r="B342" s="311"/>
      <c r="C342" s="2"/>
      <c r="D342" s="312"/>
      <c r="E342" s="70"/>
      <c r="F342" s="70"/>
      <c r="G342" s="70"/>
      <c r="H342" s="410"/>
      <c r="I342" s="41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326"/>
      <c r="X342" s="326"/>
      <c r="Y342" s="326"/>
      <c r="Z342" s="326"/>
      <c r="AA342" s="2"/>
      <c r="AB342" s="1"/>
      <c r="AC342" s="1"/>
      <c r="AD342" s="1"/>
      <c r="AE342" s="1"/>
      <c r="AF342" s="1"/>
      <c r="AG342" s="1"/>
    </row>
    <row r="343" spans="1:33" ht="15.75" customHeight="1" x14ac:dyDescent="0.25">
      <c r="A343" s="1"/>
      <c r="B343" s="311"/>
      <c r="C343" s="2"/>
      <c r="D343" s="312"/>
      <c r="E343" s="70"/>
      <c r="F343" s="70"/>
      <c r="G343" s="70"/>
      <c r="H343" s="410"/>
      <c r="I343" s="41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326"/>
      <c r="X343" s="326"/>
      <c r="Y343" s="326"/>
      <c r="Z343" s="326"/>
      <c r="AA343" s="2"/>
      <c r="AB343" s="1"/>
      <c r="AC343" s="1"/>
      <c r="AD343" s="1"/>
      <c r="AE343" s="1"/>
      <c r="AF343" s="1"/>
      <c r="AG343" s="1"/>
    </row>
    <row r="344" spans="1:33" ht="15.75" customHeight="1" x14ac:dyDescent="0.25">
      <c r="A344" s="1"/>
      <c r="B344" s="311"/>
      <c r="C344" s="2"/>
      <c r="D344" s="312"/>
      <c r="E344" s="70"/>
      <c r="F344" s="70"/>
      <c r="G344" s="70"/>
      <c r="H344" s="410"/>
      <c r="I344" s="41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326"/>
      <c r="X344" s="326"/>
      <c r="Y344" s="326"/>
      <c r="Z344" s="326"/>
      <c r="AA344" s="2"/>
      <c r="AB344" s="1"/>
      <c r="AC344" s="1"/>
      <c r="AD344" s="1"/>
      <c r="AE344" s="1"/>
      <c r="AF344" s="1"/>
      <c r="AG344" s="1"/>
    </row>
    <row r="345" spans="1:33" ht="15.75" customHeight="1" x14ac:dyDescent="0.25">
      <c r="A345" s="1"/>
      <c r="B345" s="311"/>
      <c r="C345" s="2"/>
      <c r="D345" s="312"/>
      <c r="E345" s="70"/>
      <c r="F345" s="70"/>
      <c r="G345" s="70"/>
      <c r="H345" s="410"/>
      <c r="I345" s="41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326"/>
      <c r="X345" s="326"/>
      <c r="Y345" s="326"/>
      <c r="Z345" s="326"/>
      <c r="AA345" s="2"/>
      <c r="AB345" s="1"/>
      <c r="AC345" s="1"/>
      <c r="AD345" s="1"/>
      <c r="AE345" s="1"/>
      <c r="AF345" s="1"/>
      <c r="AG345" s="1"/>
    </row>
    <row r="346" spans="1:33" ht="15.75" customHeight="1" x14ac:dyDescent="0.25">
      <c r="A346" s="1"/>
      <c r="B346" s="311"/>
      <c r="C346" s="2"/>
      <c r="D346" s="312"/>
      <c r="E346" s="70"/>
      <c r="F346" s="70"/>
      <c r="G346" s="70"/>
      <c r="H346" s="410"/>
      <c r="I346" s="41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326"/>
      <c r="X346" s="326"/>
      <c r="Y346" s="326"/>
      <c r="Z346" s="326"/>
      <c r="AA346" s="2"/>
      <c r="AB346" s="1"/>
      <c r="AC346" s="1"/>
      <c r="AD346" s="1"/>
      <c r="AE346" s="1"/>
      <c r="AF346" s="1"/>
      <c r="AG346" s="1"/>
    </row>
    <row r="347" spans="1:33" ht="15.75" customHeight="1" x14ac:dyDescent="0.25">
      <c r="A347" s="1"/>
      <c r="B347" s="311"/>
      <c r="C347" s="2"/>
      <c r="D347" s="312"/>
      <c r="E347" s="70"/>
      <c r="F347" s="70"/>
      <c r="G347" s="70"/>
      <c r="H347" s="410"/>
      <c r="I347" s="41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326"/>
      <c r="X347" s="326"/>
      <c r="Y347" s="326"/>
      <c r="Z347" s="326"/>
      <c r="AA347" s="2"/>
      <c r="AB347" s="1"/>
      <c r="AC347" s="1"/>
      <c r="AD347" s="1"/>
      <c r="AE347" s="1"/>
      <c r="AF347" s="1"/>
      <c r="AG347" s="1"/>
    </row>
    <row r="348" spans="1:33" ht="15.75" customHeight="1" x14ac:dyDescent="0.25">
      <c r="A348" s="1"/>
      <c r="B348" s="311"/>
      <c r="C348" s="2"/>
      <c r="D348" s="312"/>
      <c r="E348" s="70"/>
      <c r="F348" s="70"/>
      <c r="G348" s="70"/>
      <c r="H348" s="410"/>
      <c r="I348" s="41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326"/>
      <c r="X348" s="326"/>
      <c r="Y348" s="326"/>
      <c r="Z348" s="326"/>
      <c r="AA348" s="2"/>
      <c r="AB348" s="1"/>
      <c r="AC348" s="1"/>
      <c r="AD348" s="1"/>
      <c r="AE348" s="1"/>
      <c r="AF348" s="1"/>
      <c r="AG348" s="1"/>
    </row>
    <row r="349" spans="1:33" ht="15.75" customHeight="1" x14ac:dyDescent="0.25">
      <c r="A349" s="1"/>
      <c r="B349" s="311"/>
      <c r="C349" s="2"/>
      <c r="D349" s="312"/>
      <c r="E349" s="70"/>
      <c r="F349" s="70"/>
      <c r="G349" s="70"/>
      <c r="H349" s="410"/>
      <c r="I349" s="41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326"/>
      <c r="X349" s="326"/>
      <c r="Y349" s="326"/>
      <c r="Z349" s="326"/>
      <c r="AA349" s="2"/>
      <c r="AB349" s="1"/>
      <c r="AC349" s="1"/>
      <c r="AD349" s="1"/>
      <c r="AE349" s="1"/>
      <c r="AF349" s="1"/>
      <c r="AG349" s="1"/>
    </row>
    <row r="350" spans="1:33" ht="15.75" customHeight="1" x14ac:dyDescent="0.25">
      <c r="A350" s="1"/>
      <c r="B350" s="311"/>
      <c r="C350" s="2"/>
      <c r="D350" s="312"/>
      <c r="E350" s="70"/>
      <c r="F350" s="70"/>
      <c r="G350" s="70"/>
      <c r="H350" s="410"/>
      <c r="I350" s="41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326"/>
      <c r="X350" s="326"/>
      <c r="Y350" s="326"/>
      <c r="Z350" s="326"/>
      <c r="AA350" s="2"/>
      <c r="AB350" s="1"/>
      <c r="AC350" s="1"/>
      <c r="AD350" s="1"/>
      <c r="AE350" s="1"/>
      <c r="AF350" s="1"/>
      <c r="AG350" s="1"/>
    </row>
    <row r="351" spans="1:33" ht="15.75" customHeight="1" x14ac:dyDescent="0.25">
      <c r="A351" s="1"/>
      <c r="B351" s="311"/>
      <c r="C351" s="2"/>
      <c r="D351" s="312"/>
      <c r="E351" s="70"/>
      <c r="F351" s="70"/>
      <c r="G351" s="70"/>
      <c r="H351" s="410"/>
      <c r="I351" s="41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326"/>
      <c r="X351" s="326"/>
      <c r="Y351" s="326"/>
      <c r="Z351" s="326"/>
      <c r="AA351" s="2"/>
      <c r="AB351" s="1"/>
      <c r="AC351" s="1"/>
      <c r="AD351" s="1"/>
      <c r="AE351" s="1"/>
      <c r="AF351" s="1"/>
      <c r="AG351" s="1"/>
    </row>
    <row r="352" spans="1:33" ht="15.75" customHeight="1" x14ac:dyDescent="0.25">
      <c r="A352" s="1"/>
      <c r="B352" s="311"/>
      <c r="C352" s="2"/>
      <c r="D352" s="312"/>
      <c r="E352" s="70"/>
      <c r="F352" s="70"/>
      <c r="G352" s="70"/>
      <c r="H352" s="410"/>
      <c r="I352" s="41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326"/>
      <c r="X352" s="326"/>
      <c r="Y352" s="326"/>
      <c r="Z352" s="326"/>
      <c r="AA352" s="2"/>
      <c r="AB352" s="1"/>
      <c r="AC352" s="1"/>
      <c r="AD352" s="1"/>
      <c r="AE352" s="1"/>
      <c r="AF352" s="1"/>
      <c r="AG352" s="1"/>
    </row>
    <row r="353" spans="1:33" ht="15.75" customHeight="1" x14ac:dyDescent="0.25">
      <c r="A353" s="1"/>
      <c r="B353" s="311"/>
      <c r="C353" s="2"/>
      <c r="D353" s="312"/>
      <c r="E353" s="70"/>
      <c r="F353" s="70"/>
      <c r="G353" s="70"/>
      <c r="H353" s="410"/>
      <c r="I353" s="41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326"/>
      <c r="X353" s="326"/>
      <c r="Y353" s="326"/>
      <c r="Z353" s="326"/>
      <c r="AA353" s="2"/>
      <c r="AB353" s="1"/>
      <c r="AC353" s="1"/>
      <c r="AD353" s="1"/>
      <c r="AE353" s="1"/>
      <c r="AF353" s="1"/>
      <c r="AG353" s="1"/>
    </row>
    <row r="354" spans="1:33" ht="15.75" customHeight="1" x14ac:dyDescent="0.25">
      <c r="A354" s="1"/>
      <c r="B354" s="311"/>
      <c r="C354" s="2"/>
      <c r="D354" s="312"/>
      <c r="E354" s="70"/>
      <c r="F354" s="70"/>
      <c r="G354" s="70"/>
      <c r="H354" s="410"/>
      <c r="I354" s="41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326"/>
      <c r="X354" s="326"/>
      <c r="Y354" s="326"/>
      <c r="Z354" s="326"/>
      <c r="AA354" s="2"/>
      <c r="AB354" s="1"/>
      <c r="AC354" s="1"/>
      <c r="AD354" s="1"/>
      <c r="AE354" s="1"/>
      <c r="AF354" s="1"/>
      <c r="AG354" s="1"/>
    </row>
    <row r="355" spans="1:33" ht="15.75" customHeight="1" x14ac:dyDescent="0.25">
      <c r="A355" s="1"/>
      <c r="B355" s="311"/>
      <c r="C355" s="2"/>
      <c r="D355" s="312"/>
      <c r="E355" s="70"/>
      <c r="F355" s="70"/>
      <c r="G355" s="70"/>
      <c r="H355" s="410"/>
      <c r="I355" s="41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326"/>
      <c r="X355" s="326"/>
      <c r="Y355" s="326"/>
      <c r="Z355" s="326"/>
      <c r="AA355" s="2"/>
      <c r="AB355" s="1"/>
      <c r="AC355" s="1"/>
      <c r="AD355" s="1"/>
      <c r="AE355" s="1"/>
      <c r="AF355" s="1"/>
      <c r="AG355" s="1"/>
    </row>
    <row r="356" spans="1:33" ht="15.75" customHeight="1" x14ac:dyDescent="0.25">
      <c r="A356" s="1"/>
      <c r="B356" s="311"/>
      <c r="C356" s="2"/>
      <c r="D356" s="312"/>
      <c r="E356" s="70"/>
      <c r="F356" s="70"/>
      <c r="G356" s="70"/>
      <c r="H356" s="410"/>
      <c r="I356" s="41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326"/>
      <c r="X356" s="326"/>
      <c r="Y356" s="326"/>
      <c r="Z356" s="326"/>
      <c r="AA356" s="2"/>
      <c r="AB356" s="1"/>
      <c r="AC356" s="1"/>
      <c r="AD356" s="1"/>
      <c r="AE356" s="1"/>
      <c r="AF356" s="1"/>
      <c r="AG356" s="1"/>
    </row>
    <row r="357" spans="1:33" ht="15.75" customHeight="1" x14ac:dyDescent="0.25">
      <c r="A357" s="1"/>
      <c r="B357" s="311"/>
      <c r="C357" s="2"/>
      <c r="D357" s="312"/>
      <c r="E357" s="70"/>
      <c r="F357" s="70"/>
      <c r="G357" s="70"/>
      <c r="H357" s="410"/>
      <c r="I357" s="41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326"/>
      <c r="X357" s="326"/>
      <c r="Y357" s="326"/>
      <c r="Z357" s="326"/>
      <c r="AA357" s="2"/>
      <c r="AB357" s="1"/>
      <c r="AC357" s="1"/>
      <c r="AD357" s="1"/>
      <c r="AE357" s="1"/>
      <c r="AF357" s="1"/>
      <c r="AG357" s="1"/>
    </row>
    <row r="358" spans="1:33" ht="15.75" customHeight="1" x14ac:dyDescent="0.25">
      <c r="A358" s="1"/>
      <c r="B358" s="311"/>
      <c r="C358" s="2"/>
      <c r="D358" s="312"/>
      <c r="E358" s="70"/>
      <c r="F358" s="70"/>
      <c r="G358" s="70"/>
      <c r="H358" s="410"/>
      <c r="I358" s="41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326"/>
      <c r="X358" s="326"/>
      <c r="Y358" s="326"/>
      <c r="Z358" s="326"/>
      <c r="AA358" s="2"/>
      <c r="AB358" s="1"/>
      <c r="AC358" s="1"/>
      <c r="AD358" s="1"/>
      <c r="AE358" s="1"/>
      <c r="AF358" s="1"/>
      <c r="AG358" s="1"/>
    </row>
    <row r="359" spans="1:33" ht="15.75" customHeight="1" x14ac:dyDescent="0.25">
      <c r="A359" s="1"/>
      <c r="B359" s="311"/>
      <c r="C359" s="2"/>
      <c r="D359" s="312"/>
      <c r="E359" s="70"/>
      <c r="F359" s="70"/>
      <c r="G359" s="70"/>
      <c r="H359" s="410"/>
      <c r="I359" s="41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326"/>
      <c r="X359" s="326"/>
      <c r="Y359" s="326"/>
      <c r="Z359" s="326"/>
      <c r="AA359" s="2"/>
      <c r="AB359" s="1"/>
      <c r="AC359" s="1"/>
      <c r="AD359" s="1"/>
      <c r="AE359" s="1"/>
      <c r="AF359" s="1"/>
      <c r="AG359" s="1"/>
    </row>
    <row r="360" spans="1:33" ht="15.75" customHeight="1" x14ac:dyDescent="0.25">
      <c r="A360" s="1"/>
      <c r="B360" s="311"/>
      <c r="C360" s="2"/>
      <c r="D360" s="312"/>
      <c r="E360" s="70"/>
      <c r="F360" s="70"/>
      <c r="G360" s="70"/>
      <c r="H360" s="410"/>
      <c r="I360" s="41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326"/>
      <c r="X360" s="326"/>
      <c r="Y360" s="326"/>
      <c r="Z360" s="326"/>
      <c r="AA360" s="2"/>
      <c r="AB360" s="1"/>
      <c r="AC360" s="1"/>
      <c r="AD360" s="1"/>
      <c r="AE360" s="1"/>
      <c r="AF360" s="1"/>
      <c r="AG360" s="1"/>
    </row>
    <row r="361" spans="1:33" ht="15.75" customHeight="1" x14ac:dyDescent="0.25">
      <c r="A361" s="1"/>
      <c r="B361" s="311"/>
      <c r="C361" s="2"/>
      <c r="D361" s="312"/>
      <c r="E361" s="70"/>
      <c r="F361" s="70"/>
      <c r="G361" s="70"/>
      <c r="H361" s="410"/>
      <c r="I361" s="41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326"/>
      <c r="X361" s="326"/>
      <c r="Y361" s="326"/>
      <c r="Z361" s="326"/>
      <c r="AA361" s="2"/>
      <c r="AB361" s="1"/>
      <c r="AC361" s="1"/>
      <c r="AD361" s="1"/>
      <c r="AE361" s="1"/>
      <c r="AF361" s="1"/>
      <c r="AG361" s="1"/>
    </row>
    <row r="362" spans="1:33" ht="15.75" customHeight="1" x14ac:dyDescent="0.25">
      <c r="A362" s="1"/>
      <c r="B362" s="311"/>
      <c r="C362" s="2"/>
      <c r="D362" s="312"/>
      <c r="E362" s="70"/>
      <c r="F362" s="70"/>
      <c r="G362" s="70"/>
      <c r="H362" s="410"/>
      <c r="I362" s="41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326"/>
      <c r="X362" s="326"/>
      <c r="Y362" s="326"/>
      <c r="Z362" s="326"/>
      <c r="AA362" s="2"/>
      <c r="AB362" s="1"/>
      <c r="AC362" s="1"/>
      <c r="AD362" s="1"/>
      <c r="AE362" s="1"/>
      <c r="AF362" s="1"/>
      <c r="AG362" s="1"/>
    </row>
    <row r="363" spans="1:33" ht="15.75" customHeight="1" x14ac:dyDescent="0.25">
      <c r="A363" s="1"/>
      <c r="B363" s="311"/>
      <c r="C363" s="2"/>
      <c r="D363" s="312"/>
      <c r="E363" s="70"/>
      <c r="F363" s="70"/>
      <c r="G363" s="70"/>
      <c r="H363" s="410"/>
      <c r="I363" s="41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326"/>
      <c r="X363" s="326"/>
      <c r="Y363" s="326"/>
      <c r="Z363" s="326"/>
      <c r="AA363" s="2"/>
      <c r="AB363" s="1"/>
      <c r="AC363" s="1"/>
      <c r="AD363" s="1"/>
      <c r="AE363" s="1"/>
      <c r="AF363" s="1"/>
      <c r="AG363" s="1"/>
    </row>
    <row r="364" spans="1:33" ht="15.75" customHeight="1" x14ac:dyDescent="0.25">
      <c r="A364" s="1"/>
      <c r="B364" s="311"/>
      <c r="C364" s="2"/>
      <c r="D364" s="312"/>
      <c r="E364" s="70"/>
      <c r="F364" s="70"/>
      <c r="G364" s="70"/>
      <c r="H364" s="410"/>
      <c r="I364" s="41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326"/>
      <c r="X364" s="326"/>
      <c r="Y364" s="326"/>
      <c r="Z364" s="326"/>
      <c r="AA364" s="2"/>
      <c r="AB364" s="1"/>
      <c r="AC364" s="1"/>
      <c r="AD364" s="1"/>
      <c r="AE364" s="1"/>
      <c r="AF364" s="1"/>
      <c r="AG364" s="1"/>
    </row>
    <row r="365" spans="1:33" ht="15.75" customHeight="1" x14ac:dyDescent="0.25">
      <c r="A365" s="1"/>
      <c r="B365" s="311"/>
      <c r="C365" s="2"/>
      <c r="D365" s="312"/>
      <c r="E365" s="70"/>
      <c r="F365" s="70"/>
      <c r="G365" s="70"/>
      <c r="H365" s="410"/>
      <c r="I365" s="41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326"/>
      <c r="X365" s="326"/>
      <c r="Y365" s="326"/>
      <c r="Z365" s="326"/>
      <c r="AA365" s="2"/>
      <c r="AB365" s="1"/>
      <c r="AC365" s="1"/>
      <c r="AD365" s="1"/>
      <c r="AE365" s="1"/>
      <c r="AF365" s="1"/>
      <c r="AG365" s="1"/>
    </row>
    <row r="366" spans="1:33" ht="15.75" customHeight="1" x14ac:dyDescent="0.25">
      <c r="A366" s="1"/>
      <c r="B366" s="311"/>
      <c r="C366" s="2"/>
      <c r="D366" s="312"/>
      <c r="E366" s="70"/>
      <c r="F366" s="70"/>
      <c r="G366" s="70"/>
      <c r="H366" s="410"/>
      <c r="I366" s="41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326"/>
      <c r="X366" s="326"/>
      <c r="Y366" s="326"/>
      <c r="Z366" s="326"/>
      <c r="AA366" s="2"/>
      <c r="AB366" s="1"/>
      <c r="AC366" s="1"/>
      <c r="AD366" s="1"/>
      <c r="AE366" s="1"/>
      <c r="AF366" s="1"/>
      <c r="AG366" s="1"/>
    </row>
    <row r="367" spans="1:33" ht="15.75" customHeight="1" x14ac:dyDescent="0.25">
      <c r="A367" s="1"/>
      <c r="B367" s="311"/>
      <c r="C367" s="2"/>
      <c r="D367" s="312"/>
      <c r="E367" s="70"/>
      <c r="F367" s="70"/>
      <c r="G367" s="70"/>
      <c r="H367" s="410"/>
      <c r="I367" s="41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326"/>
      <c r="X367" s="326"/>
      <c r="Y367" s="326"/>
      <c r="Z367" s="326"/>
      <c r="AA367" s="2"/>
      <c r="AB367" s="1"/>
      <c r="AC367" s="1"/>
      <c r="AD367" s="1"/>
      <c r="AE367" s="1"/>
      <c r="AF367" s="1"/>
      <c r="AG367" s="1"/>
    </row>
    <row r="368" spans="1:33" ht="15.75" customHeight="1" x14ac:dyDescent="0.25">
      <c r="A368" s="1"/>
      <c r="B368" s="311"/>
      <c r="C368" s="2"/>
      <c r="D368" s="312"/>
      <c r="E368" s="70"/>
      <c r="F368" s="70"/>
      <c r="G368" s="70"/>
      <c r="H368" s="410"/>
      <c r="I368" s="41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326"/>
      <c r="X368" s="326"/>
      <c r="Y368" s="326"/>
      <c r="Z368" s="326"/>
      <c r="AA368" s="2"/>
      <c r="AB368" s="1"/>
      <c r="AC368" s="1"/>
      <c r="AD368" s="1"/>
      <c r="AE368" s="1"/>
      <c r="AF368" s="1"/>
      <c r="AG368" s="1"/>
    </row>
    <row r="369" spans="1:33" ht="15.75" customHeight="1" x14ac:dyDescent="0.25">
      <c r="A369" s="1"/>
      <c r="B369" s="311"/>
      <c r="C369" s="2"/>
      <c r="D369" s="312"/>
      <c r="E369" s="70"/>
      <c r="F369" s="70"/>
      <c r="G369" s="70"/>
      <c r="H369" s="410"/>
      <c r="I369" s="41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326"/>
      <c r="X369" s="326"/>
      <c r="Y369" s="326"/>
      <c r="Z369" s="326"/>
      <c r="AA369" s="2"/>
      <c r="AB369" s="1"/>
      <c r="AC369" s="1"/>
      <c r="AD369" s="1"/>
      <c r="AE369" s="1"/>
      <c r="AF369" s="1"/>
      <c r="AG369" s="1"/>
    </row>
    <row r="370" spans="1:33" ht="15.75" customHeight="1" x14ac:dyDescent="0.25">
      <c r="A370" s="1"/>
      <c r="B370" s="311"/>
      <c r="C370" s="2"/>
      <c r="D370" s="312"/>
      <c r="E370" s="70"/>
      <c r="F370" s="70"/>
      <c r="G370" s="70"/>
      <c r="H370" s="410"/>
      <c r="I370" s="41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326"/>
      <c r="X370" s="326"/>
      <c r="Y370" s="326"/>
      <c r="Z370" s="326"/>
      <c r="AA370" s="2"/>
      <c r="AB370" s="1"/>
      <c r="AC370" s="1"/>
      <c r="AD370" s="1"/>
      <c r="AE370" s="1"/>
      <c r="AF370" s="1"/>
      <c r="AG370" s="1"/>
    </row>
    <row r="371" spans="1:33" ht="15.75" customHeight="1" x14ac:dyDescent="0.25">
      <c r="A371" s="1"/>
      <c r="B371" s="311"/>
      <c r="C371" s="2"/>
      <c r="D371" s="312"/>
      <c r="E371" s="70"/>
      <c r="F371" s="70"/>
      <c r="G371" s="70"/>
      <c r="H371" s="410"/>
      <c r="I371" s="41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326"/>
      <c r="X371" s="326"/>
      <c r="Y371" s="326"/>
      <c r="Z371" s="326"/>
      <c r="AA371" s="2"/>
      <c r="AB371" s="1"/>
      <c r="AC371" s="1"/>
      <c r="AD371" s="1"/>
      <c r="AE371" s="1"/>
      <c r="AF371" s="1"/>
      <c r="AG371" s="1"/>
    </row>
    <row r="372" spans="1:33" ht="15.75" customHeight="1" x14ac:dyDescent="0.25">
      <c r="A372" s="1"/>
      <c r="B372" s="311"/>
      <c r="C372" s="2"/>
      <c r="D372" s="312"/>
      <c r="E372" s="70"/>
      <c r="F372" s="70"/>
      <c r="G372" s="70"/>
      <c r="H372" s="410"/>
      <c r="I372" s="41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326"/>
      <c r="X372" s="326"/>
      <c r="Y372" s="326"/>
      <c r="Z372" s="326"/>
      <c r="AA372" s="2"/>
      <c r="AB372" s="1"/>
      <c r="AC372" s="1"/>
      <c r="AD372" s="1"/>
      <c r="AE372" s="1"/>
      <c r="AF372" s="1"/>
      <c r="AG372" s="1"/>
    </row>
    <row r="373" spans="1:33" ht="15.75" customHeight="1" x14ac:dyDescent="0.25">
      <c r="A373" s="1"/>
      <c r="B373" s="311"/>
      <c r="C373" s="2"/>
      <c r="D373" s="312"/>
      <c r="E373" s="70"/>
      <c r="F373" s="70"/>
      <c r="G373" s="70"/>
      <c r="H373" s="410"/>
      <c r="I373" s="41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326"/>
      <c r="X373" s="326"/>
      <c r="Y373" s="326"/>
      <c r="Z373" s="326"/>
      <c r="AA373" s="2"/>
      <c r="AB373" s="1"/>
      <c r="AC373" s="1"/>
      <c r="AD373" s="1"/>
      <c r="AE373" s="1"/>
      <c r="AF373" s="1"/>
      <c r="AG373" s="1"/>
    </row>
    <row r="374" spans="1:33" ht="15.75" customHeight="1" x14ac:dyDescent="0.25">
      <c r="A374" s="1"/>
      <c r="B374" s="311"/>
      <c r="C374" s="2"/>
      <c r="D374" s="312"/>
      <c r="E374" s="70"/>
      <c r="F374" s="70"/>
      <c r="G374" s="70"/>
      <c r="H374" s="410"/>
      <c r="I374" s="41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326"/>
      <c r="X374" s="326"/>
      <c r="Y374" s="326"/>
      <c r="Z374" s="326"/>
      <c r="AA374" s="2"/>
      <c r="AB374" s="1"/>
      <c r="AC374" s="1"/>
      <c r="AD374" s="1"/>
      <c r="AE374" s="1"/>
      <c r="AF374" s="1"/>
      <c r="AG374" s="1"/>
    </row>
    <row r="375" spans="1:33" ht="15.75" customHeight="1" x14ac:dyDescent="0.25">
      <c r="A375" s="1"/>
      <c r="B375" s="311"/>
      <c r="C375" s="2"/>
      <c r="D375" s="312"/>
      <c r="E375" s="70"/>
      <c r="F375" s="70"/>
      <c r="G375" s="70"/>
      <c r="H375" s="410"/>
      <c r="I375" s="41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326"/>
      <c r="X375" s="326"/>
      <c r="Y375" s="326"/>
      <c r="Z375" s="326"/>
      <c r="AA375" s="2"/>
      <c r="AB375" s="1"/>
      <c r="AC375" s="1"/>
      <c r="AD375" s="1"/>
      <c r="AE375" s="1"/>
      <c r="AF375" s="1"/>
      <c r="AG375" s="1"/>
    </row>
    <row r="376" spans="1:33" ht="15.75" customHeight="1" x14ac:dyDescent="0.25">
      <c r="A376" s="1"/>
      <c r="B376" s="311"/>
      <c r="C376" s="2"/>
      <c r="D376" s="312"/>
      <c r="E376" s="70"/>
      <c r="F376" s="70"/>
      <c r="G376" s="70"/>
      <c r="H376" s="410"/>
      <c r="I376" s="41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326"/>
      <c r="X376" s="326"/>
      <c r="Y376" s="326"/>
      <c r="Z376" s="326"/>
      <c r="AA376" s="2"/>
      <c r="AB376" s="1"/>
      <c r="AC376" s="1"/>
      <c r="AD376" s="1"/>
      <c r="AE376" s="1"/>
      <c r="AF376" s="1"/>
      <c r="AG376" s="1"/>
    </row>
    <row r="377" spans="1:33" ht="15.75" customHeight="1" x14ac:dyDescent="0.25">
      <c r="A377" s="1"/>
      <c r="B377" s="311"/>
      <c r="C377" s="2"/>
      <c r="D377" s="312"/>
      <c r="E377" s="70"/>
      <c r="F377" s="70"/>
      <c r="G377" s="70"/>
      <c r="H377" s="410"/>
      <c r="I377" s="41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326"/>
      <c r="X377" s="326"/>
      <c r="Y377" s="326"/>
      <c r="Z377" s="326"/>
      <c r="AA377" s="2"/>
      <c r="AB377" s="1"/>
      <c r="AC377" s="1"/>
      <c r="AD377" s="1"/>
      <c r="AE377" s="1"/>
      <c r="AF377" s="1"/>
      <c r="AG377" s="1"/>
    </row>
    <row r="378" spans="1:33" ht="15.75" customHeight="1" x14ac:dyDescent="0.25">
      <c r="A378" s="1"/>
      <c r="B378" s="311"/>
      <c r="C378" s="2"/>
      <c r="D378" s="312"/>
      <c r="E378" s="70"/>
      <c r="F378" s="70"/>
      <c r="G378" s="70"/>
      <c r="H378" s="410"/>
      <c r="I378" s="41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326"/>
      <c r="X378" s="326"/>
      <c r="Y378" s="326"/>
      <c r="Z378" s="326"/>
      <c r="AA378" s="2"/>
      <c r="AB378" s="1"/>
      <c r="AC378" s="1"/>
      <c r="AD378" s="1"/>
      <c r="AE378" s="1"/>
      <c r="AF378" s="1"/>
      <c r="AG378" s="1"/>
    </row>
    <row r="379" spans="1:33" ht="15.75" customHeight="1" x14ac:dyDescent="0.25">
      <c r="A379" s="1"/>
      <c r="B379" s="311"/>
      <c r="C379" s="2"/>
      <c r="D379" s="312"/>
      <c r="E379" s="70"/>
      <c r="F379" s="70"/>
      <c r="G379" s="70"/>
      <c r="H379" s="410"/>
      <c r="I379" s="41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326"/>
      <c r="X379" s="326"/>
      <c r="Y379" s="326"/>
      <c r="Z379" s="326"/>
      <c r="AA379" s="2"/>
      <c r="AB379" s="1"/>
      <c r="AC379" s="1"/>
      <c r="AD379" s="1"/>
      <c r="AE379" s="1"/>
      <c r="AF379" s="1"/>
      <c r="AG379" s="1"/>
    </row>
    <row r="380" spans="1:33" ht="15.75" customHeight="1" x14ac:dyDescent="0.25">
      <c r="A380" s="1"/>
      <c r="B380" s="311"/>
      <c r="C380" s="2"/>
      <c r="D380" s="312"/>
      <c r="E380" s="70"/>
      <c r="F380" s="70"/>
      <c r="G380" s="70"/>
      <c r="H380" s="410"/>
      <c r="I380" s="41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326"/>
      <c r="X380" s="326"/>
      <c r="Y380" s="326"/>
      <c r="Z380" s="326"/>
      <c r="AA380" s="2"/>
      <c r="AB380" s="1"/>
      <c r="AC380" s="1"/>
      <c r="AD380" s="1"/>
      <c r="AE380" s="1"/>
      <c r="AF380" s="1"/>
      <c r="AG380" s="1"/>
    </row>
    <row r="381" spans="1:33" ht="15.75" customHeight="1" x14ac:dyDescent="0.25">
      <c r="A381" s="1"/>
      <c r="B381" s="311"/>
      <c r="C381" s="2"/>
      <c r="D381" s="312"/>
      <c r="E381" s="70"/>
      <c r="F381" s="70"/>
      <c r="G381" s="70"/>
      <c r="H381" s="410"/>
      <c r="I381" s="41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326"/>
      <c r="X381" s="326"/>
      <c r="Y381" s="326"/>
      <c r="Z381" s="326"/>
      <c r="AA381" s="2"/>
      <c r="AB381" s="1"/>
      <c r="AC381" s="1"/>
      <c r="AD381" s="1"/>
      <c r="AE381" s="1"/>
      <c r="AF381" s="1"/>
      <c r="AG381" s="1"/>
    </row>
    <row r="382" spans="1:33" ht="15.75" customHeight="1" x14ac:dyDescent="0.25">
      <c r="A382" s="1"/>
      <c r="B382" s="311"/>
      <c r="C382" s="2"/>
      <c r="D382" s="312"/>
      <c r="E382" s="70"/>
      <c r="F382" s="70"/>
      <c r="G382" s="70"/>
      <c r="H382" s="410"/>
      <c r="I382" s="41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326"/>
      <c r="X382" s="326"/>
      <c r="Y382" s="326"/>
      <c r="Z382" s="326"/>
      <c r="AA382" s="2"/>
      <c r="AB382" s="1"/>
      <c r="AC382" s="1"/>
      <c r="AD382" s="1"/>
      <c r="AE382" s="1"/>
      <c r="AF382" s="1"/>
      <c r="AG382" s="1"/>
    </row>
    <row r="383" spans="1:33" ht="15.75" customHeight="1" x14ac:dyDescent="0.25">
      <c r="A383" s="1"/>
      <c r="B383" s="311"/>
      <c r="C383" s="2"/>
      <c r="D383" s="312"/>
      <c r="E383" s="70"/>
      <c r="F383" s="70"/>
      <c r="G383" s="70"/>
      <c r="H383" s="410"/>
      <c r="I383" s="41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326"/>
      <c r="X383" s="326"/>
      <c r="Y383" s="326"/>
      <c r="Z383" s="326"/>
      <c r="AA383" s="2"/>
      <c r="AB383" s="1"/>
      <c r="AC383" s="1"/>
      <c r="AD383" s="1"/>
      <c r="AE383" s="1"/>
      <c r="AF383" s="1"/>
      <c r="AG383" s="1"/>
    </row>
    <row r="384" spans="1:33" ht="15.75" customHeight="1" x14ac:dyDescent="0.25">
      <c r="A384" s="1"/>
      <c r="B384" s="311"/>
      <c r="C384" s="2"/>
      <c r="D384" s="312"/>
      <c r="E384" s="70"/>
      <c r="F384" s="70"/>
      <c r="G384" s="70"/>
      <c r="H384" s="410"/>
      <c r="I384" s="41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326"/>
      <c r="X384" s="326"/>
      <c r="Y384" s="326"/>
      <c r="Z384" s="326"/>
      <c r="AA384" s="2"/>
      <c r="AB384" s="1"/>
      <c r="AC384" s="1"/>
      <c r="AD384" s="1"/>
      <c r="AE384" s="1"/>
      <c r="AF384" s="1"/>
      <c r="AG384" s="1"/>
    </row>
    <row r="385" spans="1:33" ht="15.75" customHeight="1" x14ac:dyDescent="0.25">
      <c r="A385" s="1"/>
      <c r="B385" s="311"/>
      <c r="C385" s="2"/>
      <c r="D385" s="312"/>
      <c r="E385" s="70"/>
      <c r="F385" s="70"/>
      <c r="G385" s="70"/>
      <c r="H385" s="410"/>
      <c r="I385" s="41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326"/>
      <c r="X385" s="326"/>
      <c r="Y385" s="326"/>
      <c r="Z385" s="326"/>
      <c r="AA385" s="2"/>
      <c r="AB385" s="1"/>
      <c r="AC385" s="1"/>
      <c r="AD385" s="1"/>
      <c r="AE385" s="1"/>
      <c r="AF385" s="1"/>
      <c r="AG385" s="1"/>
    </row>
    <row r="386" spans="1:33" ht="15.75" customHeight="1" x14ac:dyDescent="0.25">
      <c r="A386" s="1"/>
      <c r="B386" s="311"/>
      <c r="C386" s="2"/>
      <c r="D386" s="312"/>
      <c r="E386" s="70"/>
      <c r="F386" s="70"/>
      <c r="G386" s="70"/>
      <c r="H386" s="410"/>
      <c r="I386" s="410"/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326"/>
      <c r="X386" s="326"/>
      <c r="Y386" s="326"/>
      <c r="Z386" s="326"/>
      <c r="AA386" s="2"/>
      <c r="AB386" s="1"/>
      <c r="AC386" s="1"/>
      <c r="AD386" s="1"/>
      <c r="AE386" s="1"/>
      <c r="AF386" s="1"/>
      <c r="AG386" s="1"/>
    </row>
    <row r="387" spans="1:33" ht="15.75" customHeight="1" x14ac:dyDescent="0.25">
      <c r="A387" s="1"/>
      <c r="B387" s="311"/>
      <c r="C387" s="2"/>
      <c r="D387" s="312"/>
      <c r="E387" s="70"/>
      <c r="F387" s="70"/>
      <c r="G387" s="70"/>
      <c r="H387" s="410"/>
      <c r="I387" s="410"/>
      <c r="J387" s="70"/>
      <c r="K387" s="70"/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326"/>
      <c r="X387" s="326"/>
      <c r="Y387" s="326"/>
      <c r="Z387" s="326"/>
      <c r="AA387" s="2"/>
      <c r="AB387" s="1"/>
      <c r="AC387" s="1"/>
      <c r="AD387" s="1"/>
      <c r="AE387" s="1"/>
      <c r="AF387" s="1"/>
      <c r="AG387" s="1"/>
    </row>
    <row r="388" spans="1:33" ht="15.75" customHeight="1" x14ac:dyDescent="0.25">
      <c r="A388" s="1"/>
      <c r="B388" s="311"/>
      <c r="C388" s="2"/>
      <c r="D388" s="312"/>
      <c r="E388" s="70"/>
      <c r="F388" s="70"/>
      <c r="G388" s="70"/>
      <c r="H388" s="410"/>
      <c r="I388" s="410"/>
      <c r="J388" s="70"/>
      <c r="K388" s="70"/>
      <c r="L388" s="70"/>
      <c r="M388" s="70"/>
      <c r="N388" s="70"/>
      <c r="O388" s="70"/>
      <c r="P388" s="70"/>
      <c r="Q388" s="70"/>
      <c r="R388" s="70"/>
      <c r="S388" s="70"/>
      <c r="T388" s="70"/>
      <c r="U388" s="70"/>
      <c r="V388" s="70"/>
      <c r="W388" s="326"/>
      <c r="X388" s="326"/>
      <c r="Y388" s="326"/>
      <c r="Z388" s="326"/>
      <c r="AA388" s="2"/>
      <c r="AB388" s="1"/>
      <c r="AC388" s="1"/>
      <c r="AD388" s="1"/>
      <c r="AE388" s="1"/>
      <c r="AF388" s="1"/>
      <c r="AG388" s="1"/>
    </row>
    <row r="389" spans="1:33" ht="15.75" customHeight="1" x14ac:dyDescent="0.25">
      <c r="A389" s="1"/>
      <c r="B389" s="311"/>
      <c r="C389" s="2"/>
      <c r="D389" s="312"/>
      <c r="E389" s="70"/>
      <c r="F389" s="70"/>
      <c r="G389" s="70"/>
      <c r="H389" s="410"/>
      <c r="I389" s="410"/>
      <c r="J389" s="70"/>
      <c r="K389" s="70"/>
      <c r="L389" s="70"/>
      <c r="M389" s="70"/>
      <c r="N389" s="70"/>
      <c r="O389" s="70"/>
      <c r="P389" s="70"/>
      <c r="Q389" s="70"/>
      <c r="R389" s="70"/>
      <c r="S389" s="70"/>
      <c r="T389" s="70"/>
      <c r="U389" s="70"/>
      <c r="V389" s="70"/>
      <c r="W389" s="326"/>
      <c r="X389" s="326"/>
      <c r="Y389" s="326"/>
      <c r="Z389" s="326"/>
      <c r="AA389" s="2"/>
      <c r="AB389" s="1"/>
      <c r="AC389" s="1"/>
      <c r="AD389" s="1"/>
      <c r="AE389" s="1"/>
      <c r="AF389" s="1"/>
      <c r="AG389" s="1"/>
    </row>
    <row r="390" spans="1:33" ht="15.75" customHeight="1" x14ac:dyDescent="0.25">
      <c r="A390" s="1"/>
      <c r="B390" s="311"/>
      <c r="C390" s="2"/>
      <c r="D390" s="312"/>
      <c r="E390" s="70"/>
      <c r="F390" s="70"/>
      <c r="G390" s="70"/>
      <c r="H390" s="410"/>
      <c r="I390" s="410"/>
      <c r="J390" s="70"/>
      <c r="K390" s="70"/>
      <c r="L390" s="70"/>
      <c r="M390" s="70"/>
      <c r="N390" s="70"/>
      <c r="O390" s="70"/>
      <c r="P390" s="70"/>
      <c r="Q390" s="70"/>
      <c r="R390" s="70"/>
      <c r="S390" s="70"/>
      <c r="T390" s="70"/>
      <c r="U390" s="70"/>
      <c r="V390" s="70"/>
      <c r="W390" s="326"/>
      <c r="X390" s="326"/>
      <c r="Y390" s="326"/>
      <c r="Z390" s="326"/>
      <c r="AA390" s="2"/>
      <c r="AB390" s="1"/>
      <c r="AC390" s="1"/>
      <c r="AD390" s="1"/>
      <c r="AE390" s="1"/>
      <c r="AF390" s="1"/>
      <c r="AG390" s="1"/>
    </row>
    <row r="391" spans="1:33" ht="15.75" customHeight="1" x14ac:dyDescent="0.25">
      <c r="A391" s="1"/>
      <c r="B391" s="311"/>
      <c r="C391" s="2"/>
      <c r="D391" s="312"/>
      <c r="E391" s="70"/>
      <c r="F391" s="70"/>
      <c r="G391" s="70"/>
      <c r="H391" s="410"/>
      <c r="I391" s="410"/>
      <c r="J391" s="70"/>
      <c r="K391" s="70"/>
      <c r="L391" s="70"/>
      <c r="M391" s="70"/>
      <c r="N391" s="70"/>
      <c r="O391" s="70"/>
      <c r="P391" s="70"/>
      <c r="Q391" s="70"/>
      <c r="R391" s="70"/>
      <c r="S391" s="70"/>
      <c r="T391" s="70"/>
      <c r="U391" s="70"/>
      <c r="V391" s="70"/>
      <c r="W391" s="326"/>
      <c r="X391" s="326"/>
      <c r="Y391" s="326"/>
      <c r="Z391" s="326"/>
      <c r="AA391" s="2"/>
      <c r="AB391" s="1"/>
      <c r="AC391" s="1"/>
      <c r="AD391" s="1"/>
      <c r="AE391" s="1"/>
      <c r="AF391" s="1"/>
      <c r="AG391" s="1"/>
    </row>
    <row r="392" spans="1:33" ht="15.75" customHeight="1" x14ac:dyDescent="0.25">
      <c r="A392" s="1"/>
      <c r="B392" s="311"/>
      <c r="C392" s="2"/>
      <c r="D392" s="312"/>
      <c r="E392" s="70"/>
      <c r="F392" s="70"/>
      <c r="G392" s="70"/>
      <c r="H392" s="410"/>
      <c r="I392" s="410"/>
      <c r="J392" s="70"/>
      <c r="K392" s="70"/>
      <c r="L392" s="70"/>
      <c r="M392" s="70"/>
      <c r="N392" s="70"/>
      <c r="O392" s="70"/>
      <c r="P392" s="70"/>
      <c r="Q392" s="70"/>
      <c r="R392" s="70"/>
      <c r="S392" s="70"/>
      <c r="T392" s="70"/>
      <c r="U392" s="70"/>
      <c r="V392" s="70"/>
      <c r="W392" s="326"/>
      <c r="X392" s="326"/>
      <c r="Y392" s="326"/>
      <c r="Z392" s="326"/>
      <c r="AA392" s="2"/>
      <c r="AB392" s="1"/>
      <c r="AC392" s="1"/>
      <c r="AD392" s="1"/>
      <c r="AE392" s="1"/>
      <c r="AF392" s="1"/>
      <c r="AG392" s="1"/>
    </row>
    <row r="393" spans="1:33" ht="15.75" customHeight="1" x14ac:dyDescent="0.25">
      <c r="A393" s="1"/>
      <c r="B393" s="311"/>
      <c r="C393" s="2"/>
      <c r="D393" s="312"/>
      <c r="E393" s="70"/>
      <c r="F393" s="70"/>
      <c r="G393" s="70"/>
      <c r="H393" s="410"/>
      <c r="I393" s="410"/>
      <c r="J393" s="70"/>
      <c r="K393" s="70"/>
      <c r="L393" s="70"/>
      <c r="M393" s="70"/>
      <c r="N393" s="70"/>
      <c r="O393" s="70"/>
      <c r="P393" s="70"/>
      <c r="Q393" s="70"/>
      <c r="R393" s="70"/>
      <c r="S393" s="70"/>
      <c r="T393" s="70"/>
      <c r="U393" s="70"/>
      <c r="V393" s="70"/>
      <c r="W393" s="326"/>
      <c r="X393" s="326"/>
      <c r="Y393" s="326"/>
      <c r="Z393" s="326"/>
      <c r="AA393" s="2"/>
      <c r="AB393" s="1"/>
      <c r="AC393" s="1"/>
      <c r="AD393" s="1"/>
      <c r="AE393" s="1"/>
      <c r="AF393" s="1"/>
      <c r="AG393" s="1"/>
    </row>
    <row r="394" spans="1:33" ht="15.75" customHeight="1" x14ac:dyDescent="0.25">
      <c r="A394" s="1"/>
      <c r="B394" s="311"/>
      <c r="C394" s="2"/>
      <c r="D394" s="312"/>
      <c r="E394" s="70"/>
      <c r="F394" s="70"/>
      <c r="G394" s="70"/>
      <c r="H394" s="410"/>
      <c r="I394" s="410"/>
      <c r="J394" s="70"/>
      <c r="K394" s="70"/>
      <c r="L394" s="70"/>
      <c r="M394" s="70"/>
      <c r="N394" s="70"/>
      <c r="O394" s="70"/>
      <c r="P394" s="70"/>
      <c r="Q394" s="70"/>
      <c r="R394" s="70"/>
      <c r="S394" s="70"/>
      <c r="T394" s="70"/>
      <c r="U394" s="70"/>
      <c r="V394" s="70"/>
      <c r="W394" s="326"/>
      <c r="X394" s="326"/>
      <c r="Y394" s="326"/>
      <c r="Z394" s="326"/>
      <c r="AA394" s="2"/>
      <c r="AB394" s="1"/>
      <c r="AC394" s="1"/>
      <c r="AD394" s="1"/>
      <c r="AE394" s="1"/>
      <c r="AF394" s="1"/>
      <c r="AG394" s="1"/>
    </row>
    <row r="395" spans="1:33" ht="15.75" customHeight="1" x14ac:dyDescent="0.25">
      <c r="A395" s="1"/>
      <c r="B395" s="311"/>
      <c r="C395" s="2"/>
      <c r="D395" s="312"/>
      <c r="E395" s="70"/>
      <c r="F395" s="70"/>
      <c r="G395" s="70"/>
      <c r="H395" s="410"/>
      <c r="I395" s="410"/>
      <c r="J395" s="70"/>
      <c r="K395" s="70"/>
      <c r="L395" s="70"/>
      <c r="M395" s="70"/>
      <c r="N395" s="70"/>
      <c r="O395" s="70"/>
      <c r="P395" s="70"/>
      <c r="Q395" s="70"/>
      <c r="R395" s="70"/>
      <c r="S395" s="70"/>
      <c r="T395" s="70"/>
      <c r="U395" s="70"/>
      <c r="V395" s="70"/>
      <c r="W395" s="326"/>
      <c r="X395" s="326"/>
      <c r="Y395" s="326"/>
      <c r="Z395" s="326"/>
      <c r="AA395" s="2"/>
      <c r="AB395" s="1"/>
      <c r="AC395" s="1"/>
      <c r="AD395" s="1"/>
      <c r="AE395" s="1"/>
      <c r="AF395" s="1"/>
      <c r="AG395" s="1"/>
    </row>
    <row r="396" spans="1:33" ht="15.75" customHeight="1" x14ac:dyDescent="0.25">
      <c r="A396" s="1"/>
      <c r="B396" s="311"/>
      <c r="C396" s="2"/>
      <c r="D396" s="312"/>
      <c r="E396" s="70"/>
      <c r="F396" s="70"/>
      <c r="G396" s="70"/>
      <c r="H396" s="410"/>
      <c r="I396" s="410"/>
      <c r="J396" s="70"/>
      <c r="K396" s="70"/>
      <c r="L396" s="70"/>
      <c r="M396" s="70"/>
      <c r="N396" s="70"/>
      <c r="O396" s="70"/>
      <c r="P396" s="70"/>
      <c r="Q396" s="70"/>
      <c r="R396" s="70"/>
      <c r="S396" s="70"/>
      <c r="T396" s="70"/>
      <c r="U396" s="70"/>
      <c r="V396" s="70"/>
      <c r="W396" s="326"/>
      <c r="X396" s="326"/>
      <c r="Y396" s="326"/>
      <c r="Z396" s="326"/>
      <c r="AA396" s="2"/>
      <c r="AB396" s="1"/>
      <c r="AC396" s="1"/>
      <c r="AD396" s="1"/>
      <c r="AE396" s="1"/>
      <c r="AF396" s="1"/>
      <c r="AG396" s="1"/>
    </row>
    <row r="397" spans="1:33" ht="15.75" customHeight="1" x14ac:dyDescent="0.25">
      <c r="A397" s="1"/>
      <c r="B397" s="311"/>
      <c r="C397" s="2"/>
      <c r="D397" s="312"/>
      <c r="E397" s="70"/>
      <c r="F397" s="70"/>
      <c r="G397" s="70"/>
      <c r="H397" s="410"/>
      <c r="I397" s="410"/>
      <c r="J397" s="70"/>
      <c r="K397" s="70"/>
      <c r="L397" s="70"/>
      <c r="M397" s="70"/>
      <c r="N397" s="70"/>
      <c r="O397" s="70"/>
      <c r="P397" s="70"/>
      <c r="Q397" s="70"/>
      <c r="R397" s="70"/>
      <c r="S397" s="70"/>
      <c r="T397" s="70"/>
      <c r="U397" s="70"/>
      <c r="V397" s="70"/>
      <c r="W397" s="326"/>
      <c r="X397" s="326"/>
      <c r="Y397" s="326"/>
      <c r="Z397" s="326"/>
      <c r="AA397" s="2"/>
      <c r="AB397" s="1"/>
      <c r="AC397" s="1"/>
      <c r="AD397" s="1"/>
      <c r="AE397" s="1"/>
      <c r="AF397" s="1"/>
      <c r="AG397" s="1"/>
    </row>
    <row r="398" spans="1:33" ht="15.75" customHeight="1" x14ac:dyDescent="0.25">
      <c r="A398" s="1"/>
      <c r="B398" s="1"/>
      <c r="C398" s="2"/>
      <c r="D398" s="312"/>
      <c r="E398" s="70"/>
      <c r="F398" s="70"/>
      <c r="G398" s="70"/>
      <c r="H398" s="410"/>
      <c r="I398" s="410"/>
      <c r="J398" s="70"/>
      <c r="K398" s="70"/>
      <c r="L398" s="70"/>
      <c r="M398" s="70"/>
      <c r="N398" s="70"/>
      <c r="O398" s="70"/>
      <c r="P398" s="70"/>
      <c r="Q398" s="70"/>
      <c r="R398" s="70"/>
      <c r="S398" s="70"/>
      <c r="T398" s="70"/>
      <c r="U398" s="70"/>
      <c r="V398" s="70"/>
      <c r="W398" s="326"/>
      <c r="X398" s="326"/>
      <c r="Y398" s="326"/>
      <c r="Z398" s="326"/>
      <c r="AA398" s="2"/>
      <c r="AB398" s="1"/>
      <c r="AC398" s="1"/>
      <c r="AD398" s="1"/>
      <c r="AE398" s="1"/>
      <c r="AF398" s="1"/>
      <c r="AG398" s="1"/>
    </row>
    <row r="399" spans="1:33" ht="15.75" customHeight="1" x14ac:dyDescent="0.25">
      <c r="A399" s="1"/>
      <c r="B399" s="1"/>
      <c r="C399" s="2"/>
      <c r="D399" s="312"/>
      <c r="E399" s="70"/>
      <c r="F399" s="70"/>
      <c r="G399" s="70"/>
      <c r="H399" s="410"/>
      <c r="I399" s="410"/>
      <c r="J399" s="70"/>
      <c r="K399" s="70"/>
      <c r="L399" s="70"/>
      <c r="M399" s="70"/>
      <c r="N399" s="70"/>
      <c r="O399" s="70"/>
      <c r="P399" s="70"/>
      <c r="Q399" s="70"/>
      <c r="R399" s="70"/>
      <c r="S399" s="70"/>
      <c r="T399" s="70"/>
      <c r="U399" s="70"/>
      <c r="V399" s="70"/>
      <c r="W399" s="326"/>
      <c r="X399" s="326"/>
      <c r="Y399" s="326"/>
      <c r="Z399" s="326"/>
      <c r="AA399" s="2"/>
      <c r="AB399" s="1"/>
      <c r="AC399" s="1"/>
      <c r="AD399" s="1"/>
      <c r="AE399" s="1"/>
      <c r="AF399" s="1"/>
      <c r="AG399" s="1"/>
    </row>
    <row r="400" spans="1:33" ht="15.75" customHeight="1" x14ac:dyDescent="0.25">
      <c r="A400" s="1"/>
      <c r="B400" s="1"/>
      <c r="C400" s="2"/>
      <c r="D400" s="312"/>
      <c r="E400" s="70"/>
      <c r="F400" s="70"/>
      <c r="G400" s="70"/>
      <c r="H400" s="410"/>
      <c r="I400" s="410"/>
      <c r="J400" s="70"/>
      <c r="K400" s="70"/>
      <c r="L400" s="70"/>
      <c r="M400" s="70"/>
      <c r="N400" s="70"/>
      <c r="O400" s="70"/>
      <c r="P400" s="70"/>
      <c r="Q400" s="70"/>
      <c r="R400" s="70"/>
      <c r="S400" s="70"/>
      <c r="T400" s="70"/>
      <c r="U400" s="70"/>
      <c r="V400" s="70"/>
      <c r="W400" s="326"/>
      <c r="X400" s="326"/>
      <c r="Y400" s="326"/>
      <c r="Z400" s="326"/>
      <c r="AA400" s="2"/>
      <c r="AB400" s="1"/>
      <c r="AC400" s="1"/>
      <c r="AD400" s="1"/>
      <c r="AE400" s="1"/>
      <c r="AF400" s="1"/>
      <c r="AG400" s="1"/>
    </row>
    <row r="401" spans="1:33" ht="15.75" customHeight="1" x14ac:dyDescent="0.25">
      <c r="A401" s="1"/>
      <c r="B401" s="1"/>
      <c r="C401" s="2"/>
      <c r="D401" s="312"/>
      <c r="E401" s="70"/>
      <c r="F401" s="70"/>
      <c r="G401" s="70"/>
      <c r="H401" s="410"/>
      <c r="I401" s="410"/>
      <c r="J401" s="70"/>
      <c r="K401" s="70"/>
      <c r="L401" s="70"/>
      <c r="M401" s="70"/>
      <c r="N401" s="70"/>
      <c r="O401" s="70"/>
      <c r="P401" s="70"/>
      <c r="Q401" s="70"/>
      <c r="R401" s="70"/>
      <c r="S401" s="70"/>
      <c r="T401" s="70"/>
      <c r="U401" s="70"/>
      <c r="V401" s="70"/>
      <c r="W401" s="326"/>
      <c r="X401" s="326"/>
      <c r="Y401" s="326"/>
      <c r="Z401" s="326"/>
      <c r="AA401" s="2"/>
      <c r="AB401" s="1"/>
      <c r="AC401" s="1"/>
      <c r="AD401" s="1"/>
      <c r="AE401" s="1"/>
      <c r="AF401" s="1"/>
      <c r="AG401" s="1"/>
    </row>
    <row r="402" spans="1:33" ht="15.75" customHeight="1" x14ac:dyDescent="0.25">
      <c r="A402" s="1"/>
      <c r="B402" s="1"/>
      <c r="C402" s="2"/>
      <c r="D402" s="312"/>
      <c r="E402" s="70"/>
      <c r="F402" s="70"/>
      <c r="G402" s="70"/>
      <c r="H402" s="410"/>
      <c r="I402" s="410"/>
      <c r="J402" s="70"/>
      <c r="K402" s="70"/>
      <c r="L402" s="70"/>
      <c r="M402" s="70"/>
      <c r="N402" s="70"/>
      <c r="O402" s="70"/>
      <c r="P402" s="70"/>
      <c r="Q402" s="70"/>
      <c r="R402" s="70"/>
      <c r="S402" s="70"/>
      <c r="T402" s="70"/>
      <c r="U402" s="70"/>
      <c r="V402" s="70"/>
      <c r="W402" s="326"/>
      <c r="X402" s="326"/>
      <c r="Y402" s="326"/>
      <c r="Z402" s="326"/>
      <c r="AA402" s="2"/>
      <c r="AB402" s="1"/>
      <c r="AC402" s="1"/>
      <c r="AD402" s="1"/>
      <c r="AE402" s="1"/>
      <c r="AF402" s="1"/>
      <c r="AG402" s="1"/>
    </row>
    <row r="403" spans="1:33" ht="15.75" customHeight="1" x14ac:dyDescent="0.25">
      <c r="H403" s="439"/>
      <c r="I403" s="439"/>
      <c r="J403" s="5"/>
      <c r="N403" s="5"/>
      <c r="O403" s="5"/>
      <c r="P403" s="5"/>
      <c r="T403" s="5"/>
      <c r="U403" s="5"/>
      <c r="V403" s="5"/>
      <c r="W403" s="5"/>
      <c r="X403" s="5"/>
      <c r="Y403" s="5"/>
      <c r="Z403" s="5"/>
      <c r="AA403" s="5"/>
      <c r="AB403" s="5"/>
    </row>
    <row r="404" spans="1:33" ht="15.75" customHeight="1" x14ac:dyDescent="0.25">
      <c r="H404" s="439"/>
      <c r="I404" s="439"/>
      <c r="J404" s="5"/>
      <c r="N404" s="5"/>
      <c r="O404" s="5"/>
      <c r="P404" s="5"/>
      <c r="T404" s="5"/>
      <c r="U404" s="5"/>
      <c r="V404" s="5"/>
      <c r="W404" s="5"/>
      <c r="X404" s="5"/>
      <c r="Y404" s="5"/>
      <c r="Z404" s="5"/>
      <c r="AA404" s="5"/>
      <c r="AB404" s="5"/>
    </row>
    <row r="405" spans="1:33" ht="15.75" customHeight="1" x14ac:dyDescent="0.25">
      <c r="H405" s="439"/>
      <c r="I405" s="439"/>
      <c r="J405" s="5"/>
      <c r="N405" s="5"/>
      <c r="O405" s="5"/>
      <c r="P405" s="5"/>
      <c r="T405" s="5"/>
      <c r="U405" s="5"/>
      <c r="V405" s="5"/>
      <c r="W405" s="5"/>
      <c r="X405" s="5"/>
      <c r="Y405" s="5"/>
      <c r="Z405" s="5"/>
      <c r="AA405" s="5"/>
      <c r="AB405" s="5"/>
    </row>
    <row r="406" spans="1:33" ht="15.75" customHeight="1" x14ac:dyDescent="0.25">
      <c r="H406" s="439"/>
      <c r="I406" s="439"/>
      <c r="J406" s="5"/>
      <c r="N406" s="5"/>
      <c r="O406" s="5"/>
      <c r="P406" s="5"/>
      <c r="T406" s="5"/>
      <c r="U406" s="5"/>
      <c r="V406" s="5"/>
      <c r="W406" s="5"/>
      <c r="X406" s="5"/>
      <c r="Y406" s="5"/>
      <c r="Z406" s="5"/>
      <c r="AA406" s="5"/>
      <c r="AB406" s="5"/>
    </row>
    <row r="407" spans="1:33" ht="15.75" customHeight="1" x14ac:dyDescent="0.25">
      <c r="H407" s="439"/>
      <c r="I407" s="439"/>
      <c r="J407" s="5"/>
      <c r="N407" s="5"/>
      <c r="O407" s="5"/>
      <c r="P407" s="5"/>
      <c r="T407" s="5"/>
      <c r="U407" s="5"/>
      <c r="V407" s="5"/>
      <c r="W407" s="5"/>
      <c r="X407" s="5"/>
      <c r="Y407" s="5"/>
      <c r="Z407" s="5"/>
      <c r="AA407" s="5"/>
      <c r="AB407" s="5"/>
    </row>
    <row r="408" spans="1:33" ht="15.75" customHeight="1" x14ac:dyDescent="0.25">
      <c r="H408" s="439"/>
      <c r="I408" s="439"/>
      <c r="J408" s="5"/>
      <c r="N408" s="5"/>
      <c r="O408" s="5"/>
      <c r="P408" s="5"/>
      <c r="T408" s="5"/>
      <c r="U408" s="5"/>
      <c r="V408" s="5"/>
      <c r="W408" s="5"/>
      <c r="X408" s="5"/>
      <c r="Y408" s="5"/>
      <c r="Z408" s="5"/>
      <c r="AA408" s="5"/>
      <c r="AB408" s="5"/>
    </row>
    <row r="409" spans="1:33" ht="15.75" customHeight="1" x14ac:dyDescent="0.25">
      <c r="H409" s="439"/>
      <c r="I409" s="439"/>
      <c r="J409" s="5"/>
      <c r="N409" s="5"/>
      <c r="O409" s="5"/>
      <c r="P409" s="5"/>
      <c r="T409" s="5"/>
      <c r="U409" s="5"/>
      <c r="V409" s="5"/>
      <c r="W409" s="5"/>
      <c r="X409" s="5"/>
      <c r="Y409" s="5"/>
      <c r="Z409" s="5"/>
      <c r="AA409" s="5"/>
      <c r="AB409" s="5"/>
    </row>
    <row r="410" spans="1:33" ht="15.75" customHeight="1" x14ac:dyDescent="0.25">
      <c r="H410" s="439"/>
      <c r="I410" s="439"/>
      <c r="J410" s="5"/>
      <c r="N410" s="5"/>
      <c r="O410" s="5"/>
      <c r="P410" s="5"/>
      <c r="T410" s="5"/>
      <c r="U410" s="5"/>
      <c r="V410" s="5"/>
      <c r="W410" s="5"/>
      <c r="X410" s="5"/>
      <c r="Y410" s="5"/>
      <c r="Z410" s="5"/>
      <c r="AA410" s="5"/>
      <c r="AB410" s="5"/>
    </row>
    <row r="411" spans="1:33" ht="15.75" customHeight="1" x14ac:dyDescent="0.25">
      <c r="H411" s="439"/>
      <c r="I411" s="439"/>
      <c r="J411" s="5"/>
      <c r="N411" s="5"/>
      <c r="O411" s="5"/>
      <c r="P411" s="5"/>
      <c r="T411" s="5"/>
      <c r="U411" s="5"/>
      <c r="V411" s="5"/>
      <c r="W411" s="5"/>
      <c r="X411" s="5"/>
      <c r="Y411" s="5"/>
      <c r="Z411" s="5"/>
      <c r="AA411" s="5"/>
      <c r="AB411" s="5"/>
    </row>
    <row r="412" spans="1:33" ht="15.75" customHeight="1" x14ac:dyDescent="0.25">
      <c r="H412" s="439"/>
      <c r="I412" s="439"/>
      <c r="J412" s="5"/>
      <c r="N412" s="5"/>
      <c r="O412" s="5"/>
      <c r="P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1:33" ht="15.75" customHeight="1" x14ac:dyDescent="0.25">
      <c r="H413" s="439"/>
      <c r="I413" s="439"/>
      <c r="J413" s="5"/>
      <c r="N413" s="5"/>
      <c r="O413" s="5"/>
      <c r="P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1:33" ht="15.75" customHeight="1" x14ac:dyDescent="0.25">
      <c r="H414" s="439"/>
      <c r="I414" s="439"/>
      <c r="J414" s="5"/>
      <c r="N414" s="5"/>
      <c r="O414" s="5"/>
      <c r="P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1:33" ht="15.75" customHeight="1" x14ac:dyDescent="0.25">
      <c r="H415" s="439"/>
      <c r="I415" s="439"/>
      <c r="J415" s="5"/>
      <c r="N415" s="5"/>
      <c r="O415" s="5"/>
      <c r="P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1:33" ht="15.75" customHeight="1" x14ac:dyDescent="0.25">
      <c r="H416" s="439"/>
      <c r="I416" s="439"/>
      <c r="J416" s="5"/>
      <c r="N416" s="5"/>
      <c r="O416" s="5"/>
      <c r="P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8:28" ht="15.75" customHeight="1" x14ac:dyDescent="0.25">
      <c r="H417" s="439"/>
      <c r="I417" s="439"/>
      <c r="J417" s="5"/>
      <c r="N417" s="5"/>
      <c r="O417" s="5"/>
      <c r="P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8:28" ht="15.75" customHeight="1" x14ac:dyDescent="0.25">
      <c r="H418" s="439"/>
      <c r="I418" s="439"/>
      <c r="J418" s="5"/>
      <c r="N418" s="5"/>
      <c r="O418" s="5"/>
      <c r="P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8:28" ht="15.75" customHeight="1" x14ac:dyDescent="0.25">
      <c r="H419" s="439"/>
      <c r="I419" s="439"/>
      <c r="J419" s="5"/>
      <c r="N419" s="5"/>
      <c r="O419" s="5"/>
      <c r="P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8:28" ht="15.75" customHeight="1" x14ac:dyDescent="0.25">
      <c r="H420" s="439"/>
      <c r="I420" s="439"/>
      <c r="J420" s="5"/>
      <c r="N420" s="5"/>
      <c r="O420" s="5"/>
      <c r="P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8:28" ht="15.75" customHeight="1" x14ac:dyDescent="0.25">
      <c r="H421" s="439"/>
      <c r="I421" s="439"/>
      <c r="J421" s="5"/>
      <c r="N421" s="5"/>
      <c r="O421" s="5"/>
      <c r="P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8:28" ht="15.75" customHeight="1" x14ac:dyDescent="0.25">
      <c r="H422" s="439"/>
      <c r="I422" s="439"/>
      <c r="J422" s="5"/>
      <c r="N422" s="5"/>
      <c r="O422" s="5"/>
      <c r="P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8:28" ht="15.75" customHeight="1" x14ac:dyDescent="0.25">
      <c r="H423" s="439"/>
      <c r="I423" s="439"/>
      <c r="J423" s="5"/>
      <c r="N423" s="5"/>
      <c r="O423" s="5"/>
      <c r="P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8:28" ht="15.75" customHeight="1" x14ac:dyDescent="0.25">
      <c r="H424" s="439"/>
      <c r="I424" s="439"/>
      <c r="J424" s="5"/>
      <c r="N424" s="5"/>
      <c r="O424" s="5"/>
      <c r="P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8:28" ht="15.75" customHeight="1" x14ac:dyDescent="0.25">
      <c r="H425" s="439"/>
      <c r="I425" s="439"/>
      <c r="J425" s="5"/>
      <c r="N425" s="5"/>
      <c r="O425" s="5"/>
      <c r="P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8:28" ht="15.75" customHeight="1" x14ac:dyDescent="0.25">
      <c r="H426" s="439"/>
      <c r="I426" s="439"/>
      <c r="J426" s="5"/>
      <c r="N426" s="5"/>
      <c r="O426" s="5"/>
      <c r="P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8:28" ht="15.75" customHeight="1" x14ac:dyDescent="0.25">
      <c r="H427" s="439"/>
      <c r="I427" s="439"/>
      <c r="J427" s="5"/>
      <c r="N427" s="5"/>
      <c r="O427" s="5"/>
      <c r="P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8:28" ht="15.75" customHeight="1" x14ac:dyDescent="0.25">
      <c r="H428" s="439"/>
      <c r="I428" s="439"/>
      <c r="J428" s="5"/>
      <c r="N428" s="5"/>
      <c r="O428" s="5"/>
      <c r="P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8:28" ht="15.75" customHeight="1" x14ac:dyDescent="0.25">
      <c r="H429" s="439"/>
      <c r="I429" s="439"/>
      <c r="J429" s="5"/>
      <c r="N429" s="5"/>
      <c r="O429" s="5"/>
      <c r="P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8:28" ht="15.75" customHeight="1" x14ac:dyDescent="0.25">
      <c r="H430" s="439"/>
      <c r="I430" s="439"/>
      <c r="J430" s="5"/>
      <c r="N430" s="5"/>
      <c r="O430" s="5"/>
      <c r="P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8:28" ht="15.75" customHeight="1" x14ac:dyDescent="0.25">
      <c r="H431" s="439"/>
      <c r="I431" s="439"/>
      <c r="J431" s="5"/>
      <c r="N431" s="5"/>
      <c r="O431" s="5"/>
      <c r="P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8:28" ht="15.75" customHeight="1" x14ac:dyDescent="0.25">
      <c r="H432" s="439"/>
      <c r="I432" s="439"/>
      <c r="J432" s="5"/>
      <c r="N432" s="5"/>
      <c r="O432" s="5"/>
      <c r="P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8:28" ht="15.75" customHeight="1" x14ac:dyDescent="0.25">
      <c r="H433" s="439"/>
      <c r="I433" s="439"/>
      <c r="J433" s="5"/>
      <c r="N433" s="5"/>
      <c r="O433" s="5"/>
      <c r="P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8:28" ht="15.75" customHeight="1" x14ac:dyDescent="0.25">
      <c r="H434" s="439"/>
      <c r="I434" s="439"/>
      <c r="J434" s="5"/>
      <c r="N434" s="5"/>
      <c r="O434" s="5"/>
      <c r="P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8:28" ht="15.75" customHeight="1" x14ac:dyDescent="0.25">
      <c r="H435" s="439"/>
      <c r="I435" s="439"/>
      <c r="J435" s="5"/>
      <c r="N435" s="5"/>
      <c r="O435" s="5"/>
      <c r="P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8:28" ht="15.75" customHeight="1" x14ac:dyDescent="0.25">
      <c r="H436" s="439"/>
      <c r="I436" s="439"/>
      <c r="J436" s="5"/>
      <c r="N436" s="5"/>
      <c r="O436" s="5"/>
      <c r="P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8:28" ht="15.75" customHeight="1" x14ac:dyDescent="0.25">
      <c r="H437" s="439"/>
      <c r="I437" s="439"/>
      <c r="J437" s="5"/>
      <c r="N437" s="5"/>
      <c r="O437" s="5"/>
      <c r="P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8:28" ht="15.75" customHeight="1" x14ac:dyDescent="0.25">
      <c r="H438" s="439"/>
      <c r="I438" s="439"/>
      <c r="J438" s="5"/>
      <c r="N438" s="5"/>
      <c r="O438" s="5"/>
      <c r="P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8:28" ht="15.75" customHeight="1" x14ac:dyDescent="0.25">
      <c r="H439" s="439"/>
      <c r="I439" s="439"/>
      <c r="J439" s="5"/>
      <c r="N439" s="5"/>
      <c r="O439" s="5"/>
      <c r="P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8:28" ht="15.75" customHeight="1" x14ac:dyDescent="0.25">
      <c r="H440" s="439"/>
      <c r="I440" s="439"/>
      <c r="J440" s="5"/>
      <c r="N440" s="5"/>
      <c r="O440" s="5"/>
      <c r="P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8:28" ht="15.75" customHeight="1" x14ac:dyDescent="0.25">
      <c r="H441" s="439"/>
      <c r="I441" s="439"/>
      <c r="J441" s="5"/>
      <c r="N441" s="5"/>
      <c r="O441" s="5"/>
      <c r="P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8:28" ht="15.75" customHeight="1" x14ac:dyDescent="0.25">
      <c r="H442" s="439"/>
      <c r="I442" s="439"/>
      <c r="J442" s="5"/>
      <c r="N442" s="5"/>
      <c r="O442" s="5"/>
      <c r="P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8:28" ht="15.75" customHeight="1" x14ac:dyDescent="0.25">
      <c r="H443" s="439"/>
      <c r="I443" s="439"/>
      <c r="J443" s="5"/>
      <c r="N443" s="5"/>
      <c r="O443" s="5"/>
      <c r="P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8:28" ht="15.75" customHeight="1" x14ac:dyDescent="0.25">
      <c r="H444" s="439"/>
      <c r="I444" s="439"/>
      <c r="J444" s="5"/>
      <c r="N444" s="5"/>
      <c r="O444" s="5"/>
      <c r="P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8:28" ht="15.75" customHeight="1" x14ac:dyDescent="0.25">
      <c r="H445" s="439"/>
      <c r="I445" s="439"/>
      <c r="J445" s="5"/>
      <c r="N445" s="5"/>
      <c r="O445" s="5"/>
      <c r="P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8:28" ht="15.75" customHeight="1" x14ac:dyDescent="0.25">
      <c r="H446" s="439"/>
      <c r="I446" s="439"/>
      <c r="J446" s="5"/>
      <c r="N446" s="5"/>
      <c r="O446" s="5"/>
      <c r="P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8:28" ht="15.75" customHeight="1" x14ac:dyDescent="0.25">
      <c r="H447" s="439"/>
      <c r="I447" s="439"/>
      <c r="J447" s="5"/>
      <c r="N447" s="5"/>
      <c r="O447" s="5"/>
      <c r="P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8:28" ht="15.75" customHeight="1" x14ac:dyDescent="0.25">
      <c r="H448" s="439"/>
      <c r="I448" s="439"/>
      <c r="J448" s="5"/>
      <c r="N448" s="5"/>
      <c r="O448" s="5"/>
      <c r="P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8:28" ht="15.75" customHeight="1" x14ac:dyDescent="0.25">
      <c r="H449" s="439"/>
      <c r="I449" s="439"/>
      <c r="J449" s="5"/>
      <c r="N449" s="5"/>
      <c r="O449" s="5"/>
      <c r="P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8:28" ht="15.75" customHeight="1" x14ac:dyDescent="0.25">
      <c r="H450" s="439"/>
      <c r="I450" s="439"/>
      <c r="J450" s="5"/>
      <c r="N450" s="5"/>
      <c r="O450" s="5"/>
      <c r="P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8:28" ht="15.75" customHeight="1" x14ac:dyDescent="0.25">
      <c r="H451" s="439"/>
      <c r="I451" s="439"/>
      <c r="J451" s="5"/>
      <c r="N451" s="5"/>
      <c r="O451" s="5"/>
      <c r="P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8:28" ht="15.75" customHeight="1" x14ac:dyDescent="0.25">
      <c r="H452" s="439"/>
      <c r="I452" s="439"/>
      <c r="J452" s="5"/>
      <c r="N452" s="5"/>
      <c r="O452" s="5"/>
      <c r="P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8:28" ht="15.75" customHeight="1" x14ac:dyDescent="0.25">
      <c r="H453" s="439"/>
      <c r="I453" s="439"/>
      <c r="J453" s="5"/>
      <c r="N453" s="5"/>
      <c r="O453" s="5"/>
      <c r="P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8:28" ht="15.75" customHeight="1" x14ac:dyDescent="0.25">
      <c r="H454" s="439"/>
      <c r="I454" s="439"/>
      <c r="J454" s="5"/>
      <c r="N454" s="5"/>
      <c r="O454" s="5"/>
      <c r="P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8:28" ht="15.75" customHeight="1" x14ac:dyDescent="0.25">
      <c r="H455" s="439"/>
      <c r="I455" s="439"/>
      <c r="J455" s="5"/>
      <c r="N455" s="5"/>
      <c r="O455" s="5"/>
      <c r="P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8:28" ht="15.75" customHeight="1" x14ac:dyDescent="0.25">
      <c r="H456" s="439"/>
      <c r="I456" s="439"/>
      <c r="J456" s="5"/>
      <c r="N456" s="5"/>
      <c r="O456" s="5"/>
      <c r="P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8:28" ht="15.75" customHeight="1" x14ac:dyDescent="0.25">
      <c r="H457" s="439"/>
      <c r="I457" s="439"/>
      <c r="J457" s="5"/>
      <c r="N457" s="5"/>
      <c r="O457" s="5"/>
      <c r="P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8:28" ht="15.75" customHeight="1" x14ac:dyDescent="0.25">
      <c r="H458" s="439"/>
      <c r="I458" s="439"/>
      <c r="J458" s="5"/>
      <c r="N458" s="5"/>
      <c r="O458" s="5"/>
      <c r="P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8:28" ht="15.75" customHeight="1" x14ac:dyDescent="0.25">
      <c r="H459" s="439"/>
      <c r="I459" s="439"/>
      <c r="J459" s="5"/>
      <c r="N459" s="5"/>
      <c r="O459" s="5"/>
      <c r="P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8:28" ht="15.75" customHeight="1" x14ac:dyDescent="0.25">
      <c r="H460" s="439"/>
      <c r="I460" s="439"/>
      <c r="J460" s="5"/>
      <c r="N460" s="5"/>
      <c r="O460" s="5"/>
      <c r="P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8:28" ht="15.75" customHeight="1" x14ac:dyDescent="0.25">
      <c r="H461" s="439"/>
      <c r="I461" s="439"/>
      <c r="J461" s="5"/>
      <c r="N461" s="5"/>
      <c r="O461" s="5"/>
      <c r="P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8:28" ht="15.75" customHeight="1" x14ac:dyDescent="0.25">
      <c r="H462" s="439"/>
      <c r="I462" s="439"/>
      <c r="J462" s="5"/>
      <c r="N462" s="5"/>
      <c r="O462" s="5"/>
      <c r="P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8:28" ht="15.75" customHeight="1" x14ac:dyDescent="0.25">
      <c r="H463" s="439"/>
      <c r="I463" s="439"/>
      <c r="J463" s="5"/>
      <c r="N463" s="5"/>
      <c r="O463" s="5"/>
      <c r="P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8:28" ht="15.75" customHeight="1" x14ac:dyDescent="0.25">
      <c r="H464" s="439"/>
      <c r="I464" s="439"/>
      <c r="J464" s="5"/>
      <c r="N464" s="5"/>
      <c r="O464" s="5"/>
      <c r="P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8:28" ht="15.75" customHeight="1" x14ac:dyDescent="0.25">
      <c r="H465" s="439"/>
      <c r="I465" s="439"/>
      <c r="J465" s="5"/>
      <c r="N465" s="5"/>
      <c r="O465" s="5"/>
      <c r="P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8:28" ht="15.75" customHeight="1" x14ac:dyDescent="0.25">
      <c r="H466" s="439"/>
      <c r="I466" s="439"/>
      <c r="J466" s="5"/>
      <c r="N466" s="5"/>
      <c r="O466" s="5"/>
      <c r="P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8:28" ht="15.75" customHeight="1" x14ac:dyDescent="0.25">
      <c r="H467" s="439"/>
      <c r="I467" s="439"/>
      <c r="J467" s="5"/>
      <c r="N467" s="5"/>
      <c r="O467" s="5"/>
      <c r="P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8:28" ht="15.75" customHeight="1" x14ac:dyDescent="0.25">
      <c r="H468" s="439"/>
      <c r="I468" s="439"/>
      <c r="J468" s="5"/>
      <c r="N468" s="5"/>
      <c r="O468" s="5"/>
      <c r="P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8:28" ht="15.75" customHeight="1" x14ac:dyDescent="0.25">
      <c r="H469" s="439"/>
      <c r="I469" s="439"/>
      <c r="J469" s="5"/>
      <c r="N469" s="5"/>
      <c r="O469" s="5"/>
      <c r="P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8:28" ht="15.75" customHeight="1" x14ac:dyDescent="0.25">
      <c r="H470" s="439"/>
      <c r="I470" s="439"/>
      <c r="J470" s="5"/>
      <c r="N470" s="5"/>
      <c r="O470" s="5"/>
      <c r="P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8:28" ht="15.75" customHeight="1" x14ac:dyDescent="0.25">
      <c r="H471" s="439"/>
      <c r="I471" s="439"/>
      <c r="J471" s="5"/>
      <c r="N471" s="5"/>
      <c r="O471" s="5"/>
      <c r="P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8:28" ht="15.75" customHeight="1" x14ac:dyDescent="0.25">
      <c r="H472" s="439"/>
      <c r="I472" s="439"/>
      <c r="J472" s="5"/>
      <c r="N472" s="5"/>
      <c r="O472" s="5"/>
      <c r="P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8:28" ht="15.75" customHeight="1" x14ac:dyDescent="0.25">
      <c r="H473" s="439"/>
      <c r="I473" s="439"/>
      <c r="J473" s="5"/>
      <c r="N473" s="5"/>
      <c r="O473" s="5"/>
      <c r="P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8:28" ht="15.75" customHeight="1" x14ac:dyDescent="0.25">
      <c r="H474" s="439"/>
      <c r="I474" s="439"/>
      <c r="J474" s="5"/>
      <c r="N474" s="5"/>
      <c r="O474" s="5"/>
      <c r="P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8:28" ht="15.75" customHeight="1" x14ac:dyDescent="0.25">
      <c r="H475" s="439"/>
      <c r="I475" s="439"/>
      <c r="J475" s="5"/>
      <c r="N475" s="5"/>
      <c r="O475" s="5"/>
      <c r="P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8:28" ht="15.75" customHeight="1" x14ac:dyDescent="0.25">
      <c r="H476" s="439"/>
      <c r="I476" s="439"/>
      <c r="J476" s="5"/>
      <c r="N476" s="5"/>
      <c r="O476" s="5"/>
      <c r="P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8:28" ht="15.75" customHeight="1" x14ac:dyDescent="0.25">
      <c r="H477" s="439"/>
      <c r="I477" s="439"/>
      <c r="J477" s="5"/>
      <c r="N477" s="5"/>
      <c r="O477" s="5"/>
      <c r="P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8:28" ht="15.75" customHeight="1" x14ac:dyDescent="0.25">
      <c r="H478" s="439"/>
      <c r="I478" s="439"/>
      <c r="J478" s="5"/>
      <c r="N478" s="5"/>
      <c r="O478" s="5"/>
      <c r="P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8:28" ht="15.75" customHeight="1" x14ac:dyDescent="0.25">
      <c r="H479" s="439"/>
      <c r="I479" s="439"/>
      <c r="J479" s="5"/>
      <c r="N479" s="5"/>
      <c r="O479" s="5"/>
      <c r="P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8:28" ht="15.75" customHeight="1" x14ac:dyDescent="0.25">
      <c r="H480" s="439"/>
      <c r="I480" s="439"/>
      <c r="J480" s="5"/>
      <c r="N480" s="5"/>
      <c r="O480" s="5"/>
      <c r="P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8:28" ht="15.75" customHeight="1" x14ac:dyDescent="0.25">
      <c r="H481" s="439"/>
      <c r="I481" s="439"/>
      <c r="J481" s="5"/>
      <c r="N481" s="5"/>
      <c r="O481" s="5"/>
      <c r="P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8:28" ht="15.75" customHeight="1" x14ac:dyDescent="0.25">
      <c r="H482" s="439"/>
      <c r="I482" s="439"/>
      <c r="J482" s="5"/>
      <c r="N482" s="5"/>
      <c r="O482" s="5"/>
      <c r="P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8:28" ht="15.75" customHeight="1" x14ac:dyDescent="0.25">
      <c r="H483" s="439"/>
      <c r="I483" s="439"/>
      <c r="J483" s="5"/>
      <c r="N483" s="5"/>
      <c r="O483" s="5"/>
      <c r="P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8:28" ht="15.75" customHeight="1" x14ac:dyDescent="0.25">
      <c r="H484" s="439"/>
      <c r="I484" s="439"/>
      <c r="J484" s="5"/>
      <c r="N484" s="5"/>
      <c r="O484" s="5"/>
      <c r="P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8:28" ht="15.75" customHeight="1" x14ac:dyDescent="0.25">
      <c r="H485" s="439"/>
      <c r="I485" s="439"/>
      <c r="J485" s="5"/>
      <c r="N485" s="5"/>
      <c r="O485" s="5"/>
      <c r="P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8:28" ht="15.75" customHeight="1" x14ac:dyDescent="0.25">
      <c r="H486" s="439"/>
      <c r="I486" s="439"/>
      <c r="J486" s="5"/>
      <c r="N486" s="5"/>
      <c r="O486" s="5"/>
      <c r="P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8:28" ht="15.75" customHeight="1" x14ac:dyDescent="0.25">
      <c r="H487" s="439"/>
      <c r="I487" s="439"/>
      <c r="J487" s="5"/>
      <c r="N487" s="5"/>
      <c r="O487" s="5"/>
      <c r="P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8:28" ht="15.75" customHeight="1" x14ac:dyDescent="0.25">
      <c r="H488" s="439"/>
      <c r="I488" s="439"/>
      <c r="J488" s="5"/>
      <c r="N488" s="5"/>
      <c r="O488" s="5"/>
      <c r="P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8:28" ht="15.75" customHeight="1" x14ac:dyDescent="0.25">
      <c r="H489" s="439"/>
      <c r="I489" s="439"/>
      <c r="J489" s="5"/>
      <c r="N489" s="5"/>
      <c r="O489" s="5"/>
      <c r="P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8:28" ht="15.75" customHeight="1" x14ac:dyDescent="0.25">
      <c r="H490" s="439"/>
      <c r="I490" s="439"/>
      <c r="J490" s="5"/>
      <c r="N490" s="5"/>
      <c r="O490" s="5"/>
      <c r="P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8:28" ht="15.75" customHeight="1" x14ac:dyDescent="0.25">
      <c r="H491" s="439"/>
      <c r="I491" s="439"/>
      <c r="J491" s="5"/>
      <c r="N491" s="5"/>
      <c r="O491" s="5"/>
      <c r="P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8:28" ht="15.75" customHeight="1" x14ac:dyDescent="0.25">
      <c r="H492" s="439"/>
      <c r="I492" s="439"/>
      <c r="J492" s="5"/>
      <c r="N492" s="5"/>
      <c r="O492" s="5"/>
      <c r="P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8:28" ht="15.75" customHeight="1" x14ac:dyDescent="0.25">
      <c r="H493" s="439"/>
      <c r="I493" s="439"/>
      <c r="J493" s="5"/>
      <c r="N493" s="5"/>
      <c r="O493" s="5"/>
      <c r="P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8:28" ht="15.75" customHeight="1" x14ac:dyDescent="0.25">
      <c r="H494" s="439"/>
      <c r="I494" s="439"/>
      <c r="J494" s="5"/>
      <c r="N494" s="5"/>
      <c r="O494" s="5"/>
      <c r="P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8:28" ht="15.75" customHeight="1" x14ac:dyDescent="0.25">
      <c r="H495" s="439"/>
      <c r="I495" s="439"/>
      <c r="J495" s="5"/>
      <c r="N495" s="5"/>
      <c r="O495" s="5"/>
      <c r="P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8:28" ht="15.75" customHeight="1" x14ac:dyDescent="0.25">
      <c r="H496" s="439"/>
      <c r="I496" s="439"/>
      <c r="J496" s="5"/>
      <c r="N496" s="5"/>
      <c r="O496" s="5"/>
      <c r="P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8:28" ht="15.75" customHeight="1" x14ac:dyDescent="0.25">
      <c r="H497" s="439"/>
      <c r="I497" s="439"/>
      <c r="J497" s="5"/>
      <c r="N497" s="5"/>
      <c r="O497" s="5"/>
      <c r="P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8:28" ht="15.75" customHeight="1" x14ac:dyDescent="0.25">
      <c r="H498" s="439"/>
      <c r="I498" s="439"/>
      <c r="J498" s="5"/>
      <c r="N498" s="5"/>
      <c r="O498" s="5"/>
      <c r="P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8:28" ht="15.75" customHeight="1" x14ac:dyDescent="0.25">
      <c r="H499" s="439"/>
      <c r="I499" s="439"/>
      <c r="J499" s="5"/>
      <c r="N499" s="5"/>
      <c r="O499" s="5"/>
      <c r="P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8:28" ht="15.75" customHeight="1" x14ac:dyDescent="0.25">
      <c r="H500" s="439"/>
      <c r="I500" s="439"/>
      <c r="J500" s="5"/>
      <c r="N500" s="5"/>
      <c r="O500" s="5"/>
      <c r="P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8:28" ht="15.75" customHeight="1" x14ac:dyDescent="0.25">
      <c r="H501" s="439"/>
      <c r="I501" s="439"/>
      <c r="J501" s="5"/>
      <c r="N501" s="5"/>
      <c r="O501" s="5"/>
      <c r="P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8:28" ht="15.75" customHeight="1" x14ac:dyDescent="0.25">
      <c r="H502" s="439"/>
      <c r="I502" s="439"/>
      <c r="J502" s="5"/>
      <c r="N502" s="5"/>
      <c r="O502" s="5"/>
      <c r="P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8:28" ht="15.75" customHeight="1" x14ac:dyDescent="0.25">
      <c r="H503" s="439"/>
      <c r="I503" s="439"/>
      <c r="J503" s="5"/>
      <c r="N503" s="5"/>
      <c r="O503" s="5"/>
      <c r="P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8:28" ht="15.75" customHeight="1" x14ac:dyDescent="0.25">
      <c r="H504" s="439"/>
      <c r="I504" s="439"/>
      <c r="J504" s="5"/>
      <c r="N504" s="5"/>
      <c r="O504" s="5"/>
      <c r="P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8:28" ht="15.75" customHeight="1" x14ac:dyDescent="0.25">
      <c r="H505" s="439"/>
      <c r="I505" s="439"/>
      <c r="J505" s="5"/>
      <c r="N505" s="5"/>
      <c r="O505" s="5"/>
      <c r="P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8:28" ht="15.75" customHeight="1" x14ac:dyDescent="0.25">
      <c r="H506" s="439"/>
      <c r="I506" s="439"/>
      <c r="J506" s="5"/>
      <c r="N506" s="5"/>
      <c r="O506" s="5"/>
      <c r="P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8:28" ht="15.75" customHeight="1" x14ac:dyDescent="0.25">
      <c r="H507" s="439"/>
      <c r="I507" s="439"/>
      <c r="J507" s="5"/>
      <c r="N507" s="5"/>
      <c r="O507" s="5"/>
      <c r="P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8:28" ht="15.75" customHeight="1" x14ac:dyDescent="0.25">
      <c r="H508" s="439"/>
      <c r="I508" s="439"/>
      <c r="J508" s="5"/>
      <c r="N508" s="5"/>
      <c r="O508" s="5"/>
      <c r="P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8:28" ht="15.75" customHeight="1" x14ac:dyDescent="0.25">
      <c r="H509" s="439"/>
      <c r="I509" s="439"/>
      <c r="J509" s="5"/>
      <c r="N509" s="5"/>
      <c r="O509" s="5"/>
      <c r="P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8:28" ht="15.75" customHeight="1" x14ac:dyDescent="0.25">
      <c r="H510" s="439"/>
      <c r="I510" s="439"/>
      <c r="J510" s="5"/>
      <c r="N510" s="5"/>
      <c r="O510" s="5"/>
      <c r="P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8:28" ht="15.75" customHeight="1" x14ac:dyDescent="0.25">
      <c r="H511" s="439"/>
      <c r="I511" s="439"/>
      <c r="J511" s="5"/>
      <c r="N511" s="5"/>
      <c r="O511" s="5"/>
      <c r="P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8:28" ht="15.75" customHeight="1" x14ac:dyDescent="0.25">
      <c r="H512" s="439"/>
      <c r="I512" s="439"/>
      <c r="J512" s="5"/>
      <c r="N512" s="5"/>
      <c r="O512" s="5"/>
      <c r="P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8:28" ht="15.75" customHeight="1" x14ac:dyDescent="0.25">
      <c r="H513" s="439"/>
      <c r="I513" s="439"/>
      <c r="J513" s="5"/>
      <c r="N513" s="5"/>
      <c r="O513" s="5"/>
      <c r="P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8:28" ht="15.75" customHeight="1" x14ac:dyDescent="0.25">
      <c r="H514" s="439"/>
      <c r="I514" s="439"/>
      <c r="J514" s="5"/>
      <c r="N514" s="5"/>
      <c r="O514" s="5"/>
      <c r="P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8:28" ht="15.75" customHeight="1" x14ac:dyDescent="0.25">
      <c r="H515" s="439"/>
      <c r="I515" s="439"/>
      <c r="J515" s="5"/>
      <c r="N515" s="5"/>
      <c r="O515" s="5"/>
      <c r="P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8:28" ht="15.75" customHeight="1" x14ac:dyDescent="0.25">
      <c r="H516" s="439"/>
      <c r="I516" s="439"/>
      <c r="J516" s="5"/>
      <c r="N516" s="5"/>
      <c r="O516" s="5"/>
      <c r="P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8:28" ht="15.75" customHeight="1" x14ac:dyDescent="0.25">
      <c r="H517" s="439"/>
      <c r="I517" s="439"/>
      <c r="J517" s="5"/>
      <c r="N517" s="5"/>
      <c r="O517" s="5"/>
      <c r="P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8:28" ht="15.75" customHeight="1" x14ac:dyDescent="0.25">
      <c r="H518" s="439"/>
      <c r="I518" s="439"/>
      <c r="J518" s="5"/>
      <c r="N518" s="5"/>
      <c r="O518" s="5"/>
      <c r="P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8:28" ht="15.75" customHeight="1" x14ac:dyDescent="0.25">
      <c r="H519" s="439"/>
      <c r="I519" s="439"/>
      <c r="J519" s="5"/>
      <c r="N519" s="5"/>
      <c r="O519" s="5"/>
      <c r="P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8:28" ht="15.75" customHeight="1" x14ac:dyDescent="0.25">
      <c r="H520" s="439"/>
      <c r="I520" s="439"/>
      <c r="J520" s="5"/>
      <c r="N520" s="5"/>
      <c r="O520" s="5"/>
      <c r="P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8:28" ht="15.75" customHeight="1" x14ac:dyDescent="0.25">
      <c r="H521" s="439"/>
      <c r="I521" s="439"/>
      <c r="J521" s="5"/>
      <c r="N521" s="5"/>
      <c r="O521" s="5"/>
      <c r="P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8:28" ht="15.75" customHeight="1" x14ac:dyDescent="0.25">
      <c r="H522" s="439"/>
      <c r="I522" s="439"/>
      <c r="J522" s="5"/>
      <c r="N522" s="5"/>
      <c r="O522" s="5"/>
      <c r="P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8:28" ht="15.75" customHeight="1" x14ac:dyDescent="0.25">
      <c r="H523" s="439"/>
      <c r="I523" s="439"/>
      <c r="J523" s="5"/>
      <c r="N523" s="5"/>
      <c r="O523" s="5"/>
      <c r="P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8:28" ht="15.75" customHeight="1" x14ac:dyDescent="0.25">
      <c r="H524" s="439"/>
      <c r="I524" s="439"/>
      <c r="J524" s="5"/>
      <c r="N524" s="5"/>
      <c r="O524" s="5"/>
      <c r="P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8:28" ht="15.75" customHeight="1" x14ac:dyDescent="0.25">
      <c r="H525" s="439"/>
      <c r="I525" s="439"/>
      <c r="J525" s="5"/>
      <c r="N525" s="5"/>
      <c r="O525" s="5"/>
      <c r="P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8:28" ht="15.75" customHeight="1" x14ac:dyDescent="0.25">
      <c r="H526" s="439"/>
      <c r="I526" s="439"/>
      <c r="J526" s="5"/>
      <c r="N526" s="5"/>
      <c r="O526" s="5"/>
      <c r="P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8:28" ht="15.75" customHeight="1" x14ac:dyDescent="0.25">
      <c r="H527" s="439"/>
      <c r="I527" s="439"/>
      <c r="J527" s="5"/>
      <c r="N527" s="5"/>
      <c r="O527" s="5"/>
      <c r="P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8:28" ht="15.75" customHeight="1" x14ac:dyDescent="0.25">
      <c r="H528" s="439"/>
      <c r="I528" s="439"/>
      <c r="J528" s="5"/>
      <c r="N528" s="5"/>
      <c r="O528" s="5"/>
      <c r="P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8:28" ht="15.75" customHeight="1" x14ac:dyDescent="0.25">
      <c r="H529" s="439"/>
      <c r="I529" s="439"/>
      <c r="J529" s="5"/>
      <c r="N529" s="5"/>
      <c r="O529" s="5"/>
      <c r="P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8:28" ht="15.75" customHeight="1" x14ac:dyDescent="0.25">
      <c r="H530" s="439"/>
      <c r="I530" s="439"/>
      <c r="J530" s="5"/>
      <c r="N530" s="5"/>
      <c r="O530" s="5"/>
      <c r="P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8:28" ht="15.75" customHeight="1" x14ac:dyDescent="0.25">
      <c r="H531" s="439"/>
      <c r="I531" s="439"/>
      <c r="J531" s="5"/>
      <c r="N531" s="5"/>
      <c r="O531" s="5"/>
      <c r="P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8:28" ht="15.75" customHeight="1" x14ac:dyDescent="0.25">
      <c r="H532" s="439"/>
      <c r="I532" s="439"/>
      <c r="J532" s="5"/>
      <c r="N532" s="5"/>
      <c r="O532" s="5"/>
      <c r="P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8:28" ht="15.75" customHeight="1" x14ac:dyDescent="0.25">
      <c r="H533" s="439"/>
      <c r="I533" s="439"/>
      <c r="J533" s="5"/>
      <c r="N533" s="5"/>
      <c r="O533" s="5"/>
      <c r="P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8:28" ht="15.75" customHeight="1" x14ac:dyDescent="0.25">
      <c r="H534" s="439"/>
      <c r="I534" s="439"/>
      <c r="J534" s="5"/>
      <c r="N534" s="5"/>
      <c r="O534" s="5"/>
      <c r="P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8:28" ht="15.75" customHeight="1" x14ac:dyDescent="0.25">
      <c r="H535" s="439"/>
      <c r="I535" s="439"/>
      <c r="J535" s="5"/>
      <c r="N535" s="5"/>
      <c r="O535" s="5"/>
      <c r="P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8:28" ht="15.75" customHeight="1" x14ac:dyDescent="0.25">
      <c r="H536" s="439"/>
      <c r="I536" s="439"/>
      <c r="J536" s="5"/>
      <c r="N536" s="5"/>
      <c r="O536" s="5"/>
      <c r="P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8:28" ht="15.75" customHeight="1" x14ac:dyDescent="0.25">
      <c r="H537" s="439"/>
      <c r="I537" s="439"/>
      <c r="J537" s="5"/>
      <c r="N537" s="5"/>
      <c r="O537" s="5"/>
      <c r="P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8:28" ht="15.75" customHeight="1" x14ac:dyDescent="0.25">
      <c r="H538" s="439"/>
      <c r="I538" s="439"/>
      <c r="J538" s="5"/>
      <c r="N538" s="5"/>
      <c r="O538" s="5"/>
      <c r="P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8:28" ht="15.75" customHeight="1" x14ac:dyDescent="0.25">
      <c r="H539" s="439"/>
      <c r="I539" s="439"/>
      <c r="J539" s="5"/>
      <c r="N539" s="5"/>
      <c r="O539" s="5"/>
      <c r="P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8:28" ht="15.75" customHeight="1" x14ac:dyDescent="0.25">
      <c r="H540" s="439"/>
      <c r="I540" s="439"/>
      <c r="J540" s="5"/>
      <c r="N540" s="5"/>
      <c r="O540" s="5"/>
      <c r="P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8:28" ht="15.75" customHeight="1" x14ac:dyDescent="0.25">
      <c r="H541" s="439"/>
      <c r="I541" s="439"/>
      <c r="J541" s="5"/>
      <c r="N541" s="5"/>
      <c r="O541" s="5"/>
      <c r="P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8:28" ht="15.75" customHeight="1" x14ac:dyDescent="0.25">
      <c r="H542" s="439"/>
      <c r="I542" s="439"/>
      <c r="J542" s="5"/>
      <c r="N542" s="5"/>
      <c r="O542" s="5"/>
      <c r="P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8:28" ht="15.75" customHeight="1" x14ac:dyDescent="0.25">
      <c r="H543" s="439"/>
      <c r="I543" s="439"/>
      <c r="J543" s="5"/>
      <c r="N543" s="5"/>
      <c r="O543" s="5"/>
      <c r="P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8:28" ht="15.75" customHeight="1" x14ac:dyDescent="0.25">
      <c r="H544" s="439"/>
      <c r="I544" s="439"/>
      <c r="J544" s="5"/>
      <c r="N544" s="5"/>
      <c r="O544" s="5"/>
      <c r="P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8:28" ht="15.75" customHeight="1" x14ac:dyDescent="0.25">
      <c r="H545" s="439"/>
      <c r="I545" s="439"/>
      <c r="J545" s="5"/>
      <c r="N545" s="5"/>
      <c r="O545" s="5"/>
      <c r="P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8:28" ht="15.75" customHeight="1" x14ac:dyDescent="0.25">
      <c r="H546" s="439"/>
      <c r="I546" s="439"/>
      <c r="J546" s="5"/>
      <c r="N546" s="5"/>
      <c r="O546" s="5"/>
      <c r="P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8:28" ht="15.75" customHeight="1" x14ac:dyDescent="0.25">
      <c r="H547" s="439"/>
      <c r="I547" s="439"/>
      <c r="J547" s="5"/>
      <c r="N547" s="5"/>
      <c r="O547" s="5"/>
      <c r="P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8:28" ht="15.75" customHeight="1" x14ac:dyDescent="0.25">
      <c r="H548" s="439"/>
      <c r="I548" s="439"/>
      <c r="J548" s="5"/>
      <c r="N548" s="5"/>
      <c r="O548" s="5"/>
      <c r="P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8:28" ht="15.75" customHeight="1" x14ac:dyDescent="0.25">
      <c r="H549" s="439"/>
      <c r="I549" s="439"/>
      <c r="J549" s="5"/>
      <c r="N549" s="5"/>
      <c r="O549" s="5"/>
      <c r="P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8:28" ht="15.75" customHeight="1" x14ac:dyDescent="0.25">
      <c r="H550" s="439"/>
      <c r="I550" s="439"/>
      <c r="J550" s="5"/>
      <c r="N550" s="5"/>
      <c r="O550" s="5"/>
      <c r="P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8:28" ht="15.75" customHeight="1" x14ac:dyDescent="0.25">
      <c r="H551" s="439"/>
      <c r="I551" s="439"/>
      <c r="J551" s="5"/>
      <c r="N551" s="5"/>
      <c r="O551" s="5"/>
      <c r="P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8:28" ht="15.75" customHeight="1" x14ac:dyDescent="0.25">
      <c r="H552" s="439"/>
      <c r="I552" s="439"/>
      <c r="J552" s="5"/>
      <c r="N552" s="5"/>
      <c r="O552" s="5"/>
      <c r="P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8:28" ht="15.75" customHeight="1" x14ac:dyDescent="0.25">
      <c r="H553" s="439"/>
      <c r="I553" s="439"/>
      <c r="J553" s="5"/>
      <c r="N553" s="5"/>
      <c r="O553" s="5"/>
      <c r="P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8:28" ht="15.75" customHeight="1" x14ac:dyDescent="0.25">
      <c r="H554" s="439"/>
      <c r="I554" s="439"/>
      <c r="J554" s="5"/>
      <c r="N554" s="5"/>
      <c r="O554" s="5"/>
      <c r="P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8:28" ht="15.75" customHeight="1" x14ac:dyDescent="0.25">
      <c r="H555" s="439"/>
      <c r="I555" s="439"/>
      <c r="J555" s="5"/>
      <c r="N555" s="5"/>
      <c r="O555" s="5"/>
      <c r="P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8:28" ht="15.75" customHeight="1" x14ac:dyDescent="0.25">
      <c r="H556" s="439"/>
      <c r="I556" s="439"/>
      <c r="J556" s="5"/>
      <c r="N556" s="5"/>
      <c r="O556" s="5"/>
      <c r="P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8:28" ht="15.75" customHeight="1" x14ac:dyDescent="0.25">
      <c r="H557" s="439"/>
      <c r="I557" s="439"/>
      <c r="J557" s="5"/>
      <c r="N557" s="5"/>
      <c r="O557" s="5"/>
      <c r="P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8:28" ht="15.75" customHeight="1" x14ac:dyDescent="0.25">
      <c r="H558" s="439"/>
      <c r="I558" s="439"/>
      <c r="J558" s="5"/>
      <c r="N558" s="5"/>
      <c r="O558" s="5"/>
      <c r="P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8:28" ht="15.75" customHeight="1" x14ac:dyDescent="0.25">
      <c r="H559" s="439"/>
      <c r="I559" s="439"/>
      <c r="J559" s="5"/>
      <c r="N559" s="5"/>
      <c r="O559" s="5"/>
      <c r="P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8:28" ht="15.75" customHeight="1" x14ac:dyDescent="0.25">
      <c r="H560" s="439"/>
      <c r="I560" s="439"/>
      <c r="J560" s="5"/>
      <c r="N560" s="5"/>
      <c r="O560" s="5"/>
      <c r="P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8:28" ht="15.75" customHeight="1" x14ac:dyDescent="0.25">
      <c r="H561" s="439"/>
      <c r="I561" s="439"/>
      <c r="J561" s="5"/>
      <c r="N561" s="5"/>
      <c r="O561" s="5"/>
      <c r="P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8:28" ht="15.75" customHeight="1" x14ac:dyDescent="0.25">
      <c r="H562" s="439"/>
      <c r="I562" s="439"/>
      <c r="J562" s="5"/>
      <c r="N562" s="5"/>
      <c r="O562" s="5"/>
      <c r="P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8:28" ht="15.75" customHeight="1" x14ac:dyDescent="0.25">
      <c r="H563" s="439"/>
      <c r="I563" s="439"/>
      <c r="J563" s="5"/>
      <c r="N563" s="5"/>
      <c r="O563" s="5"/>
      <c r="P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8:28" ht="15.75" customHeight="1" x14ac:dyDescent="0.25">
      <c r="H564" s="439"/>
      <c r="I564" s="439"/>
      <c r="J564" s="5"/>
      <c r="N564" s="5"/>
      <c r="O564" s="5"/>
      <c r="P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8:28" ht="15.75" customHeight="1" x14ac:dyDescent="0.25">
      <c r="H565" s="439"/>
      <c r="I565" s="439"/>
      <c r="J565" s="5"/>
      <c r="N565" s="5"/>
      <c r="O565" s="5"/>
      <c r="P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8:28" ht="15.75" customHeight="1" x14ac:dyDescent="0.25">
      <c r="H566" s="439"/>
      <c r="I566" s="439"/>
      <c r="J566" s="5"/>
      <c r="N566" s="5"/>
      <c r="O566" s="5"/>
      <c r="P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8:28" ht="15.75" customHeight="1" x14ac:dyDescent="0.25">
      <c r="H567" s="439"/>
      <c r="I567" s="439"/>
      <c r="J567" s="5"/>
      <c r="N567" s="5"/>
      <c r="O567" s="5"/>
      <c r="P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8:28" ht="15.75" customHeight="1" x14ac:dyDescent="0.25">
      <c r="H568" s="439"/>
      <c r="I568" s="439"/>
      <c r="J568" s="5"/>
      <c r="N568" s="5"/>
      <c r="O568" s="5"/>
      <c r="P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8:28" ht="15.75" customHeight="1" x14ac:dyDescent="0.25">
      <c r="H569" s="439"/>
      <c r="I569" s="439"/>
      <c r="J569" s="5"/>
      <c r="N569" s="5"/>
      <c r="O569" s="5"/>
      <c r="P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8:28" ht="15.75" customHeight="1" x14ac:dyDescent="0.25">
      <c r="H570" s="439"/>
      <c r="I570" s="439"/>
      <c r="J570" s="5"/>
      <c r="N570" s="5"/>
      <c r="O570" s="5"/>
      <c r="P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8:28" ht="15.75" customHeight="1" x14ac:dyDescent="0.25">
      <c r="H571" s="439"/>
      <c r="I571" s="439"/>
      <c r="J571" s="5"/>
      <c r="N571" s="5"/>
      <c r="O571" s="5"/>
      <c r="P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8:28" ht="15.75" customHeight="1" x14ac:dyDescent="0.25">
      <c r="H572" s="439"/>
      <c r="I572" s="439"/>
      <c r="J572" s="5"/>
      <c r="N572" s="5"/>
      <c r="O572" s="5"/>
      <c r="P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8:28" ht="15.75" customHeight="1" x14ac:dyDescent="0.25">
      <c r="H573" s="439"/>
      <c r="I573" s="439"/>
      <c r="J573" s="5"/>
      <c r="N573" s="5"/>
      <c r="O573" s="5"/>
      <c r="P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8:28" ht="15.75" customHeight="1" x14ac:dyDescent="0.25">
      <c r="H574" s="439"/>
      <c r="I574" s="439"/>
      <c r="J574" s="5"/>
      <c r="N574" s="5"/>
      <c r="O574" s="5"/>
      <c r="P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8:28" ht="15.75" customHeight="1" x14ac:dyDescent="0.25">
      <c r="H575" s="439"/>
      <c r="I575" s="439"/>
      <c r="J575" s="5"/>
      <c r="N575" s="5"/>
      <c r="O575" s="5"/>
      <c r="P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8:28" ht="15.75" customHeight="1" x14ac:dyDescent="0.25">
      <c r="H576" s="439"/>
      <c r="I576" s="439"/>
      <c r="J576" s="5"/>
      <c r="N576" s="5"/>
      <c r="O576" s="5"/>
      <c r="P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8:28" ht="15.75" customHeight="1" x14ac:dyDescent="0.25">
      <c r="H577" s="439"/>
      <c r="I577" s="439"/>
      <c r="J577" s="5"/>
      <c r="N577" s="5"/>
      <c r="O577" s="5"/>
      <c r="P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8:28" ht="15.75" customHeight="1" x14ac:dyDescent="0.25">
      <c r="H578" s="439"/>
      <c r="I578" s="439"/>
      <c r="J578" s="5"/>
      <c r="N578" s="5"/>
      <c r="O578" s="5"/>
      <c r="P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8:28" ht="15.75" customHeight="1" x14ac:dyDescent="0.25">
      <c r="H579" s="439"/>
      <c r="I579" s="439"/>
      <c r="J579" s="5"/>
      <c r="N579" s="5"/>
      <c r="O579" s="5"/>
      <c r="P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8:28" ht="15.75" customHeight="1" x14ac:dyDescent="0.25">
      <c r="H580" s="439"/>
      <c r="I580" s="439"/>
      <c r="J580" s="5"/>
      <c r="N580" s="5"/>
      <c r="O580" s="5"/>
      <c r="P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8:28" ht="15.75" customHeight="1" x14ac:dyDescent="0.25">
      <c r="H581" s="439"/>
      <c r="I581" s="439"/>
      <c r="J581" s="5"/>
      <c r="N581" s="5"/>
      <c r="O581" s="5"/>
      <c r="P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8:28" ht="15.75" customHeight="1" x14ac:dyDescent="0.25">
      <c r="H582" s="439"/>
      <c r="I582" s="439"/>
      <c r="J582" s="5"/>
      <c r="N582" s="5"/>
      <c r="O582" s="5"/>
      <c r="P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8:28" ht="15.75" customHeight="1" x14ac:dyDescent="0.25">
      <c r="H583" s="439"/>
      <c r="I583" s="439"/>
      <c r="J583" s="5"/>
      <c r="N583" s="5"/>
      <c r="O583" s="5"/>
      <c r="P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8:28" ht="15.75" customHeight="1" x14ac:dyDescent="0.25">
      <c r="H584" s="439"/>
      <c r="I584" s="439"/>
      <c r="J584" s="5"/>
      <c r="N584" s="5"/>
      <c r="O584" s="5"/>
      <c r="P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8:28" ht="15.75" customHeight="1" x14ac:dyDescent="0.25">
      <c r="H585" s="439"/>
      <c r="I585" s="439"/>
      <c r="J585" s="5"/>
      <c r="N585" s="5"/>
      <c r="O585" s="5"/>
      <c r="P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8:28" ht="15.75" customHeight="1" x14ac:dyDescent="0.25">
      <c r="H586" s="439"/>
      <c r="I586" s="439"/>
      <c r="J586" s="5"/>
      <c r="N586" s="5"/>
      <c r="O586" s="5"/>
      <c r="P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8:28" ht="15.75" customHeight="1" x14ac:dyDescent="0.25">
      <c r="H587" s="439"/>
      <c r="I587" s="439"/>
      <c r="J587" s="5"/>
      <c r="N587" s="5"/>
      <c r="O587" s="5"/>
      <c r="P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8:28" ht="15.75" customHeight="1" x14ac:dyDescent="0.25">
      <c r="H588" s="439"/>
      <c r="I588" s="439"/>
      <c r="J588" s="5"/>
      <c r="N588" s="5"/>
      <c r="O588" s="5"/>
      <c r="P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8:28" ht="15.75" customHeight="1" x14ac:dyDescent="0.25">
      <c r="H589" s="439"/>
      <c r="I589" s="439"/>
      <c r="J589" s="5"/>
      <c r="N589" s="5"/>
      <c r="O589" s="5"/>
      <c r="P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8:28" ht="15.75" customHeight="1" x14ac:dyDescent="0.25">
      <c r="H590" s="439"/>
      <c r="I590" s="439"/>
      <c r="J590" s="5"/>
      <c r="N590" s="5"/>
      <c r="O590" s="5"/>
      <c r="P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8:28" ht="15.75" customHeight="1" x14ac:dyDescent="0.25">
      <c r="H591" s="439"/>
      <c r="I591" s="439"/>
      <c r="J591" s="5"/>
      <c r="N591" s="5"/>
      <c r="O591" s="5"/>
      <c r="P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8:28" ht="15.75" customHeight="1" x14ac:dyDescent="0.25">
      <c r="H592" s="439"/>
      <c r="I592" s="439"/>
      <c r="J592" s="5"/>
      <c r="N592" s="5"/>
      <c r="O592" s="5"/>
      <c r="P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8:28" ht="15.75" customHeight="1" x14ac:dyDescent="0.25">
      <c r="H593" s="439"/>
      <c r="I593" s="439"/>
      <c r="J593" s="5"/>
      <c r="N593" s="5"/>
      <c r="O593" s="5"/>
      <c r="P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8:28" ht="15.75" customHeight="1" x14ac:dyDescent="0.25">
      <c r="H594" s="439"/>
      <c r="I594" s="439"/>
      <c r="J594" s="5"/>
      <c r="N594" s="5"/>
      <c r="O594" s="5"/>
      <c r="P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8:28" ht="15.75" customHeight="1" x14ac:dyDescent="0.25">
      <c r="H595" s="439"/>
      <c r="I595" s="439"/>
      <c r="J595" s="5"/>
      <c r="N595" s="5"/>
      <c r="O595" s="5"/>
      <c r="P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8:28" ht="15.75" customHeight="1" x14ac:dyDescent="0.25">
      <c r="H596" s="439"/>
      <c r="I596" s="439"/>
      <c r="J596" s="5"/>
      <c r="N596" s="5"/>
      <c r="O596" s="5"/>
      <c r="P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8:28" ht="15.75" customHeight="1" x14ac:dyDescent="0.25">
      <c r="H597" s="439"/>
      <c r="I597" s="439"/>
      <c r="J597" s="5"/>
      <c r="N597" s="5"/>
      <c r="O597" s="5"/>
      <c r="P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8:28" ht="15.75" customHeight="1" x14ac:dyDescent="0.25">
      <c r="H598" s="439"/>
      <c r="I598" s="439"/>
      <c r="J598" s="5"/>
      <c r="N598" s="5"/>
      <c r="O598" s="5"/>
      <c r="P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8:28" ht="15.75" customHeight="1" x14ac:dyDescent="0.25">
      <c r="H599" s="439"/>
      <c r="I599" s="439"/>
      <c r="J599" s="5"/>
      <c r="N599" s="5"/>
      <c r="O599" s="5"/>
      <c r="P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8:28" ht="15.75" customHeight="1" x14ac:dyDescent="0.25">
      <c r="H600" s="439"/>
      <c r="I600" s="439"/>
      <c r="J600" s="5"/>
      <c r="N600" s="5"/>
      <c r="O600" s="5"/>
      <c r="P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8:28" ht="15.75" customHeight="1" x14ac:dyDescent="0.25">
      <c r="H601" s="439"/>
      <c r="I601" s="439"/>
      <c r="J601" s="5"/>
      <c r="N601" s="5"/>
      <c r="O601" s="5"/>
      <c r="P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8:28" ht="15.75" customHeight="1" x14ac:dyDescent="0.25">
      <c r="H602" s="439"/>
      <c r="I602" s="439"/>
      <c r="J602" s="5"/>
      <c r="N602" s="5"/>
      <c r="O602" s="5"/>
      <c r="P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8:28" ht="15.75" customHeight="1" x14ac:dyDescent="0.25">
      <c r="H603" s="439"/>
      <c r="I603" s="439"/>
      <c r="J603" s="5"/>
      <c r="N603" s="5"/>
      <c r="O603" s="5"/>
      <c r="P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8:28" ht="15.75" customHeight="1" x14ac:dyDescent="0.25">
      <c r="H604" s="439"/>
      <c r="I604" s="439"/>
      <c r="J604" s="5"/>
      <c r="N604" s="5"/>
      <c r="O604" s="5"/>
      <c r="P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8:28" ht="15.75" customHeight="1" x14ac:dyDescent="0.25">
      <c r="H605" s="439"/>
      <c r="I605" s="439"/>
      <c r="J605" s="5"/>
      <c r="N605" s="5"/>
      <c r="O605" s="5"/>
      <c r="P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8:28" ht="15.75" customHeight="1" x14ac:dyDescent="0.25">
      <c r="H606" s="439"/>
      <c r="I606" s="439"/>
      <c r="J606" s="5"/>
      <c r="N606" s="5"/>
      <c r="O606" s="5"/>
      <c r="P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8:28" ht="15.75" customHeight="1" x14ac:dyDescent="0.25">
      <c r="H607" s="439"/>
      <c r="I607" s="439"/>
      <c r="J607" s="5"/>
      <c r="N607" s="5"/>
      <c r="O607" s="5"/>
      <c r="P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8:28" ht="15.75" customHeight="1" x14ac:dyDescent="0.25">
      <c r="H608" s="439"/>
      <c r="I608" s="439"/>
      <c r="J608" s="5"/>
      <c r="N608" s="5"/>
      <c r="O608" s="5"/>
      <c r="P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8:28" ht="15.75" customHeight="1" x14ac:dyDescent="0.25">
      <c r="H609" s="439"/>
      <c r="I609" s="439"/>
      <c r="J609" s="5"/>
      <c r="N609" s="5"/>
      <c r="O609" s="5"/>
      <c r="P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8:28" ht="15.75" customHeight="1" x14ac:dyDescent="0.25">
      <c r="H610" s="439"/>
      <c r="I610" s="439"/>
      <c r="J610" s="5"/>
      <c r="N610" s="5"/>
      <c r="O610" s="5"/>
      <c r="P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8:28" ht="15.75" customHeight="1" x14ac:dyDescent="0.25">
      <c r="H611" s="439"/>
      <c r="I611" s="439"/>
      <c r="J611" s="5"/>
      <c r="N611" s="5"/>
      <c r="O611" s="5"/>
      <c r="P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8:28" ht="15.75" customHeight="1" x14ac:dyDescent="0.25">
      <c r="H612" s="439"/>
      <c r="I612" s="439"/>
      <c r="J612" s="5"/>
      <c r="N612" s="5"/>
      <c r="O612" s="5"/>
      <c r="P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8:28" ht="15.75" customHeight="1" x14ac:dyDescent="0.25">
      <c r="H613" s="439"/>
      <c r="I613" s="439"/>
      <c r="J613" s="5"/>
      <c r="N613" s="5"/>
      <c r="O613" s="5"/>
      <c r="P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8:28" ht="15.75" customHeight="1" x14ac:dyDescent="0.25">
      <c r="H614" s="439"/>
      <c r="I614" s="439"/>
      <c r="J614" s="5"/>
      <c r="N614" s="5"/>
      <c r="O614" s="5"/>
      <c r="P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8:28" ht="15.75" customHeight="1" x14ac:dyDescent="0.25">
      <c r="H615" s="439"/>
      <c r="I615" s="439"/>
      <c r="J615" s="5"/>
      <c r="N615" s="5"/>
      <c r="O615" s="5"/>
      <c r="P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8:28" ht="15.75" customHeight="1" x14ac:dyDescent="0.25">
      <c r="H616" s="439"/>
      <c r="I616" s="439"/>
      <c r="J616" s="5"/>
      <c r="N616" s="5"/>
      <c r="O616" s="5"/>
      <c r="P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8:28" ht="15.75" customHeight="1" x14ac:dyDescent="0.25">
      <c r="H617" s="439"/>
      <c r="I617" s="439"/>
      <c r="J617" s="5"/>
      <c r="N617" s="5"/>
      <c r="O617" s="5"/>
      <c r="P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8:28" ht="15.75" customHeight="1" x14ac:dyDescent="0.25">
      <c r="H618" s="439"/>
      <c r="I618" s="439"/>
      <c r="J618" s="5"/>
      <c r="N618" s="5"/>
      <c r="O618" s="5"/>
      <c r="P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8:28" ht="15.75" customHeight="1" x14ac:dyDescent="0.25">
      <c r="H619" s="439"/>
      <c r="I619" s="439"/>
      <c r="J619" s="5"/>
      <c r="N619" s="5"/>
      <c r="O619" s="5"/>
      <c r="P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8:28" ht="15.75" customHeight="1" x14ac:dyDescent="0.25">
      <c r="H620" s="439"/>
      <c r="I620" s="439"/>
      <c r="J620" s="5"/>
      <c r="N620" s="5"/>
      <c r="O620" s="5"/>
      <c r="P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8:28" ht="15.75" customHeight="1" x14ac:dyDescent="0.25">
      <c r="H621" s="439"/>
      <c r="I621" s="439"/>
      <c r="J621" s="5"/>
      <c r="N621" s="5"/>
      <c r="O621" s="5"/>
      <c r="P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8:28" ht="15.75" customHeight="1" x14ac:dyDescent="0.25">
      <c r="H622" s="439"/>
      <c r="I622" s="439"/>
      <c r="J622" s="5"/>
      <c r="N622" s="5"/>
      <c r="O622" s="5"/>
      <c r="P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8:28" ht="15.75" customHeight="1" x14ac:dyDescent="0.25">
      <c r="H623" s="439"/>
      <c r="I623" s="439"/>
      <c r="J623" s="5"/>
      <c r="N623" s="5"/>
      <c r="O623" s="5"/>
      <c r="P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8:28" ht="15.75" customHeight="1" x14ac:dyDescent="0.25">
      <c r="H624" s="439"/>
      <c r="I624" s="439"/>
      <c r="J624" s="5"/>
      <c r="N624" s="5"/>
      <c r="O624" s="5"/>
      <c r="P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8:28" ht="15.75" customHeight="1" x14ac:dyDescent="0.25">
      <c r="H625" s="439"/>
      <c r="I625" s="439"/>
      <c r="J625" s="5"/>
      <c r="N625" s="5"/>
      <c r="O625" s="5"/>
      <c r="P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8:28" ht="15.75" customHeight="1" x14ac:dyDescent="0.25">
      <c r="H626" s="439"/>
      <c r="I626" s="439"/>
      <c r="J626" s="5"/>
      <c r="N626" s="5"/>
      <c r="O626" s="5"/>
      <c r="P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8:28" ht="15.75" customHeight="1" x14ac:dyDescent="0.25">
      <c r="H627" s="439"/>
      <c r="I627" s="439"/>
      <c r="J627" s="5"/>
      <c r="N627" s="5"/>
      <c r="O627" s="5"/>
      <c r="P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8:28" ht="15.75" customHeight="1" x14ac:dyDescent="0.25">
      <c r="H628" s="439"/>
      <c r="I628" s="439"/>
      <c r="J628" s="5"/>
      <c r="N628" s="5"/>
      <c r="O628" s="5"/>
      <c r="P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8:28" ht="15.75" customHeight="1" x14ac:dyDescent="0.25">
      <c r="H629" s="439"/>
      <c r="I629" s="439"/>
      <c r="J629" s="5"/>
      <c r="N629" s="5"/>
      <c r="O629" s="5"/>
      <c r="P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8:28" ht="15.75" customHeight="1" x14ac:dyDescent="0.25">
      <c r="H630" s="439"/>
      <c r="I630" s="439"/>
      <c r="J630" s="5"/>
      <c r="N630" s="5"/>
      <c r="O630" s="5"/>
      <c r="P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8:28" ht="15.75" customHeight="1" x14ac:dyDescent="0.25">
      <c r="H631" s="439"/>
      <c r="I631" s="439"/>
      <c r="J631" s="5"/>
      <c r="N631" s="5"/>
      <c r="O631" s="5"/>
      <c r="P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8:28" ht="15.75" customHeight="1" x14ac:dyDescent="0.25">
      <c r="H632" s="439"/>
      <c r="I632" s="439"/>
      <c r="J632" s="5"/>
      <c r="N632" s="5"/>
      <c r="O632" s="5"/>
      <c r="P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8:28" ht="15.75" customHeight="1" x14ac:dyDescent="0.25">
      <c r="H633" s="439"/>
      <c r="I633" s="439"/>
      <c r="J633" s="5"/>
      <c r="N633" s="5"/>
      <c r="O633" s="5"/>
      <c r="P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8:28" ht="15.75" customHeight="1" x14ac:dyDescent="0.25">
      <c r="H634" s="439"/>
      <c r="I634" s="439"/>
      <c r="J634" s="5"/>
      <c r="N634" s="5"/>
      <c r="O634" s="5"/>
      <c r="P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8:28" ht="15.75" customHeight="1" x14ac:dyDescent="0.25">
      <c r="H635" s="439"/>
      <c r="I635" s="439"/>
      <c r="J635" s="5"/>
      <c r="N635" s="5"/>
      <c r="O635" s="5"/>
      <c r="P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8:28" ht="15.75" customHeight="1" x14ac:dyDescent="0.25">
      <c r="H636" s="439"/>
      <c r="I636" s="439"/>
      <c r="J636" s="5"/>
      <c r="N636" s="5"/>
      <c r="O636" s="5"/>
      <c r="P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8:28" ht="15.75" customHeight="1" x14ac:dyDescent="0.25">
      <c r="H637" s="439"/>
      <c r="I637" s="439"/>
      <c r="J637" s="5"/>
      <c r="N637" s="5"/>
      <c r="O637" s="5"/>
      <c r="P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8:28" ht="15.75" customHeight="1" x14ac:dyDescent="0.25">
      <c r="H638" s="439"/>
      <c r="I638" s="439"/>
      <c r="J638" s="5"/>
      <c r="N638" s="5"/>
      <c r="O638" s="5"/>
      <c r="P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8:28" ht="15.75" customHeight="1" x14ac:dyDescent="0.25">
      <c r="H639" s="439"/>
      <c r="I639" s="439"/>
      <c r="J639" s="5"/>
      <c r="N639" s="5"/>
      <c r="O639" s="5"/>
      <c r="P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8:28" ht="15.75" customHeight="1" x14ac:dyDescent="0.25">
      <c r="H640" s="439"/>
      <c r="I640" s="439"/>
      <c r="J640" s="5"/>
      <c r="N640" s="5"/>
      <c r="O640" s="5"/>
      <c r="P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8:28" ht="15.75" customHeight="1" x14ac:dyDescent="0.25">
      <c r="H641" s="439"/>
      <c r="I641" s="439"/>
      <c r="J641" s="5"/>
      <c r="N641" s="5"/>
      <c r="O641" s="5"/>
      <c r="P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8:28" ht="15.75" customHeight="1" x14ac:dyDescent="0.25">
      <c r="H642" s="439"/>
      <c r="I642" s="439"/>
      <c r="J642" s="5"/>
      <c r="N642" s="5"/>
      <c r="O642" s="5"/>
      <c r="P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8:28" ht="15.75" customHeight="1" x14ac:dyDescent="0.25">
      <c r="H643" s="439"/>
      <c r="I643" s="439"/>
      <c r="J643" s="5"/>
      <c r="N643" s="5"/>
      <c r="O643" s="5"/>
      <c r="P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8:28" ht="15.75" customHeight="1" x14ac:dyDescent="0.25">
      <c r="H644" s="439"/>
      <c r="I644" s="439"/>
      <c r="J644" s="5"/>
      <c r="N644" s="5"/>
      <c r="O644" s="5"/>
      <c r="P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8:28" ht="15.75" customHeight="1" x14ac:dyDescent="0.25">
      <c r="H645" s="439"/>
      <c r="I645" s="439"/>
      <c r="J645" s="5"/>
      <c r="N645" s="5"/>
      <c r="O645" s="5"/>
      <c r="P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8:28" ht="15.75" customHeight="1" x14ac:dyDescent="0.25">
      <c r="H646" s="439"/>
      <c r="I646" s="439"/>
      <c r="J646" s="5"/>
      <c r="N646" s="5"/>
      <c r="O646" s="5"/>
      <c r="P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8:28" ht="15.75" customHeight="1" x14ac:dyDescent="0.25">
      <c r="H647" s="439"/>
      <c r="I647" s="439"/>
      <c r="J647" s="5"/>
      <c r="N647" s="5"/>
      <c r="O647" s="5"/>
      <c r="P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8:28" ht="15.75" customHeight="1" x14ac:dyDescent="0.25">
      <c r="H648" s="439"/>
      <c r="I648" s="439"/>
      <c r="J648" s="5"/>
      <c r="N648" s="5"/>
      <c r="O648" s="5"/>
      <c r="P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8:28" ht="15.75" customHeight="1" x14ac:dyDescent="0.25">
      <c r="H649" s="439"/>
      <c r="I649" s="439"/>
      <c r="J649" s="5"/>
      <c r="N649" s="5"/>
      <c r="O649" s="5"/>
      <c r="P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8:28" ht="15.75" customHeight="1" x14ac:dyDescent="0.25">
      <c r="H650" s="439"/>
      <c r="I650" s="439"/>
      <c r="J650" s="5"/>
      <c r="N650" s="5"/>
      <c r="O650" s="5"/>
      <c r="P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8:28" ht="15.75" customHeight="1" x14ac:dyDescent="0.25">
      <c r="H651" s="439"/>
      <c r="I651" s="439"/>
      <c r="J651" s="5"/>
      <c r="N651" s="5"/>
      <c r="O651" s="5"/>
      <c r="P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8:28" ht="15.75" customHeight="1" x14ac:dyDescent="0.25">
      <c r="H652" s="439"/>
      <c r="I652" s="439"/>
      <c r="J652" s="5"/>
      <c r="N652" s="5"/>
      <c r="O652" s="5"/>
      <c r="P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8:28" ht="15.75" customHeight="1" x14ac:dyDescent="0.25">
      <c r="H653" s="439"/>
      <c r="I653" s="439"/>
      <c r="J653" s="5"/>
      <c r="N653" s="5"/>
      <c r="O653" s="5"/>
      <c r="P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8:28" ht="15.75" customHeight="1" x14ac:dyDescent="0.25">
      <c r="H654" s="439"/>
      <c r="I654" s="439"/>
      <c r="J654" s="5"/>
      <c r="N654" s="5"/>
      <c r="O654" s="5"/>
      <c r="P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8:28" ht="15.75" customHeight="1" x14ac:dyDescent="0.25">
      <c r="H655" s="439"/>
      <c r="I655" s="439"/>
      <c r="J655" s="5"/>
      <c r="N655" s="5"/>
      <c r="O655" s="5"/>
      <c r="P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8:28" ht="15.75" customHeight="1" x14ac:dyDescent="0.25">
      <c r="H656" s="439"/>
      <c r="I656" s="439"/>
      <c r="J656" s="5"/>
      <c r="N656" s="5"/>
      <c r="O656" s="5"/>
      <c r="P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8:28" ht="15.75" customHeight="1" x14ac:dyDescent="0.25">
      <c r="H657" s="439"/>
      <c r="I657" s="439"/>
      <c r="J657" s="5"/>
      <c r="N657" s="5"/>
      <c r="O657" s="5"/>
      <c r="P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8:28" ht="15.75" customHeight="1" x14ac:dyDescent="0.25">
      <c r="H658" s="439"/>
      <c r="I658" s="439"/>
      <c r="J658" s="5"/>
      <c r="N658" s="5"/>
      <c r="O658" s="5"/>
      <c r="P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8:28" ht="15.75" customHeight="1" x14ac:dyDescent="0.25">
      <c r="H659" s="439"/>
      <c r="I659" s="439"/>
      <c r="J659" s="5"/>
      <c r="N659" s="5"/>
      <c r="O659" s="5"/>
      <c r="P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8:28" ht="15.75" customHeight="1" x14ac:dyDescent="0.25">
      <c r="H660" s="439"/>
      <c r="I660" s="439"/>
      <c r="J660" s="5"/>
      <c r="N660" s="5"/>
      <c r="O660" s="5"/>
      <c r="P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8:28" ht="15.75" customHeight="1" x14ac:dyDescent="0.25">
      <c r="H661" s="439"/>
      <c r="I661" s="439"/>
      <c r="J661" s="5"/>
      <c r="N661" s="5"/>
      <c r="O661" s="5"/>
      <c r="P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8:28" ht="15.75" customHeight="1" x14ac:dyDescent="0.25">
      <c r="H662" s="439"/>
      <c r="I662" s="439"/>
      <c r="J662" s="5"/>
      <c r="N662" s="5"/>
      <c r="O662" s="5"/>
      <c r="P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8:28" ht="15.75" customHeight="1" x14ac:dyDescent="0.25">
      <c r="H663" s="439"/>
      <c r="I663" s="439"/>
      <c r="J663" s="5"/>
      <c r="N663" s="5"/>
      <c r="O663" s="5"/>
      <c r="P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8:28" ht="15.75" customHeight="1" x14ac:dyDescent="0.25">
      <c r="H664" s="439"/>
      <c r="I664" s="439"/>
      <c r="J664" s="5"/>
      <c r="N664" s="5"/>
      <c r="O664" s="5"/>
      <c r="P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8:28" ht="15.75" customHeight="1" x14ac:dyDescent="0.25">
      <c r="H665" s="439"/>
      <c r="I665" s="439"/>
      <c r="J665" s="5"/>
      <c r="N665" s="5"/>
      <c r="O665" s="5"/>
      <c r="P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8:28" ht="15.75" customHeight="1" x14ac:dyDescent="0.25">
      <c r="H666" s="439"/>
      <c r="I666" s="439"/>
      <c r="J666" s="5"/>
      <c r="N666" s="5"/>
      <c r="O666" s="5"/>
      <c r="P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8:28" ht="15.75" customHeight="1" x14ac:dyDescent="0.25">
      <c r="H667" s="439"/>
      <c r="I667" s="439"/>
      <c r="J667" s="5"/>
      <c r="N667" s="5"/>
      <c r="O667" s="5"/>
      <c r="P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8:28" ht="15.75" customHeight="1" x14ac:dyDescent="0.25">
      <c r="H668" s="439"/>
      <c r="I668" s="439"/>
      <c r="J668" s="5"/>
      <c r="N668" s="5"/>
      <c r="O668" s="5"/>
      <c r="P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8:28" ht="15.75" customHeight="1" x14ac:dyDescent="0.25">
      <c r="H669" s="439"/>
      <c r="I669" s="439"/>
      <c r="J669" s="5"/>
      <c r="N669" s="5"/>
      <c r="O669" s="5"/>
      <c r="P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8:28" ht="15.75" customHeight="1" x14ac:dyDescent="0.25">
      <c r="H670" s="439"/>
      <c r="I670" s="439"/>
      <c r="J670" s="5"/>
      <c r="N670" s="5"/>
      <c r="O670" s="5"/>
      <c r="P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8:28" ht="15.75" customHeight="1" x14ac:dyDescent="0.25">
      <c r="H671" s="439"/>
      <c r="I671" s="439"/>
      <c r="J671" s="5"/>
      <c r="N671" s="5"/>
      <c r="O671" s="5"/>
      <c r="P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8:28" ht="15.75" customHeight="1" x14ac:dyDescent="0.25">
      <c r="H672" s="439"/>
      <c r="I672" s="439"/>
      <c r="J672" s="5"/>
      <c r="N672" s="5"/>
      <c r="O672" s="5"/>
      <c r="P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8:28" ht="15.75" customHeight="1" x14ac:dyDescent="0.25">
      <c r="H673" s="439"/>
      <c r="I673" s="439"/>
      <c r="J673" s="5"/>
      <c r="N673" s="5"/>
      <c r="O673" s="5"/>
      <c r="P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8:28" ht="15.75" customHeight="1" x14ac:dyDescent="0.25">
      <c r="H674" s="439"/>
      <c r="I674" s="439"/>
      <c r="J674" s="5"/>
      <c r="N674" s="5"/>
      <c r="O674" s="5"/>
      <c r="P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8:28" ht="15.75" customHeight="1" x14ac:dyDescent="0.25">
      <c r="H675" s="439"/>
      <c r="I675" s="439"/>
      <c r="J675" s="5"/>
      <c r="N675" s="5"/>
      <c r="O675" s="5"/>
      <c r="P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8:28" ht="15.75" customHeight="1" x14ac:dyDescent="0.25">
      <c r="H676" s="439"/>
      <c r="I676" s="439"/>
      <c r="J676" s="5"/>
      <c r="N676" s="5"/>
      <c r="O676" s="5"/>
      <c r="P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8:28" ht="15.75" customHeight="1" x14ac:dyDescent="0.25">
      <c r="H677" s="439"/>
      <c r="I677" s="439"/>
      <c r="J677" s="5"/>
      <c r="N677" s="5"/>
      <c r="O677" s="5"/>
      <c r="P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8:28" ht="15.75" customHeight="1" x14ac:dyDescent="0.25">
      <c r="H678" s="439"/>
      <c r="I678" s="439"/>
      <c r="J678" s="5"/>
      <c r="N678" s="5"/>
      <c r="O678" s="5"/>
      <c r="P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8:28" ht="15.75" customHeight="1" x14ac:dyDescent="0.25">
      <c r="H679" s="439"/>
      <c r="I679" s="439"/>
      <c r="J679" s="5"/>
      <c r="N679" s="5"/>
      <c r="O679" s="5"/>
      <c r="P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8:28" ht="15.75" customHeight="1" x14ac:dyDescent="0.25">
      <c r="H680" s="439"/>
      <c r="I680" s="439"/>
      <c r="J680" s="5"/>
      <c r="N680" s="5"/>
      <c r="O680" s="5"/>
      <c r="P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8:28" ht="15.75" customHeight="1" x14ac:dyDescent="0.25">
      <c r="H681" s="439"/>
      <c r="I681" s="439"/>
      <c r="J681" s="5"/>
      <c r="N681" s="5"/>
      <c r="O681" s="5"/>
      <c r="P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8:28" ht="15.75" customHeight="1" x14ac:dyDescent="0.25">
      <c r="H682" s="439"/>
      <c r="I682" s="439"/>
      <c r="J682" s="5"/>
      <c r="N682" s="5"/>
      <c r="O682" s="5"/>
      <c r="P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8:28" ht="15.75" customHeight="1" x14ac:dyDescent="0.25">
      <c r="H683" s="439"/>
      <c r="I683" s="439"/>
      <c r="J683" s="5"/>
      <c r="N683" s="5"/>
      <c r="O683" s="5"/>
      <c r="P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8:28" ht="15.75" customHeight="1" x14ac:dyDescent="0.25">
      <c r="H684" s="439"/>
      <c r="I684" s="439"/>
      <c r="J684" s="5"/>
      <c r="N684" s="5"/>
      <c r="O684" s="5"/>
      <c r="P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8:28" ht="15.75" customHeight="1" x14ac:dyDescent="0.25">
      <c r="H685" s="439"/>
      <c r="I685" s="439"/>
      <c r="J685" s="5"/>
      <c r="N685" s="5"/>
      <c r="O685" s="5"/>
      <c r="P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8:28" ht="15.75" customHeight="1" x14ac:dyDescent="0.25">
      <c r="H686" s="439"/>
      <c r="I686" s="439"/>
      <c r="J686" s="5"/>
      <c r="N686" s="5"/>
      <c r="O686" s="5"/>
      <c r="P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8:28" ht="15.75" customHeight="1" x14ac:dyDescent="0.25">
      <c r="H687" s="439"/>
      <c r="I687" s="439"/>
      <c r="J687" s="5"/>
      <c r="N687" s="5"/>
      <c r="O687" s="5"/>
      <c r="P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8:28" ht="15.75" customHeight="1" x14ac:dyDescent="0.25">
      <c r="H688" s="439"/>
      <c r="I688" s="439"/>
      <c r="J688" s="5"/>
      <c r="N688" s="5"/>
      <c r="O688" s="5"/>
      <c r="P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8:28" ht="15.75" customHeight="1" x14ac:dyDescent="0.25">
      <c r="H689" s="439"/>
      <c r="I689" s="439"/>
      <c r="J689" s="5"/>
      <c r="N689" s="5"/>
      <c r="O689" s="5"/>
      <c r="P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8:28" ht="15.75" customHeight="1" x14ac:dyDescent="0.25">
      <c r="H690" s="439"/>
      <c r="I690" s="439"/>
      <c r="J690" s="5"/>
      <c r="N690" s="5"/>
      <c r="O690" s="5"/>
      <c r="P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8:28" ht="15.75" customHeight="1" x14ac:dyDescent="0.25">
      <c r="H691" s="439"/>
      <c r="I691" s="439"/>
      <c r="J691" s="5"/>
      <c r="N691" s="5"/>
      <c r="O691" s="5"/>
      <c r="P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8:28" ht="15.75" customHeight="1" x14ac:dyDescent="0.25">
      <c r="H692" s="439"/>
      <c r="I692" s="439"/>
      <c r="J692" s="5"/>
      <c r="N692" s="5"/>
      <c r="O692" s="5"/>
      <c r="P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8:28" ht="15.75" customHeight="1" x14ac:dyDescent="0.25">
      <c r="H693" s="439"/>
      <c r="I693" s="439"/>
      <c r="J693" s="5"/>
      <c r="N693" s="5"/>
      <c r="O693" s="5"/>
      <c r="P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8:28" ht="15.75" customHeight="1" x14ac:dyDescent="0.25">
      <c r="H694" s="439"/>
      <c r="I694" s="439"/>
      <c r="J694" s="5"/>
      <c r="N694" s="5"/>
      <c r="O694" s="5"/>
      <c r="P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8:28" ht="15.75" customHeight="1" x14ac:dyDescent="0.25">
      <c r="H695" s="439"/>
      <c r="I695" s="439"/>
      <c r="J695" s="5"/>
      <c r="N695" s="5"/>
      <c r="O695" s="5"/>
      <c r="P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8:28" ht="15.75" customHeight="1" x14ac:dyDescent="0.25">
      <c r="H696" s="439"/>
      <c r="I696" s="439"/>
      <c r="J696" s="5"/>
      <c r="N696" s="5"/>
      <c r="O696" s="5"/>
      <c r="P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8:28" ht="15.75" customHeight="1" x14ac:dyDescent="0.25">
      <c r="H697" s="439"/>
      <c r="I697" s="439"/>
      <c r="J697" s="5"/>
      <c r="N697" s="5"/>
      <c r="O697" s="5"/>
      <c r="P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8:28" ht="15.75" customHeight="1" x14ac:dyDescent="0.25">
      <c r="H698" s="439"/>
      <c r="I698" s="439"/>
      <c r="J698" s="5"/>
      <c r="N698" s="5"/>
      <c r="O698" s="5"/>
      <c r="P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8:28" ht="15.75" customHeight="1" x14ac:dyDescent="0.25">
      <c r="H699" s="439"/>
      <c r="I699" s="439"/>
      <c r="J699" s="5"/>
      <c r="N699" s="5"/>
      <c r="O699" s="5"/>
      <c r="P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8:28" ht="15.75" customHeight="1" x14ac:dyDescent="0.25">
      <c r="H700" s="439"/>
      <c r="I700" s="439"/>
      <c r="J700" s="5"/>
      <c r="N700" s="5"/>
      <c r="O700" s="5"/>
      <c r="P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8:28" ht="15.75" customHeight="1" x14ac:dyDescent="0.25">
      <c r="H701" s="439"/>
      <c r="I701" s="439"/>
      <c r="J701" s="5"/>
      <c r="N701" s="5"/>
      <c r="O701" s="5"/>
      <c r="P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8:28" ht="15.75" customHeight="1" x14ac:dyDescent="0.25">
      <c r="H702" s="439"/>
      <c r="I702" s="439"/>
      <c r="J702" s="5"/>
      <c r="N702" s="5"/>
      <c r="O702" s="5"/>
      <c r="P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8:28" ht="15.75" customHeight="1" x14ac:dyDescent="0.25">
      <c r="H703" s="439"/>
      <c r="I703" s="439"/>
      <c r="J703" s="5"/>
      <c r="N703" s="5"/>
      <c r="O703" s="5"/>
      <c r="P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8:28" ht="15.75" customHeight="1" x14ac:dyDescent="0.25">
      <c r="H704" s="439"/>
      <c r="I704" s="439"/>
      <c r="J704" s="5"/>
      <c r="N704" s="5"/>
      <c r="O704" s="5"/>
      <c r="P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8:28" ht="15.75" customHeight="1" x14ac:dyDescent="0.25">
      <c r="H705" s="439"/>
      <c r="I705" s="439"/>
      <c r="J705" s="5"/>
      <c r="N705" s="5"/>
      <c r="O705" s="5"/>
      <c r="P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8:28" ht="15.75" customHeight="1" x14ac:dyDescent="0.25">
      <c r="H706" s="439"/>
      <c r="I706" s="439"/>
      <c r="J706" s="5"/>
      <c r="N706" s="5"/>
      <c r="O706" s="5"/>
      <c r="P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8:28" ht="15.75" customHeight="1" x14ac:dyDescent="0.25">
      <c r="H707" s="439"/>
      <c r="I707" s="439"/>
      <c r="J707" s="5"/>
      <c r="N707" s="5"/>
      <c r="O707" s="5"/>
      <c r="P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8:28" ht="15.75" customHeight="1" x14ac:dyDescent="0.25">
      <c r="H708" s="439"/>
      <c r="I708" s="439"/>
      <c r="J708" s="5"/>
      <c r="N708" s="5"/>
      <c r="O708" s="5"/>
      <c r="P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8:28" ht="15.75" customHeight="1" x14ac:dyDescent="0.25">
      <c r="H709" s="439"/>
      <c r="I709" s="439"/>
      <c r="J709" s="5"/>
      <c r="N709" s="5"/>
      <c r="O709" s="5"/>
      <c r="P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8:28" ht="15.75" customHeight="1" x14ac:dyDescent="0.25">
      <c r="H710" s="439"/>
      <c r="I710" s="439"/>
      <c r="J710" s="5"/>
      <c r="N710" s="5"/>
      <c r="O710" s="5"/>
      <c r="P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8:28" ht="15.75" customHeight="1" x14ac:dyDescent="0.25">
      <c r="H711" s="439"/>
      <c r="I711" s="439"/>
      <c r="J711" s="5"/>
      <c r="N711" s="5"/>
      <c r="O711" s="5"/>
      <c r="P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8:28" ht="15.75" customHeight="1" x14ac:dyDescent="0.25">
      <c r="H712" s="439"/>
      <c r="I712" s="439"/>
      <c r="J712" s="5"/>
      <c r="N712" s="5"/>
      <c r="O712" s="5"/>
      <c r="P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8:28" ht="15.75" customHeight="1" x14ac:dyDescent="0.25">
      <c r="H713" s="439"/>
      <c r="I713" s="439"/>
      <c r="J713" s="5"/>
      <c r="N713" s="5"/>
      <c r="O713" s="5"/>
      <c r="P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8:28" ht="15.75" customHeight="1" x14ac:dyDescent="0.25">
      <c r="H714" s="439"/>
      <c r="I714" s="439"/>
      <c r="J714" s="5"/>
      <c r="N714" s="5"/>
      <c r="O714" s="5"/>
      <c r="P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8:28" ht="15.75" customHeight="1" x14ac:dyDescent="0.25">
      <c r="H715" s="439"/>
      <c r="I715" s="439"/>
      <c r="J715" s="5"/>
      <c r="N715" s="5"/>
      <c r="O715" s="5"/>
      <c r="P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8:28" ht="15.75" customHeight="1" x14ac:dyDescent="0.25">
      <c r="H716" s="439"/>
      <c r="I716" s="439"/>
      <c r="J716" s="5"/>
      <c r="N716" s="5"/>
      <c r="O716" s="5"/>
      <c r="P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8:28" ht="15.75" customHeight="1" x14ac:dyDescent="0.25">
      <c r="H717" s="439"/>
      <c r="I717" s="439"/>
      <c r="J717" s="5"/>
      <c r="N717" s="5"/>
      <c r="O717" s="5"/>
      <c r="P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8:28" ht="15.75" customHeight="1" x14ac:dyDescent="0.25">
      <c r="H718" s="439"/>
      <c r="I718" s="439"/>
      <c r="J718" s="5"/>
      <c r="N718" s="5"/>
      <c r="O718" s="5"/>
      <c r="P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8:28" ht="15.75" customHeight="1" x14ac:dyDescent="0.25">
      <c r="H719" s="439"/>
      <c r="I719" s="439"/>
      <c r="J719" s="5"/>
      <c r="N719" s="5"/>
      <c r="O719" s="5"/>
      <c r="P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8:28" ht="15.75" customHeight="1" x14ac:dyDescent="0.25">
      <c r="H720" s="439"/>
      <c r="I720" s="439"/>
      <c r="J720" s="5"/>
      <c r="N720" s="5"/>
      <c r="O720" s="5"/>
      <c r="P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8:28" ht="15.75" customHeight="1" x14ac:dyDescent="0.25">
      <c r="H721" s="439"/>
      <c r="I721" s="439"/>
      <c r="J721" s="5"/>
      <c r="N721" s="5"/>
      <c r="O721" s="5"/>
      <c r="P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8:28" ht="15.75" customHeight="1" x14ac:dyDescent="0.25">
      <c r="H722" s="439"/>
      <c r="I722" s="439"/>
      <c r="J722" s="5"/>
      <c r="N722" s="5"/>
      <c r="O722" s="5"/>
      <c r="P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8:28" ht="15.75" customHeight="1" x14ac:dyDescent="0.25">
      <c r="H723" s="439"/>
      <c r="I723" s="439"/>
      <c r="J723" s="5"/>
      <c r="N723" s="5"/>
      <c r="O723" s="5"/>
      <c r="P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8:28" ht="15.75" customHeight="1" x14ac:dyDescent="0.25">
      <c r="H724" s="439"/>
      <c r="I724" s="439"/>
      <c r="J724" s="5"/>
      <c r="N724" s="5"/>
      <c r="O724" s="5"/>
      <c r="P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8:28" ht="15.75" customHeight="1" x14ac:dyDescent="0.25">
      <c r="H725" s="439"/>
      <c r="I725" s="439"/>
      <c r="J725" s="5"/>
      <c r="N725" s="5"/>
      <c r="O725" s="5"/>
      <c r="P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8:28" ht="15.75" customHeight="1" x14ac:dyDescent="0.25">
      <c r="H726" s="439"/>
      <c r="I726" s="439"/>
      <c r="J726" s="5"/>
      <c r="N726" s="5"/>
      <c r="O726" s="5"/>
      <c r="P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8:28" ht="15.75" customHeight="1" x14ac:dyDescent="0.25">
      <c r="H727" s="439"/>
      <c r="I727" s="439"/>
      <c r="J727" s="5"/>
      <c r="N727" s="5"/>
      <c r="O727" s="5"/>
      <c r="P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8:28" ht="15.75" customHeight="1" x14ac:dyDescent="0.25">
      <c r="H728" s="439"/>
      <c r="I728" s="439"/>
      <c r="J728" s="5"/>
      <c r="N728" s="5"/>
      <c r="O728" s="5"/>
      <c r="P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8:28" ht="15.75" customHeight="1" x14ac:dyDescent="0.25">
      <c r="H729" s="439"/>
      <c r="I729" s="439"/>
      <c r="J729" s="5"/>
      <c r="N729" s="5"/>
      <c r="O729" s="5"/>
      <c r="P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8:28" ht="15.75" customHeight="1" x14ac:dyDescent="0.25">
      <c r="H730" s="439"/>
      <c r="I730" s="439"/>
      <c r="J730" s="5"/>
      <c r="N730" s="5"/>
      <c r="O730" s="5"/>
      <c r="P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8:28" ht="15.75" customHeight="1" x14ac:dyDescent="0.25">
      <c r="H731" s="439"/>
      <c r="I731" s="439"/>
      <c r="J731" s="5"/>
      <c r="N731" s="5"/>
      <c r="O731" s="5"/>
      <c r="P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8:28" ht="15.75" customHeight="1" x14ac:dyDescent="0.25">
      <c r="H732" s="439"/>
      <c r="I732" s="439"/>
      <c r="J732" s="5"/>
      <c r="N732" s="5"/>
      <c r="O732" s="5"/>
      <c r="P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8:28" ht="15.75" customHeight="1" x14ac:dyDescent="0.25">
      <c r="H733" s="439"/>
      <c r="I733" s="439"/>
      <c r="J733" s="5"/>
      <c r="N733" s="5"/>
      <c r="O733" s="5"/>
      <c r="P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8:28" ht="15.75" customHeight="1" x14ac:dyDescent="0.25">
      <c r="H734" s="439"/>
      <c r="I734" s="439"/>
      <c r="J734" s="5"/>
      <c r="N734" s="5"/>
      <c r="O734" s="5"/>
      <c r="P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8:28" ht="15.75" customHeight="1" x14ac:dyDescent="0.25">
      <c r="H735" s="439"/>
      <c r="I735" s="439"/>
      <c r="J735" s="5"/>
      <c r="N735" s="5"/>
      <c r="O735" s="5"/>
      <c r="P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8:28" ht="15.75" customHeight="1" x14ac:dyDescent="0.25">
      <c r="H736" s="439"/>
      <c r="I736" s="439"/>
      <c r="J736" s="5"/>
      <c r="N736" s="5"/>
      <c r="O736" s="5"/>
      <c r="P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8:28" ht="15.75" customHeight="1" x14ac:dyDescent="0.25">
      <c r="H737" s="439"/>
      <c r="I737" s="439"/>
      <c r="J737" s="5"/>
      <c r="N737" s="5"/>
      <c r="O737" s="5"/>
      <c r="P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8:28" ht="15.75" customHeight="1" x14ac:dyDescent="0.25">
      <c r="H738" s="439"/>
      <c r="I738" s="439"/>
      <c r="J738" s="5"/>
      <c r="N738" s="5"/>
      <c r="O738" s="5"/>
      <c r="P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8:28" ht="15.75" customHeight="1" x14ac:dyDescent="0.25">
      <c r="H739" s="439"/>
      <c r="I739" s="439"/>
      <c r="J739" s="5"/>
      <c r="N739" s="5"/>
      <c r="O739" s="5"/>
      <c r="P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8:28" ht="15.75" customHeight="1" x14ac:dyDescent="0.25">
      <c r="H740" s="439"/>
      <c r="I740" s="439"/>
      <c r="J740" s="5"/>
      <c r="N740" s="5"/>
      <c r="O740" s="5"/>
      <c r="P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8:28" ht="15.75" customHeight="1" x14ac:dyDescent="0.25">
      <c r="H741" s="439"/>
      <c r="I741" s="439"/>
      <c r="J741" s="5"/>
      <c r="N741" s="5"/>
      <c r="O741" s="5"/>
      <c r="P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8:28" ht="15.75" customHeight="1" x14ac:dyDescent="0.25">
      <c r="H742" s="439"/>
      <c r="I742" s="439"/>
      <c r="J742" s="5"/>
      <c r="N742" s="5"/>
      <c r="O742" s="5"/>
      <c r="P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8:28" ht="15.75" customHeight="1" x14ac:dyDescent="0.25">
      <c r="H743" s="439"/>
      <c r="I743" s="439"/>
      <c r="J743" s="5"/>
      <c r="N743" s="5"/>
      <c r="O743" s="5"/>
      <c r="P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8:28" ht="15.75" customHeight="1" x14ac:dyDescent="0.25">
      <c r="H744" s="439"/>
      <c r="I744" s="439"/>
      <c r="J744" s="5"/>
      <c r="N744" s="5"/>
      <c r="O744" s="5"/>
      <c r="P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8:28" ht="15.75" customHeight="1" x14ac:dyDescent="0.25">
      <c r="H745" s="439"/>
      <c r="I745" s="439"/>
      <c r="J745" s="5"/>
      <c r="N745" s="5"/>
      <c r="O745" s="5"/>
      <c r="P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8:28" ht="15.75" customHeight="1" x14ac:dyDescent="0.25">
      <c r="H746" s="439"/>
      <c r="I746" s="439"/>
      <c r="J746" s="5"/>
      <c r="N746" s="5"/>
      <c r="O746" s="5"/>
      <c r="P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8:28" ht="15.75" customHeight="1" x14ac:dyDescent="0.25">
      <c r="H747" s="439"/>
      <c r="I747" s="439"/>
      <c r="J747" s="5"/>
      <c r="N747" s="5"/>
      <c r="O747" s="5"/>
      <c r="P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8:28" ht="15.75" customHeight="1" x14ac:dyDescent="0.25">
      <c r="H748" s="439"/>
      <c r="I748" s="439"/>
      <c r="J748" s="5"/>
      <c r="N748" s="5"/>
      <c r="O748" s="5"/>
      <c r="P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8:28" ht="15.75" customHeight="1" x14ac:dyDescent="0.25">
      <c r="H749" s="439"/>
      <c r="I749" s="439"/>
      <c r="J749" s="5"/>
      <c r="N749" s="5"/>
      <c r="O749" s="5"/>
      <c r="P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8:28" ht="15.75" customHeight="1" x14ac:dyDescent="0.25">
      <c r="H750" s="439"/>
      <c r="I750" s="439"/>
      <c r="J750" s="5"/>
      <c r="N750" s="5"/>
      <c r="O750" s="5"/>
      <c r="P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8:28" ht="15.75" customHeight="1" x14ac:dyDescent="0.25">
      <c r="H751" s="439"/>
      <c r="I751" s="439"/>
      <c r="J751" s="5"/>
      <c r="N751" s="5"/>
      <c r="O751" s="5"/>
      <c r="P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8:28" ht="15.75" customHeight="1" x14ac:dyDescent="0.25">
      <c r="H752" s="439"/>
      <c r="I752" s="439"/>
      <c r="J752" s="5"/>
      <c r="N752" s="5"/>
      <c r="O752" s="5"/>
      <c r="P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8:28" ht="15.75" customHeight="1" x14ac:dyDescent="0.25">
      <c r="H753" s="439"/>
      <c r="I753" s="439"/>
      <c r="J753" s="5"/>
      <c r="N753" s="5"/>
      <c r="O753" s="5"/>
      <c r="P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8:28" ht="15.75" customHeight="1" x14ac:dyDescent="0.25">
      <c r="H754" s="439"/>
      <c r="I754" s="439"/>
      <c r="J754" s="5"/>
      <c r="N754" s="5"/>
      <c r="O754" s="5"/>
      <c r="P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8:28" ht="15.75" customHeight="1" x14ac:dyDescent="0.25">
      <c r="H755" s="439"/>
      <c r="I755" s="439"/>
      <c r="J755" s="5"/>
      <c r="N755" s="5"/>
      <c r="O755" s="5"/>
      <c r="P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8:28" ht="15.75" customHeight="1" x14ac:dyDescent="0.25">
      <c r="H756" s="439"/>
      <c r="I756" s="439"/>
      <c r="J756" s="5"/>
      <c r="N756" s="5"/>
      <c r="O756" s="5"/>
      <c r="P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8:28" ht="15.75" customHeight="1" x14ac:dyDescent="0.25">
      <c r="H757" s="439"/>
      <c r="I757" s="439"/>
      <c r="J757" s="5"/>
      <c r="N757" s="5"/>
      <c r="O757" s="5"/>
      <c r="P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8:28" ht="15.75" customHeight="1" x14ac:dyDescent="0.25">
      <c r="H758" s="439"/>
      <c r="I758" s="439"/>
      <c r="J758" s="5"/>
      <c r="N758" s="5"/>
      <c r="O758" s="5"/>
      <c r="P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8:28" ht="15.75" customHeight="1" x14ac:dyDescent="0.25">
      <c r="H759" s="439"/>
      <c r="I759" s="439"/>
      <c r="J759" s="5"/>
      <c r="N759" s="5"/>
      <c r="O759" s="5"/>
      <c r="P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8:28" ht="15.75" customHeight="1" x14ac:dyDescent="0.25">
      <c r="H760" s="439"/>
      <c r="I760" s="439"/>
      <c r="J760" s="5"/>
      <c r="N760" s="5"/>
      <c r="O760" s="5"/>
      <c r="P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8:28" ht="15.75" customHeight="1" x14ac:dyDescent="0.25">
      <c r="H761" s="439"/>
      <c r="I761" s="439"/>
      <c r="J761" s="5"/>
      <c r="N761" s="5"/>
      <c r="O761" s="5"/>
      <c r="P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8:28" ht="15.75" customHeight="1" x14ac:dyDescent="0.25">
      <c r="H762" s="439"/>
      <c r="I762" s="439"/>
      <c r="J762" s="5"/>
      <c r="N762" s="5"/>
      <c r="O762" s="5"/>
      <c r="P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8:28" ht="15.75" customHeight="1" x14ac:dyDescent="0.25">
      <c r="H763" s="439"/>
      <c r="I763" s="439"/>
      <c r="J763" s="5"/>
      <c r="N763" s="5"/>
      <c r="O763" s="5"/>
      <c r="P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8:28" ht="15.75" customHeight="1" x14ac:dyDescent="0.25">
      <c r="H764" s="439"/>
      <c r="I764" s="439"/>
      <c r="J764" s="5"/>
      <c r="N764" s="5"/>
      <c r="O764" s="5"/>
      <c r="P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8:28" ht="15.75" customHeight="1" x14ac:dyDescent="0.25">
      <c r="H765" s="439"/>
      <c r="I765" s="439"/>
      <c r="J765" s="5"/>
      <c r="N765" s="5"/>
      <c r="O765" s="5"/>
      <c r="P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8:28" ht="15.75" customHeight="1" x14ac:dyDescent="0.25">
      <c r="H766" s="439"/>
      <c r="I766" s="439"/>
      <c r="J766" s="5"/>
      <c r="N766" s="5"/>
      <c r="O766" s="5"/>
      <c r="P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8:28" ht="15.75" customHeight="1" x14ac:dyDescent="0.25">
      <c r="H767" s="439"/>
      <c r="I767" s="439"/>
      <c r="J767" s="5"/>
      <c r="N767" s="5"/>
      <c r="O767" s="5"/>
      <c r="P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8:28" ht="15.75" customHeight="1" x14ac:dyDescent="0.25">
      <c r="H768" s="439"/>
      <c r="I768" s="439"/>
      <c r="J768" s="5"/>
      <c r="N768" s="5"/>
      <c r="O768" s="5"/>
      <c r="P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8:28" ht="15.75" customHeight="1" x14ac:dyDescent="0.25">
      <c r="H769" s="439"/>
      <c r="I769" s="439"/>
      <c r="J769" s="5"/>
      <c r="N769" s="5"/>
      <c r="O769" s="5"/>
      <c r="P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8:28" ht="15.75" customHeight="1" x14ac:dyDescent="0.25">
      <c r="H770" s="439"/>
      <c r="I770" s="439"/>
      <c r="J770" s="5"/>
      <c r="N770" s="5"/>
      <c r="O770" s="5"/>
      <c r="P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8:28" ht="15.75" customHeight="1" x14ac:dyDescent="0.25">
      <c r="H771" s="439"/>
      <c r="I771" s="439"/>
      <c r="J771" s="5"/>
      <c r="N771" s="5"/>
      <c r="O771" s="5"/>
      <c r="P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8:28" ht="15.75" customHeight="1" x14ac:dyDescent="0.25">
      <c r="H772" s="439"/>
      <c r="I772" s="439"/>
      <c r="J772" s="5"/>
      <c r="N772" s="5"/>
      <c r="O772" s="5"/>
      <c r="P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8:28" ht="15.75" customHeight="1" x14ac:dyDescent="0.25">
      <c r="H773" s="439"/>
      <c r="I773" s="439"/>
      <c r="J773" s="5"/>
      <c r="N773" s="5"/>
      <c r="O773" s="5"/>
      <c r="P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8:28" ht="15.75" customHeight="1" x14ac:dyDescent="0.25">
      <c r="H774" s="439"/>
      <c r="I774" s="439"/>
      <c r="J774" s="5"/>
      <c r="N774" s="5"/>
      <c r="O774" s="5"/>
      <c r="P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8:28" ht="15.75" customHeight="1" x14ac:dyDescent="0.25">
      <c r="H775" s="439"/>
      <c r="I775" s="439"/>
      <c r="J775" s="5"/>
      <c r="N775" s="5"/>
      <c r="O775" s="5"/>
      <c r="P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8:28" ht="15.75" customHeight="1" x14ac:dyDescent="0.25">
      <c r="H776" s="439"/>
      <c r="I776" s="439"/>
      <c r="J776" s="5"/>
      <c r="N776" s="5"/>
      <c r="O776" s="5"/>
      <c r="P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8:28" ht="15.75" customHeight="1" x14ac:dyDescent="0.25">
      <c r="H777" s="439"/>
      <c r="I777" s="439"/>
      <c r="J777" s="5"/>
      <c r="N777" s="5"/>
      <c r="O777" s="5"/>
      <c r="P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8:28" ht="15.75" customHeight="1" x14ac:dyDescent="0.25">
      <c r="H778" s="439"/>
      <c r="I778" s="439"/>
      <c r="J778" s="5"/>
      <c r="N778" s="5"/>
      <c r="O778" s="5"/>
      <c r="P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8:28" ht="15.75" customHeight="1" x14ac:dyDescent="0.25">
      <c r="H779" s="439"/>
      <c r="I779" s="439"/>
      <c r="J779" s="5"/>
      <c r="N779" s="5"/>
      <c r="O779" s="5"/>
      <c r="P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8:28" ht="15.75" customHeight="1" x14ac:dyDescent="0.25">
      <c r="H780" s="439"/>
      <c r="I780" s="439"/>
      <c r="J780" s="5"/>
      <c r="N780" s="5"/>
      <c r="O780" s="5"/>
      <c r="P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8:28" ht="15.75" customHeight="1" x14ac:dyDescent="0.25">
      <c r="H781" s="439"/>
      <c r="I781" s="439"/>
      <c r="J781" s="5"/>
      <c r="N781" s="5"/>
      <c r="O781" s="5"/>
      <c r="P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8:28" ht="15.75" customHeight="1" x14ac:dyDescent="0.25">
      <c r="H782" s="439"/>
      <c r="I782" s="439"/>
      <c r="J782" s="5"/>
      <c r="N782" s="5"/>
      <c r="O782" s="5"/>
      <c r="P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8:28" ht="15.75" customHeight="1" x14ac:dyDescent="0.25">
      <c r="H783" s="439"/>
      <c r="I783" s="439"/>
      <c r="J783" s="5"/>
      <c r="N783" s="5"/>
      <c r="O783" s="5"/>
      <c r="P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8:28" ht="15.75" customHeight="1" x14ac:dyDescent="0.25">
      <c r="H784" s="439"/>
      <c r="I784" s="439"/>
      <c r="J784" s="5"/>
      <c r="N784" s="5"/>
      <c r="O784" s="5"/>
      <c r="P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8:28" ht="15.75" customHeight="1" x14ac:dyDescent="0.25">
      <c r="H785" s="439"/>
      <c r="I785" s="439"/>
      <c r="J785" s="5"/>
      <c r="N785" s="5"/>
      <c r="O785" s="5"/>
      <c r="P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8:28" ht="15.75" customHeight="1" x14ac:dyDescent="0.25">
      <c r="H786" s="439"/>
      <c r="I786" s="439"/>
      <c r="J786" s="5"/>
      <c r="N786" s="5"/>
      <c r="O786" s="5"/>
      <c r="P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8:28" ht="15.75" customHeight="1" x14ac:dyDescent="0.25">
      <c r="H787" s="439"/>
      <c r="I787" s="439"/>
      <c r="J787" s="5"/>
      <c r="N787" s="5"/>
      <c r="O787" s="5"/>
      <c r="P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8:28" ht="15.75" customHeight="1" x14ac:dyDescent="0.25">
      <c r="H788" s="439"/>
      <c r="I788" s="439"/>
      <c r="J788" s="5"/>
      <c r="N788" s="5"/>
      <c r="O788" s="5"/>
      <c r="P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8:28" ht="15.75" customHeight="1" x14ac:dyDescent="0.25">
      <c r="H789" s="439"/>
      <c r="I789" s="439"/>
      <c r="J789" s="5"/>
      <c r="N789" s="5"/>
      <c r="O789" s="5"/>
      <c r="P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8:28" ht="15.75" customHeight="1" x14ac:dyDescent="0.25">
      <c r="H790" s="439"/>
      <c r="I790" s="439"/>
      <c r="J790" s="5"/>
      <c r="N790" s="5"/>
      <c r="O790" s="5"/>
      <c r="P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8:28" ht="15.75" customHeight="1" x14ac:dyDescent="0.25">
      <c r="H791" s="439"/>
      <c r="I791" s="439"/>
      <c r="J791" s="5"/>
      <c r="N791" s="5"/>
      <c r="O791" s="5"/>
      <c r="P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8:28" ht="15.75" customHeight="1" x14ac:dyDescent="0.25">
      <c r="H792" s="439"/>
      <c r="I792" s="439"/>
      <c r="J792" s="5"/>
      <c r="N792" s="5"/>
      <c r="O792" s="5"/>
      <c r="P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8:28" ht="15.75" customHeight="1" x14ac:dyDescent="0.25">
      <c r="H793" s="439"/>
      <c r="I793" s="439"/>
      <c r="J793" s="5"/>
      <c r="N793" s="5"/>
      <c r="O793" s="5"/>
      <c r="P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8:28" ht="15.75" customHeight="1" x14ac:dyDescent="0.25">
      <c r="H794" s="439"/>
      <c r="I794" s="439"/>
      <c r="J794" s="5"/>
      <c r="N794" s="5"/>
      <c r="O794" s="5"/>
      <c r="P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8:28" ht="15.75" customHeight="1" x14ac:dyDescent="0.25">
      <c r="H795" s="439"/>
      <c r="I795" s="439"/>
      <c r="J795" s="5"/>
      <c r="N795" s="5"/>
      <c r="O795" s="5"/>
      <c r="P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8:28" ht="15.75" customHeight="1" x14ac:dyDescent="0.25">
      <c r="H796" s="439"/>
      <c r="I796" s="439"/>
      <c r="J796" s="5"/>
      <c r="N796" s="5"/>
      <c r="O796" s="5"/>
      <c r="P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8:28" ht="15.75" customHeight="1" x14ac:dyDescent="0.25">
      <c r="H797" s="439"/>
      <c r="I797" s="439"/>
      <c r="J797" s="5"/>
      <c r="N797" s="5"/>
      <c r="O797" s="5"/>
      <c r="P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8:28" ht="15.75" customHeight="1" x14ac:dyDescent="0.25">
      <c r="H798" s="439"/>
      <c r="I798" s="439"/>
      <c r="J798" s="5"/>
      <c r="N798" s="5"/>
      <c r="O798" s="5"/>
      <c r="P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8:28" ht="15.75" customHeight="1" x14ac:dyDescent="0.25">
      <c r="H799" s="439"/>
      <c r="I799" s="439"/>
      <c r="J799" s="5"/>
      <c r="N799" s="5"/>
      <c r="O799" s="5"/>
      <c r="P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8:28" ht="15.75" customHeight="1" x14ac:dyDescent="0.25">
      <c r="H800" s="439"/>
      <c r="I800" s="439"/>
      <c r="J800" s="5"/>
      <c r="N800" s="5"/>
      <c r="O800" s="5"/>
      <c r="P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8:28" ht="15.75" customHeight="1" x14ac:dyDescent="0.25">
      <c r="H801" s="439"/>
      <c r="I801" s="439"/>
      <c r="J801" s="5"/>
      <c r="N801" s="5"/>
      <c r="O801" s="5"/>
      <c r="P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8:28" ht="15.75" customHeight="1" x14ac:dyDescent="0.25">
      <c r="H802" s="439"/>
      <c r="I802" s="439"/>
      <c r="J802" s="5"/>
      <c r="N802" s="5"/>
      <c r="O802" s="5"/>
      <c r="P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8:28" ht="15.75" customHeight="1" x14ac:dyDescent="0.25">
      <c r="H803" s="439"/>
      <c r="I803" s="439"/>
      <c r="J803" s="5"/>
      <c r="N803" s="5"/>
      <c r="O803" s="5"/>
      <c r="P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8:28" ht="15.75" customHeight="1" x14ac:dyDescent="0.25">
      <c r="H804" s="439"/>
      <c r="I804" s="439"/>
      <c r="J804" s="5"/>
      <c r="N804" s="5"/>
      <c r="O804" s="5"/>
      <c r="P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8:28" ht="15.75" customHeight="1" x14ac:dyDescent="0.25">
      <c r="H805" s="439"/>
      <c r="I805" s="439"/>
      <c r="J805" s="5"/>
      <c r="N805" s="5"/>
      <c r="O805" s="5"/>
      <c r="P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8:28" ht="15.75" customHeight="1" x14ac:dyDescent="0.25">
      <c r="H806" s="439"/>
      <c r="I806" s="439"/>
      <c r="J806" s="5"/>
      <c r="N806" s="5"/>
      <c r="O806" s="5"/>
      <c r="P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8:28" ht="15.75" customHeight="1" x14ac:dyDescent="0.25">
      <c r="H807" s="439"/>
      <c r="I807" s="439"/>
      <c r="J807" s="5"/>
      <c r="N807" s="5"/>
      <c r="O807" s="5"/>
      <c r="P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8:28" ht="15.75" customHeight="1" x14ac:dyDescent="0.25">
      <c r="H808" s="439"/>
      <c r="I808" s="439"/>
      <c r="J808" s="5"/>
      <c r="N808" s="5"/>
      <c r="O808" s="5"/>
      <c r="P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8:28" ht="15.75" customHeight="1" x14ac:dyDescent="0.25">
      <c r="H809" s="439"/>
      <c r="I809" s="439"/>
      <c r="J809" s="5"/>
      <c r="N809" s="5"/>
      <c r="O809" s="5"/>
      <c r="P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8:28" ht="15.75" customHeight="1" x14ac:dyDescent="0.25">
      <c r="H810" s="439"/>
      <c r="I810" s="439"/>
      <c r="J810" s="5"/>
      <c r="N810" s="5"/>
      <c r="O810" s="5"/>
      <c r="P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8:28" ht="15.75" customHeight="1" x14ac:dyDescent="0.25">
      <c r="H811" s="439"/>
      <c r="I811" s="439"/>
      <c r="J811" s="5"/>
      <c r="N811" s="5"/>
      <c r="O811" s="5"/>
      <c r="P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8:28" ht="15.75" customHeight="1" x14ac:dyDescent="0.25">
      <c r="H812" s="439"/>
      <c r="I812" s="439"/>
      <c r="J812" s="5"/>
      <c r="N812" s="5"/>
      <c r="O812" s="5"/>
      <c r="P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8:28" ht="15.75" customHeight="1" x14ac:dyDescent="0.25">
      <c r="H813" s="439"/>
      <c r="I813" s="439"/>
      <c r="J813" s="5"/>
      <c r="N813" s="5"/>
      <c r="O813" s="5"/>
      <c r="P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8:28" ht="15.75" customHeight="1" x14ac:dyDescent="0.25">
      <c r="H814" s="439"/>
      <c r="I814" s="439"/>
      <c r="J814" s="5"/>
      <c r="N814" s="5"/>
      <c r="O814" s="5"/>
      <c r="P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8:28" ht="15.75" customHeight="1" x14ac:dyDescent="0.25">
      <c r="H815" s="439"/>
      <c r="I815" s="439"/>
      <c r="J815" s="5"/>
      <c r="N815" s="5"/>
      <c r="O815" s="5"/>
      <c r="P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8:28" ht="15.75" customHeight="1" x14ac:dyDescent="0.25">
      <c r="H816" s="439"/>
      <c r="I816" s="439"/>
      <c r="J816" s="5"/>
      <c r="N816" s="5"/>
      <c r="O816" s="5"/>
      <c r="P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8:28" ht="15.75" customHeight="1" x14ac:dyDescent="0.25">
      <c r="H817" s="439"/>
      <c r="I817" s="439"/>
      <c r="J817" s="5"/>
      <c r="N817" s="5"/>
      <c r="O817" s="5"/>
      <c r="P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8:28" ht="15.75" customHeight="1" x14ac:dyDescent="0.25">
      <c r="H818" s="439"/>
      <c r="I818" s="439"/>
      <c r="J818" s="5"/>
      <c r="N818" s="5"/>
      <c r="O818" s="5"/>
      <c r="P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8:28" ht="15.75" customHeight="1" x14ac:dyDescent="0.25">
      <c r="H819" s="439"/>
      <c r="I819" s="439"/>
      <c r="J819" s="5"/>
      <c r="N819" s="5"/>
      <c r="O819" s="5"/>
      <c r="P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8:28" ht="15.75" customHeight="1" x14ac:dyDescent="0.25">
      <c r="H820" s="439"/>
      <c r="I820" s="439"/>
      <c r="J820" s="5"/>
      <c r="N820" s="5"/>
      <c r="O820" s="5"/>
      <c r="P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8:28" ht="15.75" customHeight="1" x14ac:dyDescent="0.25">
      <c r="H821" s="439"/>
      <c r="I821" s="439"/>
      <c r="J821" s="5"/>
      <c r="N821" s="5"/>
      <c r="O821" s="5"/>
      <c r="P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8:28" ht="15.75" customHeight="1" x14ac:dyDescent="0.25">
      <c r="H822" s="439"/>
      <c r="I822" s="439"/>
      <c r="J822" s="5"/>
      <c r="N822" s="5"/>
      <c r="O822" s="5"/>
      <c r="P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8:28" ht="15.75" customHeight="1" x14ac:dyDescent="0.25">
      <c r="H823" s="439"/>
      <c r="I823" s="439"/>
      <c r="J823" s="5"/>
      <c r="N823" s="5"/>
      <c r="O823" s="5"/>
      <c r="P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8:28" ht="15.75" customHeight="1" x14ac:dyDescent="0.25">
      <c r="H824" s="439"/>
      <c r="I824" s="439"/>
      <c r="J824" s="5"/>
      <c r="N824" s="5"/>
      <c r="O824" s="5"/>
      <c r="P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8:28" ht="15.75" customHeight="1" x14ac:dyDescent="0.25">
      <c r="H825" s="439"/>
      <c r="I825" s="439"/>
      <c r="J825" s="5"/>
      <c r="N825" s="5"/>
      <c r="O825" s="5"/>
      <c r="P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8:28" ht="15.75" customHeight="1" x14ac:dyDescent="0.25">
      <c r="H826" s="439"/>
      <c r="I826" s="439"/>
      <c r="J826" s="5"/>
      <c r="N826" s="5"/>
      <c r="O826" s="5"/>
      <c r="P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8:28" ht="15.75" customHeight="1" x14ac:dyDescent="0.25">
      <c r="H827" s="439"/>
      <c r="I827" s="439"/>
      <c r="J827" s="5"/>
      <c r="N827" s="5"/>
      <c r="O827" s="5"/>
      <c r="P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8:28" ht="15.75" customHeight="1" x14ac:dyDescent="0.25">
      <c r="H828" s="439"/>
      <c r="I828" s="439"/>
      <c r="J828" s="5"/>
      <c r="N828" s="5"/>
      <c r="O828" s="5"/>
      <c r="P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8:28" ht="15.75" customHeight="1" x14ac:dyDescent="0.25">
      <c r="H829" s="439"/>
      <c r="I829" s="439"/>
      <c r="J829" s="5"/>
      <c r="N829" s="5"/>
      <c r="O829" s="5"/>
      <c r="P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8:28" ht="15.75" customHeight="1" x14ac:dyDescent="0.25">
      <c r="H830" s="439"/>
      <c r="I830" s="439"/>
      <c r="J830" s="5"/>
      <c r="N830" s="5"/>
      <c r="O830" s="5"/>
      <c r="P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8:28" ht="15.75" customHeight="1" x14ac:dyDescent="0.25">
      <c r="H831" s="439"/>
      <c r="I831" s="439"/>
      <c r="J831" s="5"/>
      <c r="N831" s="5"/>
      <c r="O831" s="5"/>
      <c r="P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8:28" ht="15.75" customHeight="1" x14ac:dyDescent="0.25">
      <c r="H832" s="439"/>
      <c r="I832" s="439"/>
      <c r="J832" s="5"/>
      <c r="N832" s="5"/>
      <c r="O832" s="5"/>
      <c r="P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8:28" ht="15.75" customHeight="1" x14ac:dyDescent="0.25">
      <c r="H833" s="439"/>
      <c r="I833" s="439"/>
      <c r="J833" s="5"/>
      <c r="N833" s="5"/>
      <c r="O833" s="5"/>
      <c r="P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8:28" ht="15.75" customHeight="1" x14ac:dyDescent="0.25">
      <c r="H834" s="439"/>
      <c r="I834" s="439"/>
      <c r="J834" s="5"/>
      <c r="N834" s="5"/>
      <c r="O834" s="5"/>
      <c r="P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8:28" ht="15.75" customHeight="1" x14ac:dyDescent="0.25">
      <c r="H835" s="439"/>
      <c r="I835" s="439"/>
      <c r="J835" s="5"/>
      <c r="N835" s="5"/>
      <c r="O835" s="5"/>
      <c r="P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8:28" ht="15.75" customHeight="1" x14ac:dyDescent="0.25">
      <c r="H836" s="439"/>
      <c r="I836" s="439"/>
      <c r="J836" s="5"/>
      <c r="N836" s="5"/>
      <c r="O836" s="5"/>
      <c r="P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8:28" ht="15.75" customHeight="1" x14ac:dyDescent="0.25">
      <c r="H837" s="439"/>
      <c r="I837" s="439"/>
      <c r="J837" s="5"/>
      <c r="N837" s="5"/>
      <c r="O837" s="5"/>
      <c r="P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8:28" ht="15.75" customHeight="1" x14ac:dyDescent="0.25">
      <c r="H838" s="439"/>
      <c r="I838" s="439"/>
      <c r="J838" s="5"/>
      <c r="N838" s="5"/>
      <c r="O838" s="5"/>
      <c r="P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8:28" ht="15.75" customHeight="1" x14ac:dyDescent="0.25">
      <c r="H839" s="439"/>
      <c r="I839" s="439"/>
      <c r="J839" s="5"/>
      <c r="N839" s="5"/>
      <c r="O839" s="5"/>
      <c r="P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8:28" ht="15.75" customHeight="1" x14ac:dyDescent="0.25">
      <c r="H840" s="439"/>
      <c r="I840" s="439"/>
      <c r="J840" s="5"/>
      <c r="N840" s="5"/>
      <c r="O840" s="5"/>
      <c r="P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8:28" ht="15.75" customHeight="1" x14ac:dyDescent="0.25">
      <c r="H841" s="439"/>
      <c r="I841" s="439"/>
      <c r="J841" s="5"/>
      <c r="N841" s="5"/>
      <c r="O841" s="5"/>
      <c r="P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8:28" ht="15.75" customHeight="1" x14ac:dyDescent="0.25">
      <c r="H842" s="439"/>
      <c r="I842" s="439"/>
      <c r="J842" s="5"/>
      <c r="N842" s="5"/>
      <c r="O842" s="5"/>
      <c r="P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8:28" ht="15.75" customHeight="1" x14ac:dyDescent="0.25">
      <c r="H843" s="439"/>
      <c r="I843" s="439"/>
      <c r="J843" s="5"/>
      <c r="N843" s="5"/>
      <c r="O843" s="5"/>
      <c r="P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8:28" ht="15.75" customHeight="1" x14ac:dyDescent="0.25">
      <c r="H844" s="439"/>
      <c r="I844" s="439"/>
      <c r="J844" s="5"/>
      <c r="N844" s="5"/>
      <c r="O844" s="5"/>
      <c r="P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8:28" ht="15.75" customHeight="1" x14ac:dyDescent="0.25">
      <c r="H845" s="439"/>
      <c r="I845" s="439"/>
      <c r="J845" s="5"/>
      <c r="N845" s="5"/>
      <c r="O845" s="5"/>
      <c r="P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8:28" ht="15.75" customHeight="1" x14ac:dyDescent="0.25">
      <c r="H846" s="439"/>
      <c r="I846" s="439"/>
      <c r="J846" s="5"/>
      <c r="N846" s="5"/>
      <c r="O846" s="5"/>
      <c r="P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8:28" ht="15.75" customHeight="1" x14ac:dyDescent="0.25">
      <c r="H847" s="439"/>
      <c r="I847" s="439"/>
      <c r="J847" s="5"/>
      <c r="N847" s="5"/>
      <c r="O847" s="5"/>
      <c r="P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8:28" ht="15.75" customHeight="1" x14ac:dyDescent="0.25">
      <c r="H848" s="439"/>
      <c r="I848" s="439"/>
      <c r="J848" s="5"/>
      <c r="N848" s="5"/>
      <c r="O848" s="5"/>
      <c r="P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8:28" ht="15.75" customHeight="1" x14ac:dyDescent="0.25">
      <c r="H849" s="439"/>
      <c r="I849" s="439"/>
      <c r="J849" s="5"/>
      <c r="N849" s="5"/>
      <c r="O849" s="5"/>
      <c r="P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8:28" ht="15.75" customHeight="1" x14ac:dyDescent="0.25">
      <c r="H850" s="439"/>
      <c r="I850" s="439"/>
      <c r="J850" s="5"/>
      <c r="N850" s="5"/>
      <c r="O850" s="5"/>
      <c r="P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8:28" ht="15.75" customHeight="1" x14ac:dyDescent="0.25">
      <c r="H851" s="439"/>
      <c r="I851" s="439"/>
      <c r="J851" s="5"/>
      <c r="N851" s="5"/>
      <c r="O851" s="5"/>
      <c r="P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8:28" ht="15.75" customHeight="1" x14ac:dyDescent="0.25">
      <c r="H852" s="439"/>
      <c r="I852" s="439"/>
      <c r="J852" s="5"/>
      <c r="N852" s="5"/>
      <c r="O852" s="5"/>
      <c r="P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8:28" ht="15.75" customHeight="1" x14ac:dyDescent="0.25">
      <c r="H853" s="439"/>
      <c r="I853" s="439"/>
      <c r="J853" s="5"/>
      <c r="N853" s="5"/>
      <c r="O853" s="5"/>
      <c r="P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8:28" ht="15.75" customHeight="1" x14ac:dyDescent="0.25">
      <c r="H854" s="439"/>
      <c r="I854" s="439"/>
      <c r="J854" s="5"/>
      <c r="N854" s="5"/>
      <c r="O854" s="5"/>
      <c r="P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8:28" ht="15.75" customHeight="1" x14ac:dyDescent="0.25">
      <c r="H855" s="439"/>
      <c r="I855" s="439"/>
      <c r="J855" s="5"/>
      <c r="N855" s="5"/>
      <c r="O855" s="5"/>
      <c r="P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8:28" ht="15.75" customHeight="1" x14ac:dyDescent="0.25">
      <c r="H856" s="439"/>
      <c r="I856" s="439"/>
      <c r="J856" s="5"/>
      <c r="N856" s="5"/>
      <c r="O856" s="5"/>
      <c r="P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8:28" ht="15.75" customHeight="1" x14ac:dyDescent="0.25">
      <c r="H857" s="439"/>
      <c r="I857" s="439"/>
      <c r="J857" s="5"/>
      <c r="N857" s="5"/>
      <c r="O857" s="5"/>
      <c r="P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8:28" ht="15.75" customHeight="1" x14ac:dyDescent="0.25">
      <c r="H858" s="439"/>
      <c r="I858" s="439"/>
      <c r="J858" s="5"/>
      <c r="N858" s="5"/>
      <c r="O858" s="5"/>
      <c r="P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8:28" ht="15.75" customHeight="1" x14ac:dyDescent="0.25">
      <c r="H859" s="439"/>
      <c r="I859" s="439"/>
      <c r="J859" s="5"/>
      <c r="N859" s="5"/>
      <c r="O859" s="5"/>
      <c r="P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8:28" ht="15.75" customHeight="1" x14ac:dyDescent="0.25">
      <c r="H860" s="439"/>
      <c r="I860" s="439"/>
      <c r="J860" s="5"/>
      <c r="N860" s="5"/>
      <c r="O860" s="5"/>
      <c r="P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8:28" ht="15.75" customHeight="1" x14ac:dyDescent="0.25">
      <c r="H861" s="439"/>
      <c r="I861" s="439"/>
      <c r="J861" s="5"/>
      <c r="N861" s="5"/>
      <c r="O861" s="5"/>
      <c r="P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8:28" ht="15.75" customHeight="1" x14ac:dyDescent="0.25">
      <c r="H862" s="439"/>
      <c r="I862" s="439"/>
      <c r="J862" s="5"/>
      <c r="N862" s="5"/>
      <c r="O862" s="5"/>
      <c r="P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8:28" ht="15.75" customHeight="1" x14ac:dyDescent="0.25">
      <c r="H863" s="439"/>
      <c r="I863" s="439"/>
      <c r="J863" s="5"/>
      <c r="N863" s="5"/>
      <c r="O863" s="5"/>
      <c r="P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8:28" ht="15.75" customHeight="1" x14ac:dyDescent="0.25">
      <c r="H864" s="439"/>
      <c r="I864" s="439"/>
      <c r="J864" s="5"/>
      <c r="N864" s="5"/>
      <c r="O864" s="5"/>
      <c r="P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8:28" ht="15.75" customHeight="1" x14ac:dyDescent="0.25">
      <c r="H865" s="439"/>
      <c r="I865" s="439"/>
      <c r="J865" s="5"/>
      <c r="N865" s="5"/>
      <c r="O865" s="5"/>
      <c r="P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8:28" ht="15.75" customHeight="1" x14ac:dyDescent="0.25">
      <c r="H866" s="439"/>
      <c r="I866" s="439"/>
      <c r="J866" s="5"/>
      <c r="N866" s="5"/>
      <c r="O866" s="5"/>
      <c r="P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8:28" ht="15.75" customHeight="1" x14ac:dyDescent="0.25">
      <c r="H867" s="439"/>
      <c r="I867" s="439"/>
      <c r="J867" s="5"/>
      <c r="N867" s="5"/>
      <c r="O867" s="5"/>
      <c r="P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8:28" ht="15.75" customHeight="1" x14ac:dyDescent="0.25">
      <c r="H868" s="439"/>
      <c r="I868" s="439"/>
      <c r="J868" s="5"/>
      <c r="N868" s="5"/>
      <c r="O868" s="5"/>
      <c r="P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8:28" ht="15.75" customHeight="1" x14ac:dyDescent="0.25">
      <c r="H869" s="439"/>
      <c r="I869" s="439"/>
      <c r="J869" s="5"/>
      <c r="N869" s="5"/>
      <c r="O869" s="5"/>
      <c r="P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8:28" ht="15.75" customHeight="1" x14ac:dyDescent="0.25">
      <c r="H870" s="439"/>
      <c r="I870" s="439"/>
      <c r="J870" s="5"/>
      <c r="N870" s="5"/>
      <c r="O870" s="5"/>
      <c r="P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8:28" ht="15.75" customHeight="1" x14ac:dyDescent="0.25">
      <c r="H871" s="439"/>
      <c r="I871" s="439"/>
      <c r="J871" s="5"/>
      <c r="N871" s="5"/>
      <c r="O871" s="5"/>
      <c r="P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8:28" ht="15.75" customHeight="1" x14ac:dyDescent="0.25">
      <c r="H872" s="439"/>
      <c r="I872" s="439"/>
      <c r="J872" s="5"/>
      <c r="N872" s="5"/>
      <c r="O872" s="5"/>
      <c r="P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8:28" ht="15.75" customHeight="1" x14ac:dyDescent="0.25">
      <c r="H873" s="439"/>
      <c r="I873" s="439"/>
      <c r="J873" s="5"/>
      <c r="N873" s="5"/>
      <c r="O873" s="5"/>
      <c r="P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8:28" ht="15.75" customHeight="1" x14ac:dyDescent="0.25">
      <c r="H874" s="439"/>
      <c r="I874" s="439"/>
      <c r="J874" s="5"/>
      <c r="N874" s="5"/>
      <c r="O874" s="5"/>
      <c r="P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8:28" ht="15.75" customHeight="1" x14ac:dyDescent="0.25">
      <c r="H875" s="439"/>
      <c r="I875" s="439"/>
      <c r="J875" s="5"/>
      <c r="N875" s="5"/>
      <c r="O875" s="5"/>
      <c r="P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8:28" ht="15.75" customHeight="1" x14ac:dyDescent="0.25">
      <c r="H876" s="439"/>
      <c r="I876" s="439"/>
      <c r="J876" s="5"/>
      <c r="N876" s="5"/>
      <c r="O876" s="5"/>
      <c r="P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8:28" ht="15.75" customHeight="1" x14ac:dyDescent="0.25">
      <c r="H877" s="439"/>
      <c r="I877" s="439"/>
      <c r="J877" s="5"/>
      <c r="N877" s="5"/>
      <c r="O877" s="5"/>
      <c r="P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8:28" ht="15.75" customHeight="1" x14ac:dyDescent="0.25">
      <c r="H878" s="439"/>
      <c r="I878" s="439"/>
      <c r="J878" s="5"/>
      <c r="N878" s="5"/>
      <c r="O878" s="5"/>
      <c r="P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8:28" ht="15.75" customHeight="1" x14ac:dyDescent="0.25">
      <c r="H879" s="439"/>
      <c r="I879" s="439"/>
      <c r="J879" s="5"/>
      <c r="N879" s="5"/>
      <c r="O879" s="5"/>
      <c r="P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8:28" ht="15.75" customHeight="1" x14ac:dyDescent="0.25">
      <c r="H880" s="439"/>
      <c r="I880" s="439"/>
      <c r="J880" s="5"/>
      <c r="N880" s="5"/>
      <c r="O880" s="5"/>
      <c r="P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8:28" ht="15.75" customHeight="1" x14ac:dyDescent="0.25">
      <c r="H881" s="439"/>
      <c r="I881" s="439"/>
      <c r="J881" s="5"/>
      <c r="N881" s="5"/>
      <c r="O881" s="5"/>
      <c r="P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8:28" ht="15.75" customHeight="1" x14ac:dyDescent="0.25">
      <c r="H882" s="439"/>
      <c r="I882" s="439"/>
      <c r="J882" s="5"/>
      <c r="N882" s="5"/>
      <c r="O882" s="5"/>
      <c r="P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8:28" ht="15.75" customHeight="1" x14ac:dyDescent="0.25">
      <c r="H883" s="439"/>
      <c r="I883" s="439"/>
      <c r="J883" s="5"/>
      <c r="N883" s="5"/>
      <c r="O883" s="5"/>
      <c r="P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8:28" ht="15.75" customHeight="1" x14ac:dyDescent="0.25">
      <c r="H884" s="439"/>
      <c r="I884" s="439"/>
      <c r="J884" s="5"/>
      <c r="N884" s="5"/>
      <c r="O884" s="5"/>
      <c r="P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8:28" ht="15.75" customHeight="1" x14ac:dyDescent="0.25">
      <c r="H885" s="439"/>
      <c r="I885" s="439"/>
      <c r="J885" s="5"/>
      <c r="N885" s="5"/>
      <c r="O885" s="5"/>
      <c r="P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8:28" ht="15.75" customHeight="1" x14ac:dyDescent="0.25">
      <c r="H886" s="439"/>
      <c r="I886" s="439"/>
      <c r="J886" s="5"/>
      <c r="N886" s="5"/>
      <c r="O886" s="5"/>
      <c r="P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8:28" ht="15.75" customHeight="1" x14ac:dyDescent="0.25">
      <c r="H887" s="439"/>
      <c r="I887" s="439"/>
      <c r="J887" s="5"/>
      <c r="N887" s="5"/>
      <c r="O887" s="5"/>
      <c r="P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8:28" ht="15.75" customHeight="1" x14ac:dyDescent="0.25">
      <c r="H888" s="439"/>
      <c r="I888" s="439"/>
      <c r="J888" s="5"/>
      <c r="N888" s="5"/>
      <c r="O888" s="5"/>
      <c r="P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8:28" ht="15.75" customHeight="1" x14ac:dyDescent="0.25">
      <c r="H889" s="439"/>
      <c r="I889" s="439"/>
      <c r="J889" s="5"/>
      <c r="N889" s="5"/>
      <c r="O889" s="5"/>
      <c r="P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8:28" ht="15.75" customHeight="1" x14ac:dyDescent="0.25">
      <c r="H890" s="439"/>
      <c r="I890" s="439"/>
      <c r="J890" s="5"/>
      <c r="N890" s="5"/>
      <c r="O890" s="5"/>
      <c r="P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8:28" ht="15.75" customHeight="1" x14ac:dyDescent="0.25">
      <c r="H891" s="439"/>
      <c r="I891" s="439"/>
      <c r="J891" s="5"/>
      <c r="N891" s="5"/>
      <c r="O891" s="5"/>
      <c r="P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8:28" ht="15.75" customHeight="1" x14ac:dyDescent="0.25">
      <c r="H892" s="439"/>
      <c r="I892" s="439"/>
      <c r="J892" s="5"/>
      <c r="N892" s="5"/>
      <c r="O892" s="5"/>
      <c r="P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8:28" ht="15.75" customHeight="1" x14ac:dyDescent="0.25">
      <c r="H893" s="439"/>
      <c r="I893" s="439"/>
      <c r="J893" s="5"/>
      <c r="N893" s="5"/>
      <c r="O893" s="5"/>
      <c r="P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8:28" ht="15.75" customHeight="1" x14ac:dyDescent="0.25">
      <c r="H894" s="439"/>
      <c r="I894" s="439"/>
      <c r="J894" s="5"/>
      <c r="N894" s="5"/>
      <c r="O894" s="5"/>
      <c r="P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8:28" ht="15.75" customHeight="1" x14ac:dyDescent="0.25">
      <c r="H895" s="439"/>
      <c r="I895" s="439"/>
      <c r="J895" s="5"/>
      <c r="N895" s="5"/>
      <c r="O895" s="5"/>
      <c r="P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8:28" ht="15.75" customHeight="1" x14ac:dyDescent="0.25">
      <c r="H896" s="439"/>
      <c r="I896" s="439"/>
      <c r="J896" s="5"/>
      <c r="N896" s="5"/>
      <c r="O896" s="5"/>
      <c r="P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8:28" ht="15.75" customHeight="1" x14ac:dyDescent="0.25">
      <c r="H897" s="439"/>
      <c r="I897" s="439"/>
      <c r="J897" s="5"/>
      <c r="N897" s="5"/>
      <c r="O897" s="5"/>
      <c r="P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8:28" ht="15.75" customHeight="1" x14ac:dyDescent="0.25">
      <c r="H898" s="439"/>
      <c r="I898" s="439"/>
      <c r="J898" s="5"/>
      <c r="N898" s="5"/>
      <c r="O898" s="5"/>
      <c r="P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8:28" ht="15.75" customHeight="1" x14ac:dyDescent="0.25">
      <c r="H899" s="439"/>
      <c r="I899" s="439"/>
      <c r="J899" s="5"/>
      <c r="N899" s="5"/>
      <c r="O899" s="5"/>
      <c r="P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8:28" ht="15.75" customHeight="1" x14ac:dyDescent="0.25">
      <c r="H900" s="439"/>
      <c r="I900" s="439"/>
      <c r="J900" s="5"/>
      <c r="N900" s="5"/>
      <c r="O900" s="5"/>
      <c r="P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8:28" ht="15.75" customHeight="1" x14ac:dyDescent="0.25">
      <c r="H901" s="439"/>
      <c r="I901" s="439"/>
      <c r="J901" s="5"/>
      <c r="N901" s="5"/>
      <c r="O901" s="5"/>
      <c r="P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8:28" ht="15.75" customHeight="1" x14ac:dyDescent="0.25">
      <c r="H902" s="439"/>
      <c r="I902" s="439"/>
      <c r="J902" s="5"/>
      <c r="N902" s="5"/>
      <c r="O902" s="5"/>
      <c r="P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8:28" ht="15.75" customHeight="1" x14ac:dyDescent="0.25">
      <c r="H903" s="439"/>
      <c r="I903" s="439"/>
      <c r="J903" s="5"/>
      <c r="N903" s="5"/>
      <c r="O903" s="5"/>
      <c r="P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8:28" ht="15.75" customHeight="1" x14ac:dyDescent="0.25">
      <c r="H904" s="439"/>
      <c r="I904" s="439"/>
      <c r="J904" s="5"/>
      <c r="N904" s="5"/>
      <c r="O904" s="5"/>
      <c r="P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8:28" ht="15.75" customHeight="1" x14ac:dyDescent="0.25">
      <c r="H905" s="439"/>
      <c r="I905" s="439"/>
      <c r="J905" s="5"/>
      <c r="N905" s="5"/>
      <c r="O905" s="5"/>
      <c r="P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8:28" ht="15.75" customHeight="1" x14ac:dyDescent="0.25">
      <c r="H906" s="439"/>
      <c r="I906" s="439"/>
      <c r="J906" s="5"/>
      <c r="N906" s="5"/>
      <c r="O906" s="5"/>
      <c r="P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8:28" ht="15.75" customHeight="1" x14ac:dyDescent="0.25">
      <c r="H907" s="439"/>
      <c r="I907" s="439"/>
      <c r="J907" s="5"/>
      <c r="N907" s="5"/>
      <c r="O907" s="5"/>
      <c r="P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8:28" ht="15.75" customHeight="1" x14ac:dyDescent="0.25">
      <c r="H908" s="439"/>
      <c r="I908" s="439"/>
      <c r="J908" s="5"/>
      <c r="N908" s="5"/>
      <c r="O908" s="5"/>
      <c r="P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8:28" ht="15.75" customHeight="1" x14ac:dyDescent="0.25">
      <c r="H909" s="439"/>
      <c r="I909" s="439"/>
      <c r="J909" s="5"/>
      <c r="N909" s="5"/>
      <c r="O909" s="5"/>
      <c r="P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8:28" ht="15.75" customHeight="1" x14ac:dyDescent="0.25">
      <c r="H910" s="439"/>
      <c r="I910" s="439"/>
      <c r="J910" s="5"/>
      <c r="N910" s="5"/>
      <c r="O910" s="5"/>
      <c r="P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8:28" ht="15.75" customHeight="1" x14ac:dyDescent="0.25">
      <c r="H911" s="439"/>
      <c r="I911" s="439"/>
      <c r="J911" s="5"/>
      <c r="N911" s="5"/>
      <c r="O911" s="5"/>
      <c r="P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8:28" ht="15.75" customHeight="1" x14ac:dyDescent="0.25">
      <c r="H912" s="439"/>
      <c r="I912" s="439"/>
      <c r="J912" s="5"/>
      <c r="N912" s="5"/>
      <c r="O912" s="5"/>
      <c r="P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8:28" ht="15.75" customHeight="1" x14ac:dyDescent="0.25">
      <c r="H913" s="439"/>
      <c r="I913" s="439"/>
      <c r="J913" s="5"/>
      <c r="N913" s="5"/>
      <c r="O913" s="5"/>
      <c r="P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8:28" ht="15.75" customHeight="1" x14ac:dyDescent="0.25">
      <c r="H914" s="439"/>
      <c r="I914" s="439"/>
      <c r="J914" s="5"/>
      <c r="N914" s="5"/>
      <c r="O914" s="5"/>
      <c r="P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8:28" ht="15.75" customHeight="1" x14ac:dyDescent="0.25">
      <c r="H915" s="439"/>
      <c r="I915" s="439"/>
      <c r="J915" s="5"/>
      <c r="N915" s="5"/>
      <c r="O915" s="5"/>
      <c r="P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8:28" ht="15.75" customHeight="1" x14ac:dyDescent="0.25">
      <c r="H916" s="439"/>
      <c r="I916" s="439"/>
      <c r="J916" s="5"/>
      <c r="N916" s="5"/>
      <c r="O916" s="5"/>
      <c r="P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8:28" ht="15.75" customHeight="1" x14ac:dyDescent="0.25">
      <c r="H917" s="439"/>
      <c r="I917" s="439"/>
      <c r="J917" s="5"/>
      <c r="N917" s="5"/>
      <c r="O917" s="5"/>
      <c r="P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8:28" ht="15.75" customHeight="1" x14ac:dyDescent="0.25">
      <c r="H918" s="439"/>
      <c r="I918" s="439"/>
      <c r="J918" s="5"/>
      <c r="N918" s="5"/>
      <c r="O918" s="5"/>
      <c r="P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8:28" ht="15.75" customHeight="1" x14ac:dyDescent="0.25">
      <c r="H919" s="439"/>
      <c r="I919" s="439"/>
      <c r="J919" s="5"/>
      <c r="N919" s="5"/>
      <c r="O919" s="5"/>
      <c r="P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8:28" ht="15.75" customHeight="1" x14ac:dyDescent="0.25">
      <c r="H920" s="439"/>
      <c r="I920" s="439"/>
      <c r="J920" s="5"/>
      <c r="N920" s="5"/>
      <c r="O920" s="5"/>
      <c r="P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8:28" ht="15.75" customHeight="1" x14ac:dyDescent="0.25">
      <c r="H921" s="439"/>
      <c r="I921" s="439"/>
      <c r="J921" s="5"/>
      <c r="N921" s="5"/>
      <c r="O921" s="5"/>
      <c r="P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8:28" ht="15.75" customHeight="1" x14ac:dyDescent="0.25">
      <c r="H922" s="439"/>
      <c r="I922" s="439"/>
      <c r="J922" s="5"/>
      <c r="N922" s="5"/>
      <c r="O922" s="5"/>
      <c r="P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8:28" ht="15.75" customHeight="1" x14ac:dyDescent="0.25">
      <c r="H923" s="439"/>
      <c r="I923" s="439"/>
      <c r="J923" s="5"/>
      <c r="N923" s="5"/>
      <c r="O923" s="5"/>
      <c r="P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8:28" ht="15.75" customHeight="1" x14ac:dyDescent="0.25">
      <c r="H924" s="439"/>
      <c r="I924" s="439"/>
      <c r="J924" s="5"/>
      <c r="N924" s="5"/>
      <c r="O924" s="5"/>
      <c r="P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8:28" ht="15.75" customHeight="1" x14ac:dyDescent="0.25">
      <c r="H925" s="439"/>
      <c r="I925" s="439"/>
      <c r="J925" s="5"/>
      <c r="N925" s="5"/>
      <c r="O925" s="5"/>
      <c r="P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8:28" ht="15.75" customHeight="1" x14ac:dyDescent="0.25">
      <c r="H926" s="439"/>
      <c r="I926" s="439"/>
      <c r="J926" s="5"/>
      <c r="N926" s="5"/>
      <c r="O926" s="5"/>
      <c r="P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8:28" ht="15.75" customHeight="1" x14ac:dyDescent="0.25">
      <c r="H927" s="439"/>
      <c r="I927" s="439"/>
      <c r="J927" s="5"/>
      <c r="N927" s="5"/>
      <c r="O927" s="5"/>
      <c r="P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8:28" ht="15.75" customHeight="1" x14ac:dyDescent="0.25">
      <c r="H928" s="439"/>
      <c r="I928" s="439"/>
      <c r="J928" s="5"/>
      <c r="N928" s="5"/>
      <c r="O928" s="5"/>
      <c r="P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8:28" ht="15.75" customHeight="1" x14ac:dyDescent="0.25">
      <c r="H929" s="439"/>
      <c r="I929" s="439"/>
      <c r="J929" s="5"/>
      <c r="N929" s="5"/>
      <c r="O929" s="5"/>
      <c r="P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8:28" ht="15.75" customHeight="1" x14ac:dyDescent="0.25">
      <c r="H930" s="439"/>
      <c r="I930" s="439"/>
      <c r="J930" s="5"/>
      <c r="N930" s="5"/>
      <c r="O930" s="5"/>
      <c r="P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8:28" ht="15.75" customHeight="1" x14ac:dyDescent="0.25">
      <c r="H931" s="439"/>
      <c r="I931" s="439"/>
      <c r="J931" s="5"/>
      <c r="N931" s="5"/>
      <c r="O931" s="5"/>
      <c r="P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8:28" ht="15.75" customHeight="1" x14ac:dyDescent="0.25">
      <c r="H932" s="439"/>
      <c r="I932" s="439"/>
      <c r="J932" s="5"/>
      <c r="N932" s="5"/>
      <c r="O932" s="5"/>
      <c r="P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8:28" ht="15.75" customHeight="1" x14ac:dyDescent="0.25">
      <c r="H933" s="439"/>
      <c r="I933" s="439"/>
      <c r="J933" s="5"/>
      <c r="N933" s="5"/>
      <c r="O933" s="5"/>
      <c r="P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8:28" ht="15.75" customHeight="1" x14ac:dyDescent="0.25">
      <c r="H934" s="439"/>
      <c r="I934" s="439"/>
      <c r="J934" s="5"/>
      <c r="N934" s="5"/>
      <c r="O934" s="5"/>
      <c r="P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8:28" ht="15.75" customHeight="1" x14ac:dyDescent="0.25">
      <c r="H935" s="439"/>
      <c r="I935" s="439"/>
      <c r="J935" s="5"/>
      <c r="N935" s="5"/>
      <c r="O935" s="5"/>
      <c r="P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8:28" ht="15.75" customHeight="1" x14ac:dyDescent="0.25">
      <c r="H936" s="439"/>
      <c r="I936" s="439"/>
      <c r="J936" s="5"/>
      <c r="N936" s="5"/>
      <c r="O936" s="5"/>
      <c r="P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8:28" ht="15.75" customHeight="1" x14ac:dyDescent="0.25">
      <c r="H937" s="439"/>
      <c r="I937" s="439"/>
      <c r="J937" s="5"/>
      <c r="N937" s="5"/>
      <c r="O937" s="5"/>
      <c r="P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8:28" ht="15.75" customHeight="1" x14ac:dyDescent="0.25">
      <c r="H938" s="439"/>
      <c r="I938" s="439"/>
      <c r="J938" s="5"/>
      <c r="N938" s="5"/>
      <c r="O938" s="5"/>
      <c r="P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8:28" ht="15.75" customHeight="1" x14ac:dyDescent="0.25">
      <c r="H939" s="439"/>
      <c r="I939" s="439"/>
      <c r="J939" s="5"/>
      <c r="N939" s="5"/>
      <c r="O939" s="5"/>
      <c r="P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8:28" ht="15.75" customHeight="1" x14ac:dyDescent="0.25">
      <c r="H940" s="439"/>
      <c r="I940" s="439"/>
      <c r="J940" s="5"/>
      <c r="N940" s="5"/>
      <c r="O940" s="5"/>
      <c r="P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8:28" ht="15.75" customHeight="1" x14ac:dyDescent="0.25">
      <c r="H941" s="439"/>
      <c r="I941" s="439"/>
      <c r="J941" s="5"/>
      <c r="N941" s="5"/>
      <c r="O941" s="5"/>
      <c r="P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8:28" ht="15.75" customHeight="1" x14ac:dyDescent="0.25">
      <c r="H942" s="439"/>
      <c r="I942" s="439"/>
      <c r="J942" s="5"/>
      <c r="N942" s="5"/>
      <c r="O942" s="5"/>
      <c r="P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8:28" ht="15.75" customHeight="1" x14ac:dyDescent="0.25">
      <c r="H943" s="439"/>
      <c r="I943" s="439"/>
      <c r="J943" s="5"/>
      <c r="N943" s="5"/>
      <c r="O943" s="5"/>
      <c r="P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8:28" ht="15.75" customHeight="1" x14ac:dyDescent="0.25">
      <c r="H944" s="439"/>
      <c r="I944" s="439"/>
      <c r="J944" s="5"/>
      <c r="N944" s="5"/>
      <c r="O944" s="5"/>
      <c r="P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8:28" ht="15.75" customHeight="1" x14ac:dyDescent="0.25">
      <c r="H945" s="439"/>
      <c r="I945" s="439"/>
      <c r="J945" s="5"/>
      <c r="N945" s="5"/>
      <c r="O945" s="5"/>
      <c r="P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8:28" ht="15.75" customHeight="1" x14ac:dyDescent="0.25">
      <c r="H946" s="439"/>
      <c r="I946" s="439"/>
      <c r="J946" s="5"/>
      <c r="N946" s="5"/>
      <c r="O946" s="5"/>
      <c r="P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8:28" ht="15.75" customHeight="1" x14ac:dyDescent="0.25">
      <c r="H947" s="439"/>
      <c r="I947" s="439"/>
      <c r="J947" s="5"/>
      <c r="N947" s="5"/>
      <c r="O947" s="5"/>
      <c r="P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8:28" ht="15.75" customHeight="1" x14ac:dyDescent="0.25">
      <c r="H948" s="439"/>
      <c r="I948" s="439"/>
      <c r="J948" s="5"/>
      <c r="N948" s="5"/>
      <c r="O948" s="5"/>
      <c r="P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8:28" ht="15.75" customHeight="1" x14ac:dyDescent="0.25">
      <c r="H949" s="439"/>
      <c r="I949" s="439"/>
      <c r="J949" s="5"/>
      <c r="N949" s="5"/>
      <c r="O949" s="5"/>
      <c r="P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8:28" ht="15.75" customHeight="1" x14ac:dyDescent="0.25">
      <c r="H950" s="439"/>
      <c r="I950" s="439"/>
      <c r="J950" s="5"/>
      <c r="N950" s="5"/>
      <c r="O950" s="5"/>
      <c r="P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8:28" ht="15.75" customHeight="1" x14ac:dyDescent="0.25">
      <c r="H951" s="439"/>
      <c r="I951" s="439"/>
      <c r="J951" s="5"/>
      <c r="N951" s="5"/>
      <c r="O951" s="5"/>
      <c r="P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8:28" ht="15.75" customHeight="1" x14ac:dyDescent="0.25">
      <c r="H952" s="439"/>
      <c r="I952" s="439"/>
      <c r="J952" s="5"/>
      <c r="N952" s="5"/>
      <c r="O952" s="5"/>
      <c r="P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8:28" ht="15.75" customHeight="1" x14ac:dyDescent="0.25">
      <c r="H953" s="439"/>
      <c r="I953" s="439"/>
      <c r="J953" s="5"/>
      <c r="N953" s="5"/>
      <c r="O953" s="5"/>
      <c r="P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8:28" ht="15.75" customHeight="1" x14ac:dyDescent="0.25">
      <c r="H954" s="439"/>
      <c r="I954" s="439"/>
      <c r="J954" s="5"/>
      <c r="N954" s="5"/>
      <c r="O954" s="5"/>
      <c r="P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8:28" ht="15.75" customHeight="1" x14ac:dyDescent="0.25">
      <c r="H955" s="439"/>
      <c r="I955" s="439"/>
      <c r="J955" s="5"/>
      <c r="N955" s="5"/>
      <c r="O955" s="5"/>
      <c r="P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8:28" ht="15.75" customHeight="1" x14ac:dyDescent="0.25">
      <c r="H956" s="439"/>
      <c r="I956" s="439"/>
      <c r="J956" s="5"/>
      <c r="N956" s="5"/>
      <c r="O956" s="5"/>
      <c r="P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8:28" ht="15.75" customHeight="1" x14ac:dyDescent="0.25">
      <c r="H957" s="439"/>
      <c r="I957" s="439"/>
      <c r="J957" s="5"/>
      <c r="N957" s="5"/>
      <c r="O957" s="5"/>
      <c r="P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8:28" ht="15.75" customHeight="1" x14ac:dyDescent="0.25">
      <c r="H958" s="439"/>
      <c r="I958" s="439"/>
      <c r="J958" s="5"/>
      <c r="N958" s="5"/>
      <c r="O958" s="5"/>
      <c r="P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8:28" ht="15.75" customHeight="1" x14ac:dyDescent="0.25">
      <c r="H959" s="439"/>
      <c r="I959" s="439"/>
      <c r="J959" s="5"/>
      <c r="N959" s="5"/>
      <c r="O959" s="5"/>
      <c r="P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8:28" ht="15.75" customHeight="1" x14ac:dyDescent="0.25">
      <c r="H960" s="439"/>
      <c r="I960" s="439"/>
      <c r="J960" s="5"/>
      <c r="N960" s="5"/>
      <c r="O960" s="5"/>
      <c r="P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8:28" ht="15.75" customHeight="1" x14ac:dyDescent="0.25">
      <c r="H961" s="439"/>
      <c r="I961" s="439"/>
      <c r="J961" s="5"/>
      <c r="N961" s="5"/>
      <c r="O961" s="5"/>
      <c r="P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8:28" ht="15.75" customHeight="1" x14ac:dyDescent="0.25">
      <c r="H962" s="439"/>
      <c r="I962" s="439"/>
      <c r="J962" s="5"/>
      <c r="N962" s="5"/>
      <c r="O962" s="5"/>
      <c r="P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8:28" ht="15.75" customHeight="1" x14ac:dyDescent="0.25">
      <c r="H963" s="439"/>
      <c r="I963" s="439"/>
      <c r="J963" s="5"/>
      <c r="N963" s="5"/>
      <c r="O963" s="5"/>
      <c r="P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8:28" ht="15.75" customHeight="1" x14ac:dyDescent="0.25">
      <c r="H964" s="439"/>
      <c r="I964" s="439"/>
      <c r="J964" s="5"/>
      <c r="N964" s="5"/>
      <c r="O964" s="5"/>
      <c r="P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8:28" ht="15.75" customHeight="1" x14ac:dyDescent="0.25">
      <c r="H965" s="439"/>
      <c r="I965" s="439"/>
      <c r="J965" s="5"/>
      <c r="N965" s="5"/>
      <c r="O965" s="5"/>
      <c r="P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8:28" ht="15.75" customHeight="1" x14ac:dyDescent="0.25">
      <c r="H966" s="439"/>
      <c r="I966" s="439"/>
      <c r="J966" s="5"/>
      <c r="N966" s="5"/>
      <c r="O966" s="5"/>
      <c r="P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8:28" ht="15.75" customHeight="1" x14ac:dyDescent="0.25">
      <c r="H967" s="439"/>
      <c r="I967" s="439"/>
      <c r="J967" s="5"/>
      <c r="N967" s="5"/>
      <c r="O967" s="5"/>
      <c r="P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8:28" ht="15.75" customHeight="1" x14ac:dyDescent="0.25">
      <c r="H968" s="439"/>
      <c r="I968" s="439"/>
      <c r="J968" s="5"/>
      <c r="N968" s="5"/>
      <c r="O968" s="5"/>
      <c r="P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8:28" ht="15.75" customHeight="1" x14ac:dyDescent="0.25">
      <c r="H969" s="439"/>
      <c r="I969" s="439"/>
      <c r="J969" s="5"/>
      <c r="N969" s="5"/>
      <c r="O969" s="5"/>
      <c r="P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8:28" ht="15.75" customHeight="1" x14ac:dyDescent="0.25">
      <c r="H970" s="439"/>
      <c r="I970" s="439"/>
      <c r="J970" s="5"/>
      <c r="N970" s="5"/>
      <c r="O970" s="5"/>
      <c r="P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8:28" ht="15.75" customHeight="1" x14ac:dyDescent="0.25">
      <c r="H971" s="439"/>
      <c r="I971" s="439"/>
      <c r="J971" s="5"/>
      <c r="N971" s="5"/>
      <c r="O971" s="5"/>
      <c r="P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8:28" ht="15.75" customHeight="1" x14ac:dyDescent="0.25">
      <c r="H972" s="439"/>
      <c r="I972" s="439"/>
      <c r="J972" s="5"/>
      <c r="N972" s="5"/>
      <c r="O972" s="5"/>
      <c r="P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8:28" ht="15.75" customHeight="1" x14ac:dyDescent="0.25">
      <c r="H973" s="439"/>
      <c r="I973" s="439"/>
      <c r="J973" s="5"/>
      <c r="N973" s="5"/>
      <c r="O973" s="5"/>
      <c r="P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8:28" ht="15.75" customHeight="1" x14ac:dyDescent="0.25">
      <c r="H974" s="439"/>
      <c r="I974" s="439"/>
      <c r="J974" s="5"/>
      <c r="N974" s="5"/>
      <c r="O974" s="5"/>
      <c r="P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8:28" ht="15.75" customHeight="1" x14ac:dyDescent="0.25">
      <c r="H975" s="439"/>
      <c r="I975" s="439"/>
      <c r="J975" s="5"/>
      <c r="N975" s="5"/>
      <c r="O975" s="5"/>
      <c r="P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8:28" ht="15.75" customHeight="1" x14ac:dyDescent="0.25">
      <c r="H976" s="439"/>
      <c r="I976" s="439"/>
      <c r="J976" s="5"/>
      <c r="N976" s="5"/>
      <c r="O976" s="5"/>
      <c r="P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8:28" ht="15.75" customHeight="1" x14ac:dyDescent="0.25">
      <c r="H977" s="439"/>
      <c r="I977" s="439"/>
      <c r="J977" s="5"/>
      <c r="N977" s="5"/>
      <c r="O977" s="5"/>
      <c r="P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8:28" ht="15.75" customHeight="1" x14ac:dyDescent="0.25">
      <c r="H978" s="439"/>
      <c r="I978" s="439"/>
      <c r="J978" s="5"/>
      <c r="N978" s="5"/>
      <c r="O978" s="5"/>
      <c r="P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8:28" ht="15.75" customHeight="1" x14ac:dyDescent="0.25">
      <c r="H979" s="439"/>
      <c r="I979" s="439"/>
      <c r="J979" s="5"/>
      <c r="N979" s="5"/>
      <c r="O979" s="5"/>
      <c r="P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8:28" ht="15.75" customHeight="1" x14ac:dyDescent="0.25">
      <c r="H980" s="439"/>
      <c r="I980" s="439"/>
      <c r="J980" s="5"/>
      <c r="N980" s="5"/>
      <c r="O980" s="5"/>
      <c r="P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8:28" ht="15.75" customHeight="1" x14ac:dyDescent="0.25">
      <c r="H981" s="439"/>
      <c r="I981" s="439"/>
      <c r="J981" s="5"/>
      <c r="N981" s="5"/>
      <c r="O981" s="5"/>
      <c r="P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8:28" ht="15.75" customHeight="1" x14ac:dyDescent="0.25">
      <c r="H982" s="439"/>
      <c r="I982" s="439"/>
      <c r="J982" s="5"/>
      <c r="N982" s="5"/>
      <c r="O982" s="5"/>
      <c r="P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8:28" ht="15.75" customHeight="1" x14ac:dyDescent="0.25">
      <c r="H983" s="439"/>
      <c r="I983" s="439"/>
      <c r="J983" s="5"/>
      <c r="N983" s="5"/>
      <c r="O983" s="5"/>
      <c r="P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8:28" ht="15.75" customHeight="1" x14ac:dyDescent="0.25">
      <c r="H984" s="439"/>
      <c r="I984" s="439"/>
      <c r="J984" s="5"/>
      <c r="N984" s="5"/>
      <c r="O984" s="5"/>
      <c r="P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8:28" ht="15.75" customHeight="1" x14ac:dyDescent="0.25">
      <c r="H985" s="439"/>
      <c r="I985" s="439"/>
      <c r="J985" s="5"/>
      <c r="N985" s="5"/>
      <c r="O985" s="5"/>
      <c r="P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8:28" ht="15.75" customHeight="1" x14ac:dyDescent="0.25">
      <c r="H986" s="439"/>
      <c r="I986" s="439"/>
      <c r="J986" s="5"/>
      <c r="N986" s="5"/>
      <c r="O986" s="5"/>
      <c r="P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8:28" ht="15.75" customHeight="1" x14ac:dyDescent="0.25">
      <c r="H987" s="439"/>
      <c r="I987" s="439"/>
      <c r="J987" s="5"/>
      <c r="N987" s="5"/>
      <c r="O987" s="5"/>
      <c r="P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8:28" ht="15.75" customHeight="1" x14ac:dyDescent="0.25">
      <c r="H988" s="439"/>
      <c r="I988" s="439"/>
      <c r="J988" s="5"/>
      <c r="N988" s="5"/>
      <c r="O988" s="5"/>
      <c r="P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8:28" ht="15.75" customHeight="1" x14ac:dyDescent="0.25">
      <c r="H989" s="439"/>
      <c r="I989" s="439"/>
      <c r="J989" s="5"/>
      <c r="N989" s="5"/>
      <c r="O989" s="5"/>
      <c r="P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8:28" ht="15.75" customHeight="1" x14ac:dyDescent="0.25">
      <c r="H990" s="439"/>
      <c r="I990" s="439"/>
      <c r="J990" s="5"/>
      <c r="N990" s="5"/>
      <c r="O990" s="5"/>
      <c r="P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8:28" ht="15.75" customHeight="1" x14ac:dyDescent="0.25">
      <c r="H991" s="439"/>
      <c r="I991" s="439"/>
      <c r="J991" s="5"/>
      <c r="N991" s="5"/>
      <c r="O991" s="5"/>
      <c r="P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8:28" ht="15.75" customHeight="1" x14ac:dyDescent="0.25">
      <c r="H992" s="439"/>
      <c r="I992" s="439"/>
      <c r="J992" s="5"/>
      <c r="N992" s="5"/>
      <c r="O992" s="5"/>
      <c r="P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8:28" ht="15.75" customHeight="1" x14ac:dyDescent="0.25">
      <c r="H993" s="439"/>
      <c r="I993" s="439"/>
      <c r="J993" s="5"/>
      <c r="N993" s="5"/>
      <c r="O993" s="5"/>
      <c r="P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8:28" ht="15.75" customHeight="1" x14ac:dyDescent="0.25">
      <c r="H994" s="439"/>
      <c r="I994" s="439"/>
      <c r="J994" s="5"/>
      <c r="N994" s="5"/>
      <c r="O994" s="5"/>
      <c r="P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8:28" ht="15.75" customHeight="1" x14ac:dyDescent="0.25">
      <c r="H995" s="439"/>
      <c r="I995" s="439"/>
      <c r="J995" s="5"/>
      <c r="N995" s="5"/>
      <c r="O995" s="5"/>
      <c r="P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8:28" ht="15.75" customHeight="1" x14ac:dyDescent="0.25">
      <c r="H996" s="439"/>
      <c r="I996" s="439"/>
      <c r="J996" s="5"/>
      <c r="N996" s="5"/>
      <c r="O996" s="5"/>
      <c r="P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8:28" ht="15.75" customHeight="1" x14ac:dyDescent="0.25">
      <c r="H997" s="439"/>
      <c r="I997" s="439"/>
      <c r="J997" s="5"/>
      <c r="N997" s="5"/>
      <c r="O997" s="5"/>
      <c r="P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8:28" ht="15.75" customHeight="1" x14ac:dyDescent="0.25">
      <c r="H998" s="439"/>
      <c r="I998" s="439"/>
      <c r="J998" s="5"/>
      <c r="N998" s="5"/>
      <c r="O998" s="5"/>
      <c r="P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8:28" ht="15.75" customHeight="1" x14ac:dyDescent="0.25">
      <c r="H999" s="439"/>
      <c r="I999" s="439"/>
      <c r="J999" s="5"/>
      <c r="N999" s="5"/>
      <c r="O999" s="5"/>
      <c r="P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8:28" ht="15.75" customHeight="1" x14ac:dyDescent="0.25">
      <c r="H1000" s="439"/>
      <c r="I1000" s="439"/>
      <c r="J1000" s="5"/>
      <c r="N1000" s="5"/>
      <c r="O1000" s="5"/>
      <c r="P1000" s="5"/>
      <c r="T1000" s="5"/>
      <c r="U1000" s="5"/>
      <c r="V1000" s="5"/>
      <c r="W1000" s="5"/>
      <c r="X1000" s="5"/>
      <c r="Y1000" s="5"/>
      <c r="Z1000" s="5"/>
      <c r="AA1000" s="5"/>
      <c r="AB1000" s="5"/>
    </row>
    <row r="1001" spans="8:28" ht="15.75" customHeight="1" x14ac:dyDescent="0.25">
      <c r="H1001" s="439"/>
      <c r="I1001" s="439"/>
      <c r="J1001" s="5"/>
      <c r="N1001" s="5"/>
      <c r="O1001" s="5"/>
      <c r="P1001" s="5"/>
      <c r="T1001" s="5"/>
      <c r="U1001" s="5"/>
      <c r="V1001" s="5"/>
      <c r="W1001" s="5"/>
      <c r="X1001" s="5"/>
      <c r="Y1001" s="5"/>
      <c r="Z1001" s="5"/>
      <c r="AA1001" s="5"/>
      <c r="AB1001" s="5"/>
    </row>
    <row r="1002" spans="8:28" ht="15.75" customHeight="1" x14ac:dyDescent="0.25">
      <c r="H1002" s="439"/>
      <c r="I1002" s="439"/>
      <c r="J1002" s="5"/>
      <c r="N1002" s="5"/>
      <c r="O1002" s="5"/>
      <c r="P1002" s="5"/>
      <c r="T1002" s="5"/>
      <c r="U1002" s="5"/>
      <c r="V1002" s="5"/>
      <c r="W1002" s="5"/>
      <c r="X1002" s="5"/>
      <c r="Y1002" s="5"/>
      <c r="Z1002" s="5"/>
      <c r="AA1002" s="5"/>
      <c r="AB1002" s="5"/>
    </row>
    <row r="1003" spans="8:28" ht="15.75" customHeight="1" x14ac:dyDescent="0.25">
      <c r="H1003" s="439"/>
      <c r="I1003" s="439"/>
      <c r="J1003" s="5"/>
      <c r="N1003" s="5"/>
      <c r="O1003" s="5"/>
      <c r="P1003" s="5"/>
      <c r="T1003" s="5"/>
      <c r="U1003" s="5"/>
      <c r="V1003" s="5"/>
      <c r="W1003" s="5"/>
      <c r="X1003" s="5"/>
      <c r="Y1003" s="5"/>
      <c r="Z1003" s="5"/>
      <c r="AA1003" s="5"/>
      <c r="AB1003" s="5"/>
    </row>
    <row r="1004" spans="8:28" ht="15.75" customHeight="1" x14ac:dyDescent="0.25">
      <c r="H1004" s="439"/>
      <c r="I1004" s="439"/>
      <c r="J1004" s="5"/>
      <c r="N1004" s="5"/>
      <c r="O1004" s="5"/>
      <c r="P1004" s="5"/>
      <c r="T1004" s="5"/>
      <c r="U1004" s="5"/>
      <c r="V1004" s="5"/>
      <c r="W1004" s="5"/>
      <c r="X1004" s="5"/>
      <c r="Y1004" s="5"/>
      <c r="Z1004" s="5"/>
      <c r="AA1004" s="5"/>
      <c r="AB1004" s="5"/>
    </row>
    <row r="1005" spans="8:28" ht="15.75" customHeight="1" x14ac:dyDescent="0.25">
      <c r="H1005" s="439"/>
      <c r="I1005" s="439"/>
      <c r="J1005" s="5"/>
      <c r="N1005" s="5"/>
      <c r="O1005" s="5"/>
      <c r="P1005" s="5"/>
      <c r="T1005" s="5"/>
      <c r="U1005" s="5"/>
      <c r="V1005" s="5"/>
      <c r="W1005" s="5"/>
      <c r="X1005" s="5"/>
      <c r="Y1005" s="5"/>
      <c r="Z1005" s="5"/>
      <c r="AA1005" s="5"/>
      <c r="AB1005" s="5"/>
    </row>
    <row r="1006" spans="8:28" ht="15.75" customHeight="1" x14ac:dyDescent="0.25">
      <c r="H1006" s="439"/>
      <c r="I1006" s="439"/>
      <c r="J1006" s="5"/>
      <c r="N1006" s="5"/>
      <c r="O1006" s="5"/>
      <c r="P1006" s="5"/>
      <c r="T1006" s="5"/>
      <c r="U1006" s="5"/>
      <c r="V1006" s="5"/>
      <c r="W1006" s="5"/>
      <c r="X1006" s="5"/>
      <c r="Y1006" s="5"/>
      <c r="Z1006" s="5"/>
      <c r="AA1006" s="5"/>
      <c r="AB1006" s="5"/>
    </row>
    <row r="1007" spans="8:28" ht="15.75" customHeight="1" x14ac:dyDescent="0.25">
      <c r="H1007" s="439"/>
      <c r="I1007" s="439"/>
      <c r="J1007" s="5"/>
      <c r="N1007" s="5"/>
      <c r="O1007" s="5"/>
      <c r="P1007" s="5"/>
      <c r="T1007" s="5"/>
      <c r="U1007" s="5"/>
      <c r="V1007" s="5"/>
      <c r="W1007" s="5"/>
      <c r="X1007" s="5"/>
      <c r="Y1007" s="5"/>
      <c r="Z1007" s="5"/>
      <c r="AA1007" s="5"/>
      <c r="AB1007" s="5"/>
    </row>
    <row r="1008" spans="8:28" ht="15.75" customHeight="1" x14ac:dyDescent="0.25">
      <c r="H1008" s="439"/>
      <c r="I1008" s="439"/>
      <c r="J1008" s="5"/>
      <c r="N1008" s="5"/>
      <c r="O1008" s="5"/>
      <c r="P1008" s="5"/>
      <c r="T1008" s="5"/>
      <c r="U1008" s="5"/>
      <c r="V1008" s="5"/>
      <c r="W1008" s="5"/>
      <c r="X1008" s="5"/>
      <c r="Y1008" s="5"/>
      <c r="Z1008" s="5"/>
      <c r="AA1008" s="5"/>
      <c r="AB1008" s="5"/>
    </row>
    <row r="1009" spans="8:28" ht="15.75" customHeight="1" x14ac:dyDescent="0.25">
      <c r="H1009" s="439"/>
      <c r="I1009" s="439"/>
      <c r="J1009" s="5"/>
      <c r="N1009" s="5"/>
      <c r="O1009" s="5"/>
      <c r="P1009" s="5"/>
      <c r="T1009" s="5"/>
      <c r="U1009" s="5"/>
      <c r="V1009" s="5"/>
      <c r="W1009" s="5"/>
      <c r="X1009" s="5"/>
      <c r="Y1009" s="5"/>
      <c r="Z1009" s="5"/>
      <c r="AA1009" s="5"/>
      <c r="AB1009" s="5"/>
    </row>
    <row r="1010" spans="8:28" ht="15.75" customHeight="1" x14ac:dyDescent="0.25">
      <c r="H1010" s="439"/>
      <c r="I1010" s="439"/>
      <c r="J1010" s="5"/>
      <c r="N1010" s="5"/>
      <c r="O1010" s="5"/>
      <c r="P1010" s="5"/>
      <c r="T1010" s="5"/>
      <c r="U1010" s="5"/>
      <c r="V1010" s="5"/>
      <c r="W1010" s="5"/>
      <c r="X1010" s="5"/>
      <c r="Y1010" s="5"/>
      <c r="Z1010" s="5"/>
      <c r="AA1010" s="5"/>
      <c r="AB1010" s="5"/>
    </row>
    <row r="1011" spans="8:28" ht="15.75" customHeight="1" x14ac:dyDescent="0.25">
      <c r="H1011" s="439"/>
      <c r="I1011" s="439"/>
      <c r="J1011" s="5"/>
      <c r="N1011" s="5"/>
      <c r="O1011" s="5"/>
      <c r="P1011" s="5"/>
      <c r="T1011" s="5"/>
      <c r="U1011" s="5"/>
      <c r="V1011" s="5"/>
      <c r="W1011" s="5"/>
      <c r="X1011" s="5"/>
      <c r="Y1011" s="5"/>
      <c r="Z1011" s="5"/>
      <c r="AA1011" s="5"/>
      <c r="AB1011" s="5"/>
    </row>
    <row r="1012" spans="8:28" ht="15.75" customHeight="1" x14ac:dyDescent="0.25">
      <c r="H1012" s="439"/>
      <c r="I1012" s="439"/>
      <c r="J1012" s="5"/>
      <c r="N1012" s="5"/>
      <c r="O1012" s="5"/>
      <c r="P1012" s="5"/>
      <c r="T1012" s="5"/>
      <c r="U1012" s="5"/>
      <c r="V1012" s="5"/>
      <c r="W1012" s="5"/>
      <c r="X1012" s="5"/>
      <c r="Y1012" s="5"/>
      <c r="Z1012" s="5"/>
      <c r="AA1012" s="5"/>
      <c r="AB1012" s="5"/>
    </row>
    <row r="1013" spans="8:28" ht="15.75" customHeight="1" x14ac:dyDescent="0.25">
      <c r="H1013" s="439"/>
      <c r="I1013" s="439"/>
      <c r="J1013" s="5"/>
      <c r="N1013" s="5"/>
      <c r="O1013" s="5"/>
      <c r="P1013" s="5"/>
      <c r="T1013" s="5"/>
      <c r="U1013" s="5"/>
      <c r="V1013" s="5"/>
      <c r="W1013" s="5"/>
      <c r="X1013" s="5"/>
      <c r="Y1013" s="5"/>
      <c r="Z1013" s="5"/>
      <c r="AA1013" s="5"/>
      <c r="AB1013" s="5"/>
    </row>
    <row r="1014" spans="8:28" ht="15.75" customHeight="1" x14ac:dyDescent="0.25">
      <c r="H1014" s="439"/>
      <c r="I1014" s="439"/>
      <c r="J1014" s="5"/>
      <c r="N1014" s="5"/>
      <c r="O1014" s="5"/>
      <c r="P1014" s="5"/>
      <c r="T1014" s="5"/>
      <c r="U1014" s="5"/>
      <c r="V1014" s="5"/>
      <c r="W1014" s="5"/>
      <c r="X1014" s="5"/>
      <c r="Y1014" s="5"/>
      <c r="Z1014" s="5"/>
      <c r="AA1014" s="5"/>
      <c r="AB1014" s="5"/>
    </row>
    <row r="1015" spans="8:28" ht="15.75" customHeight="1" x14ac:dyDescent="0.25">
      <c r="H1015" s="439"/>
      <c r="I1015" s="439"/>
      <c r="J1015" s="5"/>
      <c r="N1015" s="5"/>
      <c r="O1015" s="5"/>
      <c r="P1015" s="5"/>
      <c r="T1015" s="5"/>
      <c r="U1015" s="5"/>
      <c r="V1015" s="5"/>
      <c r="W1015" s="5"/>
      <c r="X1015" s="5"/>
      <c r="Y1015" s="5"/>
      <c r="Z1015" s="5"/>
      <c r="AA1015" s="5"/>
      <c r="AB1015" s="5"/>
    </row>
    <row r="1016" spans="8:28" ht="15.75" customHeight="1" x14ac:dyDescent="0.25">
      <c r="H1016" s="439"/>
      <c r="I1016" s="439"/>
      <c r="J1016" s="5"/>
      <c r="N1016" s="5"/>
      <c r="O1016" s="5"/>
      <c r="P1016" s="5"/>
      <c r="T1016" s="5"/>
      <c r="U1016" s="5"/>
      <c r="V1016" s="5"/>
      <c r="W1016" s="5"/>
      <c r="X1016" s="5"/>
      <c r="Y1016" s="5"/>
      <c r="Z1016" s="5"/>
      <c r="AA1016" s="5"/>
      <c r="AB1016" s="5"/>
    </row>
    <row r="1017" spans="8:28" ht="15.75" customHeight="1" x14ac:dyDescent="0.25">
      <c r="H1017" s="439"/>
      <c r="I1017" s="439"/>
      <c r="J1017" s="5"/>
      <c r="N1017" s="5"/>
      <c r="O1017" s="5"/>
      <c r="P1017" s="5"/>
      <c r="T1017" s="5"/>
      <c r="U1017" s="5"/>
      <c r="V1017" s="5"/>
      <c r="W1017" s="5"/>
      <c r="X1017" s="5"/>
      <c r="Y1017" s="5"/>
      <c r="Z1017" s="5"/>
      <c r="AA1017" s="5"/>
      <c r="AB1017" s="5"/>
    </row>
  </sheetData>
  <mergeCells count="32">
    <mergeCell ref="AA126:AA127"/>
    <mergeCell ref="AA130:AA131"/>
    <mergeCell ref="AA186:AA187"/>
    <mergeCell ref="A201:C201"/>
    <mergeCell ref="H201:J201"/>
    <mergeCell ref="A196:C196"/>
    <mergeCell ref="A197:C197"/>
    <mergeCell ref="C3:G3"/>
    <mergeCell ref="C2:G2"/>
    <mergeCell ref="N8:P8"/>
    <mergeCell ref="A2:B2"/>
    <mergeCell ref="A159:D159"/>
    <mergeCell ref="K8:M8"/>
    <mergeCell ref="E8:G8"/>
    <mergeCell ref="H8:J8"/>
    <mergeCell ref="E67:G68"/>
    <mergeCell ref="H67:J68"/>
    <mergeCell ref="A105:D105"/>
    <mergeCell ref="K7:P7"/>
    <mergeCell ref="A7:A9"/>
    <mergeCell ref="B7:B9"/>
    <mergeCell ref="C7:C9"/>
    <mergeCell ref="D7:D9"/>
    <mergeCell ref="E7:J7"/>
    <mergeCell ref="Q7:V7"/>
    <mergeCell ref="W7:Z7"/>
    <mergeCell ref="AA7:AA9"/>
    <mergeCell ref="Q8:S8"/>
    <mergeCell ref="T8:V8"/>
    <mergeCell ref="W8:W9"/>
    <mergeCell ref="X8:X9"/>
    <mergeCell ref="Y8:Z8"/>
  </mergeCells>
  <phoneticPr fontId="43" type="noConversion"/>
  <pageMargins left="0.23622047244094491" right="0.23622047244094491" top="0.74803149606299213" bottom="0.74803149606299213" header="0.31496062992125984" footer="0.31496062992125984"/>
  <pageSetup paperSize="9" scale="3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Фінансування</vt:lpstr>
      <vt:lpstr>Кошторис  витрат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User</cp:lastModifiedBy>
  <cp:lastPrinted>2023-12-07T08:18:28Z</cp:lastPrinted>
  <dcterms:created xsi:type="dcterms:W3CDTF">2020-11-14T13:09:40Z</dcterms:created>
  <dcterms:modified xsi:type="dcterms:W3CDTF">2023-12-07T08:18:39Z</dcterms:modified>
</cp:coreProperties>
</file>