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10EFBBE-6860-4ED9-AA58-80CA95D45E97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  <sheet name="Лист1" sheetId="4" r:id="rId4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69" i="2" l="1"/>
  <c r="X69" i="2" s="1"/>
  <c r="D13" i="4"/>
  <c r="C4" i="4"/>
  <c r="E4" i="4"/>
  <c r="B4" i="4"/>
  <c r="D12" i="4"/>
  <c r="E12" i="4"/>
  <c r="E13" i="4"/>
  <c r="D11" i="4"/>
  <c r="E11" i="4"/>
  <c r="D10" i="4"/>
  <c r="E10" i="4"/>
  <c r="D9" i="4"/>
  <c r="E9" i="4"/>
  <c r="E6" i="4"/>
  <c r="E7" i="4"/>
  <c r="E8" i="4"/>
  <c r="E5" i="4"/>
  <c r="D6" i="4"/>
  <c r="D7" i="4"/>
  <c r="D8" i="4"/>
  <c r="D4" i="4" s="1"/>
  <c r="D5" i="4"/>
  <c r="D61" i="3"/>
  <c r="I31" i="3"/>
  <c r="I61" i="3" s="1"/>
  <c r="I81" i="3"/>
  <c r="F81" i="3"/>
  <c r="D81" i="3"/>
  <c r="I71" i="3"/>
  <c r="F71" i="3"/>
  <c r="D71" i="3"/>
  <c r="F61" i="3"/>
  <c r="G14" i="2"/>
  <c r="G15" i="2"/>
  <c r="G16" i="2"/>
  <c r="G18" i="2"/>
  <c r="G17" i="2" s="1"/>
  <c r="E27" i="2" s="1"/>
  <c r="G27" i="2" s="1"/>
  <c r="G19" i="2"/>
  <c r="G20" i="2"/>
  <c r="G22" i="2"/>
  <c r="G23" i="2"/>
  <c r="G24" i="2"/>
  <c r="G30" i="2"/>
  <c r="G31" i="2"/>
  <c r="G32" i="2"/>
  <c r="G44" i="2"/>
  <c r="G45" i="2"/>
  <c r="G46" i="2"/>
  <c r="G40" i="2"/>
  <c r="G39" i="2" s="1"/>
  <c r="G41" i="2"/>
  <c r="G42" i="2"/>
  <c r="G36" i="2"/>
  <c r="G37" i="2"/>
  <c r="G38" i="2"/>
  <c r="G50" i="2"/>
  <c r="G51" i="2"/>
  <c r="G52" i="2"/>
  <c r="G83" i="2"/>
  <c r="G84" i="2"/>
  <c r="G85" i="2"/>
  <c r="G79" i="2"/>
  <c r="G78" i="2" s="1"/>
  <c r="G80" i="2"/>
  <c r="G81" i="2"/>
  <c r="G75" i="2"/>
  <c r="G76" i="2"/>
  <c r="G77" i="2"/>
  <c r="G63" i="2"/>
  <c r="G64" i="2"/>
  <c r="G65" i="2"/>
  <c r="W65" i="2" s="1"/>
  <c r="G66" i="2"/>
  <c r="W66" i="2" s="1"/>
  <c r="G67" i="2"/>
  <c r="G68" i="2"/>
  <c r="W68" i="2" s="1"/>
  <c r="G69" i="2"/>
  <c r="W69" i="2" s="1"/>
  <c r="G70" i="2"/>
  <c r="G71" i="2"/>
  <c r="G72" i="2"/>
  <c r="W72" i="2" s="1"/>
  <c r="G73" i="2"/>
  <c r="G59" i="2"/>
  <c r="G60" i="2"/>
  <c r="G61" i="2"/>
  <c r="G89" i="2"/>
  <c r="G90" i="2"/>
  <c r="G91" i="2"/>
  <c r="G93" i="2"/>
  <c r="G94" i="2"/>
  <c r="G95" i="2"/>
  <c r="G97" i="2"/>
  <c r="G98" i="2"/>
  <c r="G99" i="2"/>
  <c r="G111" i="2"/>
  <c r="G112" i="2"/>
  <c r="G113" i="2"/>
  <c r="G107" i="2"/>
  <c r="G108" i="2"/>
  <c r="G109" i="2"/>
  <c r="G103" i="2"/>
  <c r="G104" i="2"/>
  <c r="G105" i="2"/>
  <c r="G116" i="2"/>
  <c r="G117" i="2"/>
  <c r="G118" i="2"/>
  <c r="G119" i="2"/>
  <c r="G120" i="2"/>
  <c r="G121" i="2"/>
  <c r="G122" i="2"/>
  <c r="G123" i="2"/>
  <c r="G124" i="2"/>
  <c r="G125" i="2"/>
  <c r="G126" i="2"/>
  <c r="G129" i="2"/>
  <c r="G130" i="2"/>
  <c r="G131" i="2"/>
  <c r="G132" i="2"/>
  <c r="G133" i="2"/>
  <c r="G134" i="2"/>
  <c r="G137" i="2"/>
  <c r="G138" i="2"/>
  <c r="G139" i="2"/>
  <c r="G140" i="2"/>
  <c r="G141" i="2"/>
  <c r="G142" i="2"/>
  <c r="G145" i="2"/>
  <c r="G146" i="2"/>
  <c r="G147" i="2"/>
  <c r="G148" i="2"/>
  <c r="G149" i="2"/>
  <c r="G150" i="2"/>
  <c r="W150" i="2" s="1"/>
  <c r="G151" i="2"/>
  <c r="W151" i="2" s="1"/>
  <c r="G152" i="2"/>
  <c r="G155" i="2"/>
  <c r="G156" i="2"/>
  <c r="G159" i="2"/>
  <c r="G160" i="2"/>
  <c r="G163" i="2" s="1"/>
  <c r="G161" i="2"/>
  <c r="G162" i="2"/>
  <c r="G180" i="2"/>
  <c r="G181" i="2"/>
  <c r="G182" i="2"/>
  <c r="G183" i="2"/>
  <c r="G184" i="2"/>
  <c r="G185" i="2"/>
  <c r="G186" i="2"/>
  <c r="G187" i="2"/>
  <c r="G176" i="2"/>
  <c r="G177" i="2"/>
  <c r="G178" i="2"/>
  <c r="G171" i="2"/>
  <c r="G172" i="2"/>
  <c r="G173" i="2"/>
  <c r="G174" i="2"/>
  <c r="G166" i="2"/>
  <c r="G167" i="2"/>
  <c r="G168" i="2"/>
  <c r="G169" i="2"/>
  <c r="J171" i="2"/>
  <c r="J149" i="2"/>
  <c r="X149" i="2" s="1"/>
  <c r="W149" i="2"/>
  <c r="J150" i="2"/>
  <c r="X150" i="2"/>
  <c r="Y150" i="2" s="1"/>
  <c r="Z150" i="2" s="1"/>
  <c r="J151" i="2"/>
  <c r="X151" i="2" s="1"/>
  <c r="J65" i="2"/>
  <c r="X65" i="2" s="1"/>
  <c r="J66" i="2"/>
  <c r="X66" i="2" s="1"/>
  <c r="Y66" i="2" s="1"/>
  <c r="Z66" i="2" s="1"/>
  <c r="W67" i="2"/>
  <c r="J67" i="2"/>
  <c r="X67" i="2" s="1"/>
  <c r="J68" i="2"/>
  <c r="X68" i="2" s="1"/>
  <c r="W70" i="2"/>
  <c r="J70" i="2"/>
  <c r="X70" i="2" s="1"/>
  <c r="W71" i="2"/>
  <c r="J71" i="2"/>
  <c r="X71" i="2" s="1"/>
  <c r="J72" i="2"/>
  <c r="X72" i="2" s="1"/>
  <c r="J14" i="2"/>
  <c r="J15" i="2"/>
  <c r="J16" i="2"/>
  <c r="J18" i="2"/>
  <c r="J19" i="2"/>
  <c r="J20" i="2"/>
  <c r="J22" i="2"/>
  <c r="J23" i="2"/>
  <c r="J24" i="2"/>
  <c r="J30" i="2"/>
  <c r="J31" i="2"/>
  <c r="J32" i="2"/>
  <c r="J44" i="2"/>
  <c r="J45" i="2"/>
  <c r="J46" i="2"/>
  <c r="J40" i="2"/>
  <c r="J41" i="2"/>
  <c r="J42" i="2"/>
  <c r="J36" i="2"/>
  <c r="J37" i="2"/>
  <c r="J38" i="2"/>
  <c r="J50" i="2"/>
  <c r="J51" i="2"/>
  <c r="J52" i="2"/>
  <c r="J83" i="2"/>
  <c r="J84" i="2"/>
  <c r="J85" i="2"/>
  <c r="J79" i="2"/>
  <c r="J80" i="2"/>
  <c r="J81" i="2"/>
  <c r="J75" i="2"/>
  <c r="J76" i="2"/>
  <c r="J77" i="2"/>
  <c r="J63" i="2"/>
  <c r="J64" i="2"/>
  <c r="J73" i="2"/>
  <c r="J59" i="2"/>
  <c r="J60" i="2"/>
  <c r="J61" i="2"/>
  <c r="J89" i="2"/>
  <c r="J90" i="2"/>
  <c r="J91" i="2"/>
  <c r="J93" i="2"/>
  <c r="J94" i="2"/>
  <c r="J95" i="2"/>
  <c r="J97" i="2"/>
  <c r="J98" i="2"/>
  <c r="J99" i="2"/>
  <c r="J111" i="2"/>
  <c r="J112" i="2"/>
  <c r="J113" i="2"/>
  <c r="J107" i="2"/>
  <c r="J108" i="2"/>
  <c r="J109" i="2"/>
  <c r="J103" i="2"/>
  <c r="J104" i="2"/>
  <c r="J105" i="2"/>
  <c r="J116" i="2"/>
  <c r="J117" i="2"/>
  <c r="J118" i="2"/>
  <c r="J119" i="2"/>
  <c r="J120" i="2"/>
  <c r="J121" i="2"/>
  <c r="J122" i="2"/>
  <c r="J123" i="2"/>
  <c r="J124" i="2"/>
  <c r="J125" i="2"/>
  <c r="J126" i="2"/>
  <c r="J129" i="2"/>
  <c r="J130" i="2"/>
  <c r="J131" i="2"/>
  <c r="J132" i="2"/>
  <c r="J133" i="2"/>
  <c r="J134" i="2"/>
  <c r="J137" i="2"/>
  <c r="J138" i="2"/>
  <c r="J139" i="2"/>
  <c r="J140" i="2"/>
  <c r="J141" i="2"/>
  <c r="J142" i="2"/>
  <c r="J145" i="2"/>
  <c r="J146" i="2"/>
  <c r="J147" i="2"/>
  <c r="J148" i="2"/>
  <c r="J152" i="2"/>
  <c r="J155" i="2"/>
  <c r="J156" i="2"/>
  <c r="J159" i="2"/>
  <c r="J160" i="2"/>
  <c r="J161" i="2"/>
  <c r="J162" i="2"/>
  <c r="J180" i="2"/>
  <c r="J181" i="2"/>
  <c r="J182" i="2"/>
  <c r="J183" i="2"/>
  <c r="J184" i="2"/>
  <c r="J185" i="2"/>
  <c r="J186" i="2"/>
  <c r="J187" i="2"/>
  <c r="J176" i="2"/>
  <c r="J177" i="2"/>
  <c r="J178" i="2"/>
  <c r="J172" i="2"/>
  <c r="J173" i="2"/>
  <c r="J174" i="2"/>
  <c r="J166" i="2"/>
  <c r="J167" i="2"/>
  <c r="J168" i="2"/>
  <c r="J169" i="2"/>
  <c r="J28" i="1"/>
  <c r="V14" i="2"/>
  <c r="V15" i="2"/>
  <c r="V16" i="2"/>
  <c r="V18" i="2"/>
  <c r="V19" i="2"/>
  <c r="V20" i="2"/>
  <c r="V22" i="2"/>
  <c r="V23" i="2"/>
  <c r="V24" i="2"/>
  <c r="V30" i="2"/>
  <c r="V31" i="2"/>
  <c r="V32" i="2"/>
  <c r="V44" i="2"/>
  <c r="V45" i="2"/>
  <c r="V46" i="2"/>
  <c r="V40" i="2"/>
  <c r="V41" i="2"/>
  <c r="V42" i="2"/>
  <c r="V36" i="2"/>
  <c r="V37" i="2"/>
  <c r="V38" i="2"/>
  <c r="V54" i="2"/>
  <c r="V55" i="2"/>
  <c r="V53" i="2" s="1"/>
  <c r="V50" i="2"/>
  <c r="V51" i="2"/>
  <c r="V52" i="2"/>
  <c r="V83" i="2"/>
  <c r="V84" i="2"/>
  <c r="V85" i="2"/>
  <c r="V79" i="2"/>
  <c r="V80" i="2"/>
  <c r="V81" i="2"/>
  <c r="V75" i="2"/>
  <c r="V76" i="2"/>
  <c r="V77" i="2"/>
  <c r="V63" i="2"/>
  <c r="V64" i="2"/>
  <c r="V73" i="2"/>
  <c r="V59" i="2"/>
  <c r="V60" i="2"/>
  <c r="V61" i="2"/>
  <c r="V89" i="2"/>
  <c r="V90" i="2"/>
  <c r="V91" i="2"/>
  <c r="V93" i="2"/>
  <c r="V94" i="2"/>
  <c r="V95" i="2"/>
  <c r="V97" i="2"/>
  <c r="V98" i="2"/>
  <c r="V99" i="2"/>
  <c r="V111" i="2"/>
  <c r="V112" i="2"/>
  <c r="V113" i="2"/>
  <c r="V107" i="2"/>
  <c r="V108" i="2"/>
  <c r="V109" i="2"/>
  <c r="V103" i="2"/>
  <c r="V102" i="2" s="1"/>
  <c r="V104" i="2"/>
  <c r="V105" i="2"/>
  <c r="V116" i="2"/>
  <c r="V117" i="2"/>
  <c r="V118" i="2"/>
  <c r="V119" i="2"/>
  <c r="V120" i="2"/>
  <c r="V121" i="2"/>
  <c r="V122" i="2"/>
  <c r="V123" i="2"/>
  <c r="V124" i="2"/>
  <c r="V125" i="2"/>
  <c r="V126" i="2"/>
  <c r="V129" i="2"/>
  <c r="V130" i="2"/>
  <c r="V131" i="2"/>
  <c r="V132" i="2"/>
  <c r="V133" i="2"/>
  <c r="V134" i="2"/>
  <c r="V137" i="2"/>
  <c r="V138" i="2"/>
  <c r="V139" i="2"/>
  <c r="V140" i="2"/>
  <c r="V141" i="2"/>
  <c r="V142" i="2"/>
  <c r="V145" i="2"/>
  <c r="V146" i="2"/>
  <c r="V147" i="2"/>
  <c r="V148" i="2"/>
  <c r="V152" i="2"/>
  <c r="V155" i="2"/>
  <c r="V156" i="2"/>
  <c r="V159" i="2"/>
  <c r="V160" i="2"/>
  <c r="V161" i="2"/>
  <c r="V162" i="2"/>
  <c r="V180" i="2"/>
  <c r="V181" i="2"/>
  <c r="V182" i="2"/>
  <c r="V183" i="2"/>
  <c r="V184" i="2"/>
  <c r="V185" i="2"/>
  <c r="V186" i="2"/>
  <c r="V187" i="2"/>
  <c r="V176" i="2"/>
  <c r="V177" i="2"/>
  <c r="V178" i="2"/>
  <c r="V171" i="2"/>
  <c r="V172" i="2"/>
  <c r="V173" i="2"/>
  <c r="V174" i="2"/>
  <c r="V166" i="2"/>
  <c r="V167" i="2"/>
  <c r="V168" i="2"/>
  <c r="V169" i="2"/>
  <c r="P14" i="2"/>
  <c r="P15" i="2"/>
  <c r="P16" i="2"/>
  <c r="P18" i="2"/>
  <c r="P19" i="2"/>
  <c r="X19" i="2" s="1"/>
  <c r="P20" i="2"/>
  <c r="P22" i="2"/>
  <c r="P23" i="2"/>
  <c r="P24" i="2"/>
  <c r="P30" i="2"/>
  <c r="P31" i="2"/>
  <c r="P32" i="2"/>
  <c r="X32" i="2" s="1"/>
  <c r="P44" i="2"/>
  <c r="P45" i="2"/>
  <c r="P46" i="2"/>
  <c r="P40" i="2"/>
  <c r="P41" i="2"/>
  <c r="P42" i="2"/>
  <c r="P36" i="2"/>
  <c r="P37" i="2"/>
  <c r="X37" i="2" s="1"/>
  <c r="P38" i="2"/>
  <c r="P54" i="2"/>
  <c r="P55" i="2"/>
  <c r="P53" i="2" s="1"/>
  <c r="P50" i="2"/>
  <c r="P51" i="2"/>
  <c r="P52" i="2"/>
  <c r="P83" i="2"/>
  <c r="P84" i="2"/>
  <c r="P85" i="2"/>
  <c r="P79" i="2"/>
  <c r="P80" i="2"/>
  <c r="P81" i="2"/>
  <c r="P75" i="2"/>
  <c r="P76" i="2"/>
  <c r="P77" i="2"/>
  <c r="P63" i="2"/>
  <c r="P64" i="2"/>
  <c r="P73" i="2"/>
  <c r="X73" i="2" s="1"/>
  <c r="P59" i="2"/>
  <c r="P60" i="2"/>
  <c r="P61" i="2"/>
  <c r="P89" i="2"/>
  <c r="P90" i="2"/>
  <c r="P91" i="2"/>
  <c r="P93" i="2"/>
  <c r="P94" i="2"/>
  <c r="X94" i="2" s="1"/>
  <c r="P95" i="2"/>
  <c r="P97" i="2"/>
  <c r="P98" i="2"/>
  <c r="P99" i="2"/>
  <c r="X99" i="2" s="1"/>
  <c r="P111" i="2"/>
  <c r="P112" i="2"/>
  <c r="P113" i="2"/>
  <c r="P107" i="2"/>
  <c r="X107" i="2" s="1"/>
  <c r="P108" i="2"/>
  <c r="P109" i="2"/>
  <c r="P103" i="2"/>
  <c r="P104" i="2"/>
  <c r="P105" i="2"/>
  <c r="P116" i="2"/>
  <c r="P117" i="2"/>
  <c r="P118" i="2"/>
  <c r="P119" i="2"/>
  <c r="P120" i="2"/>
  <c r="P121" i="2"/>
  <c r="P122" i="2"/>
  <c r="P123" i="2"/>
  <c r="P124" i="2"/>
  <c r="P125" i="2"/>
  <c r="P126" i="2"/>
  <c r="P129" i="2"/>
  <c r="P130" i="2"/>
  <c r="P131" i="2"/>
  <c r="P132" i="2"/>
  <c r="X132" i="2" s="1"/>
  <c r="P133" i="2"/>
  <c r="P134" i="2"/>
  <c r="P137" i="2"/>
  <c r="P138" i="2"/>
  <c r="X138" i="2" s="1"/>
  <c r="P139" i="2"/>
  <c r="P140" i="2"/>
  <c r="P141" i="2"/>
  <c r="P142" i="2"/>
  <c r="X142" i="2" s="1"/>
  <c r="P145" i="2"/>
  <c r="P146" i="2"/>
  <c r="P147" i="2"/>
  <c r="P148" i="2"/>
  <c r="P152" i="2"/>
  <c r="P155" i="2"/>
  <c r="P156" i="2"/>
  <c r="P159" i="2"/>
  <c r="X159" i="2" s="1"/>
  <c r="P160" i="2"/>
  <c r="P161" i="2"/>
  <c r="P162" i="2"/>
  <c r="P180" i="2"/>
  <c r="P181" i="2"/>
  <c r="P182" i="2"/>
  <c r="P183" i="2"/>
  <c r="P184" i="2"/>
  <c r="P185" i="2"/>
  <c r="P186" i="2"/>
  <c r="P187" i="2"/>
  <c r="P166" i="2"/>
  <c r="P167" i="2"/>
  <c r="P168" i="2"/>
  <c r="P169" i="2"/>
  <c r="P176" i="2"/>
  <c r="P177" i="2"/>
  <c r="X177" i="2" s="1"/>
  <c r="P178" i="2"/>
  <c r="P171" i="2"/>
  <c r="P172" i="2"/>
  <c r="P173" i="2"/>
  <c r="X173" i="2" s="1"/>
  <c r="P174" i="2"/>
  <c r="J27" i="1"/>
  <c r="S14" i="2"/>
  <c r="S15" i="2"/>
  <c r="S16" i="2"/>
  <c r="S18" i="2"/>
  <c r="S19" i="2"/>
  <c r="S20" i="2"/>
  <c r="S22" i="2"/>
  <c r="S23" i="2"/>
  <c r="S24" i="2"/>
  <c r="S30" i="2"/>
  <c r="S31" i="2"/>
  <c r="S32" i="2"/>
  <c r="S44" i="2"/>
  <c r="S45" i="2"/>
  <c r="S46" i="2"/>
  <c r="S40" i="2"/>
  <c r="S41" i="2"/>
  <c r="S42" i="2"/>
  <c r="S36" i="2"/>
  <c r="S37" i="2"/>
  <c r="S38" i="2"/>
  <c r="S54" i="2"/>
  <c r="S55" i="2"/>
  <c r="S50" i="2"/>
  <c r="S51" i="2"/>
  <c r="S52" i="2"/>
  <c r="S83" i="2"/>
  <c r="S84" i="2"/>
  <c r="S85" i="2"/>
  <c r="S79" i="2"/>
  <c r="S80" i="2"/>
  <c r="S81" i="2"/>
  <c r="S75" i="2"/>
  <c r="S76" i="2"/>
  <c r="S77" i="2"/>
  <c r="S63" i="2"/>
  <c r="S64" i="2"/>
  <c r="S73" i="2"/>
  <c r="S59" i="2"/>
  <c r="S60" i="2"/>
  <c r="S61" i="2"/>
  <c r="S89" i="2"/>
  <c r="S90" i="2"/>
  <c r="S91" i="2"/>
  <c r="S93" i="2"/>
  <c r="S94" i="2"/>
  <c r="S95" i="2"/>
  <c r="S97" i="2"/>
  <c r="S98" i="2"/>
  <c r="S99" i="2"/>
  <c r="S111" i="2"/>
  <c r="S112" i="2"/>
  <c r="S113" i="2"/>
  <c r="S107" i="2"/>
  <c r="S108" i="2"/>
  <c r="S109" i="2"/>
  <c r="S103" i="2"/>
  <c r="S104" i="2"/>
  <c r="S105" i="2"/>
  <c r="S116" i="2"/>
  <c r="S117" i="2"/>
  <c r="S118" i="2"/>
  <c r="S119" i="2"/>
  <c r="S120" i="2"/>
  <c r="S121" i="2"/>
  <c r="S122" i="2"/>
  <c r="S123" i="2"/>
  <c r="S124" i="2"/>
  <c r="S125" i="2"/>
  <c r="S126" i="2"/>
  <c r="S129" i="2"/>
  <c r="S130" i="2"/>
  <c r="S131" i="2"/>
  <c r="S132" i="2"/>
  <c r="S133" i="2"/>
  <c r="S134" i="2"/>
  <c r="S137" i="2"/>
  <c r="S138" i="2"/>
  <c r="S139" i="2"/>
  <c r="S140" i="2"/>
  <c r="S141" i="2"/>
  <c r="S142" i="2"/>
  <c r="S145" i="2"/>
  <c r="S146" i="2"/>
  <c r="S147" i="2"/>
  <c r="S148" i="2"/>
  <c r="S152" i="2"/>
  <c r="S155" i="2"/>
  <c r="S156" i="2"/>
  <c r="S159" i="2"/>
  <c r="S160" i="2"/>
  <c r="S161" i="2"/>
  <c r="S162" i="2"/>
  <c r="S180" i="2"/>
  <c r="S181" i="2"/>
  <c r="S182" i="2"/>
  <c r="S183" i="2"/>
  <c r="S184" i="2"/>
  <c r="S185" i="2"/>
  <c r="S186" i="2"/>
  <c r="S187" i="2"/>
  <c r="S176" i="2"/>
  <c r="S177" i="2"/>
  <c r="S178" i="2"/>
  <c r="S171" i="2"/>
  <c r="S172" i="2"/>
  <c r="S173" i="2"/>
  <c r="S174" i="2"/>
  <c r="S166" i="2"/>
  <c r="S167" i="2"/>
  <c r="S168" i="2"/>
  <c r="S169" i="2"/>
  <c r="M14" i="2"/>
  <c r="M15" i="2"/>
  <c r="M16" i="2"/>
  <c r="W16" i="2" s="1"/>
  <c r="M18" i="2"/>
  <c r="M19" i="2"/>
  <c r="M20" i="2"/>
  <c r="M22" i="2"/>
  <c r="M23" i="2"/>
  <c r="M24" i="2"/>
  <c r="M30" i="2"/>
  <c r="M31" i="2"/>
  <c r="W31" i="2" s="1"/>
  <c r="M32" i="2"/>
  <c r="M44" i="2"/>
  <c r="M45" i="2"/>
  <c r="M46" i="2"/>
  <c r="M40" i="2"/>
  <c r="M41" i="2"/>
  <c r="M42" i="2"/>
  <c r="M36" i="2"/>
  <c r="M37" i="2"/>
  <c r="M38" i="2"/>
  <c r="M54" i="2"/>
  <c r="M55" i="2"/>
  <c r="W55" i="2" s="1"/>
  <c r="M50" i="2"/>
  <c r="M51" i="2"/>
  <c r="M52" i="2"/>
  <c r="M83" i="2"/>
  <c r="M84" i="2"/>
  <c r="M85" i="2"/>
  <c r="M79" i="2"/>
  <c r="M80" i="2"/>
  <c r="M81" i="2"/>
  <c r="M75" i="2"/>
  <c r="M76" i="2"/>
  <c r="M77" i="2"/>
  <c r="M63" i="2"/>
  <c r="M64" i="2"/>
  <c r="M73" i="2"/>
  <c r="M59" i="2"/>
  <c r="M60" i="2"/>
  <c r="M61" i="2"/>
  <c r="M89" i="2"/>
  <c r="M90" i="2"/>
  <c r="M91" i="2"/>
  <c r="M93" i="2"/>
  <c r="M94" i="2"/>
  <c r="M95" i="2"/>
  <c r="W95" i="2" s="1"/>
  <c r="M97" i="2"/>
  <c r="M98" i="2"/>
  <c r="M99" i="2"/>
  <c r="M111" i="2"/>
  <c r="M112" i="2"/>
  <c r="M113" i="2"/>
  <c r="M107" i="2"/>
  <c r="M108" i="2"/>
  <c r="M109" i="2"/>
  <c r="M103" i="2"/>
  <c r="M104" i="2"/>
  <c r="M105" i="2"/>
  <c r="M116" i="2"/>
  <c r="W116" i="2" s="1"/>
  <c r="M117" i="2"/>
  <c r="M118" i="2"/>
  <c r="M119" i="2"/>
  <c r="M120" i="2"/>
  <c r="M121" i="2"/>
  <c r="M122" i="2"/>
  <c r="M123" i="2"/>
  <c r="M124" i="2"/>
  <c r="M125" i="2"/>
  <c r="M126" i="2"/>
  <c r="M129" i="2"/>
  <c r="M130" i="2"/>
  <c r="M131" i="2"/>
  <c r="M132" i="2"/>
  <c r="M133" i="2"/>
  <c r="M134" i="2"/>
  <c r="M137" i="2"/>
  <c r="M138" i="2"/>
  <c r="M139" i="2"/>
  <c r="M140" i="2"/>
  <c r="M141" i="2"/>
  <c r="M142" i="2"/>
  <c r="M145" i="2"/>
  <c r="M146" i="2"/>
  <c r="M147" i="2"/>
  <c r="M148" i="2"/>
  <c r="M152" i="2"/>
  <c r="M155" i="2"/>
  <c r="M156" i="2"/>
  <c r="M159" i="2"/>
  <c r="M160" i="2"/>
  <c r="M161" i="2"/>
  <c r="M162" i="2"/>
  <c r="M180" i="2"/>
  <c r="M181" i="2"/>
  <c r="M182" i="2"/>
  <c r="M183" i="2"/>
  <c r="M184" i="2"/>
  <c r="M185" i="2"/>
  <c r="M186" i="2"/>
  <c r="M187" i="2"/>
  <c r="M166" i="2"/>
  <c r="M167" i="2"/>
  <c r="M168" i="2"/>
  <c r="M169" i="2"/>
  <c r="M176" i="2"/>
  <c r="M177" i="2"/>
  <c r="M178" i="2"/>
  <c r="W178" i="2" s="1"/>
  <c r="M171" i="2"/>
  <c r="M172" i="2"/>
  <c r="M173" i="2"/>
  <c r="M174" i="2"/>
  <c r="T179" i="2"/>
  <c r="T175" i="2"/>
  <c r="T170" i="2"/>
  <c r="T165" i="2"/>
  <c r="Q179" i="2"/>
  <c r="Q175" i="2"/>
  <c r="Q170" i="2"/>
  <c r="Q165" i="2"/>
  <c r="N179" i="2"/>
  <c r="N175" i="2"/>
  <c r="N170" i="2"/>
  <c r="N165" i="2"/>
  <c r="K179" i="2"/>
  <c r="K175" i="2"/>
  <c r="K170" i="2"/>
  <c r="K165" i="2"/>
  <c r="H179" i="2"/>
  <c r="H175" i="2"/>
  <c r="H170" i="2"/>
  <c r="H165" i="2"/>
  <c r="E179" i="2"/>
  <c r="E175" i="2"/>
  <c r="E170" i="2"/>
  <c r="E165" i="2"/>
  <c r="T163" i="2"/>
  <c r="Q163" i="2"/>
  <c r="N163" i="2"/>
  <c r="K163" i="2"/>
  <c r="H163" i="2"/>
  <c r="E163" i="2"/>
  <c r="T157" i="2"/>
  <c r="Q157" i="2"/>
  <c r="N157" i="2"/>
  <c r="K157" i="2"/>
  <c r="H157" i="2"/>
  <c r="E157" i="2"/>
  <c r="T153" i="2"/>
  <c r="Q153" i="2"/>
  <c r="N153" i="2"/>
  <c r="K153" i="2"/>
  <c r="H153" i="2"/>
  <c r="E153" i="2"/>
  <c r="T143" i="2"/>
  <c r="Q143" i="2"/>
  <c r="N143" i="2"/>
  <c r="K143" i="2"/>
  <c r="H143" i="2"/>
  <c r="E143" i="2"/>
  <c r="T135" i="2"/>
  <c r="Q135" i="2"/>
  <c r="N135" i="2"/>
  <c r="K135" i="2"/>
  <c r="H135" i="2"/>
  <c r="E135" i="2"/>
  <c r="T127" i="2"/>
  <c r="Q127" i="2"/>
  <c r="N127" i="2"/>
  <c r="K127" i="2"/>
  <c r="H127" i="2"/>
  <c r="E127" i="2"/>
  <c r="T110" i="2"/>
  <c r="T106" i="2"/>
  <c r="T102" i="2"/>
  <c r="Q110" i="2"/>
  <c r="Q106" i="2"/>
  <c r="Q102" i="2"/>
  <c r="N110" i="2"/>
  <c r="N106" i="2"/>
  <c r="N102" i="2"/>
  <c r="K110" i="2"/>
  <c r="K106" i="2"/>
  <c r="K102" i="2"/>
  <c r="H110" i="2"/>
  <c r="H106" i="2"/>
  <c r="H102" i="2"/>
  <c r="E110" i="2"/>
  <c r="E106" i="2"/>
  <c r="E102" i="2"/>
  <c r="T96" i="2"/>
  <c r="Q96" i="2"/>
  <c r="N96" i="2"/>
  <c r="K96" i="2"/>
  <c r="H96" i="2"/>
  <c r="E96" i="2"/>
  <c r="T92" i="2"/>
  <c r="Q92" i="2"/>
  <c r="N92" i="2"/>
  <c r="K92" i="2"/>
  <c r="H92" i="2"/>
  <c r="E92" i="2"/>
  <c r="T88" i="2"/>
  <c r="Q88" i="2"/>
  <c r="N88" i="2"/>
  <c r="K88" i="2"/>
  <c r="H88" i="2"/>
  <c r="E88" i="2"/>
  <c r="T82" i="2"/>
  <c r="T78" i="2"/>
  <c r="T74" i="2"/>
  <c r="T62" i="2"/>
  <c r="T58" i="2"/>
  <c r="Q82" i="2"/>
  <c r="Q78" i="2"/>
  <c r="Q74" i="2"/>
  <c r="Q62" i="2"/>
  <c r="Q58" i="2"/>
  <c r="N82" i="2"/>
  <c r="N78" i="2"/>
  <c r="N74" i="2"/>
  <c r="N62" i="2"/>
  <c r="N58" i="2"/>
  <c r="K82" i="2"/>
  <c r="K78" i="2"/>
  <c r="K74" i="2"/>
  <c r="K62" i="2"/>
  <c r="K58" i="2"/>
  <c r="H82" i="2"/>
  <c r="H78" i="2"/>
  <c r="H74" i="2"/>
  <c r="H62" i="2"/>
  <c r="H58" i="2"/>
  <c r="E82" i="2"/>
  <c r="E78" i="2"/>
  <c r="E74" i="2"/>
  <c r="E62" i="2"/>
  <c r="E58" i="2"/>
  <c r="T53" i="2"/>
  <c r="T49" i="2"/>
  <c r="Q53" i="2"/>
  <c r="Q49" i="2"/>
  <c r="N53" i="2"/>
  <c r="N49" i="2"/>
  <c r="K53" i="2"/>
  <c r="K49" i="2"/>
  <c r="H49" i="2"/>
  <c r="H56" i="2" s="1"/>
  <c r="E49" i="2"/>
  <c r="E56" i="2" s="1"/>
  <c r="T43" i="2"/>
  <c r="T39" i="2"/>
  <c r="T35" i="2"/>
  <c r="Q43" i="2"/>
  <c r="Q39" i="2"/>
  <c r="Q35" i="2"/>
  <c r="N43" i="2"/>
  <c r="N39" i="2"/>
  <c r="N35" i="2"/>
  <c r="K43" i="2"/>
  <c r="K39" i="2"/>
  <c r="K35" i="2"/>
  <c r="H43" i="2"/>
  <c r="H39" i="2"/>
  <c r="H35" i="2"/>
  <c r="E43" i="2"/>
  <c r="E39" i="2"/>
  <c r="E35" i="2"/>
  <c r="T29" i="2"/>
  <c r="Q29" i="2"/>
  <c r="N29" i="2"/>
  <c r="K29" i="2"/>
  <c r="H29" i="2"/>
  <c r="E29" i="2"/>
  <c r="T21" i="2"/>
  <c r="Q21" i="2"/>
  <c r="N21" i="2"/>
  <c r="K21" i="2"/>
  <c r="H21" i="2"/>
  <c r="E21" i="2"/>
  <c r="T17" i="2"/>
  <c r="Q17" i="2"/>
  <c r="N17" i="2"/>
  <c r="K17" i="2"/>
  <c r="H17" i="2"/>
  <c r="E17" i="2"/>
  <c r="T13" i="2"/>
  <c r="Q13" i="2"/>
  <c r="N13" i="2"/>
  <c r="K13" i="2"/>
  <c r="H13" i="2"/>
  <c r="E13" i="2"/>
  <c r="A5" i="2"/>
  <c r="A4" i="2"/>
  <c r="A3" i="2"/>
  <c r="A2" i="2"/>
  <c r="J29" i="1"/>
  <c r="N29" i="1" s="1"/>
  <c r="K29" i="1" s="1"/>
  <c r="H30" i="1"/>
  <c r="G30" i="1"/>
  <c r="F30" i="1"/>
  <c r="E30" i="1"/>
  <c r="D30" i="1"/>
  <c r="P49" i="2" l="1"/>
  <c r="X109" i="2"/>
  <c r="G110" i="2"/>
  <c r="S106" i="2"/>
  <c r="W174" i="2"/>
  <c r="W169" i="2"/>
  <c r="W162" i="2"/>
  <c r="W156" i="2"/>
  <c r="M49" i="2"/>
  <c r="M39" i="2"/>
  <c r="Q56" i="2"/>
  <c r="M110" i="2"/>
  <c r="W112" i="2"/>
  <c r="W60" i="2"/>
  <c r="G102" i="2"/>
  <c r="W61" i="2"/>
  <c r="W75" i="2"/>
  <c r="M175" i="2"/>
  <c r="M58" i="2"/>
  <c r="W105" i="2"/>
  <c r="X182" i="2"/>
  <c r="X161" i="2"/>
  <c r="X130" i="2"/>
  <c r="X120" i="2"/>
  <c r="G175" i="2"/>
  <c r="W176" i="2"/>
  <c r="W184" i="2"/>
  <c r="W180" i="2"/>
  <c r="W138" i="2"/>
  <c r="W122" i="2"/>
  <c r="M102" i="2"/>
  <c r="W107" i="2"/>
  <c r="Y107" i="2" s="1"/>
  <c r="X112" i="2"/>
  <c r="X97" i="2"/>
  <c r="X91" i="2"/>
  <c r="X63" i="2"/>
  <c r="X81" i="2"/>
  <c r="X84" i="2"/>
  <c r="P56" i="2"/>
  <c r="Y71" i="2"/>
  <c r="Z71" i="2" s="1"/>
  <c r="Q47" i="2"/>
  <c r="Q114" i="2"/>
  <c r="P135" i="2"/>
  <c r="W103" i="2"/>
  <c r="W54" i="2"/>
  <c r="W53" i="2" s="1"/>
  <c r="W42" i="2"/>
  <c r="W20" i="2"/>
  <c r="P58" i="2"/>
  <c r="P17" i="2"/>
  <c r="N27" i="2" s="1"/>
  <c r="P27" i="2" s="1"/>
  <c r="X134" i="2"/>
  <c r="J49" i="2"/>
  <c r="J56" i="2" s="1"/>
  <c r="W124" i="2"/>
  <c r="W120" i="2"/>
  <c r="M157" i="2"/>
  <c r="W119" i="2"/>
  <c r="M127" i="2"/>
  <c r="W97" i="2"/>
  <c r="W91" i="2"/>
  <c r="M74" i="2"/>
  <c r="W85" i="2"/>
  <c r="X167" i="2"/>
  <c r="X113" i="2"/>
  <c r="P88" i="2"/>
  <c r="X36" i="2"/>
  <c r="X46" i="2"/>
  <c r="V110" i="2"/>
  <c r="X95" i="2"/>
  <c r="Y95" i="2" s="1"/>
  <c r="V74" i="2"/>
  <c r="X169" i="2"/>
  <c r="X174" i="2"/>
  <c r="Y174" i="2" s="1"/>
  <c r="X145" i="2"/>
  <c r="X119" i="2"/>
  <c r="Y119" i="2" s="1"/>
  <c r="W187" i="2"/>
  <c r="N188" i="2"/>
  <c r="W159" i="2"/>
  <c r="Y159" i="2" s="1"/>
  <c r="W81" i="2"/>
  <c r="Y81" i="2" s="1"/>
  <c r="S157" i="2"/>
  <c r="S96" i="2"/>
  <c r="S49" i="2"/>
  <c r="S13" i="2"/>
  <c r="Q26" i="2" s="1"/>
  <c r="X166" i="2"/>
  <c r="X139" i="2"/>
  <c r="X133" i="2"/>
  <c r="X93" i="2"/>
  <c r="X92" i="2" s="1"/>
  <c r="X51" i="2"/>
  <c r="P39" i="2"/>
  <c r="V106" i="2"/>
  <c r="X54" i="2"/>
  <c r="Y54" i="2" s="1"/>
  <c r="W89" i="2"/>
  <c r="W73" i="2"/>
  <c r="Y69" i="2"/>
  <c r="Z69" i="2" s="1"/>
  <c r="Y65" i="2"/>
  <c r="Z65" i="2" s="1"/>
  <c r="W76" i="2"/>
  <c r="W52" i="2"/>
  <c r="K114" i="2"/>
  <c r="M88" i="2"/>
  <c r="P106" i="2"/>
  <c r="W125" i="2"/>
  <c r="M43" i="2"/>
  <c r="X55" i="2"/>
  <c r="Y55" i="2" s="1"/>
  <c r="X45" i="2"/>
  <c r="V157" i="2"/>
  <c r="V29" i="2"/>
  <c r="X24" i="2"/>
  <c r="J13" i="2"/>
  <c r="H26" i="2" s="1"/>
  <c r="G62" i="2"/>
  <c r="W46" i="2"/>
  <c r="Y46" i="2" s="1"/>
  <c r="W22" i="2"/>
  <c r="W183" i="2"/>
  <c r="W141" i="2"/>
  <c r="W51" i="2"/>
  <c r="Y51" i="2" s="1"/>
  <c r="X123" i="2"/>
  <c r="Y73" i="2"/>
  <c r="Z73" i="2" s="1"/>
  <c r="J88" i="2"/>
  <c r="E47" i="2"/>
  <c r="N56" i="2"/>
  <c r="E114" i="2"/>
  <c r="Q188" i="2"/>
  <c r="P35" i="2"/>
  <c r="W172" i="2"/>
  <c r="W177" i="2"/>
  <c r="Y177" i="2" s="1"/>
  <c r="W168" i="2"/>
  <c r="W186" i="2"/>
  <c r="W155" i="2"/>
  <c r="W146" i="2"/>
  <c r="W134" i="2"/>
  <c r="W130" i="2"/>
  <c r="Y130" i="2" s="1"/>
  <c r="W121" i="2"/>
  <c r="W109" i="2"/>
  <c r="Y109" i="2" s="1"/>
  <c r="W94" i="2"/>
  <c r="Y94" i="2" s="1"/>
  <c r="W64" i="2"/>
  <c r="W50" i="2"/>
  <c r="W40" i="2"/>
  <c r="W44" i="2"/>
  <c r="W43" i="2" s="1"/>
  <c r="W24" i="2"/>
  <c r="W19" i="2"/>
  <c r="Y19" i="2" s="1"/>
  <c r="S110" i="2"/>
  <c r="W90" i="2"/>
  <c r="W83" i="2"/>
  <c r="W82" i="2" s="1"/>
  <c r="X171" i="2"/>
  <c r="X155" i="2"/>
  <c r="X126" i="2"/>
  <c r="X122" i="2"/>
  <c r="X105" i="2"/>
  <c r="X79" i="2"/>
  <c r="X30" i="2"/>
  <c r="V165" i="2"/>
  <c r="V13" i="2"/>
  <c r="T26" i="2" s="1"/>
  <c r="X172" i="2"/>
  <c r="X183" i="2"/>
  <c r="X156" i="2"/>
  <c r="Y156" i="2" s="1"/>
  <c r="X131" i="2"/>
  <c r="J96" i="2"/>
  <c r="G157" i="2"/>
  <c r="G153" i="2"/>
  <c r="G135" i="2"/>
  <c r="W123" i="2"/>
  <c r="G49" i="2"/>
  <c r="G56" i="2" s="1"/>
  <c r="K47" i="2"/>
  <c r="M53" i="2"/>
  <c r="M56" i="2" s="1"/>
  <c r="W147" i="2"/>
  <c r="W137" i="2"/>
  <c r="W38" i="2"/>
  <c r="S35" i="2"/>
  <c r="X129" i="2"/>
  <c r="X80" i="2"/>
  <c r="V88" i="2"/>
  <c r="E86" i="2"/>
  <c r="Q86" i="2"/>
  <c r="M106" i="2"/>
  <c r="P165" i="2"/>
  <c r="W185" i="2"/>
  <c r="W181" i="2"/>
  <c r="W160" i="2"/>
  <c r="W152" i="2"/>
  <c r="W129" i="2"/>
  <c r="W117" i="2"/>
  <c r="W79" i="2"/>
  <c r="W36" i="2"/>
  <c r="S43" i="2"/>
  <c r="X184" i="2"/>
  <c r="X180" i="2"/>
  <c r="X160" i="2"/>
  <c r="X152" i="2"/>
  <c r="X140" i="2"/>
  <c r="X104" i="2"/>
  <c r="X108" i="2"/>
  <c r="X106" i="2" s="1"/>
  <c r="P82" i="2"/>
  <c r="X15" i="2"/>
  <c r="V170" i="2"/>
  <c r="V175" i="2"/>
  <c r="J153" i="2"/>
  <c r="X22" i="2"/>
  <c r="X23" i="2"/>
  <c r="T114" i="2"/>
  <c r="P127" i="2"/>
  <c r="W145" i="2"/>
  <c r="W77" i="2"/>
  <c r="W182" i="2"/>
  <c r="Y182" i="2" s="1"/>
  <c r="S102" i="2"/>
  <c r="X185" i="2"/>
  <c r="Y185" i="2" s="1"/>
  <c r="P21" i="2"/>
  <c r="N28" i="2" s="1"/>
  <c r="P28" i="2" s="1"/>
  <c r="V78" i="2"/>
  <c r="X178" i="2"/>
  <c r="Y178" i="2" s="1"/>
  <c r="J157" i="2"/>
  <c r="X61" i="2"/>
  <c r="Y61" i="2" s="1"/>
  <c r="W142" i="2"/>
  <c r="Y142" i="2" s="1"/>
  <c r="W45" i="2"/>
  <c r="Y45" i="2" s="1"/>
  <c r="K56" i="2"/>
  <c r="N114" i="2"/>
  <c r="M35" i="2"/>
  <c r="W111" i="2"/>
  <c r="M92" i="2"/>
  <c r="W32" i="2"/>
  <c r="Y32" i="2" s="1"/>
  <c r="S135" i="2"/>
  <c r="S74" i="2"/>
  <c r="S29" i="2"/>
  <c r="X124" i="2"/>
  <c r="X50" i="2"/>
  <c r="J78" i="2"/>
  <c r="Y149" i="2"/>
  <c r="Z149" i="2" s="1"/>
  <c r="Y169" i="2"/>
  <c r="H47" i="2"/>
  <c r="N86" i="2"/>
  <c r="H188" i="2"/>
  <c r="P92" i="2"/>
  <c r="M170" i="2"/>
  <c r="M82" i="2"/>
  <c r="W139" i="2"/>
  <c r="S39" i="2"/>
  <c r="S47" i="2" s="1"/>
  <c r="V43" i="2"/>
  <c r="V17" i="2"/>
  <c r="T27" i="2" s="1"/>
  <c r="V27" i="2" s="1"/>
  <c r="J106" i="2"/>
  <c r="Y72" i="2"/>
  <c r="Z72" i="2" s="1"/>
  <c r="W99" i="2"/>
  <c r="Y99" i="2" s="1"/>
  <c r="W84" i="2"/>
  <c r="P43" i="2"/>
  <c r="M135" i="2"/>
  <c r="S58" i="2"/>
  <c r="S21" i="2"/>
  <c r="Q28" i="2" s="1"/>
  <c r="S28" i="2" s="1"/>
  <c r="Y138" i="2"/>
  <c r="X116" i="2"/>
  <c r="Y116" i="2" s="1"/>
  <c r="P13" i="2"/>
  <c r="N26" i="2" s="1"/>
  <c r="P26" i="2" s="1"/>
  <c r="V82" i="2"/>
  <c r="X187" i="2"/>
  <c r="Y187" i="2" s="1"/>
  <c r="X137" i="2"/>
  <c r="Y137" i="2" s="1"/>
  <c r="J92" i="2"/>
  <c r="J43" i="2"/>
  <c r="P29" i="2"/>
  <c r="M143" i="2"/>
  <c r="W132" i="2"/>
  <c r="Y132" i="2" s="1"/>
  <c r="S163" i="2"/>
  <c r="S127" i="2"/>
  <c r="P179" i="2"/>
  <c r="X76" i="2"/>
  <c r="Y76" i="2" s="1"/>
  <c r="X41" i="2"/>
  <c r="V135" i="2"/>
  <c r="W126" i="2"/>
  <c r="Y126" i="2" s="1"/>
  <c r="W118" i="2"/>
  <c r="M78" i="2"/>
  <c r="P170" i="2"/>
  <c r="P62" i="2"/>
  <c r="W166" i="2"/>
  <c r="Y166" i="2" s="1"/>
  <c r="Z166" i="2" s="1"/>
  <c r="W113" i="2"/>
  <c r="S170" i="2"/>
  <c r="S92" i="2"/>
  <c r="X121" i="2"/>
  <c r="P74" i="2"/>
  <c r="V143" i="2"/>
  <c r="V39" i="2"/>
  <c r="J170" i="2"/>
  <c r="J127" i="2"/>
  <c r="G58" i="2"/>
  <c r="H86" i="2"/>
  <c r="P157" i="2"/>
  <c r="P78" i="2"/>
  <c r="M96" i="2"/>
  <c r="W80" i="2"/>
  <c r="S153" i="2"/>
  <c r="S62" i="2"/>
  <c r="P175" i="2"/>
  <c r="X186" i="2"/>
  <c r="Y186" i="2" s="1"/>
  <c r="X147" i="2"/>
  <c r="Y147" i="2" s="1"/>
  <c r="Z147" i="2" s="1"/>
  <c r="V96" i="2"/>
  <c r="V58" i="2"/>
  <c r="J163" i="2"/>
  <c r="J135" i="2"/>
  <c r="W23" i="2"/>
  <c r="T56" i="2"/>
  <c r="H114" i="2"/>
  <c r="J26" i="2"/>
  <c r="I29" i="1"/>
  <c r="T188" i="2"/>
  <c r="T86" i="2"/>
  <c r="E188" i="2"/>
  <c r="T47" i="2"/>
  <c r="N47" i="2"/>
  <c r="K86" i="2"/>
  <c r="V127" i="2"/>
  <c r="M165" i="2"/>
  <c r="M62" i="2"/>
  <c r="P143" i="2"/>
  <c r="W98" i="2"/>
  <c r="W74" i="2"/>
  <c r="S88" i="2"/>
  <c r="S78" i="2"/>
  <c r="X146" i="2"/>
  <c r="X60" i="2"/>
  <c r="X20" i="2"/>
  <c r="X125" i="2"/>
  <c r="X117" i="2"/>
  <c r="Y117" i="2" s="1"/>
  <c r="X40" i="2"/>
  <c r="J39" i="2"/>
  <c r="X16" i="2"/>
  <c r="Y16" i="2" s="1"/>
  <c r="W167" i="2"/>
  <c r="G165" i="2"/>
  <c r="W108" i="2"/>
  <c r="G82" i="2"/>
  <c r="W37" i="2"/>
  <c r="J74" i="2"/>
  <c r="X75" i="2"/>
  <c r="X18" i="2"/>
  <c r="J17" i="2"/>
  <c r="H27" i="2" s="1"/>
  <c r="J27" i="2" s="1"/>
  <c r="X27" i="2" s="1"/>
  <c r="K188" i="2"/>
  <c r="M29" i="2"/>
  <c r="W18" i="2"/>
  <c r="M17" i="2"/>
  <c r="K27" i="2" s="1"/>
  <c r="M27" i="2" s="1"/>
  <c r="S53" i="2"/>
  <c r="S56" i="2" s="1"/>
  <c r="S17" i="2"/>
  <c r="Q27" i="2" s="1"/>
  <c r="S27" i="2" s="1"/>
  <c r="P163" i="2"/>
  <c r="X162" i="2"/>
  <c r="Y162" i="2" s="1"/>
  <c r="X118" i="2"/>
  <c r="Y118" i="2" s="1"/>
  <c r="V163" i="2"/>
  <c r="V153" i="2"/>
  <c r="V35" i="2"/>
  <c r="V21" i="2"/>
  <c r="T28" i="2" s="1"/>
  <c r="V28" i="2" s="1"/>
  <c r="J143" i="2"/>
  <c r="X59" i="2"/>
  <c r="J58" i="2"/>
  <c r="G127" i="2"/>
  <c r="G96" i="2"/>
  <c r="Y68" i="2"/>
  <c r="Z68" i="2" s="1"/>
  <c r="G74" i="2"/>
  <c r="W133" i="2"/>
  <c r="Y133" i="2" s="1"/>
  <c r="M163" i="2"/>
  <c r="P102" i="2"/>
  <c r="W148" i="2"/>
  <c r="W63" i="2"/>
  <c r="S179" i="2"/>
  <c r="S143" i="2"/>
  <c r="S82" i="2"/>
  <c r="X44" i="2"/>
  <c r="V179" i="2"/>
  <c r="X168" i="2"/>
  <c r="X176" i="2"/>
  <c r="J175" i="2"/>
  <c r="X141" i="2"/>
  <c r="X111" i="2"/>
  <c r="J110" i="2"/>
  <c r="X85" i="2"/>
  <c r="X38" i="2"/>
  <c r="W173" i="2"/>
  <c r="Y173" i="2" s="1"/>
  <c r="W161" i="2"/>
  <c r="W30" i="2"/>
  <c r="G29" i="2"/>
  <c r="W140" i="2"/>
  <c r="M21" i="2"/>
  <c r="K28" i="2" s="1"/>
  <c r="M28" i="2" s="1"/>
  <c r="S165" i="2"/>
  <c r="S175" i="2"/>
  <c r="X42" i="2"/>
  <c r="V92" i="2"/>
  <c r="V49" i="2"/>
  <c r="V56" i="2" s="1"/>
  <c r="J21" i="2"/>
  <c r="H28" i="2" s="1"/>
  <c r="J28" i="2" s="1"/>
  <c r="Y151" i="2"/>
  <c r="Z151" i="2" s="1"/>
  <c r="G143" i="2"/>
  <c r="W131" i="2"/>
  <c r="G92" i="2"/>
  <c r="W93" i="2"/>
  <c r="J179" i="2"/>
  <c r="X181" i="2"/>
  <c r="J30" i="1"/>
  <c r="M153" i="2"/>
  <c r="P110" i="2"/>
  <c r="M179" i="2"/>
  <c r="W59" i="2"/>
  <c r="M13" i="2"/>
  <c r="X148" i="2"/>
  <c r="P153" i="2"/>
  <c r="X89" i="2"/>
  <c r="V62" i="2"/>
  <c r="X64" i="2"/>
  <c r="Y64" i="2" s="1"/>
  <c r="Z64" i="2" s="1"/>
  <c r="J165" i="2"/>
  <c r="J102" i="2"/>
  <c r="X103" i="2"/>
  <c r="X90" i="2"/>
  <c r="Y90" i="2" s="1"/>
  <c r="X77" i="2"/>
  <c r="J82" i="2"/>
  <c r="X83" i="2"/>
  <c r="J35" i="2"/>
  <c r="J29" i="2"/>
  <c r="X31" i="2"/>
  <c r="Y31" i="2" s="1"/>
  <c r="Z31" i="2" s="1"/>
  <c r="Y70" i="2"/>
  <c r="Z70" i="2" s="1"/>
  <c r="Y67" i="2"/>
  <c r="Z67" i="2" s="1"/>
  <c r="G170" i="2"/>
  <c r="W171" i="2"/>
  <c r="G179" i="2"/>
  <c r="G43" i="2"/>
  <c r="G21" i="2"/>
  <c r="E28" i="2" s="1"/>
  <c r="G28" i="2" s="1"/>
  <c r="W15" i="2"/>
  <c r="G13" i="2"/>
  <c r="P96" i="2"/>
  <c r="W104" i="2"/>
  <c r="W41" i="2"/>
  <c r="X52" i="2"/>
  <c r="Y52" i="2" s="1"/>
  <c r="X14" i="2"/>
  <c r="X98" i="2"/>
  <c r="J62" i="2"/>
  <c r="G106" i="2"/>
  <c r="G114" i="2" s="1"/>
  <c r="G88" i="2"/>
  <c r="G35" i="2"/>
  <c r="W14" i="2"/>
  <c r="Y184" i="2" l="1"/>
  <c r="Z184" i="2" s="1"/>
  <c r="X78" i="2"/>
  <c r="X157" i="2"/>
  <c r="Y141" i="2"/>
  <c r="Z141" i="2" s="1"/>
  <c r="Y91" i="2"/>
  <c r="Y134" i="2"/>
  <c r="Y97" i="2"/>
  <c r="Y122" i="2"/>
  <c r="X53" i="2"/>
  <c r="Y180" i="2"/>
  <c r="M114" i="2"/>
  <c r="Y168" i="2"/>
  <c r="Y104" i="2"/>
  <c r="Y77" i="2"/>
  <c r="Y38" i="2"/>
  <c r="Y108" i="2"/>
  <c r="Y129" i="2"/>
  <c r="Y105" i="2"/>
  <c r="W157" i="2"/>
  <c r="Y120" i="2"/>
  <c r="Y60" i="2"/>
  <c r="S100" i="2"/>
  <c r="Y113" i="2"/>
  <c r="Y84" i="2"/>
  <c r="Y79" i="2"/>
  <c r="W49" i="2"/>
  <c r="W56" i="2" s="1"/>
  <c r="Y112" i="2"/>
  <c r="X96" i="2"/>
  <c r="Y42" i="2"/>
  <c r="Y161" i="2"/>
  <c r="W27" i="2"/>
  <c r="Y27" i="2" s="1"/>
  <c r="J100" i="2"/>
  <c r="P25" i="2"/>
  <c r="W110" i="2"/>
  <c r="Y24" i="2"/>
  <c r="P100" i="2"/>
  <c r="Y155" i="2"/>
  <c r="S114" i="2"/>
  <c r="W88" i="2"/>
  <c r="M47" i="2"/>
  <c r="V114" i="2"/>
  <c r="X165" i="2"/>
  <c r="V188" i="2"/>
  <c r="W179" i="2"/>
  <c r="X135" i="2"/>
  <c r="X170" i="2"/>
  <c r="Y121" i="2"/>
  <c r="Y123" i="2"/>
  <c r="X163" i="2"/>
  <c r="V86" i="2"/>
  <c r="M188" i="2"/>
  <c r="X17" i="2"/>
  <c r="Y125" i="2"/>
  <c r="Y146" i="2"/>
  <c r="Z146" i="2" s="1"/>
  <c r="M86" i="2"/>
  <c r="P33" i="2"/>
  <c r="P189" i="2" s="1"/>
  <c r="P191" i="2" s="1"/>
  <c r="P47" i="2"/>
  <c r="Y139" i="2"/>
  <c r="Y124" i="2"/>
  <c r="Y152" i="2"/>
  <c r="Z152" i="2" s="1"/>
  <c r="X28" i="2"/>
  <c r="Y85" i="2"/>
  <c r="V47" i="2"/>
  <c r="X21" i="2"/>
  <c r="W127" i="2"/>
  <c r="Y15" i="2"/>
  <c r="P114" i="2"/>
  <c r="Y20" i="2"/>
  <c r="W175" i="2"/>
  <c r="Y23" i="2"/>
  <c r="Z23" i="2" s="1"/>
  <c r="P86" i="2"/>
  <c r="Y145" i="2"/>
  <c r="Z145" i="2" s="1"/>
  <c r="Y160" i="2"/>
  <c r="Y36" i="2"/>
  <c r="Y22" i="2"/>
  <c r="Z22" i="2" s="1"/>
  <c r="Y148" i="2"/>
  <c r="Z148" i="2" s="1"/>
  <c r="W28" i="2"/>
  <c r="Y28" i="2" s="1"/>
  <c r="Z28" i="2" s="1"/>
  <c r="Y131" i="2"/>
  <c r="Y140" i="2"/>
  <c r="Z140" i="2" s="1"/>
  <c r="X35" i="2"/>
  <c r="Y50" i="2"/>
  <c r="J114" i="2"/>
  <c r="V100" i="2"/>
  <c r="X143" i="2"/>
  <c r="Y183" i="2"/>
  <c r="M100" i="2"/>
  <c r="Y172" i="2"/>
  <c r="W21" i="2"/>
  <c r="S86" i="2"/>
  <c r="W78" i="2"/>
  <c r="Y78" i="2" s="1"/>
  <c r="Y80" i="2"/>
  <c r="N25" i="2"/>
  <c r="P188" i="2"/>
  <c r="Y98" i="2"/>
  <c r="W153" i="2"/>
  <c r="Y21" i="2"/>
  <c r="Z21" i="2" s="1"/>
  <c r="G100" i="2"/>
  <c r="G188" i="2"/>
  <c r="Y157" i="2"/>
  <c r="K26" i="2"/>
  <c r="J25" i="2"/>
  <c r="J33" i="2" s="1"/>
  <c r="W39" i="2"/>
  <c r="Y41" i="2"/>
  <c r="J86" i="2"/>
  <c r="J188" i="2"/>
  <c r="X110" i="2"/>
  <c r="Y110" i="2" s="1"/>
  <c r="Y111" i="2"/>
  <c r="Y75" i="2"/>
  <c r="Z75" i="2" s="1"/>
  <c r="X74" i="2"/>
  <c r="W102" i="2"/>
  <c r="W143" i="2"/>
  <c r="Y53" i="2"/>
  <c r="W170" i="2"/>
  <c r="Y170" i="2" s="1"/>
  <c r="Z170" i="2" s="1"/>
  <c r="Y171" i="2"/>
  <c r="Z171" i="2" s="1"/>
  <c r="X62" i="2"/>
  <c r="Y59" i="2"/>
  <c r="Z59" i="2" s="1"/>
  <c r="W58" i="2"/>
  <c r="Y93" i="2"/>
  <c r="W92" i="2"/>
  <c r="W29" i="2"/>
  <c r="Y30" i="2"/>
  <c r="Z30" i="2" s="1"/>
  <c r="S26" i="2"/>
  <c r="S25" i="2" s="1"/>
  <c r="S33" i="2" s="1"/>
  <c r="Q25" i="2"/>
  <c r="X29" i="2"/>
  <c r="W17" i="2"/>
  <c r="Y18" i="2"/>
  <c r="Y167" i="2"/>
  <c r="Z167" i="2" s="1"/>
  <c r="W165" i="2"/>
  <c r="Y165" i="2" s="1"/>
  <c r="Z165" i="2" s="1"/>
  <c r="X49" i="2"/>
  <c r="X56" i="2" s="1"/>
  <c r="Y56" i="2" s="1"/>
  <c r="X179" i="2"/>
  <c r="Y181" i="2"/>
  <c r="V26" i="2"/>
  <c r="V25" i="2" s="1"/>
  <c r="V33" i="2" s="1"/>
  <c r="T25" i="2"/>
  <c r="E26" i="2"/>
  <c r="X102" i="2"/>
  <c r="Y103" i="2"/>
  <c r="X175" i="2"/>
  <c r="Y176" i="2"/>
  <c r="X58" i="2"/>
  <c r="J47" i="2"/>
  <c r="X88" i="2"/>
  <c r="Y89" i="2"/>
  <c r="X13" i="2"/>
  <c r="S188" i="2"/>
  <c r="Y40" i="2"/>
  <c r="X39" i="2"/>
  <c r="W135" i="2"/>
  <c r="Y14" i="2"/>
  <c r="W13" i="2"/>
  <c r="X153" i="2"/>
  <c r="W35" i="2"/>
  <c r="Y37" i="2"/>
  <c r="X127" i="2"/>
  <c r="Y127" i="2" s="1"/>
  <c r="W163" i="2"/>
  <c r="W106" i="2"/>
  <c r="Y106" i="2" s="1"/>
  <c r="Y83" i="2"/>
  <c r="X82" i="2"/>
  <c r="Y49" i="2"/>
  <c r="G47" i="2"/>
  <c r="W96" i="2"/>
  <c r="Y96" i="2" s="1"/>
  <c r="X43" i="2"/>
  <c r="Y44" i="2"/>
  <c r="Y63" i="2"/>
  <c r="Z63" i="2" s="1"/>
  <c r="W62" i="2"/>
  <c r="W86" i="2" s="1"/>
  <c r="G86" i="2"/>
  <c r="Y74" i="2"/>
  <c r="Z74" i="2" s="1"/>
  <c r="H25" i="2"/>
  <c r="Y153" i="2" l="1"/>
  <c r="Z153" i="2" s="1"/>
  <c r="Y143" i="2"/>
  <c r="Z143" i="2" s="1"/>
  <c r="X47" i="2"/>
  <c r="Y35" i="2"/>
  <c r="Y175" i="2"/>
  <c r="Y179" i="2"/>
  <c r="Z179" i="2" s="1"/>
  <c r="Y163" i="2"/>
  <c r="Y135" i="2"/>
  <c r="Y17" i="2"/>
  <c r="V189" i="2"/>
  <c r="L28" i="1" s="1"/>
  <c r="V191" i="2" s="1"/>
  <c r="Y29" i="2"/>
  <c r="Z29" i="2" s="1"/>
  <c r="Y62" i="2"/>
  <c r="Z62" i="2" s="1"/>
  <c r="G26" i="2"/>
  <c r="E25" i="2"/>
  <c r="Y92" i="2"/>
  <c r="W100" i="2"/>
  <c r="W188" i="2"/>
  <c r="Y39" i="2"/>
  <c r="X86" i="2"/>
  <c r="Y86" i="2" s="1"/>
  <c r="Z86" i="2" s="1"/>
  <c r="Y82" i="2"/>
  <c r="Y58" i="2"/>
  <c r="Z58" i="2" s="1"/>
  <c r="W114" i="2"/>
  <c r="X114" i="2"/>
  <c r="X26" i="2"/>
  <c r="X25" i="2" s="1"/>
  <c r="X33" i="2" s="1"/>
  <c r="J189" i="2"/>
  <c r="M26" i="2"/>
  <c r="M25" i="2" s="1"/>
  <c r="M33" i="2" s="1"/>
  <c r="M189" i="2" s="1"/>
  <c r="M191" i="2" s="1"/>
  <c r="K25" i="2"/>
  <c r="Y102" i="2"/>
  <c r="Y13" i="2"/>
  <c r="X188" i="2"/>
  <c r="Y43" i="2"/>
  <c r="X100" i="2"/>
  <c r="Y88" i="2"/>
  <c r="S189" i="2"/>
  <c r="L27" i="1" s="1"/>
  <c r="W47" i="2"/>
  <c r="Y47" i="2" l="1"/>
  <c r="L30" i="1"/>
  <c r="Y100" i="2"/>
  <c r="X189" i="2"/>
  <c r="Y114" i="2"/>
  <c r="G25" i="2"/>
  <c r="G33" i="2" s="1"/>
  <c r="G189" i="2" s="1"/>
  <c r="W26" i="2"/>
  <c r="Y188" i="2"/>
  <c r="Z188" i="2" s="1"/>
  <c r="S191" i="2"/>
  <c r="W25" i="2" l="1"/>
  <c r="Y26" i="2"/>
  <c r="C28" i="1"/>
  <c r="C27" i="1"/>
  <c r="G191" i="2" l="1"/>
  <c r="N27" i="1"/>
  <c r="B27" i="1" s="1"/>
  <c r="J191" i="2"/>
  <c r="C30" i="1"/>
  <c r="N28" i="1"/>
  <c r="Y25" i="2"/>
  <c r="Z25" i="2" s="1"/>
  <c r="W33" i="2"/>
  <c r="B28" i="1" l="1"/>
  <c r="B29" i="1"/>
  <c r="I27" i="1"/>
  <c r="K27" i="1"/>
  <c r="N30" i="1"/>
  <c r="I28" i="1"/>
  <c r="I30" i="1" s="1"/>
  <c r="X191" i="2"/>
  <c r="M29" i="1"/>
  <c r="M30" i="1" s="1"/>
  <c r="K28" i="1"/>
  <c r="K30" i="1" s="1"/>
  <c r="Y33" i="2"/>
  <c r="W189" i="2"/>
  <c r="W191" i="2" s="1"/>
  <c r="B30" i="1" l="1"/>
  <c r="Y189" i="2"/>
  <c r="Z189" i="2" s="1"/>
  <c r="Z33" i="2"/>
</calcChain>
</file>

<file path=xl/sharedStrings.xml><?xml version="1.0" encoding="utf-8"?>
<sst xmlns="http://schemas.openxmlformats.org/spreadsheetml/2006/main" count="970" uniqueCount="477">
  <si>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</si>
  <si>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</si>
  <si>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</si>
  <si>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</si>
  <si>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</si>
  <si>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</si>
  <si>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</si>
  <si>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</si>
  <si>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</si>
  <si>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</si>
  <si>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</si>
  <si>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</si>
  <si>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</si>
  <si>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</si>
  <si>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</si>
  <si>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</si>
  <si>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</si>
  <si>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</si>
  <si>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</si>
  <si>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</si>
  <si>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</si>
  <si>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</si>
  <si>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</si>
  <si>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</si>
  <si>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</si>
  <si>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</si>
  <si>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</si>
  <si>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</si>
  <si>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</si>
  <si>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</si>
  <si>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</si>
  <si>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</si>
  <si>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</si>
  <si>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</si>
  <si>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</si>
  <si>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</si>
  <si>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</si>
  <si>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</si>
  <si>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</si>
  <si>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</si>
  <si>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</si>
  <si>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</si>
  <si>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</si>
  <si>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</si>
  <si>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</si>
  <si>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</si>
  <si>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</si>
  <si>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</si>
  <si>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</si>
  <si>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</si>
  <si>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</si>
  <si>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</si>
  <si>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</si>
  <si>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</si>
  <si>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</si>
  <si>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</si>
  <si>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</si>
  <si>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</si>
  <si>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</si>
  <si>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</si>
  <si>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</si>
  <si>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</si>
  <si>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</si>
  <si>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</si>
  <si>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</si>
  <si>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</si>
  <si>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</si>
  <si>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</si>
  <si>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</si>
  <si>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</si>
  <si>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</si>
  <si>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</si>
  <si>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</si>
  <si>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</si>
  <si>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</si>
  <si>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</si>
  <si>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</si>
  <si>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</si>
  <si>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</si>
  <si>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</si>
  <si>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</si>
  <si>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</si>
  <si>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</si>
  <si>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</si>
  <si>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</si>
  <si>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</si>
  <si>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</si>
  <si>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</si>
  <si>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</si>
  <si>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</si>
  <si>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</si>
  <si>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</si>
  <si>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</si>
  <si>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</si>
  <si>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</si>
  <si>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</si>
  <si>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</si>
  <si>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</si>
  <si>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</si>
  <si>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</si>
  <si>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</si>
  <si>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</si>
  <si>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</si>
  <si>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</si>
  <si>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</si>
  <si>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</si>
  <si>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</si>
  <si>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</si>
  <si>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</si>
  <si>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</si>
  <si>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</si>
  <si>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</si>
  <si>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</si>
  <si>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</si>
  <si>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</si>
  <si>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</si>
  <si>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</si>
  <si>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</si>
  <si>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</si>
  <si>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</si>
  <si>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</si>
  <si>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</si>
  <si>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</si>
  <si>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</si>
  <si>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</si>
  <si>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</si>
  <si>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</si>
  <si>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</si>
  <si>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</si>
  <si>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</si>
  <si>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</si>
  <si>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</si>
  <si>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</si>
  <si>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</si>
  <si>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</si>
  <si>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</si>
  <si>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</si>
  <si>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</si>
  <si>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</si>
  <si>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</si>
  <si>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</si>
  <si>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</si>
  <si>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</si>
  <si>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</si>
  <si>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</si>
  <si>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</si>
  <si>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</si>
  <si>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</si>
  <si>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</si>
  <si>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</si>
  <si>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</si>
  <si>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</si>
  <si>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</si>
  <si>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</si>
  <si>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</si>
  <si>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</si>
  <si>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</si>
  <si>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</si>
  <si>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</si>
  <si>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</si>
  <si>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</si>
  <si>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</si>
  <si>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</si>
  <si>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</si>
  <si>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</si>
  <si>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</si>
  <si>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</si>
  <si>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</si>
  <si>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</si>
  <si>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</si>
  <si>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</si>
  <si>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</si>
  <si>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</si>
  <si>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</si>
  <si>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</si>
  <si>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</si>
  <si>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</si>
  <si>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</si>
  <si>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</si>
  <si>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</si>
  <si>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</si>
  <si>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</si>
  <si>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</si>
  <si>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</si>
  <si>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</si>
  <si>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</si>
  <si>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</si>
  <si>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</si>
  <si>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</si>
  <si>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</si>
  <si>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</si>
  <si>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</si>
  <si>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</si>
  <si>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</si>
  <si>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</si>
  <si>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</si>
  <si>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</si>
  <si>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</si>
  <si>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</si>
  <si>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</si>
  <si>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</si>
  <si>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</si>
  <si>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</si>
  <si>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</si>
  <si>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</si>
  <si>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</si>
  <si>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</si>
  <si>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</si>
  <si>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</si>
  <si>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</si>
  <si>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</si>
  <si>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</si>
  <si>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</si>
  <si>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</si>
  <si>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</si>
  <si>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</si>
  <si>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</si>
  <si>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</si>
  <si>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</si>
  <si>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</si>
  <si>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</si>
  <si>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</si>
  <si>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</si>
  <si>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</si>
  <si>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</si>
  <si>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</si>
  <si>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</si>
  <si>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</si>
  <si>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</si>
  <si>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</si>
  <si>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</si>
  <si>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</si>
  <si>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</si>
  <si>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</si>
  <si>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</si>
  <si>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</si>
  <si>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</si>
  <si>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</si>
  <si>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</si>
  <si>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</si>
  <si>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</si>
  <si>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</si>
  <si>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</si>
  <si>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</si>
  <si>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</si>
  <si>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</si>
  <si>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</si>
  <si>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</si>
  <si>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</si>
  <si>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</si>
  <si>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</si>
  <si>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</si>
  <si>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</si>
  <si>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</si>
  <si>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</si>
  <si>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</si>
  <si>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</si>
  <si>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</si>
  <si>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</si>
  <si>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</si>
  <si>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</si>
  <si>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</si>
  <si>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</si>
  <si>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</si>
  <si>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</si>
  <si>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Витрати з обслуговування сайту 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</si>
  <si>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</si>
  <si>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</si>
  <si>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</si>
  <si>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</si>
  <si>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</si>
  <si>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</si>
  <si>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</si>
  <si>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</si>
  <si>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</si>
  <si>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</si>
  <si>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</si>
  <si>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</si>
  <si>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</si>
  <si>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</si>
  <si>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</si>
  <si>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</si>
  <si>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</si>
  <si>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</si>
  <si>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</si>
  <si>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</si>
  <si>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</si>
  <si>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</si>
  <si>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</si>
  <si>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</si>
  <si>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</si>
  <si>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</si>
  <si>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</si>
  <si>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</si>
  <si>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</si>
  <si>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</si>
  <si>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</si>
  <si>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</si>
  <si>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</si>
  <si>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</si>
  <si>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</si>
  <si>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</si>
  <si>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</si>
  <si>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</si>
  <si>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</si>
  <si>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</si>
  <si>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</si>
  <si>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</si>
  <si>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</si>
  <si>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</si>
  <si>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</si>
  <si>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</si>
  <si>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</si>
  <si>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</si>
  <si>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</si>
  <si>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</si>
  <si>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</si>
  <si>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</si>
  <si>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</si>
  <si>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</si>
  <si>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</si>
  <si>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</si>
  <si>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</si>
  <si>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</si>
  <si>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</si>
  <si>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</si>
  <si>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</si>
  <si>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</si>
  <si>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</si>
  <si>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</si>
  <si>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</si>
  <si>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</si>
  <si>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</si>
  <si>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</si>
  <si>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</si>
  <si>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</si>
  <si>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</si>
  <si>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</si>
  <si>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</si>
  <si>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Культурна спадщина</t>
  </si>
  <si>
    <t>ЛОТ 2. Кроссекторальні проєкти зі збереження культурної спадщини</t>
  </si>
  <si>
    <t>ФОП Євдокімова Т.В.</t>
  </si>
  <si>
    <t>Храми під вогнем</t>
  </si>
  <si>
    <t>за період з 01.08.2023 року по 10.11.2023 року</t>
  </si>
  <si>
    <t>Лисенко Ірина Валентинівна, надає наступні послуги:
1) загальне керівництво проектом, 
2) репрезентація проекту в ЗМІ та офіцій них державних установах, 
3) ведення звітності по проекту</t>
  </si>
  <si>
    <t>Чорноморець Юрій Павлович, надає наступні послуги: 
1. Розробка плану дослідження. 
2. Формування списку храмів, церков та сакральних споруд, що становлять найбільшу цінність, як об’єкти культурної спадщини. 
3. Аналіз зібраних матеріалів 
4. Участь в інформаційній компанії проекту (репрезентація в ЗМІ та соціальних мережах)</t>
  </si>
  <si>
    <t>Лисецький Андрій Анатолієвич, 
послуги з відеозйомк</t>
  </si>
  <si>
    <t>Нечмоня Кирило, послуги з фотозйомки</t>
  </si>
  <si>
    <t>Оренда офісу для команди проекту (кімната площею 20 кв.м. на весь період проекту - 3 місяці)</t>
  </si>
  <si>
    <t>діб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</si>
  <si>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</si>
  <si>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</si>
  <si>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</si>
  <si>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</si>
  <si>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</si>
  <si>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</si>
  <si>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</si>
  <si>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</si>
  <si>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Оренда камери для відеозйомки -  Sony A7 - 1 шт</t>
  </si>
  <si>
    <t>Оренда камери для фотозйомки - Panasonic SH1 - шт</t>
  </si>
  <si>
    <t>Оренда одного комплекту об'єктивів для камери Sony A7 - 1 шт</t>
  </si>
  <si>
    <t>Оренда одного комплекту об'єктивів для камери Panasonic SH1 - 1 шт</t>
  </si>
  <si>
    <t>Оренда одного комплекту штативів для камер Manfrotto-pro - 1 шт</t>
  </si>
  <si>
    <t>Оренда одного комплекту плечевих упорів Shoulder Kit (для відео зйомки з рук) - 1 шт</t>
  </si>
  <si>
    <t>Оренда одного мікрофон Zoom Senhiser для запису - 1 шт</t>
  </si>
  <si>
    <t>Оренда комп'ютеру Mac Book Pro - 1 шт</t>
  </si>
  <si>
    <t>Оренда одного комплекту освітлювальних приладів KinoFlo - 1 шт</t>
  </si>
  <si>
    <t>Оренда дрону DJI Movie Pro 3 - 1 шт</t>
  </si>
  <si>
    <t>Оренда екшн камери GoPro 10 - 1 шт</t>
  </si>
  <si>
    <t>Послуги з перевезення. Приблизний маршрут: Київ-Дніпро-Покровськ-Костянтинівка-Краматорськ-Ізюм-Лиман-Харків-Київ, орієнтовна відстань 2100 км. Послуга розрахована в годинах - 166 годин</t>
  </si>
  <si>
    <t>SMM - ведення сторінки Facebook: створення сторінки в FB, наповнення контентом, залучення аудиторії, інтеграція в спеціалізовані спільноти</t>
  </si>
  <si>
    <t>Послуги копірайтера: написання текстів для сайту та постів в соціальних мережах (15 матеріалів обсягом від 300 слів)</t>
  </si>
  <si>
    <t>Оплата послуги: дизайн та первинний контент сайту</t>
  </si>
  <si>
    <t>Оплата послуги: програмна розробка сайту</t>
  </si>
  <si>
    <t>Оплата послуги: WEB-мастерінг</t>
  </si>
  <si>
    <t>Оплата послуги: SEO-оптимізація сайту</t>
  </si>
  <si>
    <t>Оплата хостингу сайту</t>
  </si>
  <si>
    <t>Оплата домену сайту</t>
  </si>
  <si>
    <t xml:space="preserve">Оплата послуги: адміністрування сайту </t>
  </si>
  <si>
    <t>Послуги відеомонтажу (16 роликів про кожен об'єкт культурної спадщини)</t>
  </si>
  <si>
    <t>Послуги проведення прес-конференцій. Дві прес-конференції на початку і по завершені проекту (Інформ. агентство  "Укрінформ")</t>
  </si>
  <si>
    <t>У зв’язку з економією коштів за п. 13.4.5  вдалось покрити додаткові витрати послуг копірайтера оскільки кількість текстів для сайту та статей збільшилась.</t>
  </si>
  <si>
    <t>Завдяки вдало проведеній піар компанії проекту ми отримали економію коштів яку було спрямовано на покриття додаткових витрат у п. 9.5.</t>
  </si>
  <si>
    <t>до Договору про надання гранту № 6CUH21-27196</t>
  </si>
  <si>
    <t>Директор</t>
  </si>
  <si>
    <t>ТОВ «Універсум-Аудит»</t>
  </si>
  <si>
    <t>/Богуславський П.О./</t>
  </si>
  <si>
    <t xml:space="preserve">сертифікат аудитора № 007677 від 31.05.2018р. </t>
  </si>
  <si>
    <t>рішенням АПУ від 31.05.2018р. №360/2</t>
  </si>
  <si>
    <t>до Звіту незалежного аудитора
"___" _____________________ 2021 року</t>
  </si>
  <si>
    <t>Договір ЦПХ № 1 від 01.08.2023р.</t>
  </si>
  <si>
    <t>Договір ЦПХ № 2 від 01.08.2023р.</t>
  </si>
  <si>
    <t>Акт виконаних робіт № 1 від 31.10.2023р.</t>
  </si>
  <si>
    <t>Лисенко Ірина Валентинівна. 2873119543</t>
  </si>
  <si>
    <t>Чорноморець Юрій Павлович. 27144004473</t>
  </si>
  <si>
    <t>Бухгалтерська довідка № 1 від 31.10.2023р.</t>
  </si>
  <si>
    <t>ФОП Лисецький Андрій Анатолієвич, 
послуги з відеозйомк</t>
  </si>
  <si>
    <t>Платіжне доручення № 43 від 21.08.2023р.</t>
  </si>
  <si>
    <t>Договір № ПВ 01/08 від 01.08.2023р.</t>
  </si>
  <si>
    <t>Акт виконаних послуг № ПВ 01/08 від 30.09.2023р.</t>
  </si>
  <si>
    <t>Платіжне доручення № 44 від 21.08.2023р.</t>
  </si>
  <si>
    <t>ФОП Нечмоня Кирило Ігорович, послуги з фотозйомки</t>
  </si>
  <si>
    <t>ФОП Лисецький Андрій Анатолієвич, 3008822416</t>
  </si>
  <si>
    <t>ФОП Нечмоня Кирило  Ігорович, 3403006116</t>
  </si>
  <si>
    <t>Договір № ПФ 02/08 від 01.08.2023р.</t>
  </si>
  <si>
    <t>Акт виконаних послуг № ПФ 02/08 від 30.09.2023р.</t>
  </si>
  <si>
    <t>Платіжне доручення № 58 від 02.11.2023р.</t>
  </si>
  <si>
    <t>ТОВ "Будкомплекс" 31826565</t>
  </si>
  <si>
    <t>Договір оренди № 08/2023 від 01.08.2023р.</t>
  </si>
  <si>
    <t>Акт виконаних послуг №б/н від 31.10.2023р. за серпень</t>
  </si>
  <si>
    <t>Акт виконаних послуг №б/н від 31.10.2023р. за вересень</t>
  </si>
  <si>
    <t>Акт виконаних послуг №б/н від 31.10.2023р. за жовтень</t>
  </si>
  <si>
    <t>ФОП Штика Елла Іллівна 2987109681</t>
  </si>
  <si>
    <t>Платіжне доручення № 50 від 01.11.2023р.</t>
  </si>
  <si>
    <t>Договір № ОТ 06/08 від 01.08.2023р.</t>
  </si>
  <si>
    <t>ФОП Прокопенко Сергій Валентинович 2796011158</t>
  </si>
  <si>
    <t>Платіжне доручення № 49 від 01.11.2023р.</t>
  </si>
  <si>
    <t>Договір № ОТ 09/08 від 01.08.2023р.</t>
  </si>
  <si>
    <t>ФОП Базанов Микола Владиславович 3152211452</t>
  </si>
  <si>
    <t>Платіжне доручення № 48 від 01.11.2023р.</t>
  </si>
  <si>
    <t>Договір № ОТ 07/08 від 01.08.2023р.</t>
  </si>
  <si>
    <t>Акт виконаних послуг №б/н від 30.09.2023р. Акти прийома-передачі обладнання</t>
  </si>
  <si>
    <t>ФОП Лисенко Сергій Олегович 2810106097</t>
  </si>
  <si>
    <t>Договір № ОТ 05/08 від 01.08.2023р.</t>
  </si>
  <si>
    <t>Платіжне доручення № 47 від 01.11.2023р.</t>
  </si>
  <si>
    <t xml:space="preserve">ФОП Рогачов А.В. 2992816019 </t>
  </si>
  <si>
    <t>Договір № ОТ 08/08 від 01.08.2023р.</t>
  </si>
  <si>
    <t>Платіжне доручення № 61 від 03.11.2023р.</t>
  </si>
  <si>
    <t>ФОП Літвін Ангелина Олександрівна 3390610825</t>
  </si>
  <si>
    <t>Договір № ПП 03/08 від 01.08.2023р.</t>
  </si>
  <si>
    <t>Платіжне доручення № 45 від 21.08.2023р.</t>
  </si>
  <si>
    <t>Платіжне доручення № 51 від 01.11.2023р.</t>
  </si>
  <si>
    <t>ФОП Лапенко Альона Андріївна 3459809762</t>
  </si>
  <si>
    <t>Договір № СФ 14/08 від 25.09.2023р.</t>
  </si>
  <si>
    <t>Договір № НТ 10/08 від 01.08.2023р.</t>
  </si>
  <si>
    <t xml:space="preserve">Акт виконаних послуг №б/н від 31.10.2023р. </t>
  </si>
  <si>
    <t>Акт виконаних послуг №б/н від 31.10.2023р.</t>
  </si>
  <si>
    <t>Платіжне доручення № 55 від 01.11.2023р.</t>
  </si>
  <si>
    <t>Платіжне доручення № 46 від 21.08.2023р.</t>
  </si>
  <si>
    <t>Договір № 04/08 від 01.08.2023р.</t>
  </si>
  <si>
    <t>ФОП Ніколєнко Світлана Олександрівна 3680609162</t>
  </si>
  <si>
    <t>ФОП Подольцева Дар’я Олександрівна 3020119784</t>
  </si>
  <si>
    <t>Платіжне доручення № 52 від 01.11.2023р.</t>
  </si>
  <si>
    <t>ФОП Лавренішин Анатолій Вячеславович 2947800837</t>
  </si>
  <si>
    <t>Договір № СВ 11/08 від 01.08.2023р.</t>
  </si>
  <si>
    <t>Договір № СВ 12/08 від 01.08.2023р.</t>
  </si>
  <si>
    <t>ФОП Фролов Денис Сергійович 3226305057</t>
  </si>
  <si>
    <t>Договір № 01/08/23-Ф від 01.08.2023р.</t>
  </si>
  <si>
    <t>Акт виконаних робіт № 256 від 31.08.2023</t>
  </si>
  <si>
    <t>Акт виконаних робіт № 257 від 30.09.2023</t>
  </si>
  <si>
    <t>Акт виконаних робіт № 258 від 31.10.2023</t>
  </si>
  <si>
    <t>Платіжне доручення № 60 від 02.11.2023р.</t>
  </si>
  <si>
    <t>Договір № 01/08/23 від 01.08.2023р.</t>
  </si>
  <si>
    <t>Платіжне доручення № 59 від 02.11.2023р.</t>
  </si>
  <si>
    <t>Акт виконаних робіт № 253 від 31.08.2023</t>
  </si>
  <si>
    <t>Акт виконаних робіт № 254 від 30.09.2023</t>
  </si>
  <si>
    <t>Акт виконаних робіт № 255 від 31.10.2023</t>
  </si>
  <si>
    <t xml:space="preserve">ФОП Щеглов Віктор Костянтинович 3155606919 </t>
  </si>
  <si>
    <t>Договір № ПМ 13/08 від 01.09.2023р.</t>
  </si>
  <si>
    <t>Платіжне доручення № 54 від 01.11.2023р.</t>
  </si>
  <si>
    <t>УНІА Укрінформ 00015332</t>
  </si>
  <si>
    <t>Рахунок-фактура № СФ-0000714 від 23.10.2023р.</t>
  </si>
  <si>
    <t>Акт виконаних послуг №б/н від 26.10.2023р.</t>
  </si>
  <si>
    <t>Платіжне доручення № 57 від 02.11.2023р.</t>
  </si>
  <si>
    <t>Джерело фінансування Стаття витрат</t>
  </si>
  <si>
    <t>Планові показники за кошторисом</t>
  </si>
  <si>
    <t>Фактична сума витрат методом нарахування</t>
  </si>
  <si>
    <t>Показники витрат за данними перевірки</t>
  </si>
  <si>
    <t>Відхилення від бюджету</t>
  </si>
  <si>
    <t>За рахунок коштів гранту</t>
  </si>
  <si>
    <t>Витрати повязані з орендою</t>
  </si>
  <si>
    <t>Винагорода членам команди</t>
  </si>
  <si>
    <t>Платіжне доручення № 53 від 01.11.2023р.</t>
  </si>
  <si>
    <t>Додаток № 4</t>
  </si>
  <si>
    <t>від "01" серпня 2023 року</t>
  </si>
  <si>
    <r>
      <t xml:space="preserve">за проєктом </t>
    </r>
    <r>
      <rPr>
        <b/>
        <u/>
        <sz val="14"/>
        <rFont val="Calibri"/>
        <family val="2"/>
        <charset val="204"/>
      </rPr>
      <t>№ 6CUH21-27196 «Храми під вогнем»</t>
    </r>
  </si>
  <si>
    <t>у період з 01 серпня 2023 року по 10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</si>
</sst>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6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Calibri"/>
      <family val="2"/>
      <charset val="204"/>
    </font>
    <font>
      <b/>
      <sz val="14"/>
      <name val="Calibri"/>
      <family val="2"/>
      <charset val="204"/>
    </font>
    <font>
      <b/>
      <u/>
      <sz val="14"/>
      <name val="Calibri"/>
      <family val="2"/>
      <charset val="204"/>
    </font>
    <font>
      <vertAlign val="superscript"/>
      <sz val="14"/>
      <name val="Calibri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scheme val="minor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46"/>
  </cellStyleXfs>
  <cellXfs count="4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horizontal="center" vertical="center"/>
    </xf>
    <xf numFmtId="4" fontId="4" fillId="4" borderId="49" xfId="0" applyNumberFormat="1" applyFont="1" applyFill="1" applyBorder="1" applyAlignment="1">
      <alignment horizontal="right" vertical="center"/>
    </xf>
    <xf numFmtId="4" fontId="19" fillId="4" borderId="49" xfId="0" applyNumberFormat="1" applyFont="1" applyFill="1" applyBorder="1" applyAlignment="1">
      <alignment horizontal="right" vertical="center"/>
    </xf>
    <xf numFmtId="0" fontId="4" fillId="4" borderId="4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5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20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5" fillId="6" borderId="59" xfId="0" applyNumberFormat="1" applyFont="1" applyFill="1" applyBorder="1" applyAlignment="1">
      <alignment horizontal="right" vertical="top"/>
    </xf>
    <xf numFmtId="10" fontId="15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2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0" fontId="15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4" fontId="15" fillId="0" borderId="77" xfId="0" applyNumberFormat="1" applyFont="1" applyBorder="1" applyAlignment="1">
      <alignment horizontal="right" vertical="top"/>
    </xf>
    <xf numFmtId="165" fontId="20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2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1" fillId="5" borderId="84" xfId="0" applyFont="1" applyFill="1" applyBorder="1" applyAlignment="1">
      <alignment horizontal="center" vertical="center"/>
    </xf>
    <xf numFmtId="4" fontId="15" fillId="5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90" xfId="0" applyNumberFormat="1" applyFont="1" applyFill="1" applyBorder="1" applyAlignment="1">
      <alignment horizontal="right" vertical="center"/>
    </xf>
    <xf numFmtId="4" fontId="15" fillId="7" borderId="44" xfId="0" applyNumberFormat="1" applyFont="1" applyFill="1" applyBorder="1" applyAlignment="1">
      <alignment horizontal="right" vertical="center"/>
    </xf>
    <xf numFmtId="0" fontId="21" fillId="6" borderId="54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top"/>
    </xf>
    <xf numFmtId="4" fontId="15" fillId="7" borderId="49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5" fillId="5" borderId="59" xfId="0" applyNumberFormat="1" applyFont="1" applyFill="1" applyBorder="1" applyAlignment="1">
      <alignment horizontal="right" vertical="top"/>
    </xf>
    <xf numFmtId="4" fontId="15" fillId="6" borderId="93" xfId="0" applyNumberFormat="1" applyFont="1" applyFill="1" applyBorder="1" applyAlignment="1">
      <alignment horizontal="right" vertical="top"/>
    </xf>
    <xf numFmtId="0" fontId="5" fillId="0" borderId="94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3" xfId="0" applyNumberFormat="1" applyFont="1" applyFill="1" applyBorder="1" applyAlignment="1">
      <alignment horizontal="right" vertical="top"/>
    </xf>
    <xf numFmtId="0" fontId="5" fillId="0" borderId="75" xfId="0" applyFont="1" applyBorder="1" applyAlignment="1">
      <alignment horizontal="center" vertical="top"/>
    </xf>
    <xf numFmtId="0" fontId="20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4" xfId="0" applyFont="1" applyFill="1" applyBorder="1" applyAlignment="1">
      <alignment horizontal="left" vertical="top" wrapText="1"/>
    </xf>
    <xf numFmtId="0" fontId="21" fillId="6" borderId="69" xfId="0" applyFont="1" applyFill="1" applyBorder="1" applyAlignment="1">
      <alignment horizontal="left" vertical="top" wrapText="1"/>
    </xf>
    <xf numFmtId="10" fontId="15" fillId="0" borderId="77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4" xfId="0" applyNumberFormat="1" applyFont="1" applyBorder="1" applyAlignment="1">
      <alignment horizontal="right" vertical="top"/>
    </xf>
    <xf numFmtId="4" fontId="15" fillId="0" borderId="70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6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8" xfId="0" applyNumberFormat="1" applyFont="1" applyBorder="1" applyAlignment="1">
      <alignment horizontal="right" vertical="top"/>
    </xf>
    <xf numFmtId="10" fontId="15" fillId="0" borderId="98" xfId="0" applyNumberFormat="1" applyFont="1" applyBorder="1" applyAlignment="1">
      <alignment horizontal="right" vertical="top"/>
    </xf>
    <xf numFmtId="165" fontId="2" fillId="7" borderId="99" xfId="0" applyNumberFormat="1" applyFont="1" applyFill="1" applyBorder="1" applyAlignment="1">
      <alignment horizontal="center" vertical="center"/>
    </xf>
    <xf numFmtId="0" fontId="2" fillId="5" borderId="100" xfId="0" applyFont="1" applyFill="1" applyBorder="1" applyAlignment="1">
      <alignment vertical="center"/>
    </xf>
    <xf numFmtId="0" fontId="3" fillId="5" borderId="10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165" fontId="2" fillId="7" borderId="102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5" fillId="5" borderId="84" xfId="0" applyNumberFormat="1" applyFont="1" applyFill="1" applyBorder="1" applyAlignment="1">
      <alignment horizontal="right" vertical="center"/>
    </xf>
    <xf numFmtId="0" fontId="1" fillId="5" borderId="103" xfId="0" applyFont="1" applyFill="1" applyBorder="1" applyAlignment="1">
      <alignment vertical="center"/>
    </xf>
    <xf numFmtId="165" fontId="2" fillId="0" borderId="104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5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4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4" fontId="15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110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11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2" fillId="7" borderId="103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21" fillId="6" borderId="112" xfId="0" applyFont="1" applyFill="1" applyBorder="1" applyAlignment="1">
      <alignment horizontal="left" vertical="top" wrapText="1"/>
    </xf>
    <xf numFmtId="4" fontId="2" fillId="6" borderId="113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4" xfId="0" applyNumberFormat="1" applyFont="1" applyFill="1" applyBorder="1" applyAlignment="1">
      <alignment horizontal="center" vertical="top"/>
    </xf>
    <xf numFmtId="0" fontId="2" fillId="6" borderId="112" xfId="0" applyFont="1" applyFill="1" applyBorder="1" applyAlignment="1">
      <alignment vertical="top" wrapText="1"/>
    </xf>
    <xf numFmtId="0" fontId="20" fillId="6" borderId="69" xfId="0" applyFont="1" applyFill="1" applyBorder="1" applyAlignment="1">
      <alignment horizontal="left" vertical="top" wrapText="1"/>
    </xf>
    <xf numFmtId="165" fontId="20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3" xfId="0" applyNumberFormat="1" applyFont="1" applyFill="1" applyBorder="1" applyAlignment="1">
      <alignment horizontal="right" vertical="center"/>
    </xf>
    <xf numFmtId="10" fontId="15" fillId="4" borderId="59" xfId="0" applyNumberFormat="1" applyFont="1" applyFill="1" applyBorder="1" applyAlignment="1">
      <alignment horizontal="right" vertical="top"/>
    </xf>
    <xf numFmtId="0" fontId="2" fillId="4" borderId="83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center" vertical="center" wrapText="1"/>
    </xf>
    <xf numFmtId="0" fontId="33" fillId="0" borderId="0" xfId="0" applyFont="1"/>
    <xf numFmtId="14" fontId="1" fillId="0" borderId="0" xfId="0" applyNumberFormat="1" applyFont="1"/>
    <xf numFmtId="0" fontId="1" fillId="0" borderId="54" xfId="0" applyFont="1" applyBorder="1" applyAlignment="1">
      <alignment vertical="top" wrapText="1"/>
    </xf>
    <xf numFmtId="4" fontId="1" fillId="0" borderId="57" xfId="0" applyNumberFormat="1" applyFont="1" applyBorder="1" applyAlignment="1">
      <alignment horizontal="right" vertical="top"/>
    </xf>
    <xf numFmtId="0" fontId="8" fillId="0" borderId="46" xfId="0" applyFont="1" applyBorder="1" applyAlignment="1">
      <alignment horizontal="center" vertical="center" wrapText="1"/>
    </xf>
    <xf numFmtId="10" fontId="8" fillId="0" borderId="46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6" fillId="0" borderId="0" xfId="0" applyFont="1"/>
    <xf numFmtId="0" fontId="37" fillId="0" borderId="0" xfId="0" applyFont="1" applyAlignment="1">
      <alignment horizontal="right"/>
    </xf>
    <xf numFmtId="4" fontId="3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1" fillId="0" borderId="117" xfId="0" applyNumberFormat="1" applyFont="1" applyBorder="1" applyAlignment="1">
      <alignment horizontal="center" vertical="center"/>
    </xf>
    <xf numFmtId="0" fontId="43" fillId="0" borderId="117" xfId="1" applyFont="1" applyBorder="1"/>
    <xf numFmtId="4" fontId="45" fillId="0" borderId="117" xfId="1" applyNumberFormat="1" applyFont="1" applyBorder="1"/>
    <xf numFmtId="0" fontId="46" fillId="0" borderId="117" xfId="1" applyFont="1" applyBorder="1" applyAlignment="1">
      <alignment wrapText="1"/>
    </xf>
    <xf numFmtId="4" fontId="46" fillId="0" borderId="117" xfId="1" applyNumberFormat="1" applyFont="1" applyBorder="1"/>
    <xf numFmtId="4" fontId="46" fillId="0" borderId="117" xfId="1" applyNumberFormat="1" applyFont="1" applyBorder="1" applyAlignment="1">
      <alignment wrapText="1"/>
    </xf>
    <xf numFmtId="0" fontId="44" fillId="0" borderId="117" xfId="1" applyFont="1" applyBorder="1" applyAlignment="1">
      <alignment horizontal="center" vertical="center" wrapText="1"/>
    </xf>
    <xf numFmtId="4" fontId="1" fillId="9" borderId="65" xfId="0" applyNumberFormat="1" applyFont="1" applyFill="1" applyBorder="1" applyAlignment="1">
      <alignment horizontal="right" vertical="top"/>
    </xf>
    <xf numFmtId="4" fontId="1" fillId="9" borderId="66" xfId="0" applyNumberFormat="1" applyFont="1" applyFill="1" applyBorder="1" applyAlignment="1">
      <alignment horizontal="right" vertical="top"/>
    </xf>
    <xf numFmtId="4" fontId="1" fillId="9" borderId="67" xfId="0" applyNumberFormat="1" applyFont="1" applyFill="1" applyBorder="1" applyAlignment="1">
      <alignment horizontal="right" vertical="top"/>
    </xf>
    <xf numFmtId="0" fontId="41" fillId="0" borderId="117" xfId="0" applyFont="1" applyBorder="1" applyAlignment="1">
      <alignment horizontal="left" vertical="center" wrapText="1"/>
    </xf>
    <xf numFmtId="0" fontId="41" fillId="0" borderId="117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8" fillId="0" borderId="0" xfId="0" applyFont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11" fillId="0" borderId="41" xfId="0" applyFont="1" applyBorder="1"/>
    <xf numFmtId="0" fontId="42" fillId="0" borderId="0" xfId="0" applyFont="1" applyAlignment="1">
      <alignment horizontal="center"/>
    </xf>
    <xf numFmtId="165" fontId="20" fillId="7" borderId="107" xfId="0" applyNumberFormat="1" applyFont="1" applyFill="1" applyBorder="1" applyAlignment="1">
      <alignment horizontal="left" vertical="center" wrapText="1"/>
    </xf>
    <xf numFmtId="0" fontId="11" fillId="0" borderId="108" xfId="0" applyFont="1" applyBorder="1"/>
    <xf numFmtId="0" fontId="11" fillId="0" borderId="109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15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right" vertical="center"/>
    </xf>
    <xf numFmtId="0" fontId="11" fillId="0" borderId="76" xfId="0" applyFont="1" applyBorder="1"/>
    <xf numFmtId="0" fontId="11" fillId="0" borderId="91" xfId="0" applyFont="1" applyBorder="1"/>
    <xf numFmtId="0" fontId="11" fillId="0" borderId="92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6" fillId="0" borderId="61" xfId="0" applyFont="1" applyBorder="1"/>
    <xf numFmtId="0" fontId="36" fillId="0" borderId="117" xfId="0" applyFont="1" applyBorder="1"/>
    <xf numFmtId="0" fontId="36" fillId="0" borderId="62" xfId="0" applyFont="1" applyBorder="1"/>
    <xf numFmtId="0" fontId="37" fillId="0" borderId="0" xfId="0" applyFont="1" applyAlignment="1">
      <alignment horizontal="right" wrapText="1"/>
    </xf>
    <xf numFmtId="0" fontId="36" fillId="0" borderId="0" xfId="0" applyFont="1"/>
    <xf numFmtId="0" fontId="38" fillId="0" borderId="0" xfId="0" applyFont="1" applyAlignment="1">
      <alignment horizontal="center" wrapText="1"/>
    </xf>
    <xf numFmtId="0" fontId="43" fillId="0" borderId="117" xfId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47" fillId="0" borderId="46" xfId="0" applyFont="1" applyBorder="1" applyAlignment="1">
      <alignment horizontal="center" vertical="center" wrapText="1"/>
    </xf>
    <xf numFmtId="0" fontId="48" fillId="5" borderId="117" xfId="0" applyFont="1" applyFill="1" applyBorder="1" applyAlignment="1">
      <alignment horizontal="center" vertical="center" wrapText="1"/>
    </xf>
    <xf numFmtId="4" fontId="48" fillId="5" borderId="117" xfId="0" applyNumberFormat="1" applyFont="1" applyFill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8" fillId="0" borderId="117" xfId="0" applyFont="1" applyBorder="1" applyAlignment="1">
      <alignment horizontal="center" vertical="center" wrapText="1"/>
    </xf>
    <xf numFmtId="4" fontId="48" fillId="0" borderId="117" xfId="0" applyNumberFormat="1" applyFont="1" applyBorder="1" applyAlignment="1">
      <alignment horizontal="center" vertical="center" wrapText="1"/>
    </xf>
    <xf numFmtId="49" fontId="36" fillId="0" borderId="94" xfId="0" applyNumberFormat="1" applyFont="1" applyBorder="1" applyAlignment="1">
      <alignment horizontal="right" wrapText="1"/>
    </xf>
    <xf numFmtId="0" fontId="49" fillId="5" borderId="117" xfId="0" applyFont="1" applyFill="1" applyBorder="1" applyAlignment="1">
      <alignment horizontal="center" vertical="center"/>
    </xf>
    <xf numFmtId="0" fontId="49" fillId="5" borderId="117" xfId="0" applyFont="1" applyFill="1" applyBorder="1" applyAlignment="1">
      <alignment vertical="center"/>
    </xf>
    <xf numFmtId="4" fontId="41" fillId="0" borderId="117" xfId="0" applyNumberFormat="1" applyFont="1" applyBorder="1" applyAlignment="1">
      <alignment horizontal="center"/>
    </xf>
    <xf numFmtId="0" fontId="41" fillId="0" borderId="117" xfId="0" applyFont="1" applyBorder="1" applyAlignment="1">
      <alignment vertical="distributed" wrapText="1"/>
    </xf>
    <xf numFmtId="4" fontId="41" fillId="0" borderId="117" xfId="0" applyNumberFormat="1" applyFont="1" applyBorder="1" applyAlignment="1">
      <alignment horizontal="center" vertical="distributed"/>
    </xf>
    <xf numFmtId="0" fontId="41" fillId="0" borderId="117" xfId="0" applyFont="1" applyBorder="1" applyAlignment="1">
      <alignment horizontal="center" vertical="distributed" wrapText="1"/>
    </xf>
    <xf numFmtId="49" fontId="49" fillId="6" borderId="117" xfId="0" applyNumberFormat="1" applyFont="1" applyFill="1" applyBorder="1" applyAlignment="1">
      <alignment horizontal="center" vertical="top"/>
    </xf>
    <xf numFmtId="0" fontId="50" fillId="6" borderId="117" xfId="0" applyFont="1" applyFill="1" applyBorder="1" applyAlignment="1">
      <alignment vertical="top" wrapText="1"/>
    </xf>
    <xf numFmtId="4" fontId="50" fillId="6" borderId="117" xfId="0" applyNumberFormat="1" applyFont="1" applyFill="1" applyBorder="1" applyAlignment="1">
      <alignment horizontal="center" vertical="top" wrapText="1"/>
    </xf>
    <xf numFmtId="0" fontId="50" fillId="6" borderId="117" xfId="0" applyFont="1" applyFill="1" applyBorder="1" applyAlignment="1">
      <alignment horizontal="center" vertical="top" wrapText="1"/>
    </xf>
    <xf numFmtId="49" fontId="49" fillId="0" borderId="117" xfId="0" applyNumberFormat="1" applyFont="1" applyBorder="1" applyAlignment="1">
      <alignment horizontal="center" vertical="top"/>
    </xf>
    <xf numFmtId="0" fontId="41" fillId="0" borderId="117" xfId="0" applyFont="1" applyBorder="1" applyAlignment="1">
      <alignment vertical="top" wrapText="1"/>
    </xf>
    <xf numFmtId="0" fontId="47" fillId="0" borderId="46" xfId="0" applyFont="1" applyBorder="1" applyAlignment="1">
      <alignment wrapText="1"/>
    </xf>
    <xf numFmtId="0" fontId="36" fillId="0" borderId="46" xfId="0" applyFont="1" applyBorder="1" applyAlignment="1">
      <alignment wrapText="1"/>
    </xf>
    <xf numFmtId="0" fontId="50" fillId="6" borderId="118" xfId="0" applyFont="1" applyFill="1" applyBorder="1" applyAlignment="1">
      <alignment horizontal="center" vertical="top" wrapText="1"/>
    </xf>
    <xf numFmtId="49" fontId="49" fillId="0" borderId="117" xfId="0" applyNumberFormat="1" applyFont="1" applyBorder="1" applyAlignment="1">
      <alignment horizontal="center" vertical="top"/>
    </xf>
    <xf numFmtId="0" fontId="41" fillId="0" borderId="117" xfId="0" applyFont="1" applyBorder="1" applyAlignment="1">
      <alignment horizontal="left" vertical="top" wrapText="1"/>
    </xf>
    <xf numFmtId="4" fontId="41" fillId="0" borderId="117" xfId="0" applyNumberFormat="1" applyFont="1" applyBorder="1" applyAlignment="1">
      <alignment horizontal="center" vertical="center"/>
    </xf>
    <xf numFmtId="0" fontId="41" fillId="0" borderId="118" xfId="0" applyFont="1" applyBorder="1" applyAlignment="1">
      <alignment horizontal="center" vertical="center" wrapText="1"/>
    </xf>
    <xf numFmtId="4" fontId="41" fillId="0" borderId="118" xfId="0" applyNumberFormat="1" applyFont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 wrapText="1"/>
    </xf>
    <xf numFmtId="4" fontId="41" fillId="0" borderId="119" xfId="0" applyNumberFormat="1" applyFont="1" applyBorder="1" applyAlignment="1">
      <alignment horizontal="center" vertical="center"/>
    </xf>
    <xf numFmtId="0" fontId="41" fillId="0" borderId="120" xfId="0" applyFont="1" applyBorder="1" applyAlignment="1">
      <alignment horizontal="center" vertical="center" wrapText="1"/>
    </xf>
    <xf numFmtId="4" fontId="41" fillId="0" borderId="120" xfId="0" applyNumberFormat="1" applyFont="1" applyBorder="1" applyAlignment="1">
      <alignment horizontal="center" vertical="center"/>
    </xf>
    <xf numFmtId="0" fontId="41" fillId="0" borderId="117" xfId="0" applyFont="1" applyBorder="1" applyAlignment="1">
      <alignment horizontal="left" vertical="top" wrapText="1"/>
    </xf>
    <xf numFmtId="166" fontId="49" fillId="0" borderId="117" xfId="0" applyNumberFormat="1" applyFont="1" applyBorder="1" applyAlignment="1">
      <alignment horizontal="center" vertical="top"/>
    </xf>
    <xf numFmtId="4" fontId="41" fillId="8" borderId="117" xfId="0" applyNumberFormat="1" applyFont="1" applyFill="1" applyBorder="1" applyAlignment="1">
      <alignment horizontal="center" vertical="center"/>
    </xf>
    <xf numFmtId="0" fontId="50" fillId="6" borderId="117" xfId="0" applyFont="1" applyFill="1" applyBorder="1" applyAlignment="1">
      <alignment horizontal="left" vertical="top" wrapText="1"/>
    </xf>
    <xf numFmtId="0" fontId="41" fillId="0" borderId="118" xfId="0" applyFont="1" applyBorder="1" applyAlignment="1">
      <alignment horizontal="left" vertical="center" wrapText="1"/>
    </xf>
    <xf numFmtId="0" fontId="41" fillId="0" borderId="117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left" vertical="center" wrapText="1"/>
    </xf>
    <xf numFmtId="0" fontId="41" fillId="0" borderId="120" xfId="0" applyFont="1" applyBorder="1" applyAlignment="1">
      <alignment horizontal="left" vertical="center" wrapText="1"/>
    </xf>
    <xf numFmtId="0" fontId="48" fillId="0" borderId="117" xfId="0" applyFont="1" applyBorder="1" applyAlignment="1">
      <alignment horizontal="right" wrapText="1"/>
    </xf>
    <xf numFmtId="4" fontId="48" fillId="0" borderId="117" xfId="0" applyNumberFormat="1" applyFont="1" applyBorder="1" applyAlignment="1">
      <alignment horizontal="center" wrapText="1"/>
    </xf>
    <xf numFmtId="4" fontId="48" fillId="0" borderId="117" xfId="0" applyNumberFormat="1" applyFont="1" applyBorder="1" applyAlignment="1">
      <alignment wrapText="1"/>
    </xf>
    <xf numFmtId="0" fontId="48" fillId="0" borderId="117" xfId="0" applyFont="1" applyBorder="1" applyAlignment="1">
      <alignment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/>
    <xf numFmtId="0" fontId="48" fillId="5" borderId="94" xfId="0" applyFont="1" applyFill="1" applyBorder="1" applyAlignment="1">
      <alignment horizontal="center" vertical="center" wrapText="1"/>
    </xf>
    <xf numFmtId="4" fontId="48" fillId="5" borderId="94" xfId="0" applyNumberFormat="1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right" wrapText="1"/>
    </xf>
    <xf numFmtId="0" fontId="51" fillId="0" borderId="26" xfId="0" applyFont="1" applyBorder="1" applyAlignment="1">
      <alignment wrapText="1"/>
    </xf>
    <xf numFmtId="4" fontId="51" fillId="0" borderId="26" xfId="0" applyNumberFormat="1" applyFont="1" applyBorder="1" applyAlignment="1">
      <alignment horizontal="center"/>
    </xf>
    <xf numFmtId="0" fontId="48" fillId="0" borderId="94" xfId="0" applyFont="1" applyBorder="1" applyAlignment="1">
      <alignment horizontal="right" wrapText="1"/>
    </xf>
    <xf numFmtId="4" fontId="48" fillId="0" borderId="26" xfId="0" applyNumberFormat="1" applyFont="1" applyBorder="1" applyAlignment="1">
      <alignment horizontal="center" wrapText="1"/>
    </xf>
    <xf numFmtId="0" fontId="48" fillId="0" borderId="26" xfId="0" applyFont="1" applyBorder="1" applyAlignment="1">
      <alignment wrapText="1"/>
    </xf>
    <xf numFmtId="0" fontId="36" fillId="0" borderId="46" xfId="1" applyFont="1" applyAlignment="1">
      <alignment wrapText="1"/>
    </xf>
    <xf numFmtId="4" fontId="36" fillId="0" borderId="46" xfId="1" applyNumberFormat="1" applyFont="1" applyAlignment="1">
      <alignment horizontal="center"/>
    </xf>
    <xf numFmtId="4" fontId="52" fillId="0" borderId="46" xfId="1" applyNumberFormat="1" applyFont="1" applyAlignment="1">
      <alignment horizontal="center" wrapText="1"/>
    </xf>
    <xf numFmtId="0" fontId="38" fillId="0" borderId="46" xfId="1" applyFont="1" applyAlignment="1">
      <alignment horizontal="center" wrapText="1"/>
    </xf>
    <xf numFmtId="0" fontId="53" fillId="0" borderId="46" xfId="1" applyFont="1" applyAlignment="1">
      <alignment horizontal="right" vertical="center"/>
    </xf>
    <xf numFmtId="4" fontId="36" fillId="0" borderId="46" xfId="1" applyNumberFormat="1" applyFont="1"/>
    <xf numFmtId="0" fontId="54" fillId="0" borderId="46" xfId="1" applyFont="1" applyAlignment="1">
      <alignment horizontal="center" wrapText="1"/>
    </xf>
    <xf numFmtId="0" fontId="54" fillId="0" borderId="116" xfId="1" applyFont="1" applyBorder="1" applyAlignment="1">
      <alignment horizontal="center" wrapText="1"/>
    </xf>
    <xf numFmtId="0" fontId="54" fillId="0" borderId="116" xfId="1" applyFont="1" applyBorder="1"/>
    <xf numFmtId="0" fontId="55" fillId="0" borderId="46" xfId="1" applyFont="1" applyAlignment="1">
      <alignment horizontal="right" vertical="center"/>
    </xf>
  </cellXfs>
  <cellStyles count="2">
    <cellStyle name="Звичайний" xfId="0" builtinId="0"/>
    <cellStyle name="Обычный 2" xfId="1" xr:uid="{268327DF-30B9-4C25-B45A-92D115F3CD1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3"/>
  <sheetViews>
    <sheetView topLeftCell="A23" workbookViewId="0">
      <selection activeCell="N1" sqref="A1:N38"/>
    </sheetView>
  </sheetViews>
  <sheetFormatPr defaultColWidth="14.42578125" defaultRowHeight="15" customHeight="1" x14ac:dyDescent="0.25"/>
  <cols>
    <col min="1" max="1" width="16" customWidth="1"/>
    <col min="2" max="2" width="18.85546875" customWidth="1"/>
    <col min="3" max="8" width="20.42578125" customWidth="1"/>
    <col min="9" max="9" width="12.42578125" customWidth="1"/>
    <col min="10" max="10" width="20.42578125" customWidth="1"/>
    <col min="11" max="11" width="12.42578125" customWidth="1"/>
    <col min="12" max="12" width="20.42578125" customWidth="1"/>
    <col min="13" max="13" width="12.42578125" customWidth="1"/>
    <col min="14" max="14" width="20.42578125" customWidth="1"/>
    <col min="15" max="23" width="4.85546875" customWidth="1"/>
    <col min="24" max="26" width="9.42578125" customWidth="1"/>
    <col min="27" max="31" width="11" customWidth="1"/>
  </cols>
  <sheetData>
    <row r="1" spans="1:31" ht="15" customHeight="1" x14ac:dyDescent="0.25">
      <c r="A1" s="382" t="s">
        <v>0</v>
      </c>
      <c r="B1" s="368"/>
      <c r="C1" s="1"/>
      <c r="D1" s="2"/>
      <c r="E1" s="1"/>
      <c r="F1" s="1"/>
      <c r="G1" s="1"/>
      <c r="H1" s="2" t="s">
        <v>473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2" t="s">
        <v>383</v>
      </c>
      <c r="I2" s="368"/>
      <c r="J2" s="3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2" t="s">
        <v>474</v>
      </c>
      <c r="I3" s="368"/>
      <c r="J3" s="3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372" t="s">
        <v>339</v>
      </c>
      <c r="D10" s="368"/>
      <c r="E10" s="36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373" t="s">
        <v>340</v>
      </c>
      <c r="D11" s="368"/>
      <c r="E11" s="368"/>
      <c r="F11" s="36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1" t="s">
        <v>341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1" t="s">
        <v>342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39">
        <v>45139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39">
        <v>45240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83" t="s">
        <v>7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83" t="s">
        <v>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7" t="s">
        <v>343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69"/>
      <c r="B23" s="374" t="s">
        <v>9</v>
      </c>
      <c r="C23" s="375"/>
      <c r="D23" s="378" t="s">
        <v>10</v>
      </c>
      <c r="E23" s="379"/>
      <c r="F23" s="379"/>
      <c r="G23" s="379"/>
      <c r="H23" s="379"/>
      <c r="I23" s="379"/>
      <c r="J23" s="380"/>
      <c r="K23" s="374" t="s">
        <v>11</v>
      </c>
      <c r="L23" s="375"/>
      <c r="M23" s="374" t="s">
        <v>12</v>
      </c>
      <c r="N23" s="37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0"/>
      <c r="B24" s="376"/>
      <c r="C24" s="377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81" t="s">
        <v>18</v>
      </c>
      <c r="J24" s="377"/>
      <c r="K24" s="376"/>
      <c r="L24" s="377"/>
      <c r="M24" s="376"/>
      <c r="N24" s="37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71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8" si="0">C27/N27</f>
        <v>1</v>
      </c>
      <c r="C27" s="34">
        <f>'Кошторис  витрат'!G189</f>
        <v>971903.5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витрат'!S189</f>
        <v>0</v>
      </c>
      <c r="M27" s="38">
        <v>1</v>
      </c>
      <c r="N27" s="39">
        <f t="shared" ref="N27:N29" si="4">C27+J27+L27</f>
        <v>971903.5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1</v>
      </c>
      <c r="C28" s="42">
        <f>'Кошторис  витрат'!G189</f>
        <v>971903.5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витрат'!V189</f>
        <v>0</v>
      </c>
      <c r="M28" s="46">
        <v>1</v>
      </c>
      <c r="N28" s="47">
        <f t="shared" si="4"/>
        <v>971903.5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>C29/N28</f>
        <v>0.8</v>
      </c>
      <c r="C29" s="50">
        <v>777522.8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</v>
      </c>
      <c r="N29" s="55">
        <f t="shared" si="4"/>
        <v>777522.8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0.19999999999999996</v>
      </c>
      <c r="C30" s="58">
        <f t="shared" si="5"/>
        <v>194380.69999999995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0.19999999999999996</v>
      </c>
      <c r="N30" s="64">
        <f t="shared" si="5"/>
        <v>194380.69999999995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30" customHeight="1" x14ac:dyDescent="0.25">
      <c r="A31" s="342"/>
      <c r="B31" s="343"/>
      <c r="C31" s="344"/>
      <c r="D31" s="344"/>
      <c r="E31" s="344"/>
      <c r="F31" s="344"/>
      <c r="G31" s="344"/>
      <c r="H31" s="344"/>
      <c r="I31" s="343"/>
      <c r="J31" s="344"/>
      <c r="K31" s="343"/>
      <c r="L31" s="344"/>
      <c r="M31" s="345"/>
      <c r="N31" s="34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30" customHeight="1" x14ac:dyDescent="0.25">
      <c r="A32" s="342"/>
      <c r="B32" s="343"/>
      <c r="C32" s="344"/>
      <c r="D32" s="344"/>
      <c r="E32" s="344"/>
      <c r="F32" s="344"/>
      <c r="G32" s="344"/>
      <c r="H32" s="344"/>
      <c r="I32" s="343"/>
      <c r="J32" s="344"/>
      <c r="K32" s="343"/>
      <c r="L32" s="344"/>
      <c r="M32" s="345"/>
      <c r="N32" s="3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30" customHeight="1" x14ac:dyDescent="0.25">
      <c r="A33" s="342"/>
      <c r="B33" s="343"/>
      <c r="C33" s="344"/>
      <c r="D33" s="344"/>
      <c r="E33" s="344"/>
      <c r="F33" s="344"/>
      <c r="G33" s="344"/>
      <c r="H33" s="344"/>
      <c r="I33" s="343"/>
      <c r="J33" s="344"/>
      <c r="K33" s="343"/>
      <c r="L33" s="344"/>
      <c r="M33" s="345"/>
      <c r="N33" s="34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5.75" customHeight="1" x14ac:dyDescent="0.25">
      <c r="A34" s="3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65"/>
      <c r="B35" s="65" t="s">
        <v>40</v>
      </c>
      <c r="C35" s="384"/>
      <c r="D35" s="385"/>
      <c r="E35" s="385"/>
      <c r="F35" s="65"/>
      <c r="G35" s="66"/>
      <c r="H35" s="66"/>
      <c r="I35" s="67"/>
      <c r="J35" s="384"/>
      <c r="K35" s="385"/>
      <c r="L35" s="385"/>
      <c r="M35" s="385"/>
      <c r="N35" s="38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ht="15.75" customHeight="1" x14ac:dyDescent="0.25">
      <c r="A36" s="5"/>
      <c r="B36" s="5"/>
      <c r="C36" s="5"/>
      <c r="D36" s="68" t="s">
        <v>41</v>
      </c>
      <c r="E36" s="5"/>
      <c r="F36" s="69"/>
      <c r="G36" s="386" t="s">
        <v>42</v>
      </c>
      <c r="H36" s="368"/>
      <c r="I36" s="13"/>
      <c r="J36" s="386" t="s">
        <v>43</v>
      </c>
      <c r="K36" s="368"/>
      <c r="L36" s="368"/>
      <c r="M36" s="368"/>
      <c r="N36" s="36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8">
    <mergeCell ref="C35:E35"/>
    <mergeCell ref="J35:N35"/>
    <mergeCell ref="G36:H36"/>
    <mergeCell ref="J36:N36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C10:E10"/>
    <mergeCell ref="C11:F11"/>
    <mergeCell ref="B23:C24"/>
    <mergeCell ref="D23:J23"/>
    <mergeCell ref="I24:J24"/>
  </mergeCells>
  <phoneticPr fontId="34" type="noConversion"/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1"/>
  <sheetViews>
    <sheetView zoomScaleNormal="100" workbookViewId="0">
      <selection activeCell="G4" sqref="G4"/>
    </sheetView>
  </sheetViews>
  <sheetFormatPr defaultColWidth="14.42578125" defaultRowHeight="15" customHeight="1" outlineLevelCol="1" x14ac:dyDescent="0.25"/>
  <cols>
    <col min="1" max="1" width="12.7109375" customWidth="1"/>
    <col min="2" max="2" width="13" customWidth="1"/>
    <col min="3" max="3" width="49.85546875" customWidth="1"/>
    <col min="4" max="4" width="11.7109375" customWidth="1"/>
    <col min="5" max="5" width="11" customWidth="1"/>
    <col min="6" max="6" width="13" customWidth="1"/>
    <col min="7" max="7" width="15.5703125" customWidth="1"/>
    <col min="8" max="8" width="11" customWidth="1"/>
    <col min="9" max="9" width="13" customWidth="1"/>
    <col min="10" max="10" width="15.5703125" customWidth="1"/>
    <col min="11" max="11" width="11.85546875" hidden="1" customWidth="1" outlineLevel="1"/>
    <col min="12" max="12" width="13" hidden="1" customWidth="1" outlineLevel="1"/>
    <col min="13" max="13" width="17.7109375" hidden="1" customWidth="1" outlineLevel="1"/>
    <col min="14" max="14" width="12.140625" hidden="1" customWidth="1" outlineLevel="1"/>
    <col min="15" max="15" width="13" hidden="1" customWidth="1" outlineLevel="1"/>
    <col min="16" max="16" width="16.7109375" hidden="1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3" width="14.5703125" customWidth="1" collapsed="1"/>
    <col min="24" max="24" width="14.5703125" customWidth="1"/>
    <col min="25" max="25" width="10.140625" bestFit="1" customWidth="1"/>
    <col min="26" max="26" width="9.42578125" customWidth="1"/>
    <col min="27" max="27" width="35.42578125" customWidth="1"/>
    <col min="28" max="28" width="14" customWidth="1"/>
    <col min="29" max="33" width="5.140625" customWidth="1"/>
  </cols>
  <sheetData>
    <row r="1" spans="1:33" ht="18" customHeight="1" x14ac:dyDescent="0.25">
      <c r="A1" s="388" t="s">
        <v>44</v>
      </c>
      <c r="B1" s="368"/>
      <c r="C1" s="368"/>
      <c r="D1" s="368"/>
      <c r="E1" s="36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">
        <v>341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">
        <v>342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400" t="str">
        <f>Фінансування!A14</f>
        <v>Дата початку проєкту:</v>
      </c>
      <c r="B4" s="400"/>
      <c r="C4" s="339">
        <v>45139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400" t="str">
        <f>Фінансування!A15</f>
        <v>Дата завершення проєкту:</v>
      </c>
      <c r="B5" s="400"/>
      <c r="C5" s="339">
        <v>45240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89" t="s">
        <v>45</v>
      </c>
      <c r="B7" s="391" t="s">
        <v>46</v>
      </c>
      <c r="C7" s="394" t="s">
        <v>47</v>
      </c>
      <c r="D7" s="397" t="s">
        <v>48</v>
      </c>
      <c r="E7" s="387" t="s">
        <v>49</v>
      </c>
      <c r="F7" s="379"/>
      <c r="G7" s="379"/>
      <c r="H7" s="379"/>
      <c r="I7" s="379"/>
      <c r="J7" s="380"/>
      <c r="K7" s="387" t="s">
        <v>50</v>
      </c>
      <c r="L7" s="379"/>
      <c r="M7" s="379"/>
      <c r="N7" s="379"/>
      <c r="O7" s="379"/>
      <c r="P7" s="380"/>
      <c r="Q7" s="387" t="s">
        <v>51</v>
      </c>
      <c r="R7" s="379"/>
      <c r="S7" s="379"/>
      <c r="T7" s="379"/>
      <c r="U7" s="379"/>
      <c r="V7" s="380"/>
      <c r="W7" s="413" t="s">
        <v>52</v>
      </c>
      <c r="X7" s="379"/>
      <c r="Y7" s="379"/>
      <c r="Z7" s="380"/>
      <c r="AA7" s="414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370"/>
      <c r="B8" s="392"/>
      <c r="C8" s="395"/>
      <c r="D8" s="398"/>
      <c r="E8" s="407" t="s">
        <v>54</v>
      </c>
      <c r="F8" s="379"/>
      <c r="G8" s="380"/>
      <c r="H8" s="407" t="s">
        <v>55</v>
      </c>
      <c r="I8" s="379"/>
      <c r="J8" s="380"/>
      <c r="K8" s="407" t="s">
        <v>54</v>
      </c>
      <c r="L8" s="379"/>
      <c r="M8" s="380"/>
      <c r="N8" s="407" t="s">
        <v>55</v>
      </c>
      <c r="O8" s="379"/>
      <c r="P8" s="380"/>
      <c r="Q8" s="407" t="s">
        <v>54</v>
      </c>
      <c r="R8" s="379"/>
      <c r="S8" s="380"/>
      <c r="T8" s="407" t="s">
        <v>55</v>
      </c>
      <c r="U8" s="379"/>
      <c r="V8" s="380"/>
      <c r="W8" s="414" t="s">
        <v>56</v>
      </c>
      <c r="X8" s="414" t="s">
        <v>57</v>
      </c>
      <c r="Y8" s="413" t="s">
        <v>58</v>
      </c>
      <c r="Z8" s="380"/>
      <c r="AA8" s="370"/>
      <c r="AB8" s="1"/>
      <c r="AC8" s="1"/>
      <c r="AD8" s="1"/>
      <c r="AE8" s="1"/>
      <c r="AF8" s="1"/>
      <c r="AG8" s="1"/>
    </row>
    <row r="9" spans="1:33" ht="38.25" x14ac:dyDescent="0.25">
      <c r="A9" s="390"/>
      <c r="B9" s="393"/>
      <c r="C9" s="396"/>
      <c r="D9" s="399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71"/>
      <c r="X9" s="371"/>
      <c r="Y9" s="87" t="s">
        <v>68</v>
      </c>
      <c r="Z9" s="88" t="s">
        <v>19</v>
      </c>
      <c r="AA9" s="371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5.1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>
        <v>0</v>
      </c>
      <c r="AA13" s="117"/>
      <c r="AB13" s="118"/>
      <c r="AC13" s="118"/>
      <c r="AD13" s="118"/>
      <c r="AE13" s="118"/>
      <c r="AF13" s="118"/>
      <c r="AG13" s="118"/>
    </row>
    <row r="14" spans="1:33" ht="35.1" customHeight="1" x14ac:dyDescent="0.25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7">E14*F14</f>
        <v>0</v>
      </c>
      <c r="H14" s="123"/>
      <c r="I14" s="124"/>
      <c r="J14" s="125">
        <f t="shared" ref="J14:J16" si="8">H14*I14</f>
        <v>0</v>
      </c>
      <c r="K14" s="123"/>
      <c r="L14" s="124"/>
      <c r="M14" s="125">
        <f t="shared" ref="M14:M16" si="9">K14*L14</f>
        <v>0</v>
      </c>
      <c r="N14" s="123"/>
      <c r="O14" s="124"/>
      <c r="P14" s="125">
        <f t="shared" ref="P14:P16" si="10">N14*O14</f>
        <v>0</v>
      </c>
      <c r="Q14" s="123"/>
      <c r="R14" s="124"/>
      <c r="S14" s="125">
        <f t="shared" ref="S14:S16" si="11">Q14*R14</f>
        <v>0</v>
      </c>
      <c r="T14" s="123"/>
      <c r="U14" s="124"/>
      <c r="V14" s="125">
        <f t="shared" ref="V14:V16" si="12">T14*U14</f>
        <v>0</v>
      </c>
      <c r="W14" s="126">
        <f t="shared" ref="W14:W16" si="13">G14+M14+S14</f>
        <v>0</v>
      </c>
      <c r="X14" s="127">
        <f t="shared" ref="X14:X16" si="14">J14+P14+V14</f>
        <v>0</v>
      </c>
      <c r="Y14" s="127">
        <f t="shared" si="6"/>
        <v>0</v>
      </c>
      <c r="Z14" s="128">
        <v>0</v>
      </c>
      <c r="AA14" s="129"/>
      <c r="AB14" s="130"/>
      <c r="AC14" s="131"/>
      <c r="AD14" s="131"/>
      <c r="AE14" s="131"/>
      <c r="AF14" s="131"/>
      <c r="AG14" s="131"/>
    </row>
    <row r="15" spans="1:33" ht="35.1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7"/>
        <v>0</v>
      </c>
      <c r="H15" s="123"/>
      <c r="I15" s="124"/>
      <c r="J15" s="125">
        <f t="shared" si="8"/>
        <v>0</v>
      </c>
      <c r="K15" s="123"/>
      <c r="L15" s="124"/>
      <c r="M15" s="125">
        <f t="shared" si="9"/>
        <v>0</v>
      </c>
      <c r="N15" s="123"/>
      <c r="O15" s="124"/>
      <c r="P15" s="125">
        <f t="shared" si="10"/>
        <v>0</v>
      </c>
      <c r="Q15" s="123"/>
      <c r="R15" s="124"/>
      <c r="S15" s="125">
        <f t="shared" si="11"/>
        <v>0</v>
      </c>
      <c r="T15" s="123"/>
      <c r="U15" s="124"/>
      <c r="V15" s="125">
        <f t="shared" si="12"/>
        <v>0</v>
      </c>
      <c r="W15" s="126">
        <f t="shared" si="13"/>
        <v>0</v>
      </c>
      <c r="X15" s="127">
        <f t="shared" si="14"/>
        <v>0</v>
      </c>
      <c r="Y15" s="127">
        <f t="shared" si="6"/>
        <v>0</v>
      </c>
      <c r="Z15" s="128">
        <v>0</v>
      </c>
      <c r="AA15" s="129"/>
      <c r="AB15" s="131"/>
      <c r="AC15" s="131"/>
      <c r="AD15" s="131"/>
      <c r="AE15" s="131"/>
      <c r="AF15" s="131"/>
      <c r="AG15" s="131"/>
    </row>
    <row r="16" spans="1:33" ht="32.1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7"/>
        <v>0</v>
      </c>
      <c r="H16" s="135"/>
      <c r="I16" s="136"/>
      <c r="J16" s="137">
        <f t="shared" si="8"/>
        <v>0</v>
      </c>
      <c r="K16" s="135"/>
      <c r="L16" s="136"/>
      <c r="M16" s="137">
        <f t="shared" si="9"/>
        <v>0</v>
      </c>
      <c r="N16" s="135"/>
      <c r="O16" s="136"/>
      <c r="P16" s="137">
        <f t="shared" si="10"/>
        <v>0</v>
      </c>
      <c r="Q16" s="135"/>
      <c r="R16" s="124"/>
      <c r="S16" s="137">
        <f t="shared" si="11"/>
        <v>0</v>
      </c>
      <c r="T16" s="135"/>
      <c r="U16" s="124"/>
      <c r="V16" s="137">
        <f t="shared" si="12"/>
        <v>0</v>
      </c>
      <c r="W16" s="138">
        <f t="shared" si="13"/>
        <v>0</v>
      </c>
      <c r="X16" s="127">
        <f t="shared" si="14"/>
        <v>0</v>
      </c>
      <c r="Y16" s="127">
        <f t="shared" si="6"/>
        <v>0</v>
      </c>
      <c r="Z16" s="128">
        <v>0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5">SUM(G18:G20)</f>
        <v>0</v>
      </c>
      <c r="H17" s="142">
        <f t="shared" si="15"/>
        <v>0</v>
      </c>
      <c r="I17" s="143"/>
      <c r="J17" s="144">
        <f t="shared" ref="J17:K17" si="16">SUM(J18:J20)</f>
        <v>0</v>
      </c>
      <c r="K17" s="142">
        <f t="shared" si="16"/>
        <v>0</v>
      </c>
      <c r="L17" s="143"/>
      <c r="M17" s="144">
        <f t="shared" ref="M17:N17" si="17">SUM(M18:M20)</f>
        <v>0</v>
      </c>
      <c r="N17" s="142">
        <f t="shared" si="17"/>
        <v>0</v>
      </c>
      <c r="O17" s="143"/>
      <c r="P17" s="144">
        <f t="shared" ref="P17:Q17" si="18">SUM(P18:P20)</f>
        <v>0</v>
      </c>
      <c r="Q17" s="142">
        <f t="shared" si="18"/>
        <v>0</v>
      </c>
      <c r="R17" s="143"/>
      <c r="S17" s="144">
        <f t="shared" ref="S17:T17" si="19">SUM(S18:S20)</f>
        <v>0</v>
      </c>
      <c r="T17" s="142">
        <f t="shared" si="19"/>
        <v>0</v>
      </c>
      <c r="U17" s="143"/>
      <c r="V17" s="144">
        <f t="shared" ref="V17:X17" si="20">SUM(V18:V20)</f>
        <v>0</v>
      </c>
      <c r="W17" s="144">
        <f t="shared" si="20"/>
        <v>0</v>
      </c>
      <c r="X17" s="145">
        <f t="shared" si="20"/>
        <v>0</v>
      </c>
      <c r="Y17" s="145">
        <f t="shared" si="6"/>
        <v>0</v>
      </c>
      <c r="Z17" s="145">
        <v>0</v>
      </c>
      <c r="AA17" s="146"/>
      <c r="AB17" s="118"/>
      <c r="AC17" s="118"/>
      <c r="AD17" s="118"/>
      <c r="AE17" s="118"/>
      <c r="AF17" s="118"/>
      <c r="AG17" s="118"/>
    </row>
    <row r="18" spans="1:33" ht="36.950000000000003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1">E18*F18</f>
        <v>0</v>
      </c>
      <c r="H18" s="123"/>
      <c r="I18" s="124"/>
      <c r="J18" s="125">
        <f t="shared" ref="J18:J20" si="22">H18*I18</f>
        <v>0</v>
      </c>
      <c r="K18" s="123"/>
      <c r="L18" s="124"/>
      <c r="M18" s="125">
        <f t="shared" ref="M18:M20" si="23">K18*L18</f>
        <v>0</v>
      </c>
      <c r="N18" s="123"/>
      <c r="O18" s="124"/>
      <c r="P18" s="125">
        <f t="shared" ref="P18:P20" si="24">N18*O18</f>
        <v>0</v>
      </c>
      <c r="Q18" s="123"/>
      <c r="R18" s="124"/>
      <c r="S18" s="125">
        <f t="shared" ref="S18:S20" si="25">Q18*R18</f>
        <v>0</v>
      </c>
      <c r="T18" s="123"/>
      <c r="U18" s="124"/>
      <c r="V18" s="125">
        <f t="shared" ref="V18:V20" si="26">T18*U18</f>
        <v>0</v>
      </c>
      <c r="W18" s="126">
        <f t="shared" ref="W18:W20" si="27">G18+M18+S18</f>
        <v>0</v>
      </c>
      <c r="X18" s="127">
        <f t="shared" ref="X18:X20" si="28">J18+P18+V18</f>
        <v>0</v>
      </c>
      <c r="Y18" s="127">
        <f t="shared" si="6"/>
        <v>0</v>
      </c>
      <c r="Z18" s="128">
        <v>0</v>
      </c>
      <c r="AA18" s="129"/>
      <c r="AB18" s="131"/>
      <c r="AC18" s="131"/>
      <c r="AD18" s="131"/>
      <c r="AE18" s="131"/>
      <c r="AF18" s="131"/>
      <c r="AG18" s="131"/>
    </row>
    <row r="19" spans="1:33" ht="38.1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1"/>
        <v>0</v>
      </c>
      <c r="H19" s="123"/>
      <c r="I19" s="124"/>
      <c r="J19" s="125">
        <f t="shared" si="22"/>
        <v>0</v>
      </c>
      <c r="K19" s="123"/>
      <c r="L19" s="124"/>
      <c r="M19" s="125">
        <f t="shared" si="23"/>
        <v>0</v>
      </c>
      <c r="N19" s="123"/>
      <c r="O19" s="124"/>
      <c r="P19" s="125">
        <f t="shared" si="24"/>
        <v>0</v>
      </c>
      <c r="Q19" s="123"/>
      <c r="R19" s="124"/>
      <c r="S19" s="125">
        <f t="shared" si="25"/>
        <v>0</v>
      </c>
      <c r="T19" s="123"/>
      <c r="U19" s="124"/>
      <c r="V19" s="125">
        <f t="shared" si="26"/>
        <v>0</v>
      </c>
      <c r="W19" s="126">
        <f t="shared" si="27"/>
        <v>0</v>
      </c>
      <c r="X19" s="127">
        <f t="shared" si="28"/>
        <v>0</v>
      </c>
      <c r="Y19" s="127">
        <f t="shared" si="6"/>
        <v>0</v>
      </c>
      <c r="Z19" s="128">
        <v>0</v>
      </c>
      <c r="AA19" s="129"/>
      <c r="AB19" s="131"/>
      <c r="AC19" s="131"/>
      <c r="AD19" s="131"/>
      <c r="AE19" s="131"/>
      <c r="AF19" s="131"/>
      <c r="AG19" s="131"/>
    </row>
    <row r="20" spans="1:33" ht="36" customHeight="1" thickBot="1" x14ac:dyDescent="0.3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1"/>
        <v>0</v>
      </c>
      <c r="H20" s="149"/>
      <c r="I20" s="150"/>
      <c r="J20" s="151">
        <f t="shared" si="22"/>
        <v>0</v>
      </c>
      <c r="K20" s="149"/>
      <c r="L20" s="150"/>
      <c r="M20" s="151">
        <f t="shared" si="23"/>
        <v>0</v>
      </c>
      <c r="N20" s="149"/>
      <c r="O20" s="150"/>
      <c r="P20" s="151">
        <f t="shared" si="24"/>
        <v>0</v>
      </c>
      <c r="Q20" s="149"/>
      <c r="R20" s="150"/>
      <c r="S20" s="151">
        <f t="shared" si="25"/>
        <v>0</v>
      </c>
      <c r="T20" s="149"/>
      <c r="U20" s="150"/>
      <c r="V20" s="151">
        <f t="shared" si="26"/>
        <v>0</v>
      </c>
      <c r="W20" s="138">
        <f t="shared" si="27"/>
        <v>0</v>
      </c>
      <c r="X20" s="127">
        <f t="shared" si="28"/>
        <v>0</v>
      </c>
      <c r="Y20" s="127">
        <f t="shared" si="6"/>
        <v>0</v>
      </c>
      <c r="Z20" s="128">
        <v>0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6</v>
      </c>
      <c r="F21" s="143"/>
      <c r="G21" s="144">
        <f t="shared" ref="G21:H21" si="29">SUM(G22:G24)</f>
        <v>150000</v>
      </c>
      <c r="H21" s="142">
        <f t="shared" si="29"/>
        <v>6</v>
      </c>
      <c r="I21" s="143"/>
      <c r="J21" s="144">
        <f t="shared" ref="J21:K21" si="30">SUM(J22:J24)</f>
        <v>150000</v>
      </c>
      <c r="K21" s="142">
        <f t="shared" si="30"/>
        <v>0</v>
      </c>
      <c r="L21" s="143"/>
      <c r="M21" s="144">
        <f t="shared" ref="M21:N21" si="31">SUM(M22:M24)</f>
        <v>0</v>
      </c>
      <c r="N21" s="142">
        <f t="shared" si="31"/>
        <v>0</v>
      </c>
      <c r="O21" s="143"/>
      <c r="P21" s="144">
        <f t="shared" ref="P21:Q21" si="32">SUM(P22:P24)</f>
        <v>0</v>
      </c>
      <c r="Q21" s="142">
        <f t="shared" si="32"/>
        <v>0</v>
      </c>
      <c r="R21" s="143"/>
      <c r="S21" s="144">
        <f t="shared" ref="S21:T21" si="33">SUM(S22:S24)</f>
        <v>0</v>
      </c>
      <c r="T21" s="142">
        <f t="shared" si="33"/>
        <v>0</v>
      </c>
      <c r="U21" s="143"/>
      <c r="V21" s="144">
        <f t="shared" ref="V21:X21" si="34">SUM(V22:V24)</f>
        <v>0</v>
      </c>
      <c r="W21" s="144">
        <f t="shared" si="34"/>
        <v>150000</v>
      </c>
      <c r="X21" s="144">
        <f t="shared" si="34"/>
        <v>150000</v>
      </c>
      <c r="Y21" s="115">
        <f t="shared" si="6"/>
        <v>0</v>
      </c>
      <c r="Z21" s="116">
        <f t="shared" ref="Z21:Z33" si="35">Y21/W21</f>
        <v>0</v>
      </c>
      <c r="AA21" s="146"/>
      <c r="AB21" s="118"/>
      <c r="AC21" s="118"/>
      <c r="AD21" s="118"/>
      <c r="AE21" s="118"/>
      <c r="AF21" s="118"/>
      <c r="AG21" s="118"/>
    </row>
    <row r="22" spans="1:33" ht="101.25" customHeight="1" x14ac:dyDescent="0.25">
      <c r="A22" s="119" t="s">
        <v>76</v>
      </c>
      <c r="B22" s="120" t="s">
        <v>89</v>
      </c>
      <c r="C22" s="121" t="s">
        <v>344</v>
      </c>
      <c r="D22" s="122" t="s">
        <v>142</v>
      </c>
      <c r="E22" s="123">
        <v>3</v>
      </c>
      <c r="F22" s="124">
        <v>25000</v>
      </c>
      <c r="G22" s="125">
        <f t="shared" ref="G22:G23" si="36">E22*F22</f>
        <v>75000</v>
      </c>
      <c r="H22" s="123">
        <v>3</v>
      </c>
      <c r="I22" s="124">
        <v>25000</v>
      </c>
      <c r="J22" s="125">
        <f t="shared" ref="J22:J24" si="37">H22*I22</f>
        <v>75000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75000</v>
      </c>
      <c r="X22" s="127">
        <f t="shared" ref="X22:X24" si="43">J22+P22+V22</f>
        <v>75000</v>
      </c>
      <c r="Y22" s="127">
        <f t="shared" si="6"/>
        <v>0</v>
      </c>
      <c r="Z22" s="128">
        <f t="shared" si="35"/>
        <v>0</v>
      </c>
      <c r="AA22" s="129"/>
      <c r="AB22" s="131"/>
      <c r="AC22" s="131"/>
      <c r="AD22" s="131"/>
      <c r="AE22" s="131"/>
      <c r="AF22" s="131"/>
      <c r="AG22" s="131"/>
    </row>
    <row r="23" spans="1:33" ht="134.25" customHeight="1" x14ac:dyDescent="0.25">
      <c r="A23" s="119" t="s">
        <v>76</v>
      </c>
      <c r="B23" s="120" t="s">
        <v>91</v>
      </c>
      <c r="C23" s="121" t="s">
        <v>345</v>
      </c>
      <c r="D23" s="122" t="s">
        <v>142</v>
      </c>
      <c r="E23" s="123">
        <v>3</v>
      </c>
      <c r="F23" s="124">
        <v>25000</v>
      </c>
      <c r="G23" s="125">
        <f t="shared" si="36"/>
        <v>75000</v>
      </c>
      <c r="H23" s="123">
        <v>3</v>
      </c>
      <c r="I23" s="124">
        <v>25000</v>
      </c>
      <c r="J23" s="125">
        <f t="shared" si="37"/>
        <v>75000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75000</v>
      </c>
      <c r="X23" s="127">
        <f t="shared" si="43"/>
        <v>75000</v>
      </c>
      <c r="Y23" s="127">
        <f t="shared" si="6"/>
        <v>0</v>
      </c>
      <c r="Z23" s="128">
        <f t="shared" si="35"/>
        <v>0</v>
      </c>
      <c r="AA23" s="129"/>
      <c r="AB23" s="131"/>
      <c r="AC23" s="131"/>
      <c r="AD23" s="131"/>
      <c r="AE23" s="131"/>
      <c r="AF23" s="131"/>
      <c r="AG23" s="131"/>
    </row>
    <row r="24" spans="1:33" ht="47.1" customHeight="1" thickBot="1" x14ac:dyDescent="0.3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ref="G24" si="44">E24*F24</f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>
        <v>0</v>
      </c>
      <c r="AA24" s="152"/>
      <c r="AB24" s="131"/>
      <c r="AC24" s="131"/>
      <c r="AD24" s="131"/>
      <c r="AE24" s="131"/>
      <c r="AF24" s="131"/>
      <c r="AG24" s="131"/>
    </row>
    <row r="25" spans="1:33" ht="35.1" customHeight="1" x14ac:dyDescent="0.25">
      <c r="A25" s="108" t="s">
        <v>71</v>
      </c>
      <c r="B25" s="155" t="s">
        <v>93</v>
      </c>
      <c r="C25" s="140" t="s">
        <v>94</v>
      </c>
      <c r="D25" s="141"/>
      <c r="E25" s="142">
        <f>SUM(E26:E28)</f>
        <v>150000</v>
      </c>
      <c r="F25" s="143"/>
      <c r="G25" s="144">
        <f t="shared" ref="G25:H25" si="45">SUM(G26:G28)</f>
        <v>33000</v>
      </c>
      <c r="H25" s="142">
        <f t="shared" si="45"/>
        <v>150000</v>
      </c>
      <c r="I25" s="143"/>
      <c r="J25" s="144">
        <f t="shared" ref="J25:K25" si="46">SUM(J26:J28)</f>
        <v>33000</v>
      </c>
      <c r="K25" s="142">
        <f t="shared" si="46"/>
        <v>0</v>
      </c>
      <c r="L25" s="143"/>
      <c r="M25" s="144">
        <f t="shared" ref="M25:N25" si="47">SUM(M26:M28)</f>
        <v>0</v>
      </c>
      <c r="N25" s="142">
        <f t="shared" si="47"/>
        <v>0</v>
      </c>
      <c r="O25" s="143"/>
      <c r="P25" s="144">
        <f t="shared" ref="P25:Q25" si="48">SUM(P26:P28)</f>
        <v>0</v>
      </c>
      <c r="Q25" s="142">
        <f t="shared" si="48"/>
        <v>0</v>
      </c>
      <c r="R25" s="143"/>
      <c r="S25" s="144">
        <f t="shared" ref="S25:T25" si="49">SUM(S26:S28)</f>
        <v>0</v>
      </c>
      <c r="T25" s="142">
        <f t="shared" si="49"/>
        <v>0</v>
      </c>
      <c r="U25" s="143"/>
      <c r="V25" s="144">
        <f t="shared" ref="V25:X25" si="50">SUM(V26:V28)</f>
        <v>0</v>
      </c>
      <c r="W25" s="144">
        <f t="shared" si="50"/>
        <v>33000</v>
      </c>
      <c r="X25" s="144">
        <f t="shared" si="50"/>
        <v>33000</v>
      </c>
      <c r="Y25" s="115">
        <f t="shared" si="6"/>
        <v>0</v>
      </c>
      <c r="Z25" s="116">
        <f t="shared" si="35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1">E26*F26</f>
        <v>0</v>
      </c>
      <c r="H26" s="159">
        <f>J13</f>
        <v>0</v>
      </c>
      <c r="I26" s="160">
        <v>0.22</v>
      </c>
      <c r="J26" s="161">
        <f t="shared" ref="J26:J28" si="52">H26*I26</f>
        <v>0</v>
      </c>
      <c r="K26" s="159">
        <f>M13</f>
        <v>0</v>
      </c>
      <c r="L26" s="160">
        <v>0.22</v>
      </c>
      <c r="M26" s="161">
        <f t="shared" ref="M26:M28" si="53">K26*L26</f>
        <v>0</v>
      </c>
      <c r="N26" s="159">
        <f>P13</f>
        <v>0</v>
      </c>
      <c r="O26" s="160">
        <v>0.22</v>
      </c>
      <c r="P26" s="161">
        <f t="shared" ref="P26:P28" si="54">N26*O26</f>
        <v>0</v>
      </c>
      <c r="Q26" s="159">
        <f>S13</f>
        <v>0</v>
      </c>
      <c r="R26" s="160">
        <v>0.22</v>
      </c>
      <c r="S26" s="161">
        <f t="shared" ref="S26:S28" si="55">Q26*R26</f>
        <v>0</v>
      </c>
      <c r="T26" s="159">
        <f>V13</f>
        <v>0</v>
      </c>
      <c r="U26" s="160">
        <v>0.22</v>
      </c>
      <c r="V26" s="161">
        <f t="shared" ref="V26:V28" si="56">T26*U26</f>
        <v>0</v>
      </c>
      <c r="W26" s="127">
        <f t="shared" ref="W26:W28" si="57">G26+M26+S26</f>
        <v>0</v>
      </c>
      <c r="X26" s="127">
        <f t="shared" ref="X26:X28" si="58">J26+P26+V26</f>
        <v>0</v>
      </c>
      <c r="Y26" s="127">
        <f t="shared" si="6"/>
        <v>0</v>
      </c>
      <c r="Z26" s="128"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97</v>
      </c>
      <c r="C27" s="121" t="s">
        <v>98</v>
      </c>
      <c r="D27" s="122"/>
      <c r="E27" s="123">
        <f>G17</f>
        <v>0</v>
      </c>
      <c r="F27" s="124">
        <v>0.22</v>
      </c>
      <c r="G27" s="125">
        <f t="shared" si="51"/>
        <v>0</v>
      </c>
      <c r="H27" s="123">
        <f>J17</f>
        <v>0</v>
      </c>
      <c r="I27" s="124">
        <v>0.22</v>
      </c>
      <c r="J27" s="125">
        <f t="shared" si="52"/>
        <v>0</v>
      </c>
      <c r="K27" s="123">
        <f>M17</f>
        <v>0</v>
      </c>
      <c r="L27" s="124">
        <v>0.22</v>
      </c>
      <c r="M27" s="125">
        <f t="shared" si="53"/>
        <v>0</v>
      </c>
      <c r="N27" s="123">
        <f>P17</f>
        <v>0</v>
      </c>
      <c r="O27" s="124">
        <v>0.22</v>
      </c>
      <c r="P27" s="125">
        <f t="shared" si="54"/>
        <v>0</v>
      </c>
      <c r="Q27" s="123">
        <f>S17</f>
        <v>0</v>
      </c>
      <c r="R27" s="124">
        <v>0.22</v>
      </c>
      <c r="S27" s="125">
        <f t="shared" si="55"/>
        <v>0</v>
      </c>
      <c r="T27" s="123">
        <f>V17</f>
        <v>0</v>
      </c>
      <c r="U27" s="124">
        <v>0.22</v>
      </c>
      <c r="V27" s="125">
        <f t="shared" si="56"/>
        <v>0</v>
      </c>
      <c r="W27" s="126">
        <f t="shared" si="57"/>
        <v>0</v>
      </c>
      <c r="X27" s="127">
        <f t="shared" si="58"/>
        <v>0</v>
      </c>
      <c r="Y27" s="127">
        <f t="shared" si="6"/>
        <v>0</v>
      </c>
      <c r="Z27" s="128">
        <v>0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99</v>
      </c>
      <c r="C28" s="163" t="s">
        <v>88</v>
      </c>
      <c r="D28" s="134"/>
      <c r="E28" s="135">
        <f>G21</f>
        <v>150000</v>
      </c>
      <c r="F28" s="136">
        <v>0.22</v>
      </c>
      <c r="G28" s="137">
        <f t="shared" si="51"/>
        <v>33000</v>
      </c>
      <c r="H28" s="135">
        <f>J21</f>
        <v>150000</v>
      </c>
      <c r="I28" s="136">
        <v>0.22</v>
      </c>
      <c r="J28" s="137">
        <f t="shared" si="52"/>
        <v>33000</v>
      </c>
      <c r="K28" s="135">
        <f>M21</f>
        <v>0</v>
      </c>
      <c r="L28" s="136">
        <v>0.22</v>
      </c>
      <c r="M28" s="137">
        <f t="shared" si="53"/>
        <v>0</v>
      </c>
      <c r="N28" s="135">
        <f>P21</f>
        <v>0</v>
      </c>
      <c r="O28" s="136">
        <v>0.22</v>
      </c>
      <c r="P28" s="137">
        <f t="shared" si="54"/>
        <v>0</v>
      </c>
      <c r="Q28" s="135">
        <f>S21</f>
        <v>0</v>
      </c>
      <c r="R28" s="136">
        <v>0.22</v>
      </c>
      <c r="S28" s="137">
        <f t="shared" si="55"/>
        <v>0</v>
      </c>
      <c r="T28" s="135">
        <f>V21</f>
        <v>0</v>
      </c>
      <c r="U28" s="136">
        <v>0.22</v>
      </c>
      <c r="V28" s="137">
        <f t="shared" si="56"/>
        <v>0</v>
      </c>
      <c r="W28" s="138">
        <f t="shared" si="57"/>
        <v>33000</v>
      </c>
      <c r="X28" s="127">
        <f t="shared" si="58"/>
        <v>33000</v>
      </c>
      <c r="Y28" s="127">
        <f t="shared" si="6"/>
        <v>0</v>
      </c>
      <c r="Z28" s="128">
        <f t="shared" si="35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4</v>
      </c>
      <c r="F29" s="143"/>
      <c r="G29" s="144">
        <f t="shared" ref="G29:H29" si="59">SUM(G30:G32)</f>
        <v>194000</v>
      </c>
      <c r="H29" s="142">
        <f t="shared" si="59"/>
        <v>4</v>
      </c>
      <c r="I29" s="143"/>
      <c r="J29" s="144">
        <f t="shared" ref="J29:K29" si="60">SUM(J30:J32)</f>
        <v>194000</v>
      </c>
      <c r="K29" s="142">
        <f t="shared" si="60"/>
        <v>0</v>
      </c>
      <c r="L29" s="143"/>
      <c r="M29" s="144">
        <f t="shared" ref="M29:N29" si="61">SUM(M30:M32)</f>
        <v>0</v>
      </c>
      <c r="N29" s="142">
        <f t="shared" si="61"/>
        <v>0</v>
      </c>
      <c r="O29" s="143"/>
      <c r="P29" s="144">
        <f t="shared" ref="P29:Q29" si="62">SUM(P30:P32)</f>
        <v>0</v>
      </c>
      <c r="Q29" s="142">
        <f t="shared" si="62"/>
        <v>0</v>
      </c>
      <c r="R29" s="143"/>
      <c r="S29" s="144">
        <f t="shared" ref="S29:T29" si="63">SUM(S30:S32)</f>
        <v>0</v>
      </c>
      <c r="T29" s="142">
        <f t="shared" si="63"/>
        <v>0</v>
      </c>
      <c r="U29" s="143"/>
      <c r="V29" s="144">
        <f t="shared" ref="V29:X29" si="64">SUM(V30:V32)</f>
        <v>0</v>
      </c>
      <c r="W29" s="144">
        <f t="shared" si="64"/>
        <v>194000</v>
      </c>
      <c r="X29" s="144">
        <f t="shared" si="64"/>
        <v>194000</v>
      </c>
      <c r="Y29" s="144">
        <f t="shared" si="6"/>
        <v>0</v>
      </c>
      <c r="Z29" s="144">
        <f t="shared" si="35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76</v>
      </c>
      <c r="B30" s="157" t="s">
        <v>102</v>
      </c>
      <c r="C30" s="121" t="s">
        <v>346</v>
      </c>
      <c r="D30" s="122" t="s">
        <v>79</v>
      </c>
      <c r="E30" s="123">
        <v>2</v>
      </c>
      <c r="F30" s="124">
        <v>48500</v>
      </c>
      <c r="G30" s="125">
        <f t="shared" ref="G30:G31" si="65">E30*F30</f>
        <v>97000</v>
      </c>
      <c r="H30" s="123">
        <v>2</v>
      </c>
      <c r="I30" s="124">
        <v>48500</v>
      </c>
      <c r="J30" s="125">
        <f t="shared" ref="J30:J32" si="66">H30*I30</f>
        <v>97000</v>
      </c>
      <c r="K30" s="123"/>
      <c r="L30" s="124"/>
      <c r="M30" s="125">
        <f t="shared" ref="M30:M32" si="67">K30*L30</f>
        <v>0</v>
      </c>
      <c r="N30" s="123"/>
      <c r="O30" s="124"/>
      <c r="P30" s="125">
        <f t="shared" ref="P30:P32" si="68">N30*O30</f>
        <v>0</v>
      </c>
      <c r="Q30" s="123"/>
      <c r="R30" s="124"/>
      <c r="S30" s="125">
        <f t="shared" ref="S30:S32" si="69">Q30*R30</f>
        <v>0</v>
      </c>
      <c r="T30" s="123"/>
      <c r="U30" s="124"/>
      <c r="V30" s="125">
        <f t="shared" ref="V30:V32" si="70">T30*U30</f>
        <v>0</v>
      </c>
      <c r="W30" s="126">
        <f t="shared" ref="W30:W32" si="71">G30+M30+S30</f>
        <v>97000</v>
      </c>
      <c r="X30" s="127">
        <f t="shared" ref="X30:X32" si="72">J30+P30+V30</f>
        <v>97000</v>
      </c>
      <c r="Y30" s="127">
        <f t="shared" si="6"/>
        <v>0</v>
      </c>
      <c r="Z30" s="128">
        <f t="shared" si="35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76</v>
      </c>
      <c r="B31" s="120" t="s">
        <v>103</v>
      </c>
      <c r="C31" s="121" t="s">
        <v>347</v>
      </c>
      <c r="D31" s="122" t="s">
        <v>79</v>
      </c>
      <c r="E31" s="123">
        <v>2</v>
      </c>
      <c r="F31" s="124">
        <v>48500</v>
      </c>
      <c r="G31" s="125">
        <f t="shared" si="65"/>
        <v>97000</v>
      </c>
      <c r="H31" s="123">
        <v>2</v>
      </c>
      <c r="I31" s="124">
        <v>48500</v>
      </c>
      <c r="J31" s="125">
        <f t="shared" si="66"/>
        <v>97000</v>
      </c>
      <c r="K31" s="123"/>
      <c r="L31" s="124"/>
      <c r="M31" s="125">
        <f t="shared" si="67"/>
        <v>0</v>
      </c>
      <c r="N31" s="123"/>
      <c r="O31" s="124"/>
      <c r="P31" s="125">
        <f t="shared" si="68"/>
        <v>0</v>
      </c>
      <c r="Q31" s="123"/>
      <c r="R31" s="124"/>
      <c r="S31" s="125">
        <f t="shared" si="69"/>
        <v>0</v>
      </c>
      <c r="T31" s="123"/>
      <c r="U31" s="124"/>
      <c r="V31" s="125">
        <f t="shared" si="70"/>
        <v>0</v>
      </c>
      <c r="W31" s="126">
        <f t="shared" si="71"/>
        <v>97000</v>
      </c>
      <c r="X31" s="127">
        <f t="shared" si="72"/>
        <v>97000</v>
      </c>
      <c r="Y31" s="127">
        <f t="shared" si="6"/>
        <v>0</v>
      </c>
      <c r="Z31" s="128">
        <f t="shared" si="35"/>
        <v>0</v>
      </c>
      <c r="AA31" s="129"/>
      <c r="AB31" s="7"/>
      <c r="AC31" s="7"/>
      <c r="AD31" s="7"/>
      <c r="AE31" s="7"/>
      <c r="AF31" s="7"/>
      <c r="AG31" s="7"/>
    </row>
    <row r="32" spans="1:33" ht="41.1" customHeight="1" x14ac:dyDescent="0.25">
      <c r="A32" s="132" t="s">
        <v>76</v>
      </c>
      <c r="B32" s="133" t="s">
        <v>104</v>
      </c>
      <c r="C32" s="164" t="s">
        <v>90</v>
      </c>
      <c r="D32" s="134" t="s">
        <v>79</v>
      </c>
      <c r="E32" s="135"/>
      <c r="F32" s="136"/>
      <c r="G32" s="137">
        <f t="shared" ref="G32" si="73">E32*F32</f>
        <v>0</v>
      </c>
      <c r="H32" s="123"/>
      <c r="I32" s="136"/>
      <c r="J32" s="137">
        <f t="shared" si="66"/>
        <v>0</v>
      </c>
      <c r="K32" s="149"/>
      <c r="L32" s="150"/>
      <c r="M32" s="151">
        <f t="shared" si="67"/>
        <v>0</v>
      </c>
      <c r="N32" s="149"/>
      <c r="O32" s="150"/>
      <c r="P32" s="151">
        <f t="shared" si="68"/>
        <v>0</v>
      </c>
      <c r="Q32" s="149"/>
      <c r="R32" s="150"/>
      <c r="S32" s="151">
        <f t="shared" si="69"/>
        <v>0</v>
      </c>
      <c r="T32" s="149"/>
      <c r="U32" s="150"/>
      <c r="V32" s="151">
        <f t="shared" si="70"/>
        <v>0</v>
      </c>
      <c r="W32" s="138">
        <f t="shared" si="71"/>
        <v>0</v>
      </c>
      <c r="X32" s="127">
        <f t="shared" si="72"/>
        <v>0</v>
      </c>
      <c r="Y32" s="165">
        <f t="shared" si="6"/>
        <v>0</v>
      </c>
      <c r="Z32" s="128"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105</v>
      </c>
      <c r="B33" s="167"/>
      <c r="C33" s="168"/>
      <c r="D33" s="169"/>
      <c r="E33" s="170"/>
      <c r="F33" s="171"/>
      <c r="G33" s="172">
        <f>G13+G17+G21+G25+G29</f>
        <v>377000</v>
      </c>
      <c r="H33" s="170"/>
      <c r="I33" s="171"/>
      <c r="J33" s="172">
        <f>J13+J17+J21+J25+J29</f>
        <v>377000</v>
      </c>
      <c r="K33" s="173"/>
      <c r="L33" s="174"/>
      <c r="M33" s="172">
        <f>M13+M17+M21+M25+M29</f>
        <v>0</v>
      </c>
      <c r="N33" s="173"/>
      <c r="O33" s="174"/>
      <c r="P33" s="172">
        <f>P13+P17+P21+P25+P29</f>
        <v>0</v>
      </c>
      <c r="Q33" s="173"/>
      <c r="R33" s="174"/>
      <c r="S33" s="172">
        <f>S13+S17+S21+S25+S29</f>
        <v>0</v>
      </c>
      <c r="T33" s="173"/>
      <c r="U33" s="174"/>
      <c r="V33" s="172">
        <f t="shared" ref="V33:X33" si="74">V13+V17+V21+V25+V29</f>
        <v>0</v>
      </c>
      <c r="W33" s="172">
        <f t="shared" si="74"/>
        <v>377000</v>
      </c>
      <c r="X33" s="175">
        <f t="shared" si="74"/>
        <v>377000</v>
      </c>
      <c r="Y33" s="176">
        <f t="shared" si="6"/>
        <v>0</v>
      </c>
      <c r="Z33" s="177">
        <f t="shared" si="35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5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5">SUM(G36:G38)</f>
        <v>0</v>
      </c>
      <c r="H35" s="112">
        <f t="shared" si="75"/>
        <v>0</v>
      </c>
      <c r="I35" s="113"/>
      <c r="J35" s="114">
        <f t="shared" ref="J35:K35" si="76">SUM(J36:J38)</f>
        <v>0</v>
      </c>
      <c r="K35" s="112">
        <f t="shared" si="76"/>
        <v>0</v>
      </c>
      <c r="L35" s="113"/>
      <c r="M35" s="114">
        <f t="shared" ref="M35:N35" si="77">SUM(M36:M38)</f>
        <v>0</v>
      </c>
      <c r="N35" s="112">
        <f t="shared" si="77"/>
        <v>0</v>
      </c>
      <c r="O35" s="113"/>
      <c r="P35" s="114">
        <f t="shared" ref="P35:Q35" si="78">SUM(P36:P38)</f>
        <v>0</v>
      </c>
      <c r="Q35" s="112">
        <f t="shared" si="78"/>
        <v>0</v>
      </c>
      <c r="R35" s="113"/>
      <c r="S35" s="114">
        <f t="shared" ref="S35:T35" si="79">SUM(S36:S38)</f>
        <v>0</v>
      </c>
      <c r="T35" s="112">
        <f t="shared" si="79"/>
        <v>0</v>
      </c>
      <c r="U35" s="113"/>
      <c r="V35" s="114">
        <f t="shared" ref="V35:X35" si="80">SUM(V36:V38)</f>
        <v>0</v>
      </c>
      <c r="W35" s="114">
        <f t="shared" si="80"/>
        <v>0</v>
      </c>
      <c r="X35" s="184">
        <f t="shared" si="80"/>
        <v>0</v>
      </c>
      <c r="Y35" s="143">
        <f t="shared" ref="Y35:Y47" si="81">W35-X35</f>
        <v>0</v>
      </c>
      <c r="Z35" s="185">
        <v>0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2">E36*F36</f>
        <v>0</v>
      </c>
      <c r="H36" s="123"/>
      <c r="I36" s="124"/>
      <c r="J36" s="125">
        <f t="shared" ref="J36:J38" si="83">H36*I36</f>
        <v>0</v>
      </c>
      <c r="K36" s="123"/>
      <c r="L36" s="124"/>
      <c r="M36" s="125">
        <f t="shared" ref="M36:M38" si="84">K36*L36</f>
        <v>0</v>
      </c>
      <c r="N36" s="123"/>
      <c r="O36" s="124"/>
      <c r="P36" s="125">
        <f t="shared" ref="P36:P38" si="85">N36*O36</f>
        <v>0</v>
      </c>
      <c r="Q36" s="123"/>
      <c r="R36" s="124"/>
      <c r="S36" s="125">
        <f t="shared" ref="S36:S38" si="86">Q36*R36</f>
        <v>0</v>
      </c>
      <c r="T36" s="123"/>
      <c r="U36" s="124"/>
      <c r="V36" s="125">
        <f t="shared" ref="V36:V38" si="87">T36*U36</f>
        <v>0</v>
      </c>
      <c r="W36" s="126">
        <f t="shared" ref="W36:W38" si="88">G36+M36+S36</f>
        <v>0</v>
      </c>
      <c r="X36" s="127">
        <f t="shared" ref="X36:X38" si="89">J36+P36+V36</f>
        <v>0</v>
      </c>
      <c r="Y36" s="127">
        <f t="shared" si="81"/>
        <v>0</v>
      </c>
      <c r="Z36" s="128">
        <v>0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2"/>
        <v>0</v>
      </c>
      <c r="H37" s="123"/>
      <c r="I37" s="124"/>
      <c r="J37" s="125">
        <f t="shared" si="83"/>
        <v>0</v>
      </c>
      <c r="K37" s="123"/>
      <c r="L37" s="124"/>
      <c r="M37" s="125">
        <f t="shared" si="84"/>
        <v>0</v>
      </c>
      <c r="N37" s="123"/>
      <c r="O37" s="124"/>
      <c r="P37" s="125">
        <f t="shared" si="85"/>
        <v>0</v>
      </c>
      <c r="Q37" s="123"/>
      <c r="R37" s="124"/>
      <c r="S37" s="125">
        <f t="shared" si="86"/>
        <v>0</v>
      </c>
      <c r="T37" s="123"/>
      <c r="U37" s="124"/>
      <c r="V37" s="125">
        <f t="shared" si="87"/>
        <v>0</v>
      </c>
      <c r="W37" s="126">
        <f t="shared" si="88"/>
        <v>0</v>
      </c>
      <c r="X37" s="127">
        <f t="shared" si="89"/>
        <v>0</v>
      </c>
      <c r="Y37" s="127">
        <f t="shared" si="81"/>
        <v>0</v>
      </c>
      <c r="Z37" s="128">
        <v>0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2"/>
        <v>0</v>
      </c>
      <c r="H38" s="149"/>
      <c r="I38" s="150"/>
      <c r="J38" s="151">
        <f t="shared" si="83"/>
        <v>0</v>
      </c>
      <c r="K38" s="149"/>
      <c r="L38" s="150"/>
      <c r="M38" s="151">
        <f t="shared" si="84"/>
        <v>0</v>
      </c>
      <c r="N38" s="149"/>
      <c r="O38" s="150"/>
      <c r="P38" s="151">
        <f t="shared" si="85"/>
        <v>0</v>
      </c>
      <c r="Q38" s="149"/>
      <c r="R38" s="150"/>
      <c r="S38" s="151">
        <f t="shared" si="86"/>
        <v>0</v>
      </c>
      <c r="T38" s="149"/>
      <c r="U38" s="150"/>
      <c r="V38" s="151">
        <f t="shared" si="87"/>
        <v>0</v>
      </c>
      <c r="W38" s="138">
        <f t="shared" si="88"/>
        <v>0</v>
      </c>
      <c r="X38" s="127">
        <f t="shared" si="89"/>
        <v>0</v>
      </c>
      <c r="Y38" s="127">
        <f t="shared" si="81"/>
        <v>0</v>
      </c>
      <c r="Z38" s="128">
        <v>0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90">SUM(G40:G42)</f>
        <v>0</v>
      </c>
      <c r="H39" s="142">
        <f t="shared" si="90"/>
        <v>0</v>
      </c>
      <c r="I39" s="143"/>
      <c r="J39" s="144">
        <f t="shared" ref="J39:K39" si="91">SUM(J40:J42)</f>
        <v>0</v>
      </c>
      <c r="K39" s="142">
        <f t="shared" si="91"/>
        <v>0</v>
      </c>
      <c r="L39" s="143"/>
      <c r="M39" s="144">
        <f t="shared" ref="M39:N39" si="92">SUM(M40:M42)</f>
        <v>0</v>
      </c>
      <c r="N39" s="142">
        <f t="shared" si="92"/>
        <v>0</v>
      </c>
      <c r="O39" s="143"/>
      <c r="P39" s="144">
        <f t="shared" ref="P39:Q39" si="93">SUM(P40:P42)</f>
        <v>0</v>
      </c>
      <c r="Q39" s="142">
        <f t="shared" si="93"/>
        <v>0</v>
      </c>
      <c r="R39" s="143"/>
      <c r="S39" s="144">
        <f t="shared" ref="S39:T39" si="94">SUM(S40:S42)</f>
        <v>0</v>
      </c>
      <c r="T39" s="142">
        <f t="shared" si="94"/>
        <v>0</v>
      </c>
      <c r="U39" s="143"/>
      <c r="V39" s="144">
        <f t="shared" ref="V39:X39" si="95">SUM(V40:V42)</f>
        <v>0</v>
      </c>
      <c r="W39" s="144">
        <f t="shared" si="95"/>
        <v>0</v>
      </c>
      <c r="X39" s="144">
        <f t="shared" si="95"/>
        <v>0</v>
      </c>
      <c r="Y39" s="187">
        <f t="shared" si="81"/>
        <v>0</v>
      </c>
      <c r="Z39" s="187">
        <v>0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6">E40*F40</f>
        <v>0</v>
      </c>
      <c r="H40" s="123"/>
      <c r="I40" s="124"/>
      <c r="J40" s="125">
        <f t="shared" ref="J40:J42" si="97">H40*I40</f>
        <v>0</v>
      </c>
      <c r="K40" s="123"/>
      <c r="L40" s="124"/>
      <c r="M40" s="125">
        <f t="shared" ref="M40:M42" si="98">K40*L40</f>
        <v>0</v>
      </c>
      <c r="N40" s="123"/>
      <c r="O40" s="124"/>
      <c r="P40" s="125">
        <f t="shared" ref="P40:P42" si="99">N40*O40</f>
        <v>0</v>
      </c>
      <c r="Q40" s="123"/>
      <c r="R40" s="124"/>
      <c r="S40" s="125">
        <f t="shared" ref="S40:S42" si="100">Q40*R40</f>
        <v>0</v>
      </c>
      <c r="T40" s="123"/>
      <c r="U40" s="124"/>
      <c r="V40" s="125">
        <f t="shared" ref="V40:V42" si="101">T40*U40</f>
        <v>0</v>
      </c>
      <c r="W40" s="126">
        <f t="shared" ref="W40:W42" si="102">G40+M40+S40</f>
        <v>0</v>
      </c>
      <c r="X40" s="127">
        <f t="shared" ref="X40:X42" si="103">J40+P40+V40</f>
        <v>0</v>
      </c>
      <c r="Y40" s="127">
        <f t="shared" si="81"/>
        <v>0</v>
      </c>
      <c r="Z40" s="128">
        <v>0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6"/>
        <v>0</v>
      </c>
      <c r="H41" s="123"/>
      <c r="I41" s="124"/>
      <c r="J41" s="125">
        <f t="shared" si="97"/>
        <v>0</v>
      </c>
      <c r="K41" s="123"/>
      <c r="L41" s="124"/>
      <c r="M41" s="125">
        <f t="shared" si="98"/>
        <v>0</v>
      </c>
      <c r="N41" s="123"/>
      <c r="O41" s="124"/>
      <c r="P41" s="125">
        <f t="shared" si="99"/>
        <v>0</v>
      </c>
      <c r="Q41" s="123"/>
      <c r="R41" s="124"/>
      <c r="S41" s="125">
        <f t="shared" si="100"/>
        <v>0</v>
      </c>
      <c r="T41" s="123"/>
      <c r="U41" s="124"/>
      <c r="V41" s="125">
        <f t="shared" si="101"/>
        <v>0</v>
      </c>
      <c r="W41" s="126">
        <f t="shared" si="102"/>
        <v>0</v>
      </c>
      <c r="X41" s="127">
        <f t="shared" si="103"/>
        <v>0</v>
      </c>
      <c r="Y41" s="127">
        <f t="shared" si="81"/>
        <v>0</v>
      </c>
      <c r="Z41" s="128">
        <v>0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6"/>
        <v>0</v>
      </c>
      <c r="H42" s="149"/>
      <c r="I42" s="150"/>
      <c r="J42" s="151">
        <f t="shared" si="97"/>
        <v>0</v>
      </c>
      <c r="K42" s="149"/>
      <c r="L42" s="150"/>
      <c r="M42" s="151">
        <f t="shared" si="98"/>
        <v>0</v>
      </c>
      <c r="N42" s="149"/>
      <c r="O42" s="150"/>
      <c r="P42" s="151">
        <f t="shared" si="99"/>
        <v>0</v>
      </c>
      <c r="Q42" s="149"/>
      <c r="R42" s="150"/>
      <c r="S42" s="151">
        <f t="shared" si="100"/>
        <v>0</v>
      </c>
      <c r="T42" s="149"/>
      <c r="U42" s="150"/>
      <c r="V42" s="151">
        <f t="shared" si="101"/>
        <v>0</v>
      </c>
      <c r="W42" s="138">
        <f t="shared" si="102"/>
        <v>0</v>
      </c>
      <c r="X42" s="127">
        <f t="shared" si="103"/>
        <v>0</v>
      </c>
      <c r="Y42" s="127">
        <f t="shared" si="81"/>
        <v>0</v>
      </c>
      <c r="Z42" s="128">
        <v>0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4">SUM(G44:G46)</f>
        <v>0</v>
      </c>
      <c r="H43" s="142">
        <f t="shared" si="104"/>
        <v>0</v>
      </c>
      <c r="I43" s="143"/>
      <c r="J43" s="144">
        <f t="shared" ref="J43:K43" si="105">SUM(J44:J46)</f>
        <v>0</v>
      </c>
      <c r="K43" s="142">
        <f t="shared" si="105"/>
        <v>0</v>
      </c>
      <c r="L43" s="143"/>
      <c r="M43" s="144">
        <f t="shared" ref="M43:N43" si="106">SUM(M44:M46)</f>
        <v>0</v>
      </c>
      <c r="N43" s="142">
        <f t="shared" si="106"/>
        <v>0</v>
      </c>
      <c r="O43" s="143"/>
      <c r="P43" s="144">
        <f t="shared" ref="P43:Q43" si="107">SUM(P44:P46)</f>
        <v>0</v>
      </c>
      <c r="Q43" s="142">
        <f t="shared" si="107"/>
        <v>0</v>
      </c>
      <c r="R43" s="143"/>
      <c r="S43" s="144">
        <f t="shared" ref="S43:T43" si="108">SUM(S44:S46)</f>
        <v>0</v>
      </c>
      <c r="T43" s="142">
        <f t="shared" si="108"/>
        <v>0</v>
      </c>
      <c r="U43" s="143"/>
      <c r="V43" s="144">
        <f t="shared" ref="V43:X43" si="109">SUM(V44:V46)</f>
        <v>0</v>
      </c>
      <c r="W43" s="144">
        <f t="shared" si="109"/>
        <v>0</v>
      </c>
      <c r="X43" s="144">
        <f t="shared" si="109"/>
        <v>0</v>
      </c>
      <c r="Y43" s="143">
        <f t="shared" si="81"/>
        <v>0</v>
      </c>
      <c r="Z43" s="143">
        <v>0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10">E44*F44</f>
        <v>0</v>
      </c>
      <c r="H44" s="123"/>
      <c r="I44" s="124"/>
      <c r="J44" s="125">
        <f t="shared" ref="J44:J46" si="111">H44*I44</f>
        <v>0</v>
      </c>
      <c r="K44" s="123"/>
      <c r="L44" s="124"/>
      <c r="M44" s="125">
        <f t="shared" ref="M44:M46" si="112">K44*L44</f>
        <v>0</v>
      </c>
      <c r="N44" s="123"/>
      <c r="O44" s="124"/>
      <c r="P44" s="125">
        <f t="shared" ref="P44:P46" si="113">N44*O44</f>
        <v>0</v>
      </c>
      <c r="Q44" s="123"/>
      <c r="R44" s="124"/>
      <c r="S44" s="125">
        <f t="shared" ref="S44:S46" si="114">Q44*R44</f>
        <v>0</v>
      </c>
      <c r="T44" s="123"/>
      <c r="U44" s="124"/>
      <c r="V44" s="125">
        <f t="shared" ref="V44:V46" si="115">T44*U44</f>
        <v>0</v>
      </c>
      <c r="W44" s="126">
        <f t="shared" ref="W44:W46" si="116">G44+M44+S44</f>
        <v>0</v>
      </c>
      <c r="X44" s="127">
        <f t="shared" ref="X44:X46" si="117">J44+P44+V44</f>
        <v>0</v>
      </c>
      <c r="Y44" s="127">
        <f t="shared" si="81"/>
        <v>0</v>
      </c>
      <c r="Z44" s="128">
        <v>0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10"/>
        <v>0</v>
      </c>
      <c r="H45" s="123"/>
      <c r="I45" s="124"/>
      <c r="J45" s="125">
        <f t="shared" si="111"/>
        <v>0</v>
      </c>
      <c r="K45" s="123"/>
      <c r="L45" s="124"/>
      <c r="M45" s="125">
        <f t="shared" si="112"/>
        <v>0</v>
      </c>
      <c r="N45" s="123"/>
      <c r="O45" s="124"/>
      <c r="P45" s="125">
        <f t="shared" si="113"/>
        <v>0</v>
      </c>
      <c r="Q45" s="123"/>
      <c r="R45" s="124"/>
      <c r="S45" s="125">
        <f t="shared" si="114"/>
        <v>0</v>
      </c>
      <c r="T45" s="123"/>
      <c r="U45" s="124"/>
      <c r="V45" s="125">
        <f t="shared" si="115"/>
        <v>0</v>
      </c>
      <c r="W45" s="126">
        <f t="shared" si="116"/>
        <v>0</v>
      </c>
      <c r="X45" s="127">
        <f t="shared" si="117"/>
        <v>0</v>
      </c>
      <c r="Y45" s="127">
        <f t="shared" si="81"/>
        <v>0</v>
      </c>
      <c r="Z45" s="128">
        <v>0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76</v>
      </c>
      <c r="B46" s="133" t="s">
        <v>127</v>
      </c>
      <c r="C46" s="164" t="s">
        <v>124</v>
      </c>
      <c r="D46" s="134" t="s">
        <v>118</v>
      </c>
      <c r="E46" s="149"/>
      <c r="F46" s="150"/>
      <c r="G46" s="151">
        <f t="shared" si="110"/>
        <v>0</v>
      </c>
      <c r="H46" s="149"/>
      <c r="I46" s="150"/>
      <c r="J46" s="151">
        <f t="shared" si="111"/>
        <v>0</v>
      </c>
      <c r="K46" s="149"/>
      <c r="L46" s="150"/>
      <c r="M46" s="151">
        <f t="shared" si="112"/>
        <v>0</v>
      </c>
      <c r="N46" s="149"/>
      <c r="O46" s="150"/>
      <c r="P46" s="151">
        <f t="shared" si="113"/>
        <v>0</v>
      </c>
      <c r="Q46" s="149"/>
      <c r="R46" s="150"/>
      <c r="S46" s="151">
        <f t="shared" si="114"/>
        <v>0</v>
      </c>
      <c r="T46" s="149"/>
      <c r="U46" s="150"/>
      <c r="V46" s="151">
        <f t="shared" si="115"/>
        <v>0</v>
      </c>
      <c r="W46" s="138">
        <f t="shared" si="116"/>
        <v>0</v>
      </c>
      <c r="X46" s="127">
        <f t="shared" si="117"/>
        <v>0</v>
      </c>
      <c r="Y46" s="127">
        <f t="shared" si="81"/>
        <v>0</v>
      </c>
      <c r="Z46" s="128">
        <v>0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128</v>
      </c>
      <c r="B47" s="167"/>
      <c r="C47" s="168"/>
      <c r="D47" s="169"/>
      <c r="E47" s="190">
        <f>E43+E39+E35</f>
        <v>0</v>
      </c>
      <c r="F47" s="174"/>
      <c r="G47" s="172">
        <f t="shared" ref="G47:H47" si="118">G43+G39+G35</f>
        <v>0</v>
      </c>
      <c r="H47" s="190">
        <f t="shared" si="118"/>
        <v>0</v>
      </c>
      <c r="I47" s="174"/>
      <c r="J47" s="172">
        <f t="shared" ref="J47:K47" si="119">J43+J39+J35</f>
        <v>0</v>
      </c>
      <c r="K47" s="191">
        <f t="shared" si="119"/>
        <v>0</v>
      </c>
      <c r="L47" s="174"/>
      <c r="M47" s="172">
        <f t="shared" ref="M47:N47" si="120">M43+M39+M35</f>
        <v>0</v>
      </c>
      <c r="N47" s="191">
        <f t="shared" si="120"/>
        <v>0</v>
      </c>
      <c r="O47" s="174"/>
      <c r="P47" s="172">
        <f t="shared" ref="P47:Q47" si="121">P43+P39+P35</f>
        <v>0</v>
      </c>
      <c r="Q47" s="191">
        <f t="shared" si="121"/>
        <v>0</v>
      </c>
      <c r="R47" s="174"/>
      <c r="S47" s="172">
        <f t="shared" ref="S47:T47" si="122">S43+S39+S35</f>
        <v>0</v>
      </c>
      <c r="T47" s="191">
        <f t="shared" si="122"/>
        <v>0</v>
      </c>
      <c r="U47" s="174"/>
      <c r="V47" s="172">
        <f t="shared" ref="V47:X47" si="123">V43+V39+V35</f>
        <v>0</v>
      </c>
      <c r="W47" s="192">
        <f t="shared" si="123"/>
        <v>0</v>
      </c>
      <c r="X47" s="192">
        <f t="shared" si="123"/>
        <v>0</v>
      </c>
      <c r="Y47" s="192">
        <f t="shared" si="81"/>
        <v>0</v>
      </c>
      <c r="Z47" s="192">
        <v>0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5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4">SUM(G50:G52)</f>
        <v>0</v>
      </c>
      <c r="H49" s="112">
        <f t="shared" si="124"/>
        <v>0</v>
      </c>
      <c r="I49" s="113"/>
      <c r="J49" s="114">
        <f t="shared" ref="J49:K49" si="125">SUM(J50:J52)</f>
        <v>0</v>
      </c>
      <c r="K49" s="112">
        <f t="shared" si="125"/>
        <v>0</v>
      </c>
      <c r="L49" s="113"/>
      <c r="M49" s="114">
        <f t="shared" ref="M49:N49" si="126">SUM(M50:M52)</f>
        <v>0</v>
      </c>
      <c r="N49" s="112">
        <f t="shared" si="126"/>
        <v>0</v>
      </c>
      <c r="O49" s="113"/>
      <c r="P49" s="114">
        <f t="shared" ref="P49:Q49" si="127">SUM(P50:P52)</f>
        <v>0</v>
      </c>
      <c r="Q49" s="112">
        <f t="shared" si="127"/>
        <v>0</v>
      </c>
      <c r="R49" s="113"/>
      <c r="S49" s="114">
        <f t="shared" ref="S49:T49" si="128">SUM(S50:S52)</f>
        <v>0</v>
      </c>
      <c r="T49" s="112">
        <f t="shared" si="128"/>
        <v>0</v>
      </c>
      <c r="U49" s="113"/>
      <c r="V49" s="114">
        <f t="shared" ref="V49:X49" si="129">SUM(V50:V52)</f>
        <v>0</v>
      </c>
      <c r="W49" s="114">
        <f t="shared" si="129"/>
        <v>0</v>
      </c>
      <c r="X49" s="114">
        <f t="shared" si="129"/>
        <v>0</v>
      </c>
      <c r="Y49" s="115">
        <f t="shared" ref="Y49:Y56" si="130">W49-X49</f>
        <v>0</v>
      </c>
      <c r="Z49" s="116">
        <v>0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76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30"/>
        <v>0</v>
      </c>
      <c r="Z50" s="128">
        <v>0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76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30"/>
        <v>0</v>
      </c>
      <c r="Z51" s="128">
        <v>0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76</v>
      </c>
      <c r="B52" s="133" t="s">
        <v>136</v>
      </c>
      <c r="C52" s="163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30"/>
        <v>0</v>
      </c>
      <c r="Z52" s="128">
        <v>0</v>
      </c>
      <c r="AA52" s="139"/>
      <c r="AB52" s="131"/>
      <c r="AC52" s="131"/>
      <c r="AD52" s="131"/>
      <c r="AE52" s="131"/>
      <c r="AF52" s="131"/>
      <c r="AG52" s="131"/>
    </row>
    <row r="53" spans="1:33" ht="59.25" customHeight="1" x14ac:dyDescent="0.2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30"/>
        <v>0</v>
      </c>
      <c r="Z53" s="144">
        <v>0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140</v>
      </c>
      <c r="C54" s="188" t="s">
        <v>141</v>
      </c>
      <c r="D54" s="122" t="s">
        <v>142</v>
      </c>
      <c r="E54" s="408" t="s">
        <v>143</v>
      </c>
      <c r="F54" s="409"/>
      <c r="G54" s="410"/>
      <c r="H54" s="408" t="s">
        <v>143</v>
      </c>
      <c r="I54" s="409"/>
      <c r="J54" s="410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30"/>
        <v>0</v>
      </c>
      <c r="Z54" s="128">
        <v>0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144</v>
      </c>
      <c r="C55" s="163" t="s">
        <v>145</v>
      </c>
      <c r="D55" s="134" t="s">
        <v>142</v>
      </c>
      <c r="E55" s="376"/>
      <c r="F55" s="411"/>
      <c r="G55" s="377"/>
      <c r="H55" s="376"/>
      <c r="I55" s="411"/>
      <c r="J55" s="377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30"/>
        <v>0</v>
      </c>
      <c r="Z55" s="128">
        <v>0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146</v>
      </c>
      <c r="B56" s="167"/>
      <c r="C56" s="168"/>
      <c r="D56" s="169"/>
      <c r="E56" s="190">
        <f>E49</f>
        <v>0</v>
      </c>
      <c r="F56" s="174"/>
      <c r="G56" s="172">
        <f t="shared" ref="G56:H56" si="149">G49</f>
        <v>0</v>
      </c>
      <c r="H56" s="190">
        <f t="shared" si="149"/>
        <v>0</v>
      </c>
      <c r="I56" s="174"/>
      <c r="J56" s="172">
        <f>J49</f>
        <v>0</v>
      </c>
      <c r="K56" s="191">
        <f>K53+K49</f>
        <v>0</v>
      </c>
      <c r="L56" s="174"/>
      <c r="M56" s="172">
        <f t="shared" ref="M56:N56" si="150">M53+M49</f>
        <v>0</v>
      </c>
      <c r="N56" s="191">
        <f t="shared" si="150"/>
        <v>0</v>
      </c>
      <c r="O56" s="174"/>
      <c r="P56" s="172">
        <f t="shared" ref="P56:Q56" si="151">P53+P49</f>
        <v>0</v>
      </c>
      <c r="Q56" s="191">
        <f t="shared" si="151"/>
        <v>0</v>
      </c>
      <c r="R56" s="174"/>
      <c r="S56" s="172">
        <f t="shared" ref="S56:T56" si="152">S53+S49</f>
        <v>0</v>
      </c>
      <c r="T56" s="191">
        <f t="shared" si="152"/>
        <v>0</v>
      </c>
      <c r="U56" s="174"/>
      <c r="V56" s="172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30"/>
        <v>0</v>
      </c>
      <c r="Z56" s="192">
        <v>0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5">
      <c r="A57" s="179" t="s">
        <v>71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148</v>
      </c>
      <c r="C58" s="193" t="s">
        <v>149</v>
      </c>
      <c r="D58" s="111"/>
      <c r="E58" s="112">
        <f>SUM(E59:E61)</f>
        <v>92</v>
      </c>
      <c r="F58" s="113"/>
      <c r="G58" s="114">
        <f t="shared" ref="G58:H58" si="154">SUM(G59:G61)</f>
        <v>54004</v>
      </c>
      <c r="H58" s="112">
        <f t="shared" si="154"/>
        <v>92</v>
      </c>
      <c r="I58" s="113"/>
      <c r="J58" s="114">
        <f t="shared" ref="J58:K58" si="155">SUM(J59:J61)</f>
        <v>54004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54004</v>
      </c>
      <c r="X58" s="114">
        <f t="shared" si="159"/>
        <v>54004</v>
      </c>
      <c r="Y58" s="194">
        <f t="shared" ref="Y58:Y86" si="160">W58-X58</f>
        <v>0</v>
      </c>
      <c r="Z58" s="116">
        <f t="shared" ref="Z58:Z86" si="161">Y58/W58</f>
        <v>0</v>
      </c>
      <c r="AA58" s="117"/>
      <c r="AB58" s="118"/>
      <c r="AC58" s="118"/>
      <c r="AD58" s="118"/>
      <c r="AE58" s="118"/>
      <c r="AF58" s="118"/>
      <c r="AG58" s="118"/>
    </row>
    <row r="59" spans="1:33" ht="35.1" customHeight="1" x14ac:dyDescent="0.25">
      <c r="A59" s="119" t="s">
        <v>76</v>
      </c>
      <c r="B59" s="120" t="s">
        <v>150</v>
      </c>
      <c r="C59" s="188" t="s">
        <v>348</v>
      </c>
      <c r="D59" s="195" t="s">
        <v>349</v>
      </c>
      <c r="E59" s="196">
        <v>92</v>
      </c>
      <c r="F59" s="197">
        <v>587</v>
      </c>
      <c r="G59" s="198">
        <f t="shared" ref="G59:G61" si="162">E59*F59</f>
        <v>54004</v>
      </c>
      <c r="H59" s="196">
        <v>92</v>
      </c>
      <c r="I59" s="197">
        <v>587</v>
      </c>
      <c r="J59" s="198">
        <f t="shared" ref="J59:J61" si="163">H59*I59</f>
        <v>54004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54004</v>
      </c>
      <c r="X59" s="127">
        <f t="shared" ref="X59:X61" si="169">J59+P59+V59</f>
        <v>54004</v>
      </c>
      <c r="Y59" s="127">
        <f t="shared" si="160"/>
        <v>0</v>
      </c>
      <c r="Z59" s="128">
        <f t="shared" si="161"/>
        <v>0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76</v>
      </c>
      <c r="B60" s="120" t="s">
        <v>153</v>
      </c>
      <c r="C60" s="188" t="s">
        <v>151</v>
      </c>
      <c r="D60" s="195" t="s">
        <v>152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>
        <v>0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76</v>
      </c>
      <c r="B61" s="133" t="s">
        <v>154</v>
      </c>
      <c r="C61" s="163" t="s">
        <v>151</v>
      </c>
      <c r="D61" s="195" t="s">
        <v>152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>
        <v>0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155</v>
      </c>
      <c r="C62" s="153" t="s">
        <v>156</v>
      </c>
      <c r="D62" s="141"/>
      <c r="E62" s="142">
        <f>SUM(E63:E73)</f>
        <v>671</v>
      </c>
      <c r="F62" s="143"/>
      <c r="G62" s="144">
        <f t="shared" ref="G62:H62" si="170">SUM(G63:G73)</f>
        <v>201879.5</v>
      </c>
      <c r="H62" s="142">
        <f t="shared" si="170"/>
        <v>671</v>
      </c>
      <c r="I62" s="143"/>
      <c r="J62" s="144">
        <f t="shared" ref="J62:K62" si="171">SUM(J63:J73)</f>
        <v>201879.5</v>
      </c>
      <c r="K62" s="142">
        <f t="shared" si="171"/>
        <v>0</v>
      </c>
      <c r="L62" s="143"/>
      <c r="M62" s="144">
        <f t="shared" ref="M62:N62" si="172">SUM(M63:M73)</f>
        <v>0</v>
      </c>
      <c r="N62" s="142">
        <f t="shared" si="172"/>
        <v>0</v>
      </c>
      <c r="O62" s="143"/>
      <c r="P62" s="144">
        <f t="shared" ref="P62:Q62" si="173">SUM(P63:P73)</f>
        <v>0</v>
      </c>
      <c r="Q62" s="142">
        <f t="shared" si="173"/>
        <v>0</v>
      </c>
      <c r="R62" s="143"/>
      <c r="S62" s="144">
        <f t="shared" ref="S62:T62" si="174">SUM(S63:S73)</f>
        <v>0</v>
      </c>
      <c r="T62" s="142">
        <f t="shared" si="174"/>
        <v>0</v>
      </c>
      <c r="U62" s="143"/>
      <c r="V62" s="144">
        <f t="shared" ref="V62:X62" si="175">SUM(V63:V73)</f>
        <v>0</v>
      </c>
      <c r="W62" s="144">
        <f t="shared" si="175"/>
        <v>201879.5</v>
      </c>
      <c r="X62" s="144">
        <f t="shared" si="175"/>
        <v>201879.5</v>
      </c>
      <c r="Y62" s="144">
        <f t="shared" si="160"/>
        <v>0</v>
      </c>
      <c r="Z62" s="144">
        <f t="shared" si="161"/>
        <v>0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76</v>
      </c>
      <c r="B63" s="120" t="s">
        <v>157</v>
      </c>
      <c r="C63" s="202" t="s">
        <v>358</v>
      </c>
      <c r="D63" s="203" t="s">
        <v>349</v>
      </c>
      <c r="E63" s="123">
        <v>61</v>
      </c>
      <c r="F63" s="124">
        <v>575</v>
      </c>
      <c r="G63" s="125">
        <f t="shared" ref="G63:G73" si="176">E63*F63</f>
        <v>35075</v>
      </c>
      <c r="H63" s="123">
        <v>61</v>
      </c>
      <c r="I63" s="124">
        <v>575</v>
      </c>
      <c r="J63" s="125">
        <f t="shared" ref="J63:J73" si="177">H63*I63</f>
        <v>35075</v>
      </c>
      <c r="K63" s="123"/>
      <c r="L63" s="124"/>
      <c r="M63" s="125">
        <f t="shared" ref="M63:M73" si="178">K63*L63</f>
        <v>0</v>
      </c>
      <c r="N63" s="123"/>
      <c r="O63" s="124"/>
      <c r="P63" s="125">
        <f t="shared" ref="P63:P73" si="179">N63*O63</f>
        <v>0</v>
      </c>
      <c r="Q63" s="123"/>
      <c r="R63" s="124"/>
      <c r="S63" s="125">
        <f t="shared" ref="S63:S73" si="180">Q63*R63</f>
        <v>0</v>
      </c>
      <c r="T63" s="123"/>
      <c r="U63" s="124"/>
      <c r="V63" s="125">
        <f t="shared" ref="V63:V73" si="181">T63*U63</f>
        <v>0</v>
      </c>
      <c r="W63" s="126">
        <f t="shared" ref="W63:W73" si="182">G63+M63+S63</f>
        <v>35075</v>
      </c>
      <c r="X63" s="127">
        <f t="shared" ref="X63:X73" si="183">J63+P63+V63</f>
        <v>35075</v>
      </c>
      <c r="Y63" s="127">
        <f t="shared" si="160"/>
        <v>0</v>
      </c>
      <c r="Z63" s="128">
        <f t="shared" si="161"/>
        <v>0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76</v>
      </c>
      <c r="B64" s="120" t="s">
        <v>158</v>
      </c>
      <c r="C64" s="202" t="s">
        <v>359</v>
      </c>
      <c r="D64" s="203" t="s">
        <v>349</v>
      </c>
      <c r="E64" s="123">
        <v>61</v>
      </c>
      <c r="F64" s="124">
        <v>532</v>
      </c>
      <c r="G64" s="125">
        <f t="shared" si="176"/>
        <v>32452</v>
      </c>
      <c r="H64" s="123">
        <v>61</v>
      </c>
      <c r="I64" s="124">
        <v>532</v>
      </c>
      <c r="J64" s="125">
        <f t="shared" si="177"/>
        <v>32452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32452</v>
      </c>
      <c r="X64" s="127">
        <f t="shared" si="183"/>
        <v>32452</v>
      </c>
      <c r="Y64" s="127">
        <f t="shared" si="160"/>
        <v>0</v>
      </c>
      <c r="Z64" s="128">
        <f t="shared" si="161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19" t="s">
        <v>76</v>
      </c>
      <c r="B65" s="120" t="s">
        <v>159</v>
      </c>
      <c r="C65" s="202" t="s">
        <v>360</v>
      </c>
      <c r="D65" s="203" t="s">
        <v>349</v>
      </c>
      <c r="E65" s="123">
        <v>61</v>
      </c>
      <c r="F65" s="124">
        <v>156</v>
      </c>
      <c r="G65" s="125">
        <f t="shared" si="176"/>
        <v>9516</v>
      </c>
      <c r="H65" s="123">
        <v>61</v>
      </c>
      <c r="I65" s="124">
        <v>156</v>
      </c>
      <c r="J65" s="125">
        <f t="shared" si="177"/>
        <v>9516</v>
      </c>
      <c r="K65" s="135"/>
      <c r="L65" s="136"/>
      <c r="M65" s="137"/>
      <c r="N65" s="135"/>
      <c r="O65" s="136"/>
      <c r="P65" s="137"/>
      <c r="Q65" s="135"/>
      <c r="R65" s="136"/>
      <c r="S65" s="137"/>
      <c r="T65" s="135"/>
      <c r="U65" s="136"/>
      <c r="V65" s="137"/>
      <c r="W65" s="126">
        <f t="shared" ref="W65:W72" si="184">G65+M65+S65</f>
        <v>9516</v>
      </c>
      <c r="X65" s="127">
        <f t="shared" ref="X65:X72" si="185">J65+P65+V65</f>
        <v>9516</v>
      </c>
      <c r="Y65" s="127">
        <f t="shared" ref="Y65:Y72" si="186">W65-X65</f>
        <v>0</v>
      </c>
      <c r="Z65" s="128">
        <f t="shared" ref="Z65:Z72" si="187">Y65/W65</f>
        <v>0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19" t="s">
        <v>76</v>
      </c>
      <c r="B66" s="120" t="s">
        <v>350</v>
      </c>
      <c r="C66" s="202" t="s">
        <v>361</v>
      </c>
      <c r="D66" s="203" t="s">
        <v>349</v>
      </c>
      <c r="E66" s="123">
        <v>61</v>
      </c>
      <c r="F66" s="124">
        <v>159</v>
      </c>
      <c r="G66" s="125">
        <f t="shared" si="176"/>
        <v>9699</v>
      </c>
      <c r="H66" s="123">
        <v>61</v>
      </c>
      <c r="I66" s="124">
        <v>159</v>
      </c>
      <c r="J66" s="125">
        <f t="shared" si="177"/>
        <v>9699</v>
      </c>
      <c r="K66" s="135"/>
      <c r="L66" s="136"/>
      <c r="M66" s="137"/>
      <c r="N66" s="135"/>
      <c r="O66" s="136"/>
      <c r="P66" s="137"/>
      <c r="Q66" s="135"/>
      <c r="R66" s="136"/>
      <c r="S66" s="137"/>
      <c r="T66" s="135"/>
      <c r="U66" s="136"/>
      <c r="V66" s="137"/>
      <c r="W66" s="126">
        <f t="shared" si="184"/>
        <v>9699</v>
      </c>
      <c r="X66" s="127">
        <f t="shared" si="185"/>
        <v>9699</v>
      </c>
      <c r="Y66" s="127">
        <f t="shared" si="186"/>
        <v>0</v>
      </c>
      <c r="Z66" s="128">
        <f t="shared" si="187"/>
        <v>0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19" t="s">
        <v>76</v>
      </c>
      <c r="B67" s="120" t="s">
        <v>351</v>
      </c>
      <c r="C67" s="202" t="s">
        <v>362</v>
      </c>
      <c r="D67" s="203" t="s">
        <v>349</v>
      </c>
      <c r="E67" s="123">
        <v>61</v>
      </c>
      <c r="F67" s="124">
        <v>146</v>
      </c>
      <c r="G67" s="125">
        <f t="shared" si="176"/>
        <v>8906</v>
      </c>
      <c r="H67" s="123">
        <v>61</v>
      </c>
      <c r="I67" s="124">
        <v>146</v>
      </c>
      <c r="J67" s="125">
        <f t="shared" si="177"/>
        <v>8906</v>
      </c>
      <c r="K67" s="135"/>
      <c r="L67" s="136"/>
      <c r="M67" s="137"/>
      <c r="N67" s="135"/>
      <c r="O67" s="136"/>
      <c r="P67" s="137"/>
      <c r="Q67" s="135"/>
      <c r="R67" s="136"/>
      <c r="S67" s="137"/>
      <c r="T67" s="135"/>
      <c r="U67" s="136"/>
      <c r="V67" s="137"/>
      <c r="W67" s="126">
        <f t="shared" si="184"/>
        <v>8906</v>
      </c>
      <c r="X67" s="127">
        <f t="shared" si="185"/>
        <v>8906</v>
      </c>
      <c r="Y67" s="127">
        <f t="shared" si="186"/>
        <v>0</v>
      </c>
      <c r="Z67" s="128">
        <f t="shared" si="187"/>
        <v>0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76</v>
      </c>
      <c r="B68" s="120" t="s">
        <v>352</v>
      </c>
      <c r="C68" s="202" t="s">
        <v>363</v>
      </c>
      <c r="D68" s="203" t="s">
        <v>349</v>
      </c>
      <c r="E68" s="123">
        <v>61</v>
      </c>
      <c r="F68" s="124">
        <v>130</v>
      </c>
      <c r="G68" s="125">
        <f t="shared" si="176"/>
        <v>7930</v>
      </c>
      <c r="H68" s="123">
        <v>61</v>
      </c>
      <c r="I68" s="124">
        <v>130</v>
      </c>
      <c r="J68" s="125">
        <f t="shared" si="177"/>
        <v>7930</v>
      </c>
      <c r="K68" s="135"/>
      <c r="L68" s="136"/>
      <c r="M68" s="137"/>
      <c r="N68" s="135"/>
      <c r="O68" s="136"/>
      <c r="P68" s="137"/>
      <c r="Q68" s="135"/>
      <c r="R68" s="136"/>
      <c r="S68" s="137"/>
      <c r="T68" s="135"/>
      <c r="U68" s="136"/>
      <c r="V68" s="137"/>
      <c r="W68" s="126">
        <f>G68+M68+S68</f>
        <v>7930</v>
      </c>
      <c r="X68" s="127">
        <f t="shared" si="185"/>
        <v>7930</v>
      </c>
      <c r="Y68" s="127">
        <f t="shared" si="186"/>
        <v>0</v>
      </c>
      <c r="Z68" s="128">
        <f t="shared" si="187"/>
        <v>0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19" t="s">
        <v>76</v>
      </c>
      <c r="B69" s="120" t="s">
        <v>353</v>
      </c>
      <c r="C69" s="202" t="s">
        <v>364</v>
      </c>
      <c r="D69" s="203" t="s">
        <v>349</v>
      </c>
      <c r="E69" s="123">
        <v>61</v>
      </c>
      <c r="F69" s="124">
        <v>115</v>
      </c>
      <c r="G69" s="125">
        <f t="shared" si="176"/>
        <v>7015</v>
      </c>
      <c r="H69" s="123">
        <v>61</v>
      </c>
      <c r="I69" s="124">
        <v>115</v>
      </c>
      <c r="J69" s="125">
        <f>I69*H69</f>
        <v>7015</v>
      </c>
      <c r="K69" s="362"/>
      <c r="L69" s="363"/>
      <c r="M69" s="364"/>
      <c r="N69" s="362"/>
      <c r="O69" s="363"/>
      <c r="P69" s="364"/>
      <c r="Q69" s="362"/>
      <c r="R69" s="363"/>
      <c r="S69" s="364"/>
      <c r="T69" s="362"/>
      <c r="U69" s="363"/>
      <c r="V69" s="364"/>
      <c r="W69" s="126">
        <f>G69+M69+S69</f>
        <v>7015</v>
      </c>
      <c r="X69" s="127">
        <f t="shared" si="185"/>
        <v>7015</v>
      </c>
      <c r="Y69" s="127">
        <f t="shared" si="186"/>
        <v>0</v>
      </c>
      <c r="Z69" s="128">
        <f t="shared" si="187"/>
        <v>0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19" t="s">
        <v>76</v>
      </c>
      <c r="B70" s="120" t="s">
        <v>354</v>
      </c>
      <c r="C70" s="202" t="s">
        <v>365</v>
      </c>
      <c r="D70" s="203" t="s">
        <v>349</v>
      </c>
      <c r="E70" s="123">
        <v>61</v>
      </c>
      <c r="F70" s="124">
        <v>168</v>
      </c>
      <c r="G70" s="125">
        <f t="shared" si="176"/>
        <v>10248</v>
      </c>
      <c r="H70" s="123">
        <v>61</v>
      </c>
      <c r="I70" s="124">
        <v>168</v>
      </c>
      <c r="J70" s="125">
        <f t="shared" si="177"/>
        <v>10248</v>
      </c>
      <c r="K70" s="135"/>
      <c r="L70" s="136"/>
      <c r="M70" s="137"/>
      <c r="N70" s="135"/>
      <c r="O70" s="136"/>
      <c r="P70" s="137"/>
      <c r="Q70" s="135"/>
      <c r="R70" s="136"/>
      <c r="S70" s="137"/>
      <c r="T70" s="135"/>
      <c r="U70" s="136"/>
      <c r="V70" s="137"/>
      <c r="W70" s="126">
        <f t="shared" si="184"/>
        <v>10248</v>
      </c>
      <c r="X70" s="127">
        <f t="shared" si="185"/>
        <v>10248</v>
      </c>
      <c r="Y70" s="127">
        <f t="shared" si="186"/>
        <v>0</v>
      </c>
      <c r="Z70" s="128">
        <f t="shared" si="187"/>
        <v>0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19" t="s">
        <v>76</v>
      </c>
      <c r="B71" s="120" t="s">
        <v>355</v>
      </c>
      <c r="C71" s="202" t="s">
        <v>366</v>
      </c>
      <c r="D71" s="203" t="s">
        <v>349</v>
      </c>
      <c r="E71" s="123">
        <v>61</v>
      </c>
      <c r="F71" s="124">
        <v>130</v>
      </c>
      <c r="G71" s="125">
        <f t="shared" si="176"/>
        <v>7930</v>
      </c>
      <c r="H71" s="123">
        <v>61</v>
      </c>
      <c r="I71" s="124">
        <v>130</v>
      </c>
      <c r="J71" s="125">
        <f t="shared" si="177"/>
        <v>7930</v>
      </c>
      <c r="K71" s="135"/>
      <c r="L71" s="136"/>
      <c r="M71" s="137"/>
      <c r="N71" s="135"/>
      <c r="O71" s="136"/>
      <c r="P71" s="137"/>
      <c r="Q71" s="135"/>
      <c r="R71" s="136"/>
      <c r="S71" s="137"/>
      <c r="T71" s="135"/>
      <c r="U71" s="136"/>
      <c r="V71" s="137"/>
      <c r="W71" s="126">
        <f t="shared" si="184"/>
        <v>7930</v>
      </c>
      <c r="X71" s="127">
        <f t="shared" si="185"/>
        <v>7930</v>
      </c>
      <c r="Y71" s="127">
        <f t="shared" si="186"/>
        <v>0</v>
      </c>
      <c r="Z71" s="128">
        <f t="shared" si="187"/>
        <v>0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76</v>
      </c>
      <c r="B72" s="120" t="s">
        <v>356</v>
      </c>
      <c r="C72" s="204" t="s">
        <v>367</v>
      </c>
      <c r="D72" s="203" t="s">
        <v>349</v>
      </c>
      <c r="E72" s="123">
        <v>61</v>
      </c>
      <c r="F72" s="136">
        <v>608.5</v>
      </c>
      <c r="G72" s="125">
        <f t="shared" si="176"/>
        <v>37118.5</v>
      </c>
      <c r="H72" s="123">
        <v>61</v>
      </c>
      <c r="I72" s="136">
        <v>608.5</v>
      </c>
      <c r="J72" s="125">
        <f t="shared" si="177"/>
        <v>37118.5</v>
      </c>
      <c r="K72" s="135"/>
      <c r="L72" s="136"/>
      <c r="M72" s="137"/>
      <c r="N72" s="135"/>
      <c r="O72" s="136"/>
      <c r="P72" s="137"/>
      <c r="Q72" s="135"/>
      <c r="R72" s="136"/>
      <c r="S72" s="137"/>
      <c r="T72" s="135"/>
      <c r="U72" s="136"/>
      <c r="V72" s="137"/>
      <c r="W72" s="126">
        <f t="shared" si="184"/>
        <v>37118.5</v>
      </c>
      <c r="X72" s="127">
        <f t="shared" si="185"/>
        <v>37118.5</v>
      </c>
      <c r="Y72" s="127">
        <f t="shared" si="186"/>
        <v>0</v>
      </c>
      <c r="Z72" s="128">
        <f t="shared" si="187"/>
        <v>0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76</v>
      </c>
      <c r="B73" s="120" t="s">
        <v>357</v>
      </c>
      <c r="C73" s="204" t="s">
        <v>368</v>
      </c>
      <c r="D73" s="203" t="s">
        <v>349</v>
      </c>
      <c r="E73" s="123">
        <v>61</v>
      </c>
      <c r="F73" s="136">
        <v>590</v>
      </c>
      <c r="G73" s="137">
        <f t="shared" si="176"/>
        <v>35990</v>
      </c>
      <c r="H73" s="123">
        <v>61</v>
      </c>
      <c r="I73" s="136">
        <v>590</v>
      </c>
      <c r="J73" s="137">
        <f t="shared" si="177"/>
        <v>35990</v>
      </c>
      <c r="K73" s="135"/>
      <c r="L73" s="136"/>
      <c r="M73" s="137">
        <f t="shared" si="178"/>
        <v>0</v>
      </c>
      <c r="N73" s="135"/>
      <c r="O73" s="136"/>
      <c r="P73" s="137">
        <f t="shared" si="179"/>
        <v>0</v>
      </c>
      <c r="Q73" s="135"/>
      <c r="R73" s="136"/>
      <c r="S73" s="137">
        <f t="shared" si="180"/>
        <v>0</v>
      </c>
      <c r="T73" s="135"/>
      <c r="U73" s="136"/>
      <c r="V73" s="137">
        <f t="shared" si="181"/>
        <v>0</v>
      </c>
      <c r="W73" s="138">
        <f t="shared" si="182"/>
        <v>35990</v>
      </c>
      <c r="X73" s="127">
        <f t="shared" si="183"/>
        <v>35990</v>
      </c>
      <c r="Y73" s="127">
        <f t="shared" si="160"/>
        <v>0</v>
      </c>
      <c r="Z73" s="128">
        <f t="shared" si="161"/>
        <v>0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73</v>
      </c>
      <c r="B74" s="155" t="s">
        <v>160</v>
      </c>
      <c r="C74" s="153" t="s">
        <v>161</v>
      </c>
      <c r="D74" s="141"/>
      <c r="E74" s="142">
        <f>SUM(E75:E77)</f>
        <v>166</v>
      </c>
      <c r="F74" s="143"/>
      <c r="G74" s="144">
        <f t="shared" ref="G74:H74" si="188">SUM(G75:G77)</f>
        <v>49800</v>
      </c>
      <c r="H74" s="142">
        <f t="shared" si="188"/>
        <v>166</v>
      </c>
      <c r="I74" s="143"/>
      <c r="J74" s="144">
        <f t="shared" ref="J74:K74" si="189">SUM(J75:J77)</f>
        <v>49800</v>
      </c>
      <c r="K74" s="142">
        <f t="shared" si="189"/>
        <v>0</v>
      </c>
      <c r="L74" s="143"/>
      <c r="M74" s="144">
        <f t="shared" ref="M74:N74" si="190">SUM(M75:M77)</f>
        <v>0</v>
      </c>
      <c r="N74" s="142">
        <f t="shared" si="190"/>
        <v>0</v>
      </c>
      <c r="O74" s="143"/>
      <c r="P74" s="144">
        <f t="shared" ref="P74:Q74" si="191">SUM(P75:P77)</f>
        <v>0</v>
      </c>
      <c r="Q74" s="142">
        <f t="shared" si="191"/>
        <v>0</v>
      </c>
      <c r="R74" s="143"/>
      <c r="S74" s="144">
        <f t="shared" ref="S74:T74" si="192">SUM(S75:S77)</f>
        <v>0</v>
      </c>
      <c r="T74" s="142">
        <f t="shared" si="192"/>
        <v>0</v>
      </c>
      <c r="U74" s="143"/>
      <c r="V74" s="144">
        <f t="shared" ref="V74:X74" si="193">SUM(V75:V77)</f>
        <v>0</v>
      </c>
      <c r="W74" s="144">
        <f t="shared" si="193"/>
        <v>49800</v>
      </c>
      <c r="X74" s="144">
        <f t="shared" si="193"/>
        <v>49800</v>
      </c>
      <c r="Y74" s="144">
        <f t="shared" si="160"/>
        <v>0</v>
      </c>
      <c r="Z74" s="144">
        <f t="shared" si="161"/>
        <v>0</v>
      </c>
      <c r="AA74" s="146"/>
      <c r="AB74" s="118"/>
      <c r="AC74" s="118"/>
      <c r="AD74" s="118"/>
      <c r="AE74" s="118"/>
      <c r="AF74" s="118"/>
      <c r="AG74" s="118"/>
    </row>
    <row r="75" spans="1:33" ht="63.75" customHeight="1" x14ac:dyDescent="0.25">
      <c r="A75" s="119" t="s">
        <v>76</v>
      </c>
      <c r="B75" s="120" t="s">
        <v>162</v>
      </c>
      <c r="C75" s="188" t="s">
        <v>369</v>
      </c>
      <c r="D75" s="122" t="s">
        <v>272</v>
      </c>
      <c r="E75" s="123">
        <v>166</v>
      </c>
      <c r="F75" s="124">
        <v>300</v>
      </c>
      <c r="G75" s="125">
        <f t="shared" ref="G75:G77" si="194">E75*F75</f>
        <v>49800</v>
      </c>
      <c r="H75" s="123">
        <v>166</v>
      </c>
      <c r="I75" s="124">
        <v>300</v>
      </c>
      <c r="J75" s="125">
        <f t="shared" ref="J75:J77" si="195">H75*I75</f>
        <v>49800</v>
      </c>
      <c r="K75" s="123"/>
      <c r="L75" s="124"/>
      <c r="M75" s="125">
        <f t="shared" ref="M75:M77" si="196">K75*L75</f>
        <v>0</v>
      </c>
      <c r="N75" s="123"/>
      <c r="O75" s="124"/>
      <c r="P75" s="125">
        <f t="shared" ref="P75:P77" si="197">N75*O75</f>
        <v>0</v>
      </c>
      <c r="Q75" s="123"/>
      <c r="R75" s="124"/>
      <c r="S75" s="125">
        <f t="shared" ref="S75:S77" si="198">Q75*R75</f>
        <v>0</v>
      </c>
      <c r="T75" s="123"/>
      <c r="U75" s="124"/>
      <c r="V75" s="125">
        <f t="shared" ref="V75:V77" si="199">T75*U75</f>
        <v>0</v>
      </c>
      <c r="W75" s="126">
        <f t="shared" ref="W75:W77" si="200">G75+M75+S75</f>
        <v>49800</v>
      </c>
      <c r="X75" s="127">
        <f t="shared" ref="X75:X77" si="201">J75+P75+V75</f>
        <v>49800</v>
      </c>
      <c r="Y75" s="127">
        <f t="shared" si="160"/>
        <v>0</v>
      </c>
      <c r="Z75" s="128">
        <f t="shared" si="161"/>
        <v>0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76</v>
      </c>
      <c r="B76" s="120" t="s">
        <v>164</v>
      </c>
      <c r="C76" s="202" t="s">
        <v>165</v>
      </c>
      <c r="D76" s="203" t="s">
        <v>163</v>
      </c>
      <c r="E76" s="123"/>
      <c r="F76" s="124"/>
      <c r="G76" s="125">
        <f t="shared" si="194"/>
        <v>0</v>
      </c>
      <c r="H76" s="123"/>
      <c r="I76" s="124"/>
      <c r="J76" s="125">
        <f t="shared" si="195"/>
        <v>0</v>
      </c>
      <c r="K76" s="123"/>
      <c r="L76" s="124"/>
      <c r="M76" s="125">
        <f t="shared" si="196"/>
        <v>0</v>
      </c>
      <c r="N76" s="123"/>
      <c r="O76" s="124"/>
      <c r="P76" s="125">
        <f t="shared" si="197"/>
        <v>0</v>
      </c>
      <c r="Q76" s="123"/>
      <c r="R76" s="124"/>
      <c r="S76" s="125">
        <f t="shared" si="198"/>
        <v>0</v>
      </c>
      <c r="T76" s="123"/>
      <c r="U76" s="124"/>
      <c r="V76" s="125">
        <f t="shared" si="199"/>
        <v>0</v>
      </c>
      <c r="W76" s="126">
        <f t="shared" si="200"/>
        <v>0</v>
      </c>
      <c r="X76" s="127">
        <f t="shared" si="201"/>
        <v>0</v>
      </c>
      <c r="Y76" s="127">
        <f t="shared" si="160"/>
        <v>0</v>
      </c>
      <c r="Z76" s="128">
        <v>0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76</v>
      </c>
      <c r="B77" s="154" t="s">
        <v>166</v>
      </c>
      <c r="C77" s="204" t="s">
        <v>167</v>
      </c>
      <c r="D77" s="205" t="s">
        <v>163</v>
      </c>
      <c r="E77" s="135"/>
      <c r="F77" s="136"/>
      <c r="G77" s="137">
        <f t="shared" si="194"/>
        <v>0</v>
      </c>
      <c r="H77" s="135"/>
      <c r="I77" s="136"/>
      <c r="J77" s="137">
        <f t="shared" si="195"/>
        <v>0</v>
      </c>
      <c r="K77" s="135"/>
      <c r="L77" s="136"/>
      <c r="M77" s="137">
        <f t="shared" si="196"/>
        <v>0</v>
      </c>
      <c r="N77" s="135"/>
      <c r="O77" s="136"/>
      <c r="P77" s="137">
        <f t="shared" si="197"/>
        <v>0</v>
      </c>
      <c r="Q77" s="135"/>
      <c r="R77" s="136"/>
      <c r="S77" s="137">
        <f t="shared" si="198"/>
        <v>0</v>
      </c>
      <c r="T77" s="135"/>
      <c r="U77" s="136"/>
      <c r="V77" s="137">
        <f t="shared" si="199"/>
        <v>0</v>
      </c>
      <c r="W77" s="138">
        <f t="shared" si="200"/>
        <v>0</v>
      </c>
      <c r="X77" s="127">
        <f t="shared" si="201"/>
        <v>0</v>
      </c>
      <c r="Y77" s="127">
        <f t="shared" si="160"/>
        <v>0</v>
      </c>
      <c r="Z77" s="128">
        <v>0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08" t="s">
        <v>73</v>
      </c>
      <c r="B78" s="155" t="s">
        <v>168</v>
      </c>
      <c r="C78" s="153" t="s">
        <v>169</v>
      </c>
      <c r="D78" s="141"/>
      <c r="E78" s="142">
        <f>SUM(E79:E81)</f>
        <v>0</v>
      </c>
      <c r="F78" s="143"/>
      <c r="G78" s="144">
        <f t="shared" ref="G78:H78" si="202">SUM(G79:G81)</f>
        <v>0</v>
      </c>
      <c r="H78" s="142">
        <f t="shared" si="202"/>
        <v>0</v>
      </c>
      <c r="I78" s="143"/>
      <c r="J78" s="144">
        <f t="shared" ref="J78:K78" si="203">SUM(J79:J81)</f>
        <v>0</v>
      </c>
      <c r="K78" s="142">
        <f t="shared" si="203"/>
        <v>0</v>
      </c>
      <c r="L78" s="143"/>
      <c r="M78" s="144">
        <f t="shared" ref="M78:N78" si="204">SUM(M79:M81)</f>
        <v>0</v>
      </c>
      <c r="N78" s="142">
        <f t="shared" si="204"/>
        <v>0</v>
      </c>
      <c r="O78" s="143"/>
      <c r="P78" s="144">
        <f t="shared" ref="P78:Q78" si="205">SUM(P79:P81)</f>
        <v>0</v>
      </c>
      <c r="Q78" s="142">
        <f t="shared" si="205"/>
        <v>0</v>
      </c>
      <c r="R78" s="143"/>
      <c r="S78" s="144">
        <f t="shared" ref="S78:T78" si="206">SUM(S79:S81)</f>
        <v>0</v>
      </c>
      <c r="T78" s="142">
        <f t="shared" si="206"/>
        <v>0</v>
      </c>
      <c r="U78" s="143"/>
      <c r="V78" s="144">
        <f t="shared" ref="V78:X78" si="207">SUM(V79:V81)</f>
        <v>0</v>
      </c>
      <c r="W78" s="144">
        <f t="shared" si="207"/>
        <v>0</v>
      </c>
      <c r="X78" s="144">
        <f t="shared" si="207"/>
        <v>0</v>
      </c>
      <c r="Y78" s="144">
        <f t="shared" si="160"/>
        <v>0</v>
      </c>
      <c r="Z78" s="144">
        <v>0</v>
      </c>
      <c r="AA78" s="146"/>
      <c r="AB78" s="118"/>
      <c r="AC78" s="118"/>
      <c r="AD78" s="118"/>
      <c r="AE78" s="118"/>
      <c r="AF78" s="118"/>
      <c r="AG78" s="118"/>
    </row>
    <row r="79" spans="1:33" ht="30" customHeight="1" x14ac:dyDescent="0.25">
      <c r="A79" s="119" t="s">
        <v>76</v>
      </c>
      <c r="B79" s="120" t="s">
        <v>170</v>
      </c>
      <c r="C79" s="188" t="s">
        <v>171</v>
      </c>
      <c r="D79" s="203" t="s">
        <v>111</v>
      </c>
      <c r="E79" s="123"/>
      <c r="F79" s="124"/>
      <c r="G79" s="125">
        <f t="shared" ref="G79:G81" si="208">E79*F79</f>
        <v>0</v>
      </c>
      <c r="H79" s="123"/>
      <c r="I79" s="124"/>
      <c r="J79" s="125">
        <f t="shared" ref="J79:J81" si="209">H79*I79</f>
        <v>0</v>
      </c>
      <c r="K79" s="123"/>
      <c r="L79" s="124"/>
      <c r="M79" s="125">
        <f t="shared" ref="M79:M81" si="210">K79*L79</f>
        <v>0</v>
      </c>
      <c r="N79" s="123"/>
      <c r="O79" s="124"/>
      <c r="P79" s="125">
        <f t="shared" ref="P79:P81" si="211">N79*O79</f>
        <v>0</v>
      </c>
      <c r="Q79" s="123"/>
      <c r="R79" s="124"/>
      <c r="S79" s="125">
        <f t="shared" ref="S79:S81" si="212">Q79*R79</f>
        <v>0</v>
      </c>
      <c r="T79" s="123"/>
      <c r="U79" s="124"/>
      <c r="V79" s="125">
        <f t="shared" ref="V79:V81" si="213">T79*U79</f>
        <v>0</v>
      </c>
      <c r="W79" s="126">
        <f t="shared" ref="W79:W81" si="214">G79+M79+S79</f>
        <v>0</v>
      </c>
      <c r="X79" s="127">
        <f t="shared" ref="X79:X81" si="215">J79+P79+V79</f>
        <v>0</v>
      </c>
      <c r="Y79" s="127">
        <f t="shared" si="160"/>
        <v>0</v>
      </c>
      <c r="Z79" s="128">
        <v>0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19" t="s">
        <v>76</v>
      </c>
      <c r="B80" s="120" t="s">
        <v>172</v>
      </c>
      <c r="C80" s="188" t="s">
        <v>171</v>
      </c>
      <c r="D80" s="203" t="s">
        <v>111</v>
      </c>
      <c r="E80" s="123"/>
      <c r="F80" s="124"/>
      <c r="G80" s="125">
        <f t="shared" si="208"/>
        <v>0</v>
      </c>
      <c r="H80" s="123"/>
      <c r="I80" s="124"/>
      <c r="J80" s="125">
        <f t="shared" si="209"/>
        <v>0</v>
      </c>
      <c r="K80" s="123"/>
      <c r="L80" s="124"/>
      <c r="M80" s="125">
        <f t="shared" si="210"/>
        <v>0</v>
      </c>
      <c r="N80" s="123"/>
      <c r="O80" s="124"/>
      <c r="P80" s="125">
        <f t="shared" si="211"/>
        <v>0</v>
      </c>
      <c r="Q80" s="123"/>
      <c r="R80" s="124"/>
      <c r="S80" s="125">
        <f t="shared" si="212"/>
        <v>0</v>
      </c>
      <c r="T80" s="123"/>
      <c r="U80" s="124"/>
      <c r="V80" s="125">
        <f t="shared" si="213"/>
        <v>0</v>
      </c>
      <c r="W80" s="126">
        <f t="shared" si="214"/>
        <v>0</v>
      </c>
      <c r="X80" s="127">
        <f t="shared" si="215"/>
        <v>0</v>
      </c>
      <c r="Y80" s="127">
        <f t="shared" si="160"/>
        <v>0</v>
      </c>
      <c r="Z80" s="128">
        <v>0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32" t="s">
        <v>76</v>
      </c>
      <c r="B81" s="133" t="s">
        <v>173</v>
      </c>
      <c r="C81" s="163" t="s">
        <v>171</v>
      </c>
      <c r="D81" s="205" t="s">
        <v>111</v>
      </c>
      <c r="E81" s="135"/>
      <c r="F81" s="136"/>
      <c r="G81" s="137">
        <f t="shared" si="208"/>
        <v>0</v>
      </c>
      <c r="H81" s="135"/>
      <c r="I81" s="136"/>
      <c r="J81" s="137">
        <f t="shared" si="209"/>
        <v>0</v>
      </c>
      <c r="K81" s="135"/>
      <c r="L81" s="136"/>
      <c r="M81" s="137">
        <f t="shared" si="210"/>
        <v>0</v>
      </c>
      <c r="N81" s="135"/>
      <c r="O81" s="136"/>
      <c r="P81" s="137">
        <f t="shared" si="211"/>
        <v>0</v>
      </c>
      <c r="Q81" s="135"/>
      <c r="R81" s="136"/>
      <c r="S81" s="137">
        <f t="shared" si="212"/>
        <v>0</v>
      </c>
      <c r="T81" s="135"/>
      <c r="U81" s="136"/>
      <c r="V81" s="137">
        <f t="shared" si="213"/>
        <v>0</v>
      </c>
      <c r="W81" s="138">
        <f t="shared" si="214"/>
        <v>0</v>
      </c>
      <c r="X81" s="127">
        <f t="shared" si="215"/>
        <v>0</v>
      </c>
      <c r="Y81" s="127">
        <f t="shared" si="160"/>
        <v>0</v>
      </c>
      <c r="Z81" s="128">
        <v>0</v>
      </c>
      <c r="AA81" s="13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08" t="s">
        <v>73</v>
      </c>
      <c r="B82" s="155" t="s">
        <v>174</v>
      </c>
      <c r="C82" s="153" t="s">
        <v>175</v>
      </c>
      <c r="D82" s="141"/>
      <c r="E82" s="142">
        <f>SUM(E83:E85)</f>
        <v>0</v>
      </c>
      <c r="F82" s="143"/>
      <c r="G82" s="144">
        <f t="shared" ref="G82:H82" si="216">SUM(G83:G85)</f>
        <v>0</v>
      </c>
      <c r="H82" s="142">
        <f t="shared" si="216"/>
        <v>0</v>
      </c>
      <c r="I82" s="143"/>
      <c r="J82" s="144">
        <f t="shared" ref="J82:K82" si="217">SUM(J83:J85)</f>
        <v>0</v>
      </c>
      <c r="K82" s="142">
        <f t="shared" si="217"/>
        <v>0</v>
      </c>
      <c r="L82" s="143"/>
      <c r="M82" s="144">
        <f t="shared" ref="M82:N82" si="218">SUM(M83:M85)</f>
        <v>0</v>
      </c>
      <c r="N82" s="142">
        <f t="shared" si="218"/>
        <v>0</v>
      </c>
      <c r="O82" s="143"/>
      <c r="P82" s="144">
        <f t="shared" ref="P82:Q82" si="219">SUM(P83:P85)</f>
        <v>0</v>
      </c>
      <c r="Q82" s="142">
        <f t="shared" si="219"/>
        <v>0</v>
      </c>
      <c r="R82" s="143"/>
      <c r="S82" s="144">
        <f t="shared" ref="S82:T82" si="220">SUM(S83:S85)</f>
        <v>0</v>
      </c>
      <c r="T82" s="142">
        <f t="shared" si="220"/>
        <v>0</v>
      </c>
      <c r="U82" s="143"/>
      <c r="V82" s="144">
        <f t="shared" ref="V82:X82" si="221">SUM(V83:V85)</f>
        <v>0</v>
      </c>
      <c r="W82" s="144">
        <f t="shared" si="221"/>
        <v>0</v>
      </c>
      <c r="X82" s="144">
        <f t="shared" si="221"/>
        <v>0</v>
      </c>
      <c r="Y82" s="144">
        <f t="shared" si="160"/>
        <v>0</v>
      </c>
      <c r="Z82" s="144">
        <v>0</v>
      </c>
      <c r="AA82" s="146"/>
      <c r="AB82" s="118"/>
      <c r="AC82" s="118"/>
      <c r="AD82" s="118"/>
      <c r="AE82" s="118"/>
      <c r="AF82" s="118"/>
      <c r="AG82" s="118"/>
    </row>
    <row r="83" spans="1:33" ht="30" customHeight="1" x14ac:dyDescent="0.25">
      <c r="A83" s="119" t="s">
        <v>76</v>
      </c>
      <c r="B83" s="120" t="s">
        <v>176</v>
      </c>
      <c r="C83" s="188" t="s">
        <v>171</v>
      </c>
      <c r="D83" s="203" t="s">
        <v>111</v>
      </c>
      <c r="E83" s="123"/>
      <c r="F83" s="124"/>
      <c r="G83" s="125">
        <f t="shared" ref="G83:G85" si="222">E83*F83</f>
        <v>0</v>
      </c>
      <c r="H83" s="123"/>
      <c r="I83" s="124"/>
      <c r="J83" s="125">
        <f t="shared" ref="J83:J85" si="223">H83*I83</f>
        <v>0</v>
      </c>
      <c r="K83" s="123"/>
      <c r="L83" s="124"/>
      <c r="M83" s="125">
        <f t="shared" ref="M83:M85" si="224">K83*L83</f>
        <v>0</v>
      </c>
      <c r="N83" s="123"/>
      <c r="O83" s="124"/>
      <c r="P83" s="125">
        <f t="shared" ref="P83:P85" si="225">N83*O83</f>
        <v>0</v>
      </c>
      <c r="Q83" s="123"/>
      <c r="R83" s="124"/>
      <c r="S83" s="125">
        <f t="shared" ref="S83:S85" si="226">Q83*R83</f>
        <v>0</v>
      </c>
      <c r="T83" s="123"/>
      <c r="U83" s="124"/>
      <c r="V83" s="125">
        <f t="shared" ref="V83:V85" si="227">T83*U83</f>
        <v>0</v>
      </c>
      <c r="W83" s="126">
        <f t="shared" ref="W83:W85" si="228">G83+M83+S83</f>
        <v>0</v>
      </c>
      <c r="X83" s="127">
        <f t="shared" ref="X83:X85" si="229">J83+P83+V83</f>
        <v>0</v>
      </c>
      <c r="Y83" s="127">
        <f t="shared" si="160"/>
        <v>0</v>
      </c>
      <c r="Z83" s="128">
        <v>0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19" t="s">
        <v>76</v>
      </c>
      <c r="B84" s="120" t="s">
        <v>177</v>
      </c>
      <c r="C84" s="188" t="s">
        <v>171</v>
      </c>
      <c r="D84" s="203" t="s">
        <v>111</v>
      </c>
      <c r="E84" s="123"/>
      <c r="F84" s="124"/>
      <c r="G84" s="125">
        <f t="shared" si="222"/>
        <v>0</v>
      </c>
      <c r="H84" s="123"/>
      <c r="I84" s="124"/>
      <c r="J84" s="125">
        <f t="shared" si="223"/>
        <v>0</v>
      </c>
      <c r="K84" s="123"/>
      <c r="L84" s="124"/>
      <c r="M84" s="125">
        <f t="shared" si="224"/>
        <v>0</v>
      </c>
      <c r="N84" s="123"/>
      <c r="O84" s="124"/>
      <c r="P84" s="125">
        <f t="shared" si="225"/>
        <v>0</v>
      </c>
      <c r="Q84" s="123"/>
      <c r="R84" s="124"/>
      <c r="S84" s="125">
        <f t="shared" si="226"/>
        <v>0</v>
      </c>
      <c r="T84" s="123"/>
      <c r="U84" s="124"/>
      <c r="V84" s="125">
        <f t="shared" si="227"/>
        <v>0</v>
      </c>
      <c r="W84" s="126">
        <f t="shared" si="228"/>
        <v>0</v>
      </c>
      <c r="X84" s="127">
        <f t="shared" si="229"/>
        <v>0</v>
      </c>
      <c r="Y84" s="127">
        <f t="shared" si="160"/>
        <v>0</v>
      </c>
      <c r="Z84" s="128">
        <v>0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32" t="s">
        <v>76</v>
      </c>
      <c r="B85" s="154" t="s">
        <v>178</v>
      </c>
      <c r="C85" s="163" t="s">
        <v>171</v>
      </c>
      <c r="D85" s="205" t="s">
        <v>111</v>
      </c>
      <c r="E85" s="135"/>
      <c r="F85" s="136"/>
      <c r="G85" s="137">
        <f t="shared" si="222"/>
        <v>0</v>
      </c>
      <c r="H85" s="135"/>
      <c r="I85" s="136"/>
      <c r="J85" s="137">
        <f t="shared" si="223"/>
        <v>0</v>
      </c>
      <c r="K85" s="135"/>
      <c r="L85" s="136"/>
      <c r="M85" s="137">
        <f t="shared" si="224"/>
        <v>0</v>
      </c>
      <c r="N85" s="135"/>
      <c r="O85" s="136"/>
      <c r="P85" s="137">
        <f t="shared" si="225"/>
        <v>0</v>
      </c>
      <c r="Q85" s="135"/>
      <c r="R85" s="136"/>
      <c r="S85" s="137">
        <f t="shared" si="226"/>
        <v>0</v>
      </c>
      <c r="T85" s="135"/>
      <c r="U85" s="136"/>
      <c r="V85" s="137">
        <f t="shared" si="227"/>
        <v>0</v>
      </c>
      <c r="W85" s="138">
        <f t="shared" si="228"/>
        <v>0</v>
      </c>
      <c r="X85" s="127">
        <f t="shared" si="229"/>
        <v>0</v>
      </c>
      <c r="Y85" s="165">
        <f t="shared" si="160"/>
        <v>0</v>
      </c>
      <c r="Z85" s="128">
        <v>0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66" t="s">
        <v>179</v>
      </c>
      <c r="B86" s="167"/>
      <c r="C86" s="168"/>
      <c r="D86" s="169"/>
      <c r="E86" s="190">
        <f>E82+E78+E74+E62+E58</f>
        <v>929</v>
      </c>
      <c r="F86" s="174"/>
      <c r="G86" s="172">
        <f t="shared" ref="G86:H86" si="230">G82+G78+G74+G62+G58</f>
        <v>305683.5</v>
      </c>
      <c r="H86" s="190">
        <f t="shared" si="230"/>
        <v>929</v>
      </c>
      <c r="I86" s="174"/>
      <c r="J86" s="172">
        <f t="shared" ref="J86:K86" si="231">J82+J78+J74+J62+J58</f>
        <v>305683.5</v>
      </c>
      <c r="K86" s="191">
        <f t="shared" si="231"/>
        <v>0</v>
      </c>
      <c r="L86" s="174"/>
      <c r="M86" s="172">
        <f t="shared" ref="M86:N86" si="232">M82+M78+M74+M62+M58</f>
        <v>0</v>
      </c>
      <c r="N86" s="191">
        <f t="shared" si="232"/>
        <v>0</v>
      </c>
      <c r="O86" s="174"/>
      <c r="P86" s="172">
        <f t="shared" ref="P86:Q86" si="233">P82+P78+P74+P62+P58</f>
        <v>0</v>
      </c>
      <c r="Q86" s="191">
        <f t="shared" si="233"/>
        <v>0</v>
      </c>
      <c r="R86" s="174"/>
      <c r="S86" s="172">
        <f t="shared" ref="S86:T86" si="234">S82+S78+S74+S62+S58</f>
        <v>0</v>
      </c>
      <c r="T86" s="191">
        <f t="shared" si="234"/>
        <v>0</v>
      </c>
      <c r="U86" s="174"/>
      <c r="V86" s="172">
        <f t="shared" ref="V86:X86" si="235">V82+V78+V74+V62+V58</f>
        <v>0</v>
      </c>
      <c r="W86" s="192">
        <f t="shared" si="235"/>
        <v>305683.5</v>
      </c>
      <c r="X86" s="206">
        <f t="shared" si="235"/>
        <v>305683.5</v>
      </c>
      <c r="Y86" s="207">
        <f t="shared" si="160"/>
        <v>0</v>
      </c>
      <c r="Z86" s="207">
        <f t="shared" si="161"/>
        <v>0</v>
      </c>
      <c r="AA86" s="178"/>
      <c r="AB86" s="7"/>
      <c r="AC86" s="7"/>
      <c r="AD86" s="7"/>
      <c r="AE86" s="7"/>
      <c r="AF86" s="7"/>
      <c r="AG86" s="7"/>
    </row>
    <row r="87" spans="1:33" ht="30" customHeight="1" x14ac:dyDescent="0.25">
      <c r="A87" s="208" t="s">
        <v>71</v>
      </c>
      <c r="B87" s="209">
        <v>5</v>
      </c>
      <c r="C87" s="210" t="s">
        <v>180</v>
      </c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211"/>
      <c r="Z87" s="106"/>
      <c r="AA87" s="107"/>
      <c r="AB87" s="7"/>
      <c r="AC87" s="7"/>
      <c r="AD87" s="7"/>
      <c r="AE87" s="7"/>
      <c r="AF87" s="7"/>
      <c r="AG87" s="7"/>
    </row>
    <row r="88" spans="1:33" ht="30" customHeight="1" x14ac:dyDescent="0.25">
      <c r="A88" s="108" t="s">
        <v>73</v>
      </c>
      <c r="B88" s="155" t="s">
        <v>181</v>
      </c>
      <c r="C88" s="140" t="s">
        <v>182</v>
      </c>
      <c r="D88" s="141"/>
      <c r="E88" s="142">
        <f>SUM(E89:E91)</f>
        <v>0</v>
      </c>
      <c r="F88" s="143"/>
      <c r="G88" s="144">
        <f t="shared" ref="G88:H88" si="236">SUM(G89:G91)</f>
        <v>0</v>
      </c>
      <c r="H88" s="142">
        <f t="shared" si="236"/>
        <v>0</v>
      </c>
      <c r="I88" s="143"/>
      <c r="J88" s="144">
        <f t="shared" ref="J88:K88" si="237">SUM(J89:J91)</f>
        <v>0</v>
      </c>
      <c r="K88" s="142">
        <f t="shared" si="237"/>
        <v>0</v>
      </c>
      <c r="L88" s="143"/>
      <c r="M88" s="144">
        <f t="shared" ref="M88:N88" si="238">SUM(M89:M91)</f>
        <v>0</v>
      </c>
      <c r="N88" s="142">
        <f t="shared" si="238"/>
        <v>0</v>
      </c>
      <c r="O88" s="143"/>
      <c r="P88" s="144">
        <f t="shared" ref="P88:Q88" si="239">SUM(P89:P91)</f>
        <v>0</v>
      </c>
      <c r="Q88" s="142">
        <f t="shared" si="239"/>
        <v>0</v>
      </c>
      <c r="R88" s="143"/>
      <c r="S88" s="144">
        <f t="shared" ref="S88:T88" si="240">SUM(S89:S91)</f>
        <v>0</v>
      </c>
      <c r="T88" s="142">
        <f t="shared" si="240"/>
        <v>0</v>
      </c>
      <c r="U88" s="143"/>
      <c r="V88" s="144">
        <f t="shared" ref="V88:X88" si="241">SUM(V89:V91)</f>
        <v>0</v>
      </c>
      <c r="W88" s="212">
        <f t="shared" si="241"/>
        <v>0</v>
      </c>
      <c r="X88" s="212">
        <f t="shared" si="241"/>
        <v>0</v>
      </c>
      <c r="Y88" s="212">
        <f t="shared" ref="Y88:Y100" si="242">W88-X88</f>
        <v>0</v>
      </c>
      <c r="Z88" s="116">
        <v>0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76</v>
      </c>
      <c r="B89" s="120" t="s">
        <v>183</v>
      </c>
      <c r="C89" s="213" t="s">
        <v>184</v>
      </c>
      <c r="D89" s="203" t="s">
        <v>185</v>
      </c>
      <c r="E89" s="123"/>
      <c r="F89" s="124"/>
      <c r="G89" s="125">
        <f t="shared" ref="G89:G91" si="243">E89*F89</f>
        <v>0</v>
      </c>
      <c r="H89" s="123"/>
      <c r="I89" s="124"/>
      <c r="J89" s="125">
        <f t="shared" ref="J89:J91" si="244">H89*I89</f>
        <v>0</v>
      </c>
      <c r="K89" s="123"/>
      <c r="L89" s="124"/>
      <c r="M89" s="125">
        <f t="shared" ref="M89:M91" si="245">K89*L89</f>
        <v>0</v>
      </c>
      <c r="N89" s="123"/>
      <c r="O89" s="124"/>
      <c r="P89" s="125">
        <f t="shared" ref="P89:P91" si="246">N89*O89</f>
        <v>0</v>
      </c>
      <c r="Q89" s="123"/>
      <c r="R89" s="124"/>
      <c r="S89" s="125">
        <f t="shared" ref="S89:S91" si="247">Q89*R89</f>
        <v>0</v>
      </c>
      <c r="T89" s="123"/>
      <c r="U89" s="124"/>
      <c r="V89" s="125">
        <f t="shared" ref="V89:V91" si="248">T89*U89</f>
        <v>0</v>
      </c>
      <c r="W89" s="126">
        <f t="shared" ref="W89:W91" si="249">G89+M89+S89</f>
        <v>0</v>
      </c>
      <c r="X89" s="127">
        <f t="shared" ref="X89:X91" si="250">J89+P89+V89</f>
        <v>0</v>
      </c>
      <c r="Y89" s="127">
        <f t="shared" si="242"/>
        <v>0</v>
      </c>
      <c r="Z89" s="128">
        <v>0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19" t="s">
        <v>76</v>
      </c>
      <c r="B90" s="120" t="s">
        <v>186</v>
      </c>
      <c r="C90" s="213" t="s">
        <v>184</v>
      </c>
      <c r="D90" s="203" t="s">
        <v>185</v>
      </c>
      <c r="E90" s="123"/>
      <c r="F90" s="124"/>
      <c r="G90" s="125">
        <f t="shared" si="243"/>
        <v>0</v>
      </c>
      <c r="H90" s="123"/>
      <c r="I90" s="124"/>
      <c r="J90" s="125">
        <f t="shared" si="244"/>
        <v>0</v>
      </c>
      <c r="K90" s="123"/>
      <c r="L90" s="124"/>
      <c r="M90" s="125">
        <f t="shared" si="245"/>
        <v>0</v>
      </c>
      <c r="N90" s="123"/>
      <c r="O90" s="124"/>
      <c r="P90" s="125">
        <f t="shared" si="246"/>
        <v>0</v>
      </c>
      <c r="Q90" s="123"/>
      <c r="R90" s="124"/>
      <c r="S90" s="125">
        <f t="shared" si="247"/>
        <v>0</v>
      </c>
      <c r="T90" s="123"/>
      <c r="U90" s="124"/>
      <c r="V90" s="125">
        <f t="shared" si="248"/>
        <v>0</v>
      </c>
      <c r="W90" s="126">
        <f t="shared" si="249"/>
        <v>0</v>
      </c>
      <c r="X90" s="127">
        <f t="shared" si="250"/>
        <v>0</v>
      </c>
      <c r="Y90" s="127">
        <f t="shared" si="242"/>
        <v>0</v>
      </c>
      <c r="Z90" s="128">
        <v>0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76</v>
      </c>
      <c r="B91" s="133" t="s">
        <v>187</v>
      </c>
      <c r="C91" s="213" t="s">
        <v>184</v>
      </c>
      <c r="D91" s="205" t="s">
        <v>185</v>
      </c>
      <c r="E91" s="135"/>
      <c r="F91" s="136"/>
      <c r="G91" s="137">
        <f t="shared" si="243"/>
        <v>0</v>
      </c>
      <c r="H91" s="135"/>
      <c r="I91" s="136"/>
      <c r="J91" s="137">
        <f t="shared" si="244"/>
        <v>0</v>
      </c>
      <c r="K91" s="135"/>
      <c r="L91" s="136"/>
      <c r="M91" s="137">
        <f t="shared" si="245"/>
        <v>0</v>
      </c>
      <c r="N91" s="135"/>
      <c r="O91" s="136"/>
      <c r="P91" s="137">
        <f t="shared" si="246"/>
        <v>0</v>
      </c>
      <c r="Q91" s="135"/>
      <c r="R91" s="136"/>
      <c r="S91" s="137">
        <f t="shared" si="247"/>
        <v>0</v>
      </c>
      <c r="T91" s="135"/>
      <c r="U91" s="136"/>
      <c r="V91" s="137">
        <f t="shared" si="248"/>
        <v>0</v>
      </c>
      <c r="W91" s="138">
        <f t="shared" si="249"/>
        <v>0</v>
      </c>
      <c r="X91" s="127">
        <f t="shared" si="250"/>
        <v>0</v>
      </c>
      <c r="Y91" s="127">
        <f t="shared" si="242"/>
        <v>0</v>
      </c>
      <c r="Z91" s="128">
        <v>0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08" t="s">
        <v>73</v>
      </c>
      <c r="B92" s="155" t="s">
        <v>188</v>
      </c>
      <c r="C92" s="140" t="s">
        <v>189</v>
      </c>
      <c r="D92" s="214"/>
      <c r="E92" s="215">
        <f>SUM(E93:E95)</f>
        <v>0</v>
      </c>
      <c r="F92" s="143"/>
      <c r="G92" s="144">
        <f t="shared" ref="G92:H92" si="251">SUM(G93:G95)</f>
        <v>0</v>
      </c>
      <c r="H92" s="215">
        <f t="shared" si="251"/>
        <v>0</v>
      </c>
      <c r="I92" s="143"/>
      <c r="J92" s="144">
        <f t="shared" ref="J92:K92" si="252">SUM(J93:J95)</f>
        <v>0</v>
      </c>
      <c r="K92" s="215">
        <f t="shared" si="252"/>
        <v>0</v>
      </c>
      <c r="L92" s="143"/>
      <c r="M92" s="144">
        <f t="shared" ref="M92:N92" si="253">SUM(M93:M95)</f>
        <v>0</v>
      </c>
      <c r="N92" s="215">
        <f t="shared" si="253"/>
        <v>0</v>
      </c>
      <c r="O92" s="143"/>
      <c r="P92" s="144">
        <f t="shared" ref="P92:Q92" si="254">SUM(P93:P95)</f>
        <v>0</v>
      </c>
      <c r="Q92" s="215">
        <f t="shared" si="254"/>
        <v>0</v>
      </c>
      <c r="R92" s="143"/>
      <c r="S92" s="144">
        <f t="shared" ref="S92:T92" si="255">SUM(S93:S95)</f>
        <v>0</v>
      </c>
      <c r="T92" s="215">
        <f t="shared" si="255"/>
        <v>0</v>
      </c>
      <c r="U92" s="143"/>
      <c r="V92" s="144">
        <f t="shared" ref="V92:X92" si="256">SUM(V93:V95)</f>
        <v>0</v>
      </c>
      <c r="W92" s="212">
        <f t="shared" si="256"/>
        <v>0</v>
      </c>
      <c r="X92" s="212">
        <f t="shared" si="256"/>
        <v>0</v>
      </c>
      <c r="Y92" s="212">
        <f t="shared" si="242"/>
        <v>0</v>
      </c>
      <c r="Z92" s="212">
        <v>0</v>
      </c>
      <c r="AA92" s="146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19" t="s">
        <v>76</v>
      </c>
      <c r="B93" s="120" t="s">
        <v>190</v>
      </c>
      <c r="C93" s="213" t="s">
        <v>191</v>
      </c>
      <c r="D93" s="216" t="s">
        <v>111</v>
      </c>
      <c r="E93" s="123"/>
      <c r="F93" s="124"/>
      <c r="G93" s="125">
        <f t="shared" ref="G93:G95" si="257">E93*F93</f>
        <v>0</v>
      </c>
      <c r="H93" s="123"/>
      <c r="I93" s="124"/>
      <c r="J93" s="125">
        <f t="shared" ref="J93:J95" si="258">H93*I93</f>
        <v>0</v>
      </c>
      <c r="K93" s="123"/>
      <c r="L93" s="124"/>
      <c r="M93" s="125">
        <f t="shared" ref="M93:M95" si="259">K93*L93</f>
        <v>0</v>
      </c>
      <c r="N93" s="123"/>
      <c r="O93" s="124"/>
      <c r="P93" s="125">
        <f t="shared" ref="P93:P95" si="260">N93*O93</f>
        <v>0</v>
      </c>
      <c r="Q93" s="123"/>
      <c r="R93" s="124"/>
      <c r="S93" s="125">
        <f t="shared" ref="S93:S95" si="261">Q93*R93</f>
        <v>0</v>
      </c>
      <c r="T93" s="123"/>
      <c r="U93" s="124"/>
      <c r="V93" s="125">
        <f t="shared" ref="V93:V95" si="262">T93*U93</f>
        <v>0</v>
      </c>
      <c r="W93" s="126">
        <f t="shared" ref="W93:W95" si="263">G93+M93+S93</f>
        <v>0</v>
      </c>
      <c r="X93" s="127">
        <f t="shared" ref="X93:X95" si="264">J93+P93+V93</f>
        <v>0</v>
      </c>
      <c r="Y93" s="127">
        <f t="shared" si="242"/>
        <v>0</v>
      </c>
      <c r="Z93" s="128">
        <v>0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19" t="s">
        <v>76</v>
      </c>
      <c r="B94" s="120" t="s">
        <v>192</v>
      </c>
      <c r="C94" s="188" t="s">
        <v>191</v>
      </c>
      <c r="D94" s="203" t="s">
        <v>111</v>
      </c>
      <c r="E94" s="123"/>
      <c r="F94" s="124"/>
      <c r="G94" s="125">
        <f t="shared" si="257"/>
        <v>0</v>
      </c>
      <c r="H94" s="123"/>
      <c r="I94" s="124"/>
      <c r="J94" s="125">
        <f t="shared" si="258"/>
        <v>0</v>
      </c>
      <c r="K94" s="123"/>
      <c r="L94" s="124"/>
      <c r="M94" s="125">
        <f t="shared" si="259"/>
        <v>0</v>
      </c>
      <c r="N94" s="123"/>
      <c r="O94" s="124"/>
      <c r="P94" s="125">
        <f t="shared" si="260"/>
        <v>0</v>
      </c>
      <c r="Q94" s="123"/>
      <c r="R94" s="124"/>
      <c r="S94" s="125">
        <f t="shared" si="261"/>
        <v>0</v>
      </c>
      <c r="T94" s="123"/>
      <c r="U94" s="124"/>
      <c r="V94" s="125">
        <f t="shared" si="262"/>
        <v>0</v>
      </c>
      <c r="W94" s="126">
        <f t="shared" si="263"/>
        <v>0</v>
      </c>
      <c r="X94" s="127">
        <f t="shared" si="264"/>
        <v>0</v>
      </c>
      <c r="Y94" s="127">
        <f t="shared" si="242"/>
        <v>0</v>
      </c>
      <c r="Z94" s="128">
        <v>0</v>
      </c>
      <c r="AA94" s="129"/>
      <c r="AB94" s="131"/>
      <c r="AC94" s="131"/>
      <c r="AD94" s="131"/>
      <c r="AE94" s="131"/>
      <c r="AF94" s="131"/>
      <c r="AG94" s="131"/>
    </row>
    <row r="95" spans="1:33" ht="30" customHeight="1" x14ac:dyDescent="0.25">
      <c r="A95" s="132" t="s">
        <v>76</v>
      </c>
      <c r="B95" s="133" t="s">
        <v>193</v>
      </c>
      <c r="C95" s="163" t="s">
        <v>191</v>
      </c>
      <c r="D95" s="205" t="s">
        <v>111</v>
      </c>
      <c r="E95" s="135"/>
      <c r="F95" s="136"/>
      <c r="G95" s="137">
        <f t="shared" si="257"/>
        <v>0</v>
      </c>
      <c r="H95" s="135"/>
      <c r="I95" s="136"/>
      <c r="J95" s="137">
        <f t="shared" si="258"/>
        <v>0</v>
      </c>
      <c r="K95" s="135"/>
      <c r="L95" s="136"/>
      <c r="M95" s="137">
        <f t="shared" si="259"/>
        <v>0</v>
      </c>
      <c r="N95" s="135"/>
      <c r="O95" s="136"/>
      <c r="P95" s="137">
        <f t="shared" si="260"/>
        <v>0</v>
      </c>
      <c r="Q95" s="135"/>
      <c r="R95" s="136"/>
      <c r="S95" s="137">
        <f t="shared" si="261"/>
        <v>0</v>
      </c>
      <c r="T95" s="135"/>
      <c r="U95" s="136"/>
      <c r="V95" s="137">
        <f t="shared" si="262"/>
        <v>0</v>
      </c>
      <c r="W95" s="138">
        <f t="shared" si="263"/>
        <v>0</v>
      </c>
      <c r="X95" s="127">
        <f t="shared" si="264"/>
        <v>0</v>
      </c>
      <c r="Y95" s="127">
        <f t="shared" si="242"/>
        <v>0</v>
      </c>
      <c r="Z95" s="128">
        <v>0</v>
      </c>
      <c r="AA95" s="13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08" t="s">
        <v>73</v>
      </c>
      <c r="B96" s="155" t="s">
        <v>194</v>
      </c>
      <c r="C96" s="217" t="s">
        <v>195</v>
      </c>
      <c r="D96" s="218"/>
      <c r="E96" s="215">
        <f>SUM(E97:E99)</f>
        <v>0</v>
      </c>
      <c r="F96" s="143"/>
      <c r="G96" s="144">
        <f t="shared" ref="G96:H96" si="265">SUM(G97:G99)</f>
        <v>0</v>
      </c>
      <c r="H96" s="215">
        <f t="shared" si="265"/>
        <v>0</v>
      </c>
      <c r="I96" s="143"/>
      <c r="J96" s="144">
        <f t="shared" ref="J96:K96" si="266">SUM(J97:J99)</f>
        <v>0</v>
      </c>
      <c r="K96" s="215">
        <f t="shared" si="266"/>
        <v>0</v>
      </c>
      <c r="L96" s="143"/>
      <c r="M96" s="144">
        <f t="shared" ref="M96:N96" si="267">SUM(M97:M99)</f>
        <v>0</v>
      </c>
      <c r="N96" s="215">
        <f t="shared" si="267"/>
        <v>0</v>
      </c>
      <c r="O96" s="143"/>
      <c r="P96" s="144">
        <f t="shared" ref="P96:Q96" si="268">SUM(P97:P99)</f>
        <v>0</v>
      </c>
      <c r="Q96" s="215">
        <f t="shared" si="268"/>
        <v>0</v>
      </c>
      <c r="R96" s="143"/>
      <c r="S96" s="144">
        <f t="shared" ref="S96:T96" si="269">SUM(S97:S99)</f>
        <v>0</v>
      </c>
      <c r="T96" s="215">
        <f t="shared" si="269"/>
        <v>0</v>
      </c>
      <c r="U96" s="143"/>
      <c r="V96" s="144">
        <f t="shared" ref="V96:X96" si="270">SUM(V97:V99)</f>
        <v>0</v>
      </c>
      <c r="W96" s="212">
        <f t="shared" si="270"/>
        <v>0</v>
      </c>
      <c r="X96" s="212">
        <f t="shared" si="270"/>
        <v>0</v>
      </c>
      <c r="Y96" s="212">
        <f t="shared" si="242"/>
        <v>0</v>
      </c>
      <c r="Z96" s="212">
        <v>0</v>
      </c>
      <c r="AA96" s="146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19" t="s">
        <v>76</v>
      </c>
      <c r="B97" s="120" t="s">
        <v>196</v>
      </c>
      <c r="C97" s="219" t="s">
        <v>117</v>
      </c>
      <c r="D97" s="220" t="s">
        <v>118</v>
      </c>
      <c r="E97" s="123"/>
      <c r="F97" s="124"/>
      <c r="G97" s="125">
        <f t="shared" ref="G97:G99" si="271">E97*F97</f>
        <v>0</v>
      </c>
      <c r="H97" s="123"/>
      <c r="I97" s="124"/>
      <c r="J97" s="125">
        <f t="shared" ref="J97:J99" si="272">H97*I97</f>
        <v>0</v>
      </c>
      <c r="K97" s="123"/>
      <c r="L97" s="124"/>
      <c r="M97" s="125">
        <f t="shared" ref="M97:M99" si="273">K97*L97</f>
        <v>0</v>
      </c>
      <c r="N97" s="123"/>
      <c r="O97" s="124"/>
      <c r="P97" s="125">
        <f t="shared" ref="P97:P99" si="274">N97*O97</f>
        <v>0</v>
      </c>
      <c r="Q97" s="123"/>
      <c r="R97" s="124"/>
      <c r="S97" s="125">
        <f t="shared" ref="S97:S99" si="275">Q97*R97</f>
        <v>0</v>
      </c>
      <c r="T97" s="123"/>
      <c r="U97" s="124"/>
      <c r="V97" s="125">
        <f t="shared" ref="V97:V99" si="276">T97*U97</f>
        <v>0</v>
      </c>
      <c r="W97" s="126">
        <f t="shared" ref="W97:W99" si="277">G97+M97+S97</f>
        <v>0</v>
      </c>
      <c r="X97" s="127">
        <f t="shared" ref="X97:X99" si="278">J97+P97+V97</f>
        <v>0</v>
      </c>
      <c r="Y97" s="127">
        <f t="shared" si="242"/>
        <v>0</v>
      </c>
      <c r="Z97" s="128">
        <v>0</v>
      </c>
      <c r="AA97" s="129"/>
      <c r="AB97" s="130"/>
      <c r="AC97" s="131"/>
      <c r="AD97" s="131"/>
      <c r="AE97" s="131"/>
      <c r="AF97" s="131"/>
      <c r="AG97" s="131"/>
    </row>
    <row r="98" spans="1:33" ht="30" customHeight="1" x14ac:dyDescent="0.25">
      <c r="A98" s="119" t="s">
        <v>76</v>
      </c>
      <c r="B98" s="120" t="s">
        <v>197</v>
      </c>
      <c r="C98" s="219" t="s">
        <v>117</v>
      </c>
      <c r="D98" s="220" t="s">
        <v>118</v>
      </c>
      <c r="E98" s="123"/>
      <c r="F98" s="124"/>
      <c r="G98" s="125">
        <f t="shared" si="271"/>
        <v>0</v>
      </c>
      <c r="H98" s="123"/>
      <c r="I98" s="124"/>
      <c r="J98" s="125">
        <f t="shared" si="272"/>
        <v>0</v>
      </c>
      <c r="K98" s="123"/>
      <c r="L98" s="124"/>
      <c r="M98" s="125">
        <f t="shared" si="273"/>
        <v>0</v>
      </c>
      <c r="N98" s="123"/>
      <c r="O98" s="124"/>
      <c r="P98" s="125">
        <f t="shared" si="274"/>
        <v>0</v>
      </c>
      <c r="Q98" s="123"/>
      <c r="R98" s="124"/>
      <c r="S98" s="125">
        <f t="shared" si="275"/>
        <v>0</v>
      </c>
      <c r="T98" s="123"/>
      <c r="U98" s="124"/>
      <c r="V98" s="125">
        <f t="shared" si="276"/>
        <v>0</v>
      </c>
      <c r="W98" s="126">
        <f t="shared" si="277"/>
        <v>0</v>
      </c>
      <c r="X98" s="127">
        <f t="shared" si="278"/>
        <v>0</v>
      </c>
      <c r="Y98" s="127">
        <f t="shared" si="242"/>
        <v>0</v>
      </c>
      <c r="Z98" s="128">
        <v>0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32" t="s">
        <v>76</v>
      </c>
      <c r="B99" s="133" t="s">
        <v>198</v>
      </c>
      <c r="C99" s="221" t="s">
        <v>117</v>
      </c>
      <c r="D99" s="220" t="s">
        <v>118</v>
      </c>
      <c r="E99" s="149"/>
      <c r="F99" s="150"/>
      <c r="G99" s="151">
        <f t="shared" si="271"/>
        <v>0</v>
      </c>
      <c r="H99" s="149"/>
      <c r="I99" s="150"/>
      <c r="J99" s="151">
        <f t="shared" si="272"/>
        <v>0</v>
      </c>
      <c r="K99" s="149"/>
      <c r="L99" s="150"/>
      <c r="M99" s="151">
        <f t="shared" si="273"/>
        <v>0</v>
      </c>
      <c r="N99" s="149"/>
      <c r="O99" s="150"/>
      <c r="P99" s="151">
        <f t="shared" si="274"/>
        <v>0</v>
      </c>
      <c r="Q99" s="149"/>
      <c r="R99" s="150"/>
      <c r="S99" s="151">
        <f t="shared" si="275"/>
        <v>0</v>
      </c>
      <c r="T99" s="149"/>
      <c r="U99" s="150"/>
      <c r="V99" s="151">
        <f t="shared" si="276"/>
        <v>0</v>
      </c>
      <c r="W99" s="138">
        <f t="shared" si="277"/>
        <v>0</v>
      </c>
      <c r="X99" s="127">
        <f t="shared" si="278"/>
        <v>0</v>
      </c>
      <c r="Y99" s="127">
        <f t="shared" si="242"/>
        <v>0</v>
      </c>
      <c r="Z99" s="128">
        <v>0</v>
      </c>
      <c r="AA99" s="152"/>
      <c r="AB99" s="131"/>
      <c r="AC99" s="131"/>
      <c r="AD99" s="131"/>
      <c r="AE99" s="131"/>
      <c r="AF99" s="131"/>
      <c r="AG99" s="131"/>
    </row>
    <row r="100" spans="1:33" ht="39.75" customHeight="1" x14ac:dyDescent="0.25">
      <c r="A100" s="412" t="s">
        <v>199</v>
      </c>
      <c r="B100" s="379"/>
      <c r="C100" s="379"/>
      <c r="D100" s="380"/>
      <c r="E100" s="174"/>
      <c r="F100" s="174"/>
      <c r="G100" s="172">
        <f>G88+G92+G96</f>
        <v>0</v>
      </c>
      <c r="H100" s="174"/>
      <c r="I100" s="174"/>
      <c r="J100" s="172">
        <f>J88+J92+J96</f>
        <v>0</v>
      </c>
      <c r="K100" s="174"/>
      <c r="L100" s="174"/>
      <c r="M100" s="172">
        <f>M88+M92+M96</f>
        <v>0</v>
      </c>
      <c r="N100" s="174"/>
      <c r="O100" s="174"/>
      <c r="P100" s="172">
        <f>P88+P92+P96</f>
        <v>0</v>
      </c>
      <c r="Q100" s="174"/>
      <c r="R100" s="174"/>
      <c r="S100" s="172">
        <f>S88+S92+S96</f>
        <v>0</v>
      </c>
      <c r="T100" s="174"/>
      <c r="U100" s="174"/>
      <c r="V100" s="172">
        <f t="shared" ref="V100:X100" si="279">V88+V92+V96</f>
        <v>0</v>
      </c>
      <c r="W100" s="192">
        <f t="shared" si="279"/>
        <v>0</v>
      </c>
      <c r="X100" s="192">
        <f t="shared" si="279"/>
        <v>0</v>
      </c>
      <c r="Y100" s="192">
        <f t="shared" si="242"/>
        <v>0</v>
      </c>
      <c r="Z100" s="192">
        <v>0</v>
      </c>
      <c r="AA100" s="178"/>
      <c r="AB100" s="5"/>
      <c r="AC100" s="7"/>
      <c r="AD100" s="7"/>
      <c r="AE100" s="7"/>
      <c r="AF100" s="7"/>
      <c r="AG100" s="7"/>
    </row>
    <row r="101" spans="1:33" ht="30" customHeight="1" x14ac:dyDescent="0.25">
      <c r="A101" s="179" t="s">
        <v>71</v>
      </c>
      <c r="B101" s="180">
        <v>6</v>
      </c>
      <c r="C101" s="181" t="s">
        <v>200</v>
      </c>
      <c r="D101" s="182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6"/>
      <c r="X101" s="106"/>
      <c r="Y101" s="211"/>
      <c r="Z101" s="106"/>
      <c r="AA101" s="107"/>
      <c r="AB101" s="7"/>
      <c r="AC101" s="7"/>
      <c r="AD101" s="7"/>
      <c r="AE101" s="7"/>
      <c r="AF101" s="7"/>
      <c r="AG101" s="7"/>
    </row>
    <row r="102" spans="1:33" ht="30" customHeight="1" x14ac:dyDescent="0.25">
      <c r="A102" s="108" t="s">
        <v>73</v>
      </c>
      <c r="B102" s="155" t="s">
        <v>201</v>
      </c>
      <c r="C102" s="222" t="s">
        <v>202</v>
      </c>
      <c r="D102" s="111"/>
      <c r="E102" s="112">
        <f>SUM(E103:E105)</f>
        <v>0</v>
      </c>
      <c r="F102" s="113"/>
      <c r="G102" s="114">
        <f t="shared" ref="G102:H102" si="280">SUM(G103:G105)</f>
        <v>0</v>
      </c>
      <c r="H102" s="112">
        <f t="shared" si="280"/>
        <v>0</v>
      </c>
      <c r="I102" s="113"/>
      <c r="J102" s="114">
        <f t="shared" ref="J102:K102" si="281">SUM(J103:J105)</f>
        <v>0</v>
      </c>
      <c r="K102" s="112">
        <f t="shared" si="281"/>
        <v>0</v>
      </c>
      <c r="L102" s="113"/>
      <c r="M102" s="114">
        <f t="shared" ref="M102:N102" si="282">SUM(M103:M105)</f>
        <v>0</v>
      </c>
      <c r="N102" s="112">
        <f t="shared" si="282"/>
        <v>0</v>
      </c>
      <c r="O102" s="113"/>
      <c r="P102" s="114">
        <f t="shared" ref="P102:Q102" si="283">SUM(P103:P105)</f>
        <v>0</v>
      </c>
      <c r="Q102" s="112">
        <f t="shared" si="283"/>
        <v>0</v>
      </c>
      <c r="R102" s="113"/>
      <c r="S102" s="114">
        <f t="shared" ref="S102:T102" si="284">SUM(S103:S105)</f>
        <v>0</v>
      </c>
      <c r="T102" s="112">
        <f t="shared" si="284"/>
        <v>0</v>
      </c>
      <c r="U102" s="113"/>
      <c r="V102" s="114">
        <f t="shared" ref="V102:X102" si="285">SUM(V103:V105)</f>
        <v>0</v>
      </c>
      <c r="W102" s="114">
        <f t="shared" si="285"/>
        <v>0</v>
      </c>
      <c r="X102" s="114">
        <f t="shared" si="285"/>
        <v>0</v>
      </c>
      <c r="Y102" s="114">
        <f t="shared" ref="Y102:Y114" si="286">W102-X102</f>
        <v>0</v>
      </c>
      <c r="Z102" s="116">
        <v>0</v>
      </c>
      <c r="AA102" s="117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76</v>
      </c>
      <c r="B103" s="120" t="s">
        <v>203</v>
      </c>
      <c r="C103" s="188" t="s">
        <v>204</v>
      </c>
      <c r="D103" s="122" t="s">
        <v>111</v>
      </c>
      <c r="E103" s="123"/>
      <c r="F103" s="124"/>
      <c r="G103" s="125">
        <f t="shared" ref="G103:G105" si="287">E103*F103</f>
        <v>0</v>
      </c>
      <c r="H103" s="123"/>
      <c r="I103" s="124"/>
      <c r="J103" s="125">
        <f t="shared" ref="J103:J105" si="288">H103*I103</f>
        <v>0</v>
      </c>
      <c r="K103" s="123"/>
      <c r="L103" s="124"/>
      <c r="M103" s="125">
        <f t="shared" ref="M103:M105" si="289">K103*L103</f>
        <v>0</v>
      </c>
      <c r="N103" s="123"/>
      <c r="O103" s="124"/>
      <c r="P103" s="125">
        <f t="shared" ref="P103:P105" si="290">N103*O103</f>
        <v>0</v>
      </c>
      <c r="Q103" s="123"/>
      <c r="R103" s="124"/>
      <c r="S103" s="125">
        <f t="shared" ref="S103:S105" si="291">Q103*R103</f>
        <v>0</v>
      </c>
      <c r="T103" s="123"/>
      <c r="U103" s="124"/>
      <c r="V103" s="125">
        <f t="shared" ref="V103:V105" si="292">T103*U103</f>
        <v>0</v>
      </c>
      <c r="W103" s="126">
        <f t="shared" ref="W103:W105" si="293">G103+M103+S103</f>
        <v>0</v>
      </c>
      <c r="X103" s="127">
        <f t="shared" ref="X103:X105" si="294">J103+P103+V103</f>
        <v>0</v>
      </c>
      <c r="Y103" s="127">
        <f t="shared" si="286"/>
        <v>0</v>
      </c>
      <c r="Z103" s="128">
        <v>0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76</v>
      </c>
      <c r="B104" s="120" t="s">
        <v>205</v>
      </c>
      <c r="C104" s="188" t="s">
        <v>204</v>
      </c>
      <c r="D104" s="122" t="s">
        <v>111</v>
      </c>
      <c r="E104" s="123"/>
      <c r="F104" s="124"/>
      <c r="G104" s="125">
        <f t="shared" si="287"/>
        <v>0</v>
      </c>
      <c r="H104" s="123"/>
      <c r="I104" s="124"/>
      <c r="J104" s="125">
        <f t="shared" si="288"/>
        <v>0</v>
      </c>
      <c r="K104" s="123"/>
      <c r="L104" s="124"/>
      <c r="M104" s="125">
        <f t="shared" si="289"/>
        <v>0</v>
      </c>
      <c r="N104" s="123"/>
      <c r="O104" s="124"/>
      <c r="P104" s="125">
        <f t="shared" si="290"/>
        <v>0</v>
      </c>
      <c r="Q104" s="123"/>
      <c r="R104" s="124"/>
      <c r="S104" s="125">
        <f t="shared" si="291"/>
        <v>0</v>
      </c>
      <c r="T104" s="123"/>
      <c r="U104" s="124"/>
      <c r="V104" s="125">
        <f t="shared" si="292"/>
        <v>0</v>
      </c>
      <c r="W104" s="126">
        <f t="shared" si="293"/>
        <v>0</v>
      </c>
      <c r="X104" s="127">
        <f t="shared" si="294"/>
        <v>0</v>
      </c>
      <c r="Y104" s="127">
        <f t="shared" si="286"/>
        <v>0</v>
      </c>
      <c r="Z104" s="128">
        <v>0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76</v>
      </c>
      <c r="B105" s="133" t="s">
        <v>206</v>
      </c>
      <c r="C105" s="163" t="s">
        <v>204</v>
      </c>
      <c r="D105" s="134" t="s">
        <v>111</v>
      </c>
      <c r="E105" s="135"/>
      <c r="F105" s="136"/>
      <c r="G105" s="137">
        <f t="shared" si="287"/>
        <v>0</v>
      </c>
      <c r="H105" s="135"/>
      <c r="I105" s="136"/>
      <c r="J105" s="137">
        <f t="shared" si="288"/>
        <v>0</v>
      </c>
      <c r="K105" s="135"/>
      <c r="L105" s="136"/>
      <c r="M105" s="137">
        <f t="shared" si="289"/>
        <v>0</v>
      </c>
      <c r="N105" s="135"/>
      <c r="O105" s="136"/>
      <c r="P105" s="137">
        <f t="shared" si="290"/>
        <v>0</v>
      </c>
      <c r="Q105" s="135"/>
      <c r="R105" s="136"/>
      <c r="S105" s="137">
        <f t="shared" si="291"/>
        <v>0</v>
      </c>
      <c r="T105" s="135"/>
      <c r="U105" s="136"/>
      <c r="V105" s="137">
        <f t="shared" si="292"/>
        <v>0</v>
      </c>
      <c r="W105" s="138">
        <f t="shared" si="293"/>
        <v>0</v>
      </c>
      <c r="X105" s="127">
        <f t="shared" si="294"/>
        <v>0</v>
      </c>
      <c r="Y105" s="127">
        <f t="shared" si="286"/>
        <v>0</v>
      </c>
      <c r="Z105" s="128">
        <v>0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08" t="s">
        <v>71</v>
      </c>
      <c r="B106" s="155" t="s">
        <v>207</v>
      </c>
      <c r="C106" s="223" t="s">
        <v>208</v>
      </c>
      <c r="D106" s="141"/>
      <c r="E106" s="142">
        <f>SUM(E107:E109)</f>
        <v>0</v>
      </c>
      <c r="F106" s="143"/>
      <c r="G106" s="144">
        <f t="shared" ref="G106:H106" si="295">SUM(G107:G109)</f>
        <v>0</v>
      </c>
      <c r="H106" s="142">
        <f t="shared" si="295"/>
        <v>0</v>
      </c>
      <c r="I106" s="143"/>
      <c r="J106" s="144">
        <f t="shared" ref="J106:K106" si="296">SUM(J107:J109)</f>
        <v>0</v>
      </c>
      <c r="K106" s="142">
        <f t="shared" si="296"/>
        <v>0</v>
      </c>
      <c r="L106" s="143"/>
      <c r="M106" s="144">
        <f t="shared" ref="M106:N106" si="297">SUM(M107:M109)</f>
        <v>0</v>
      </c>
      <c r="N106" s="142">
        <f t="shared" si="297"/>
        <v>0</v>
      </c>
      <c r="O106" s="143"/>
      <c r="P106" s="144">
        <f t="shared" ref="P106:Q106" si="298">SUM(P107:P109)</f>
        <v>0</v>
      </c>
      <c r="Q106" s="142">
        <f t="shared" si="298"/>
        <v>0</v>
      </c>
      <c r="R106" s="143"/>
      <c r="S106" s="144">
        <f t="shared" ref="S106:T106" si="299">SUM(S107:S109)</f>
        <v>0</v>
      </c>
      <c r="T106" s="142">
        <f t="shared" si="299"/>
        <v>0</v>
      </c>
      <c r="U106" s="143"/>
      <c r="V106" s="144">
        <f t="shared" ref="V106:X106" si="300">SUM(V107:V109)</f>
        <v>0</v>
      </c>
      <c r="W106" s="144">
        <f t="shared" si="300"/>
        <v>0</v>
      </c>
      <c r="X106" s="144">
        <f t="shared" si="300"/>
        <v>0</v>
      </c>
      <c r="Y106" s="144">
        <f t="shared" si="286"/>
        <v>0</v>
      </c>
      <c r="Z106" s="144">
        <v>0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25">
      <c r="A107" s="119" t="s">
        <v>76</v>
      </c>
      <c r="B107" s="120" t="s">
        <v>209</v>
      </c>
      <c r="C107" s="188" t="s">
        <v>204</v>
      </c>
      <c r="D107" s="122" t="s">
        <v>111</v>
      </c>
      <c r="E107" s="123"/>
      <c r="F107" s="124"/>
      <c r="G107" s="125">
        <f t="shared" ref="G107:G109" si="301">E107*F107</f>
        <v>0</v>
      </c>
      <c r="H107" s="123"/>
      <c r="I107" s="124"/>
      <c r="J107" s="125">
        <f t="shared" ref="J107:J109" si="302">H107*I107</f>
        <v>0</v>
      </c>
      <c r="K107" s="123"/>
      <c r="L107" s="124"/>
      <c r="M107" s="125">
        <f t="shared" ref="M107:M109" si="303">K107*L107</f>
        <v>0</v>
      </c>
      <c r="N107" s="123"/>
      <c r="O107" s="124"/>
      <c r="P107" s="125">
        <f t="shared" ref="P107:P109" si="304">N107*O107</f>
        <v>0</v>
      </c>
      <c r="Q107" s="123"/>
      <c r="R107" s="124"/>
      <c r="S107" s="125">
        <f t="shared" ref="S107:S109" si="305">Q107*R107</f>
        <v>0</v>
      </c>
      <c r="T107" s="123"/>
      <c r="U107" s="124"/>
      <c r="V107" s="125">
        <f t="shared" ref="V107:V109" si="306">T107*U107</f>
        <v>0</v>
      </c>
      <c r="W107" s="126">
        <f t="shared" ref="W107:W109" si="307">G107+M107+S107</f>
        <v>0</v>
      </c>
      <c r="X107" s="127">
        <f t="shared" ref="X107:X109" si="308">J107+P107+V107</f>
        <v>0</v>
      </c>
      <c r="Y107" s="127">
        <f t="shared" si="286"/>
        <v>0</v>
      </c>
      <c r="Z107" s="128">
        <v>0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19" t="s">
        <v>76</v>
      </c>
      <c r="B108" s="120" t="s">
        <v>210</v>
      </c>
      <c r="C108" s="188" t="s">
        <v>204</v>
      </c>
      <c r="D108" s="122" t="s">
        <v>111</v>
      </c>
      <c r="E108" s="123"/>
      <c r="F108" s="124"/>
      <c r="G108" s="125">
        <f t="shared" si="301"/>
        <v>0</v>
      </c>
      <c r="H108" s="123"/>
      <c r="I108" s="124"/>
      <c r="J108" s="125">
        <f t="shared" si="302"/>
        <v>0</v>
      </c>
      <c r="K108" s="123"/>
      <c r="L108" s="124"/>
      <c r="M108" s="125">
        <f t="shared" si="303"/>
        <v>0</v>
      </c>
      <c r="N108" s="123"/>
      <c r="O108" s="124"/>
      <c r="P108" s="125">
        <f t="shared" si="304"/>
        <v>0</v>
      </c>
      <c r="Q108" s="123"/>
      <c r="R108" s="124"/>
      <c r="S108" s="125">
        <f t="shared" si="305"/>
        <v>0</v>
      </c>
      <c r="T108" s="123"/>
      <c r="U108" s="124"/>
      <c r="V108" s="125">
        <f t="shared" si="306"/>
        <v>0</v>
      </c>
      <c r="W108" s="126">
        <f t="shared" si="307"/>
        <v>0</v>
      </c>
      <c r="X108" s="127">
        <f t="shared" si="308"/>
        <v>0</v>
      </c>
      <c r="Y108" s="127">
        <f t="shared" si="286"/>
        <v>0</v>
      </c>
      <c r="Z108" s="128">
        <v>0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32" t="s">
        <v>76</v>
      </c>
      <c r="B109" s="133" t="s">
        <v>211</v>
      </c>
      <c r="C109" s="163" t="s">
        <v>204</v>
      </c>
      <c r="D109" s="134" t="s">
        <v>111</v>
      </c>
      <c r="E109" s="135"/>
      <c r="F109" s="136"/>
      <c r="G109" s="137">
        <f t="shared" si="301"/>
        <v>0</v>
      </c>
      <c r="H109" s="135"/>
      <c r="I109" s="136"/>
      <c r="J109" s="137">
        <f t="shared" si="302"/>
        <v>0</v>
      </c>
      <c r="K109" s="135"/>
      <c r="L109" s="136"/>
      <c r="M109" s="137">
        <f t="shared" si="303"/>
        <v>0</v>
      </c>
      <c r="N109" s="135"/>
      <c r="O109" s="136"/>
      <c r="P109" s="137">
        <f t="shared" si="304"/>
        <v>0</v>
      </c>
      <c r="Q109" s="135"/>
      <c r="R109" s="136"/>
      <c r="S109" s="137">
        <f t="shared" si="305"/>
        <v>0</v>
      </c>
      <c r="T109" s="135"/>
      <c r="U109" s="136"/>
      <c r="V109" s="137">
        <f t="shared" si="306"/>
        <v>0</v>
      </c>
      <c r="W109" s="138">
        <f t="shared" si="307"/>
        <v>0</v>
      </c>
      <c r="X109" s="127">
        <f t="shared" si="308"/>
        <v>0</v>
      </c>
      <c r="Y109" s="127">
        <f t="shared" si="286"/>
        <v>0</v>
      </c>
      <c r="Z109" s="128">
        <v>0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08" t="s">
        <v>71</v>
      </c>
      <c r="B110" s="155" t="s">
        <v>212</v>
      </c>
      <c r="C110" s="223" t="s">
        <v>213</v>
      </c>
      <c r="D110" s="141"/>
      <c r="E110" s="142">
        <f>SUM(E111:E113)</f>
        <v>0</v>
      </c>
      <c r="F110" s="143"/>
      <c r="G110" s="144">
        <f t="shared" ref="G110:H110" si="309">SUM(G111:G113)</f>
        <v>0</v>
      </c>
      <c r="H110" s="142">
        <f t="shared" si="309"/>
        <v>0</v>
      </c>
      <c r="I110" s="143"/>
      <c r="J110" s="144">
        <f t="shared" ref="J110:K110" si="310">SUM(J111:J113)</f>
        <v>0</v>
      </c>
      <c r="K110" s="142">
        <f t="shared" si="310"/>
        <v>0</v>
      </c>
      <c r="L110" s="143"/>
      <c r="M110" s="144">
        <f t="shared" ref="M110:N110" si="311">SUM(M111:M113)</f>
        <v>0</v>
      </c>
      <c r="N110" s="142">
        <f t="shared" si="311"/>
        <v>0</v>
      </c>
      <c r="O110" s="143"/>
      <c r="P110" s="144">
        <f t="shared" ref="P110:Q110" si="312">SUM(P111:P113)</f>
        <v>0</v>
      </c>
      <c r="Q110" s="142">
        <f t="shared" si="312"/>
        <v>0</v>
      </c>
      <c r="R110" s="143"/>
      <c r="S110" s="144">
        <f t="shared" ref="S110:T110" si="313">SUM(S111:S113)</f>
        <v>0</v>
      </c>
      <c r="T110" s="142">
        <f t="shared" si="313"/>
        <v>0</v>
      </c>
      <c r="U110" s="143"/>
      <c r="V110" s="144">
        <f t="shared" ref="V110:X110" si="314">SUM(V111:V113)</f>
        <v>0</v>
      </c>
      <c r="W110" s="144">
        <f t="shared" si="314"/>
        <v>0</v>
      </c>
      <c r="X110" s="144">
        <f t="shared" si="314"/>
        <v>0</v>
      </c>
      <c r="Y110" s="144">
        <f t="shared" si="286"/>
        <v>0</v>
      </c>
      <c r="Z110" s="144">
        <v>0</v>
      </c>
      <c r="AA110" s="146"/>
      <c r="AB110" s="118"/>
      <c r="AC110" s="118"/>
      <c r="AD110" s="118"/>
      <c r="AE110" s="118"/>
      <c r="AF110" s="118"/>
      <c r="AG110" s="118"/>
    </row>
    <row r="111" spans="1:33" ht="30" customHeight="1" x14ac:dyDescent="0.25">
      <c r="A111" s="119" t="s">
        <v>76</v>
      </c>
      <c r="B111" s="120" t="s">
        <v>214</v>
      </c>
      <c r="C111" s="188" t="s">
        <v>204</v>
      </c>
      <c r="D111" s="122" t="s">
        <v>111</v>
      </c>
      <c r="E111" s="123"/>
      <c r="F111" s="124"/>
      <c r="G111" s="125">
        <f t="shared" ref="G111:G113" si="315">E111*F111</f>
        <v>0</v>
      </c>
      <c r="H111" s="123"/>
      <c r="I111" s="124"/>
      <c r="J111" s="125">
        <f t="shared" ref="J111:J113" si="316">H111*I111</f>
        <v>0</v>
      </c>
      <c r="K111" s="123"/>
      <c r="L111" s="124"/>
      <c r="M111" s="125">
        <f t="shared" ref="M111:M113" si="317">K111*L111</f>
        <v>0</v>
      </c>
      <c r="N111" s="123"/>
      <c r="O111" s="124"/>
      <c r="P111" s="125">
        <f t="shared" ref="P111:P113" si="318">N111*O111</f>
        <v>0</v>
      </c>
      <c r="Q111" s="123"/>
      <c r="R111" s="124"/>
      <c r="S111" s="125">
        <f t="shared" ref="S111:S113" si="319">Q111*R111</f>
        <v>0</v>
      </c>
      <c r="T111" s="123"/>
      <c r="U111" s="124"/>
      <c r="V111" s="125">
        <f t="shared" ref="V111:V113" si="320">T111*U111</f>
        <v>0</v>
      </c>
      <c r="W111" s="126">
        <f t="shared" ref="W111:W113" si="321">G111+M111+S111</f>
        <v>0</v>
      </c>
      <c r="X111" s="127">
        <f t="shared" ref="X111:X113" si="322">J111+P111+V111</f>
        <v>0</v>
      </c>
      <c r="Y111" s="127">
        <f t="shared" si="286"/>
        <v>0</v>
      </c>
      <c r="Z111" s="128">
        <v>0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215</v>
      </c>
      <c r="C112" s="188" t="s">
        <v>204</v>
      </c>
      <c r="D112" s="122" t="s">
        <v>111</v>
      </c>
      <c r="E112" s="123"/>
      <c r="F112" s="124"/>
      <c r="G112" s="125">
        <f t="shared" si="315"/>
        <v>0</v>
      </c>
      <c r="H112" s="123"/>
      <c r="I112" s="124"/>
      <c r="J112" s="125">
        <f t="shared" si="316"/>
        <v>0</v>
      </c>
      <c r="K112" s="123"/>
      <c r="L112" s="124"/>
      <c r="M112" s="125">
        <f t="shared" si="317"/>
        <v>0</v>
      </c>
      <c r="N112" s="123"/>
      <c r="O112" s="124"/>
      <c r="P112" s="125">
        <f t="shared" si="318"/>
        <v>0</v>
      </c>
      <c r="Q112" s="123"/>
      <c r="R112" s="124"/>
      <c r="S112" s="125">
        <f t="shared" si="319"/>
        <v>0</v>
      </c>
      <c r="T112" s="123"/>
      <c r="U112" s="124"/>
      <c r="V112" s="125">
        <f t="shared" si="320"/>
        <v>0</v>
      </c>
      <c r="W112" s="126">
        <f t="shared" si="321"/>
        <v>0</v>
      </c>
      <c r="X112" s="127">
        <f t="shared" si="322"/>
        <v>0</v>
      </c>
      <c r="Y112" s="127">
        <f t="shared" si="286"/>
        <v>0</v>
      </c>
      <c r="Z112" s="128">
        <v>0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32" t="s">
        <v>76</v>
      </c>
      <c r="B113" s="133" t="s">
        <v>216</v>
      </c>
      <c r="C113" s="163" t="s">
        <v>204</v>
      </c>
      <c r="D113" s="134" t="s">
        <v>111</v>
      </c>
      <c r="E113" s="149"/>
      <c r="F113" s="150"/>
      <c r="G113" s="151">
        <f t="shared" si="315"/>
        <v>0</v>
      </c>
      <c r="H113" s="149"/>
      <c r="I113" s="150"/>
      <c r="J113" s="151">
        <f t="shared" si="316"/>
        <v>0</v>
      </c>
      <c r="K113" s="149"/>
      <c r="L113" s="150"/>
      <c r="M113" s="151">
        <f t="shared" si="317"/>
        <v>0</v>
      </c>
      <c r="N113" s="149"/>
      <c r="O113" s="150"/>
      <c r="P113" s="151">
        <f t="shared" si="318"/>
        <v>0</v>
      </c>
      <c r="Q113" s="149"/>
      <c r="R113" s="150"/>
      <c r="S113" s="151">
        <f t="shared" si="319"/>
        <v>0</v>
      </c>
      <c r="T113" s="149"/>
      <c r="U113" s="150"/>
      <c r="V113" s="151">
        <f t="shared" si="320"/>
        <v>0</v>
      </c>
      <c r="W113" s="138">
        <f t="shared" si="321"/>
        <v>0</v>
      </c>
      <c r="X113" s="165">
        <f t="shared" si="322"/>
        <v>0</v>
      </c>
      <c r="Y113" s="165">
        <f t="shared" si="286"/>
        <v>0</v>
      </c>
      <c r="Z113" s="224">
        <v>0</v>
      </c>
      <c r="AA113" s="13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66" t="s">
        <v>217</v>
      </c>
      <c r="B114" s="167"/>
      <c r="C114" s="168"/>
      <c r="D114" s="169"/>
      <c r="E114" s="190">
        <f>E110+E106+E102</f>
        <v>0</v>
      </c>
      <c r="F114" s="174"/>
      <c r="G114" s="172">
        <f t="shared" ref="G114:H114" si="323">G110+G106+G102</f>
        <v>0</v>
      </c>
      <c r="H114" s="190">
        <f t="shared" si="323"/>
        <v>0</v>
      </c>
      <c r="I114" s="174"/>
      <c r="J114" s="172">
        <f t="shared" ref="J114:K114" si="324">J110+J106+J102</f>
        <v>0</v>
      </c>
      <c r="K114" s="191">
        <f t="shared" si="324"/>
        <v>0</v>
      </c>
      <c r="L114" s="174"/>
      <c r="M114" s="172">
        <f t="shared" ref="M114:N114" si="325">M110+M106+M102</f>
        <v>0</v>
      </c>
      <c r="N114" s="191">
        <f t="shared" si="325"/>
        <v>0</v>
      </c>
      <c r="O114" s="174"/>
      <c r="P114" s="172">
        <f t="shared" ref="P114:Q114" si="326">P110+P106+P102</f>
        <v>0</v>
      </c>
      <c r="Q114" s="191">
        <f t="shared" si="326"/>
        <v>0</v>
      </c>
      <c r="R114" s="174"/>
      <c r="S114" s="172">
        <f t="shared" ref="S114:T114" si="327">S110+S106+S102</f>
        <v>0</v>
      </c>
      <c r="T114" s="191">
        <f t="shared" si="327"/>
        <v>0</v>
      </c>
      <c r="U114" s="174"/>
      <c r="V114" s="175">
        <f t="shared" ref="V114:X114" si="328">V110+V106+V102</f>
        <v>0</v>
      </c>
      <c r="W114" s="225">
        <f t="shared" si="328"/>
        <v>0</v>
      </c>
      <c r="X114" s="226">
        <f t="shared" si="328"/>
        <v>0</v>
      </c>
      <c r="Y114" s="226">
        <f t="shared" si="286"/>
        <v>0</v>
      </c>
      <c r="Z114" s="226">
        <v>0</v>
      </c>
      <c r="AA114" s="227"/>
      <c r="AB114" s="7"/>
      <c r="AC114" s="7"/>
      <c r="AD114" s="7"/>
      <c r="AE114" s="7"/>
      <c r="AF114" s="7"/>
      <c r="AG114" s="7"/>
    </row>
    <row r="115" spans="1:33" ht="30" customHeight="1" x14ac:dyDescent="0.25">
      <c r="A115" s="179" t="s">
        <v>71</v>
      </c>
      <c r="B115" s="209">
        <v>7</v>
      </c>
      <c r="C115" s="181" t="s">
        <v>218</v>
      </c>
      <c r="D115" s="182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228"/>
      <c r="X115" s="228"/>
      <c r="Y115" s="183"/>
      <c r="Z115" s="228"/>
      <c r="AA115" s="229"/>
      <c r="AB115" s="7"/>
      <c r="AC115" s="7"/>
      <c r="AD115" s="7"/>
      <c r="AE115" s="7"/>
      <c r="AF115" s="7"/>
      <c r="AG115" s="7"/>
    </row>
    <row r="116" spans="1:33" ht="30" customHeight="1" x14ac:dyDescent="0.25">
      <c r="A116" s="119" t="s">
        <v>76</v>
      </c>
      <c r="B116" s="120" t="s">
        <v>219</v>
      </c>
      <c r="C116" s="188" t="s">
        <v>220</v>
      </c>
      <c r="D116" s="122" t="s">
        <v>111</v>
      </c>
      <c r="E116" s="123"/>
      <c r="F116" s="124"/>
      <c r="G116" s="125">
        <f t="shared" ref="G116:G126" si="329">E116*F116</f>
        <v>0</v>
      </c>
      <c r="H116" s="123"/>
      <c r="I116" s="124"/>
      <c r="J116" s="125">
        <f t="shared" ref="J116:J126" si="330">H116*I116</f>
        <v>0</v>
      </c>
      <c r="K116" s="123"/>
      <c r="L116" s="124"/>
      <c r="M116" s="125">
        <f t="shared" ref="M116:M126" si="331">K116*L116</f>
        <v>0</v>
      </c>
      <c r="N116" s="123"/>
      <c r="O116" s="124"/>
      <c r="P116" s="125">
        <f t="shared" ref="P116:P126" si="332">N116*O116</f>
        <v>0</v>
      </c>
      <c r="Q116" s="123"/>
      <c r="R116" s="124"/>
      <c r="S116" s="125">
        <f t="shared" ref="S116:S126" si="333">Q116*R116</f>
        <v>0</v>
      </c>
      <c r="T116" s="123"/>
      <c r="U116" s="124"/>
      <c r="V116" s="230">
        <f t="shared" ref="V116:V126" si="334">T116*U116</f>
        <v>0</v>
      </c>
      <c r="W116" s="231">
        <f t="shared" ref="W116:W126" si="335">G116+M116+S116</f>
        <v>0</v>
      </c>
      <c r="X116" s="232">
        <f t="shared" ref="X116:X126" si="336">J116+P116+V116</f>
        <v>0</v>
      </c>
      <c r="Y116" s="232">
        <f t="shared" ref="Y116:Y127" si="337">W116-X116</f>
        <v>0</v>
      </c>
      <c r="Z116" s="233">
        <v>0</v>
      </c>
      <c r="AA116" s="234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76</v>
      </c>
      <c r="B117" s="120" t="s">
        <v>221</v>
      </c>
      <c r="C117" s="188" t="s">
        <v>222</v>
      </c>
      <c r="D117" s="122" t="s">
        <v>111</v>
      </c>
      <c r="E117" s="123"/>
      <c r="F117" s="124"/>
      <c r="G117" s="125">
        <f t="shared" si="329"/>
        <v>0</v>
      </c>
      <c r="H117" s="123"/>
      <c r="I117" s="124"/>
      <c r="J117" s="125">
        <f t="shared" si="330"/>
        <v>0</v>
      </c>
      <c r="K117" s="123"/>
      <c r="L117" s="124"/>
      <c r="M117" s="125">
        <f t="shared" si="331"/>
        <v>0</v>
      </c>
      <c r="N117" s="123"/>
      <c r="O117" s="124"/>
      <c r="P117" s="125">
        <f t="shared" si="332"/>
        <v>0</v>
      </c>
      <c r="Q117" s="123"/>
      <c r="R117" s="124"/>
      <c r="S117" s="125">
        <f t="shared" si="333"/>
        <v>0</v>
      </c>
      <c r="T117" s="123"/>
      <c r="U117" s="124"/>
      <c r="V117" s="230">
        <f t="shared" si="334"/>
        <v>0</v>
      </c>
      <c r="W117" s="235">
        <f t="shared" si="335"/>
        <v>0</v>
      </c>
      <c r="X117" s="127">
        <f t="shared" si="336"/>
        <v>0</v>
      </c>
      <c r="Y117" s="127">
        <f t="shared" si="337"/>
        <v>0</v>
      </c>
      <c r="Z117" s="128"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76</v>
      </c>
      <c r="B118" s="120" t="s">
        <v>223</v>
      </c>
      <c r="C118" s="188" t="s">
        <v>224</v>
      </c>
      <c r="D118" s="122" t="s">
        <v>111</v>
      </c>
      <c r="E118" s="123"/>
      <c r="F118" s="124"/>
      <c r="G118" s="125">
        <f t="shared" si="329"/>
        <v>0</v>
      </c>
      <c r="H118" s="123"/>
      <c r="I118" s="124"/>
      <c r="J118" s="125">
        <f t="shared" si="330"/>
        <v>0</v>
      </c>
      <c r="K118" s="123"/>
      <c r="L118" s="124"/>
      <c r="M118" s="125">
        <f t="shared" si="331"/>
        <v>0</v>
      </c>
      <c r="N118" s="123"/>
      <c r="O118" s="124"/>
      <c r="P118" s="125">
        <f t="shared" si="332"/>
        <v>0</v>
      </c>
      <c r="Q118" s="123"/>
      <c r="R118" s="124"/>
      <c r="S118" s="125">
        <f t="shared" si="333"/>
        <v>0</v>
      </c>
      <c r="T118" s="123"/>
      <c r="U118" s="124"/>
      <c r="V118" s="230">
        <f t="shared" si="334"/>
        <v>0</v>
      </c>
      <c r="W118" s="235">
        <f t="shared" si="335"/>
        <v>0</v>
      </c>
      <c r="X118" s="127">
        <f t="shared" si="336"/>
        <v>0</v>
      </c>
      <c r="Y118" s="127">
        <f t="shared" si="337"/>
        <v>0</v>
      </c>
      <c r="Z118" s="128"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19" t="s">
        <v>76</v>
      </c>
      <c r="B119" s="120" t="s">
        <v>225</v>
      </c>
      <c r="C119" s="188" t="s">
        <v>226</v>
      </c>
      <c r="D119" s="122" t="s">
        <v>111</v>
      </c>
      <c r="E119" s="123"/>
      <c r="F119" s="124"/>
      <c r="G119" s="125">
        <f t="shared" si="329"/>
        <v>0</v>
      </c>
      <c r="H119" s="123"/>
      <c r="I119" s="124"/>
      <c r="J119" s="125">
        <f t="shared" si="330"/>
        <v>0</v>
      </c>
      <c r="K119" s="123"/>
      <c r="L119" s="124"/>
      <c r="M119" s="125">
        <f t="shared" si="331"/>
        <v>0</v>
      </c>
      <c r="N119" s="123"/>
      <c r="O119" s="124"/>
      <c r="P119" s="125">
        <f t="shared" si="332"/>
        <v>0</v>
      </c>
      <c r="Q119" s="123"/>
      <c r="R119" s="124"/>
      <c r="S119" s="125">
        <f t="shared" si="333"/>
        <v>0</v>
      </c>
      <c r="T119" s="123"/>
      <c r="U119" s="124"/>
      <c r="V119" s="230">
        <f t="shared" si="334"/>
        <v>0</v>
      </c>
      <c r="W119" s="235">
        <f t="shared" si="335"/>
        <v>0</v>
      </c>
      <c r="X119" s="127">
        <f t="shared" si="336"/>
        <v>0</v>
      </c>
      <c r="Y119" s="127">
        <f t="shared" si="337"/>
        <v>0</v>
      </c>
      <c r="Z119" s="128">
        <v>0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19" t="s">
        <v>76</v>
      </c>
      <c r="B120" s="120" t="s">
        <v>227</v>
      </c>
      <c r="C120" s="188" t="s">
        <v>228</v>
      </c>
      <c r="D120" s="122" t="s">
        <v>111</v>
      </c>
      <c r="E120" s="123"/>
      <c r="F120" s="124"/>
      <c r="G120" s="125">
        <f t="shared" si="329"/>
        <v>0</v>
      </c>
      <c r="H120" s="123"/>
      <c r="I120" s="124"/>
      <c r="J120" s="125">
        <f t="shared" si="330"/>
        <v>0</v>
      </c>
      <c r="K120" s="123"/>
      <c r="L120" s="124"/>
      <c r="M120" s="125">
        <f t="shared" si="331"/>
        <v>0</v>
      </c>
      <c r="N120" s="123"/>
      <c r="O120" s="124"/>
      <c r="P120" s="125">
        <f t="shared" si="332"/>
        <v>0</v>
      </c>
      <c r="Q120" s="123"/>
      <c r="R120" s="124"/>
      <c r="S120" s="125">
        <f t="shared" si="333"/>
        <v>0</v>
      </c>
      <c r="T120" s="123"/>
      <c r="U120" s="124"/>
      <c r="V120" s="230">
        <f t="shared" si="334"/>
        <v>0</v>
      </c>
      <c r="W120" s="235">
        <f t="shared" si="335"/>
        <v>0</v>
      </c>
      <c r="X120" s="127">
        <f t="shared" si="336"/>
        <v>0</v>
      </c>
      <c r="Y120" s="127">
        <f t="shared" si="337"/>
        <v>0</v>
      </c>
      <c r="Z120" s="128">
        <v>0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19" t="s">
        <v>76</v>
      </c>
      <c r="B121" s="120" t="s">
        <v>229</v>
      </c>
      <c r="C121" s="188" t="s">
        <v>230</v>
      </c>
      <c r="D121" s="122" t="s">
        <v>111</v>
      </c>
      <c r="E121" s="123"/>
      <c r="F121" s="124"/>
      <c r="G121" s="125">
        <f t="shared" si="329"/>
        <v>0</v>
      </c>
      <c r="H121" s="123"/>
      <c r="I121" s="124"/>
      <c r="J121" s="125">
        <f t="shared" si="330"/>
        <v>0</v>
      </c>
      <c r="K121" s="123"/>
      <c r="L121" s="124"/>
      <c r="M121" s="125">
        <f t="shared" si="331"/>
        <v>0</v>
      </c>
      <c r="N121" s="123"/>
      <c r="O121" s="124"/>
      <c r="P121" s="125">
        <f t="shared" si="332"/>
        <v>0</v>
      </c>
      <c r="Q121" s="123"/>
      <c r="R121" s="124"/>
      <c r="S121" s="125">
        <f t="shared" si="333"/>
        <v>0</v>
      </c>
      <c r="T121" s="123"/>
      <c r="U121" s="124"/>
      <c r="V121" s="230">
        <f t="shared" si="334"/>
        <v>0</v>
      </c>
      <c r="W121" s="235">
        <f t="shared" si="335"/>
        <v>0</v>
      </c>
      <c r="X121" s="127">
        <f t="shared" si="336"/>
        <v>0</v>
      </c>
      <c r="Y121" s="127">
        <f t="shared" si="337"/>
        <v>0</v>
      </c>
      <c r="Z121" s="128"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76</v>
      </c>
      <c r="B122" s="120" t="s">
        <v>231</v>
      </c>
      <c r="C122" s="188" t="s">
        <v>232</v>
      </c>
      <c r="D122" s="122" t="s">
        <v>111</v>
      </c>
      <c r="E122" s="123"/>
      <c r="F122" s="124"/>
      <c r="G122" s="125">
        <f t="shared" si="329"/>
        <v>0</v>
      </c>
      <c r="H122" s="123"/>
      <c r="I122" s="124"/>
      <c r="J122" s="125">
        <f t="shared" si="330"/>
        <v>0</v>
      </c>
      <c r="K122" s="123"/>
      <c r="L122" s="124"/>
      <c r="M122" s="125">
        <f t="shared" si="331"/>
        <v>0</v>
      </c>
      <c r="N122" s="123"/>
      <c r="O122" s="124"/>
      <c r="P122" s="125">
        <f t="shared" si="332"/>
        <v>0</v>
      </c>
      <c r="Q122" s="123"/>
      <c r="R122" s="124"/>
      <c r="S122" s="125">
        <f t="shared" si="333"/>
        <v>0</v>
      </c>
      <c r="T122" s="123"/>
      <c r="U122" s="124"/>
      <c r="V122" s="230">
        <f t="shared" si="334"/>
        <v>0</v>
      </c>
      <c r="W122" s="235">
        <f t="shared" si="335"/>
        <v>0</v>
      </c>
      <c r="X122" s="127">
        <f t="shared" si="336"/>
        <v>0</v>
      </c>
      <c r="Y122" s="127">
        <f t="shared" si="337"/>
        <v>0</v>
      </c>
      <c r="Z122" s="128">
        <v>0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76</v>
      </c>
      <c r="B123" s="120" t="s">
        <v>233</v>
      </c>
      <c r="C123" s="188" t="s">
        <v>234</v>
      </c>
      <c r="D123" s="122" t="s">
        <v>111</v>
      </c>
      <c r="E123" s="123"/>
      <c r="F123" s="124"/>
      <c r="G123" s="125">
        <f t="shared" si="329"/>
        <v>0</v>
      </c>
      <c r="H123" s="123"/>
      <c r="I123" s="124"/>
      <c r="J123" s="125">
        <f t="shared" si="330"/>
        <v>0</v>
      </c>
      <c r="K123" s="123"/>
      <c r="L123" s="124"/>
      <c r="M123" s="125">
        <f t="shared" si="331"/>
        <v>0</v>
      </c>
      <c r="N123" s="123"/>
      <c r="O123" s="124"/>
      <c r="P123" s="125">
        <f t="shared" si="332"/>
        <v>0</v>
      </c>
      <c r="Q123" s="123"/>
      <c r="R123" s="124"/>
      <c r="S123" s="125">
        <f t="shared" si="333"/>
        <v>0</v>
      </c>
      <c r="T123" s="123"/>
      <c r="U123" s="124"/>
      <c r="V123" s="230">
        <f t="shared" si="334"/>
        <v>0</v>
      </c>
      <c r="W123" s="235">
        <f t="shared" si="335"/>
        <v>0</v>
      </c>
      <c r="X123" s="127">
        <f t="shared" si="336"/>
        <v>0</v>
      </c>
      <c r="Y123" s="127">
        <f t="shared" si="337"/>
        <v>0</v>
      </c>
      <c r="Z123" s="128">
        <v>0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32" t="s">
        <v>76</v>
      </c>
      <c r="B124" s="120" t="s">
        <v>235</v>
      </c>
      <c r="C124" s="163" t="s">
        <v>236</v>
      </c>
      <c r="D124" s="122" t="s">
        <v>111</v>
      </c>
      <c r="E124" s="135"/>
      <c r="F124" s="136"/>
      <c r="G124" s="125">
        <f t="shared" si="329"/>
        <v>0</v>
      </c>
      <c r="H124" s="135"/>
      <c r="I124" s="136"/>
      <c r="J124" s="125">
        <f t="shared" si="330"/>
        <v>0</v>
      </c>
      <c r="K124" s="123"/>
      <c r="L124" s="124"/>
      <c r="M124" s="125">
        <f t="shared" si="331"/>
        <v>0</v>
      </c>
      <c r="N124" s="123"/>
      <c r="O124" s="124"/>
      <c r="P124" s="125">
        <f t="shared" si="332"/>
        <v>0</v>
      </c>
      <c r="Q124" s="123"/>
      <c r="R124" s="124"/>
      <c r="S124" s="125">
        <f t="shared" si="333"/>
        <v>0</v>
      </c>
      <c r="T124" s="123"/>
      <c r="U124" s="124"/>
      <c r="V124" s="230">
        <f t="shared" si="334"/>
        <v>0</v>
      </c>
      <c r="W124" s="235">
        <f t="shared" si="335"/>
        <v>0</v>
      </c>
      <c r="X124" s="127">
        <f t="shared" si="336"/>
        <v>0</v>
      </c>
      <c r="Y124" s="127">
        <f t="shared" si="337"/>
        <v>0</v>
      </c>
      <c r="Z124" s="128">
        <v>0</v>
      </c>
      <c r="AA124" s="13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32" t="s">
        <v>76</v>
      </c>
      <c r="B125" s="120" t="s">
        <v>237</v>
      </c>
      <c r="C125" s="163" t="s">
        <v>238</v>
      </c>
      <c r="D125" s="134" t="s">
        <v>111</v>
      </c>
      <c r="E125" s="123"/>
      <c r="F125" s="124"/>
      <c r="G125" s="125">
        <f t="shared" si="329"/>
        <v>0</v>
      </c>
      <c r="H125" s="123"/>
      <c r="I125" s="124"/>
      <c r="J125" s="125">
        <f t="shared" si="330"/>
        <v>0</v>
      </c>
      <c r="K125" s="123"/>
      <c r="L125" s="124"/>
      <c r="M125" s="125">
        <f t="shared" si="331"/>
        <v>0</v>
      </c>
      <c r="N125" s="123"/>
      <c r="O125" s="124"/>
      <c r="P125" s="125">
        <f t="shared" si="332"/>
        <v>0</v>
      </c>
      <c r="Q125" s="123"/>
      <c r="R125" s="124"/>
      <c r="S125" s="125">
        <f t="shared" si="333"/>
        <v>0</v>
      </c>
      <c r="T125" s="123"/>
      <c r="U125" s="124"/>
      <c r="V125" s="230">
        <f t="shared" si="334"/>
        <v>0</v>
      </c>
      <c r="W125" s="235">
        <f t="shared" si="335"/>
        <v>0</v>
      </c>
      <c r="X125" s="127">
        <f t="shared" si="336"/>
        <v>0</v>
      </c>
      <c r="Y125" s="127">
        <f t="shared" si="337"/>
        <v>0</v>
      </c>
      <c r="Z125" s="128"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76</v>
      </c>
      <c r="B126" s="120" t="s">
        <v>239</v>
      </c>
      <c r="C126" s="236" t="s">
        <v>240</v>
      </c>
      <c r="D126" s="134"/>
      <c r="E126" s="135"/>
      <c r="F126" s="136">
        <v>0.22</v>
      </c>
      <c r="G126" s="137">
        <f t="shared" si="329"/>
        <v>0</v>
      </c>
      <c r="H126" s="135"/>
      <c r="I126" s="136">
        <v>0.22</v>
      </c>
      <c r="J126" s="137">
        <f t="shared" si="330"/>
        <v>0</v>
      </c>
      <c r="K126" s="135"/>
      <c r="L126" s="136">
        <v>0.22</v>
      </c>
      <c r="M126" s="137">
        <f t="shared" si="331"/>
        <v>0</v>
      </c>
      <c r="N126" s="135"/>
      <c r="O126" s="136">
        <v>0.22</v>
      </c>
      <c r="P126" s="137">
        <f t="shared" si="332"/>
        <v>0</v>
      </c>
      <c r="Q126" s="135"/>
      <c r="R126" s="136">
        <v>0.22</v>
      </c>
      <c r="S126" s="137">
        <f t="shared" si="333"/>
        <v>0</v>
      </c>
      <c r="T126" s="135"/>
      <c r="U126" s="136">
        <v>0.22</v>
      </c>
      <c r="V126" s="237">
        <f t="shared" si="334"/>
        <v>0</v>
      </c>
      <c r="W126" s="238">
        <f t="shared" si="335"/>
        <v>0</v>
      </c>
      <c r="X126" s="239">
        <f t="shared" si="336"/>
        <v>0</v>
      </c>
      <c r="Y126" s="239">
        <f t="shared" si="337"/>
        <v>0</v>
      </c>
      <c r="Z126" s="240">
        <v>0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241</v>
      </c>
      <c r="B127" s="241"/>
      <c r="C127" s="168"/>
      <c r="D127" s="169"/>
      <c r="E127" s="190">
        <f>SUM(E116:E125)</f>
        <v>0</v>
      </c>
      <c r="F127" s="174"/>
      <c r="G127" s="172">
        <f>SUM(G116:G126)</f>
        <v>0</v>
      </c>
      <c r="H127" s="190">
        <f>SUM(H116:H125)</f>
        <v>0</v>
      </c>
      <c r="I127" s="174"/>
      <c r="J127" s="172">
        <f>SUM(J116:J126)</f>
        <v>0</v>
      </c>
      <c r="K127" s="191">
        <f>SUM(K116:K125)</f>
        <v>0</v>
      </c>
      <c r="L127" s="174"/>
      <c r="M127" s="172">
        <f>SUM(M116:M126)</f>
        <v>0</v>
      </c>
      <c r="N127" s="191">
        <f>SUM(N116:N125)</f>
        <v>0</v>
      </c>
      <c r="O127" s="174"/>
      <c r="P127" s="172">
        <f>SUM(P116:P126)</f>
        <v>0</v>
      </c>
      <c r="Q127" s="191">
        <f>SUM(Q116:Q125)</f>
        <v>0</v>
      </c>
      <c r="R127" s="174"/>
      <c r="S127" s="172">
        <f>SUM(S116:S126)</f>
        <v>0</v>
      </c>
      <c r="T127" s="191">
        <f>SUM(T116:T125)</f>
        <v>0</v>
      </c>
      <c r="U127" s="174"/>
      <c r="V127" s="175">
        <f t="shared" ref="V127:X127" si="338">SUM(V116:V126)</f>
        <v>0</v>
      </c>
      <c r="W127" s="225">
        <f t="shared" si="338"/>
        <v>0</v>
      </c>
      <c r="X127" s="226">
        <f t="shared" si="338"/>
        <v>0</v>
      </c>
      <c r="Y127" s="226">
        <f t="shared" si="337"/>
        <v>0</v>
      </c>
      <c r="Z127" s="226">
        <v>0</v>
      </c>
      <c r="AA127" s="227"/>
      <c r="AB127" s="7"/>
      <c r="AC127" s="7"/>
      <c r="AD127" s="7"/>
      <c r="AE127" s="7"/>
      <c r="AF127" s="7"/>
      <c r="AG127" s="7"/>
    </row>
    <row r="128" spans="1:33" ht="30" customHeight="1" x14ac:dyDescent="0.25">
      <c r="A128" s="242" t="s">
        <v>71</v>
      </c>
      <c r="B128" s="209">
        <v>8</v>
      </c>
      <c r="C128" s="243" t="s">
        <v>242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28"/>
      <c r="X128" s="228"/>
      <c r="Y128" s="183"/>
      <c r="Z128" s="228"/>
      <c r="AA128" s="229"/>
      <c r="AB128" s="118"/>
      <c r="AC128" s="118"/>
      <c r="AD128" s="118"/>
      <c r="AE128" s="118"/>
      <c r="AF128" s="118"/>
      <c r="AG128" s="118"/>
    </row>
    <row r="129" spans="1:33" ht="30" customHeight="1" x14ac:dyDescent="0.25">
      <c r="A129" s="119" t="s">
        <v>76</v>
      </c>
      <c r="B129" s="120" t="s">
        <v>243</v>
      </c>
      <c r="C129" s="188" t="s">
        <v>244</v>
      </c>
      <c r="D129" s="122" t="s">
        <v>245</v>
      </c>
      <c r="E129" s="123"/>
      <c r="F129" s="124"/>
      <c r="G129" s="125">
        <f t="shared" ref="G129:G134" si="339">E129*F129</f>
        <v>0</v>
      </c>
      <c r="H129" s="123"/>
      <c r="I129" s="124"/>
      <c r="J129" s="125">
        <f t="shared" ref="J129:J134" si="340">H129*I129</f>
        <v>0</v>
      </c>
      <c r="K129" s="123"/>
      <c r="L129" s="124"/>
      <c r="M129" s="125">
        <f t="shared" ref="M129:M134" si="341">K129*L129</f>
        <v>0</v>
      </c>
      <c r="N129" s="123"/>
      <c r="O129" s="124"/>
      <c r="P129" s="125">
        <f t="shared" ref="P129:P134" si="342">N129*O129</f>
        <v>0</v>
      </c>
      <c r="Q129" s="123"/>
      <c r="R129" s="124"/>
      <c r="S129" s="125">
        <f t="shared" ref="S129:S134" si="343">Q129*R129</f>
        <v>0</v>
      </c>
      <c r="T129" s="123"/>
      <c r="U129" s="124"/>
      <c r="V129" s="230">
        <f t="shared" ref="V129:V134" si="344">T129*U129</f>
        <v>0</v>
      </c>
      <c r="W129" s="231">
        <f t="shared" ref="W129:W134" si="345">G129+M129+S129</f>
        <v>0</v>
      </c>
      <c r="X129" s="232">
        <f t="shared" ref="X129:X134" si="346">J129+P129+V129</f>
        <v>0</v>
      </c>
      <c r="Y129" s="232">
        <f t="shared" ref="Y129:Y135" si="347">W129-X129</f>
        <v>0</v>
      </c>
      <c r="Z129" s="233">
        <v>0</v>
      </c>
      <c r="AA129" s="234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120" t="s">
        <v>246</v>
      </c>
      <c r="C130" s="188" t="s">
        <v>247</v>
      </c>
      <c r="D130" s="122" t="s">
        <v>245</v>
      </c>
      <c r="E130" s="123"/>
      <c r="F130" s="124"/>
      <c r="G130" s="125">
        <f t="shared" si="339"/>
        <v>0</v>
      </c>
      <c r="H130" s="123"/>
      <c r="I130" s="124"/>
      <c r="J130" s="125">
        <f t="shared" si="340"/>
        <v>0</v>
      </c>
      <c r="K130" s="123"/>
      <c r="L130" s="124"/>
      <c r="M130" s="125">
        <f t="shared" si="341"/>
        <v>0</v>
      </c>
      <c r="N130" s="123"/>
      <c r="O130" s="124"/>
      <c r="P130" s="125">
        <f t="shared" si="342"/>
        <v>0</v>
      </c>
      <c r="Q130" s="123"/>
      <c r="R130" s="124"/>
      <c r="S130" s="125">
        <f t="shared" si="343"/>
        <v>0</v>
      </c>
      <c r="T130" s="123"/>
      <c r="U130" s="124"/>
      <c r="V130" s="230">
        <f t="shared" si="344"/>
        <v>0</v>
      </c>
      <c r="W130" s="235">
        <f t="shared" si="345"/>
        <v>0</v>
      </c>
      <c r="X130" s="127">
        <f t="shared" si="346"/>
        <v>0</v>
      </c>
      <c r="Y130" s="127">
        <f t="shared" si="347"/>
        <v>0</v>
      </c>
      <c r="Z130" s="128"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76</v>
      </c>
      <c r="B131" s="120" t="s">
        <v>248</v>
      </c>
      <c r="C131" s="188" t="s">
        <v>249</v>
      </c>
      <c r="D131" s="122" t="s">
        <v>250</v>
      </c>
      <c r="E131" s="244"/>
      <c r="F131" s="245"/>
      <c r="G131" s="125">
        <f t="shared" si="339"/>
        <v>0</v>
      </c>
      <c r="H131" s="244"/>
      <c r="I131" s="245"/>
      <c r="J131" s="125">
        <f t="shared" si="340"/>
        <v>0</v>
      </c>
      <c r="K131" s="123"/>
      <c r="L131" s="124"/>
      <c r="M131" s="125">
        <f t="shared" si="341"/>
        <v>0</v>
      </c>
      <c r="N131" s="123"/>
      <c r="O131" s="124"/>
      <c r="P131" s="125">
        <f t="shared" si="342"/>
        <v>0</v>
      </c>
      <c r="Q131" s="123"/>
      <c r="R131" s="124"/>
      <c r="S131" s="125">
        <f t="shared" si="343"/>
        <v>0</v>
      </c>
      <c r="T131" s="123"/>
      <c r="U131" s="124"/>
      <c r="V131" s="230">
        <f t="shared" si="344"/>
        <v>0</v>
      </c>
      <c r="W131" s="246">
        <f t="shared" si="345"/>
        <v>0</v>
      </c>
      <c r="X131" s="127">
        <f t="shared" si="346"/>
        <v>0</v>
      </c>
      <c r="Y131" s="127">
        <f t="shared" si="347"/>
        <v>0</v>
      </c>
      <c r="Z131" s="128"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76</v>
      </c>
      <c r="B132" s="120" t="s">
        <v>251</v>
      </c>
      <c r="C132" s="188" t="s">
        <v>252</v>
      </c>
      <c r="D132" s="122" t="s">
        <v>250</v>
      </c>
      <c r="E132" s="123"/>
      <c r="F132" s="124"/>
      <c r="G132" s="125">
        <f t="shared" si="339"/>
        <v>0</v>
      </c>
      <c r="H132" s="123"/>
      <c r="I132" s="124"/>
      <c r="J132" s="125">
        <f t="shared" si="340"/>
        <v>0</v>
      </c>
      <c r="K132" s="244"/>
      <c r="L132" s="245"/>
      <c r="M132" s="125">
        <f t="shared" si="341"/>
        <v>0</v>
      </c>
      <c r="N132" s="244"/>
      <c r="O132" s="245"/>
      <c r="P132" s="125">
        <f t="shared" si="342"/>
        <v>0</v>
      </c>
      <c r="Q132" s="244"/>
      <c r="R132" s="245"/>
      <c r="S132" s="125">
        <f t="shared" si="343"/>
        <v>0</v>
      </c>
      <c r="T132" s="244"/>
      <c r="U132" s="245"/>
      <c r="V132" s="230">
        <f t="shared" si="344"/>
        <v>0</v>
      </c>
      <c r="W132" s="246">
        <f t="shared" si="345"/>
        <v>0</v>
      </c>
      <c r="X132" s="127">
        <f t="shared" si="346"/>
        <v>0</v>
      </c>
      <c r="Y132" s="127">
        <f t="shared" si="347"/>
        <v>0</v>
      </c>
      <c r="Z132" s="128"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19" t="s">
        <v>76</v>
      </c>
      <c r="B133" s="120" t="s">
        <v>253</v>
      </c>
      <c r="C133" s="188" t="s">
        <v>254</v>
      </c>
      <c r="D133" s="122" t="s">
        <v>250</v>
      </c>
      <c r="E133" s="123"/>
      <c r="F133" s="124"/>
      <c r="G133" s="125">
        <f t="shared" si="339"/>
        <v>0</v>
      </c>
      <c r="H133" s="123"/>
      <c r="I133" s="124"/>
      <c r="J133" s="125">
        <f t="shared" si="340"/>
        <v>0</v>
      </c>
      <c r="K133" s="123"/>
      <c r="L133" s="124"/>
      <c r="M133" s="125">
        <f t="shared" si="341"/>
        <v>0</v>
      </c>
      <c r="N133" s="123"/>
      <c r="O133" s="124"/>
      <c r="P133" s="125">
        <f t="shared" si="342"/>
        <v>0</v>
      </c>
      <c r="Q133" s="123"/>
      <c r="R133" s="124"/>
      <c r="S133" s="125">
        <f t="shared" si="343"/>
        <v>0</v>
      </c>
      <c r="T133" s="123"/>
      <c r="U133" s="124"/>
      <c r="V133" s="230">
        <f t="shared" si="344"/>
        <v>0</v>
      </c>
      <c r="W133" s="235">
        <f t="shared" si="345"/>
        <v>0</v>
      </c>
      <c r="X133" s="127">
        <f t="shared" si="346"/>
        <v>0</v>
      </c>
      <c r="Y133" s="127">
        <f t="shared" si="347"/>
        <v>0</v>
      </c>
      <c r="Z133" s="128">
        <v>0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76</v>
      </c>
      <c r="B134" s="154" t="s">
        <v>255</v>
      </c>
      <c r="C134" s="164" t="s">
        <v>256</v>
      </c>
      <c r="D134" s="134"/>
      <c r="E134" s="135"/>
      <c r="F134" s="136">
        <v>0.22</v>
      </c>
      <c r="G134" s="137">
        <f t="shared" si="339"/>
        <v>0</v>
      </c>
      <c r="H134" s="135"/>
      <c r="I134" s="136">
        <v>0.22</v>
      </c>
      <c r="J134" s="137">
        <f t="shared" si="340"/>
        <v>0</v>
      </c>
      <c r="K134" s="135"/>
      <c r="L134" s="136">
        <v>0.22</v>
      </c>
      <c r="M134" s="137">
        <f t="shared" si="341"/>
        <v>0</v>
      </c>
      <c r="N134" s="135"/>
      <c r="O134" s="136">
        <v>0.22</v>
      </c>
      <c r="P134" s="137">
        <f t="shared" si="342"/>
        <v>0</v>
      </c>
      <c r="Q134" s="135"/>
      <c r="R134" s="136">
        <v>0.22</v>
      </c>
      <c r="S134" s="137">
        <f t="shared" si="343"/>
        <v>0</v>
      </c>
      <c r="T134" s="135"/>
      <c r="U134" s="136">
        <v>0.22</v>
      </c>
      <c r="V134" s="237">
        <f t="shared" si="344"/>
        <v>0</v>
      </c>
      <c r="W134" s="238">
        <f t="shared" si="345"/>
        <v>0</v>
      </c>
      <c r="X134" s="239">
        <f t="shared" si="346"/>
        <v>0</v>
      </c>
      <c r="Y134" s="239">
        <f t="shared" si="347"/>
        <v>0</v>
      </c>
      <c r="Z134" s="240">
        <v>0</v>
      </c>
      <c r="AA134" s="152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257</v>
      </c>
      <c r="B135" s="247"/>
      <c r="C135" s="168"/>
      <c r="D135" s="169"/>
      <c r="E135" s="190">
        <f>SUM(E129:E133)</f>
        <v>0</v>
      </c>
      <c r="F135" s="174"/>
      <c r="G135" s="190">
        <f>SUM(G129:G134)</f>
        <v>0</v>
      </c>
      <c r="H135" s="190">
        <f>SUM(H129:H133)</f>
        <v>0</v>
      </c>
      <c r="I135" s="174"/>
      <c r="J135" s="190">
        <f>SUM(J129:J134)</f>
        <v>0</v>
      </c>
      <c r="K135" s="190">
        <f>SUM(K129:K133)</f>
        <v>0</v>
      </c>
      <c r="L135" s="174"/>
      <c r="M135" s="190">
        <f>SUM(M129:M134)</f>
        <v>0</v>
      </c>
      <c r="N135" s="190">
        <f>SUM(N129:N133)</f>
        <v>0</v>
      </c>
      <c r="O135" s="174"/>
      <c r="P135" s="190">
        <f>SUM(P129:P134)</f>
        <v>0</v>
      </c>
      <c r="Q135" s="190">
        <f>SUM(Q129:Q133)</f>
        <v>0</v>
      </c>
      <c r="R135" s="174"/>
      <c r="S135" s="190">
        <f>SUM(S129:S134)</f>
        <v>0</v>
      </c>
      <c r="T135" s="190">
        <f>SUM(T129:T133)</f>
        <v>0</v>
      </c>
      <c r="U135" s="174"/>
      <c r="V135" s="248">
        <f t="shared" ref="V135:X135" si="348">SUM(V129:V134)</f>
        <v>0</v>
      </c>
      <c r="W135" s="225">
        <f t="shared" si="348"/>
        <v>0</v>
      </c>
      <c r="X135" s="226">
        <f t="shared" si="348"/>
        <v>0</v>
      </c>
      <c r="Y135" s="226">
        <f t="shared" si="347"/>
        <v>0</v>
      </c>
      <c r="Z135" s="226">
        <v>0</v>
      </c>
      <c r="AA135" s="227"/>
      <c r="AB135" s="7"/>
      <c r="AC135" s="7"/>
      <c r="AD135" s="7"/>
      <c r="AE135" s="7"/>
      <c r="AF135" s="7"/>
      <c r="AG135" s="7"/>
    </row>
    <row r="136" spans="1:33" ht="30" customHeight="1" x14ac:dyDescent="0.25">
      <c r="A136" s="179" t="s">
        <v>71</v>
      </c>
      <c r="B136" s="180">
        <v>9</v>
      </c>
      <c r="C136" s="181" t="s">
        <v>258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49"/>
      <c r="X136" s="249"/>
      <c r="Y136" s="211"/>
      <c r="Z136" s="249"/>
      <c r="AA136" s="250"/>
      <c r="AB136" s="7"/>
      <c r="AC136" s="7"/>
      <c r="AD136" s="7"/>
      <c r="AE136" s="7"/>
      <c r="AF136" s="7"/>
      <c r="AG136" s="7"/>
    </row>
    <row r="137" spans="1:33" ht="30" customHeight="1" x14ac:dyDescent="0.25">
      <c r="A137" s="251" t="s">
        <v>76</v>
      </c>
      <c r="B137" s="252">
        <v>43839</v>
      </c>
      <c r="C137" s="253" t="s">
        <v>259</v>
      </c>
      <c r="D137" s="254"/>
      <c r="E137" s="255"/>
      <c r="F137" s="256"/>
      <c r="G137" s="257">
        <f t="shared" ref="G137:G142" si="349">E137*F137</f>
        <v>0</v>
      </c>
      <c r="H137" s="255"/>
      <c r="I137" s="256"/>
      <c r="J137" s="257">
        <f t="shared" ref="J137:J142" si="350">H137*I137</f>
        <v>0</v>
      </c>
      <c r="K137" s="258"/>
      <c r="L137" s="256"/>
      <c r="M137" s="257">
        <f t="shared" ref="M137:M142" si="351">K137*L137</f>
        <v>0</v>
      </c>
      <c r="N137" s="258"/>
      <c r="O137" s="256"/>
      <c r="P137" s="257">
        <f t="shared" ref="P137:P142" si="352">N137*O137</f>
        <v>0</v>
      </c>
      <c r="Q137" s="258"/>
      <c r="R137" s="256"/>
      <c r="S137" s="257">
        <f t="shared" ref="S137:S142" si="353">Q137*R137</f>
        <v>0</v>
      </c>
      <c r="T137" s="258"/>
      <c r="U137" s="256"/>
      <c r="V137" s="257">
        <f t="shared" ref="V137:V142" si="354">T137*U137</f>
        <v>0</v>
      </c>
      <c r="W137" s="232">
        <f t="shared" ref="W137:W142" si="355">G137+M137+S137</f>
        <v>0</v>
      </c>
      <c r="X137" s="127">
        <f t="shared" ref="X137:X142" si="356">J137+P137+V137</f>
        <v>0</v>
      </c>
      <c r="Y137" s="127">
        <f t="shared" ref="Y137:Y143" si="357">W137-X137</f>
        <v>0</v>
      </c>
      <c r="Z137" s="128">
        <v>0</v>
      </c>
      <c r="AA137" s="234"/>
      <c r="AB137" s="130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76</v>
      </c>
      <c r="B138" s="259">
        <v>43870</v>
      </c>
      <c r="C138" s="188" t="s">
        <v>260</v>
      </c>
      <c r="D138" s="260"/>
      <c r="E138" s="261"/>
      <c r="F138" s="124"/>
      <c r="G138" s="125">
        <f t="shared" si="349"/>
        <v>0</v>
      </c>
      <c r="H138" s="261"/>
      <c r="I138" s="124"/>
      <c r="J138" s="125">
        <f t="shared" si="350"/>
        <v>0</v>
      </c>
      <c r="K138" s="123"/>
      <c r="L138" s="124"/>
      <c r="M138" s="125">
        <f t="shared" si="351"/>
        <v>0</v>
      </c>
      <c r="N138" s="123"/>
      <c r="O138" s="124"/>
      <c r="P138" s="125">
        <f t="shared" si="352"/>
        <v>0</v>
      </c>
      <c r="Q138" s="123"/>
      <c r="R138" s="124"/>
      <c r="S138" s="125">
        <f t="shared" si="353"/>
        <v>0</v>
      </c>
      <c r="T138" s="123"/>
      <c r="U138" s="124"/>
      <c r="V138" s="125">
        <f t="shared" si="354"/>
        <v>0</v>
      </c>
      <c r="W138" s="126">
        <f t="shared" si="355"/>
        <v>0</v>
      </c>
      <c r="X138" s="127">
        <f t="shared" si="356"/>
        <v>0</v>
      </c>
      <c r="Y138" s="127">
        <f t="shared" si="357"/>
        <v>0</v>
      </c>
      <c r="Z138" s="128">
        <v>0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76</v>
      </c>
      <c r="B139" s="259">
        <v>43899</v>
      </c>
      <c r="C139" s="188" t="s">
        <v>261</v>
      </c>
      <c r="D139" s="260"/>
      <c r="E139" s="261"/>
      <c r="F139" s="124"/>
      <c r="G139" s="125">
        <f t="shared" si="349"/>
        <v>0</v>
      </c>
      <c r="H139" s="261"/>
      <c r="I139" s="124"/>
      <c r="J139" s="125">
        <f t="shared" si="350"/>
        <v>0</v>
      </c>
      <c r="K139" s="123"/>
      <c r="L139" s="124"/>
      <c r="M139" s="125">
        <f t="shared" si="351"/>
        <v>0</v>
      </c>
      <c r="N139" s="123"/>
      <c r="O139" s="124"/>
      <c r="P139" s="125">
        <f t="shared" si="352"/>
        <v>0</v>
      </c>
      <c r="Q139" s="123"/>
      <c r="R139" s="124"/>
      <c r="S139" s="125">
        <f t="shared" si="353"/>
        <v>0</v>
      </c>
      <c r="T139" s="123"/>
      <c r="U139" s="124"/>
      <c r="V139" s="125">
        <f t="shared" si="354"/>
        <v>0</v>
      </c>
      <c r="W139" s="126">
        <f t="shared" si="355"/>
        <v>0</v>
      </c>
      <c r="X139" s="127">
        <f t="shared" si="356"/>
        <v>0</v>
      </c>
      <c r="Y139" s="127">
        <f t="shared" si="357"/>
        <v>0</v>
      </c>
      <c r="Z139" s="128">
        <v>0</v>
      </c>
      <c r="AA139" s="129"/>
      <c r="AB139" s="131"/>
      <c r="AC139" s="131"/>
      <c r="AD139" s="131"/>
      <c r="AE139" s="131"/>
      <c r="AF139" s="131"/>
      <c r="AG139" s="131"/>
    </row>
    <row r="140" spans="1:33" ht="43.5" customHeight="1" x14ac:dyDescent="0.25">
      <c r="A140" s="119" t="s">
        <v>76</v>
      </c>
      <c r="B140" s="259">
        <v>43930</v>
      </c>
      <c r="C140" s="188" t="s">
        <v>370</v>
      </c>
      <c r="D140" s="260" t="s">
        <v>142</v>
      </c>
      <c r="E140" s="261">
        <v>1</v>
      </c>
      <c r="F140" s="124">
        <v>20000</v>
      </c>
      <c r="G140" s="125">
        <f t="shared" si="349"/>
        <v>20000</v>
      </c>
      <c r="H140" s="261">
        <v>1</v>
      </c>
      <c r="I140" s="124">
        <v>20000</v>
      </c>
      <c r="J140" s="125">
        <f t="shared" si="350"/>
        <v>20000</v>
      </c>
      <c r="K140" s="123"/>
      <c r="L140" s="124"/>
      <c r="M140" s="125">
        <f t="shared" si="351"/>
        <v>0</v>
      </c>
      <c r="N140" s="123"/>
      <c r="O140" s="124"/>
      <c r="P140" s="125">
        <f t="shared" si="352"/>
        <v>0</v>
      </c>
      <c r="Q140" s="123"/>
      <c r="R140" s="124"/>
      <c r="S140" s="125">
        <f t="shared" si="353"/>
        <v>0</v>
      </c>
      <c r="T140" s="123"/>
      <c r="U140" s="124"/>
      <c r="V140" s="125">
        <f t="shared" si="354"/>
        <v>0</v>
      </c>
      <c r="W140" s="126">
        <f t="shared" si="355"/>
        <v>20000</v>
      </c>
      <c r="X140" s="127">
        <f t="shared" si="356"/>
        <v>20000</v>
      </c>
      <c r="Y140" s="127">
        <f t="shared" si="357"/>
        <v>0</v>
      </c>
      <c r="Z140" s="128">
        <f t="shared" ref="Z140:Z143" si="358">Y140/W140</f>
        <v>0</v>
      </c>
      <c r="AA140" s="129"/>
      <c r="AB140" s="131"/>
      <c r="AC140" s="131"/>
      <c r="AD140" s="131"/>
      <c r="AE140" s="131"/>
      <c r="AF140" s="131"/>
      <c r="AG140" s="131"/>
    </row>
    <row r="141" spans="1:33" ht="81.75" customHeight="1" x14ac:dyDescent="0.25">
      <c r="A141" s="132" t="s">
        <v>76</v>
      </c>
      <c r="B141" s="259">
        <v>43960</v>
      </c>
      <c r="C141" s="163" t="s">
        <v>371</v>
      </c>
      <c r="D141" s="262" t="s">
        <v>142</v>
      </c>
      <c r="E141" s="263">
        <v>1</v>
      </c>
      <c r="F141" s="136">
        <v>20000</v>
      </c>
      <c r="G141" s="137">
        <f t="shared" si="349"/>
        <v>20000</v>
      </c>
      <c r="H141" s="263">
        <v>1</v>
      </c>
      <c r="I141" s="136">
        <v>27500</v>
      </c>
      <c r="J141" s="137">
        <f t="shared" si="350"/>
        <v>27500</v>
      </c>
      <c r="K141" s="135"/>
      <c r="L141" s="136"/>
      <c r="M141" s="137">
        <f t="shared" si="351"/>
        <v>0</v>
      </c>
      <c r="N141" s="135"/>
      <c r="O141" s="136"/>
      <c r="P141" s="137">
        <f t="shared" si="352"/>
        <v>0</v>
      </c>
      <c r="Q141" s="135"/>
      <c r="R141" s="136"/>
      <c r="S141" s="137">
        <f t="shared" si="353"/>
        <v>0</v>
      </c>
      <c r="T141" s="135"/>
      <c r="U141" s="136"/>
      <c r="V141" s="137">
        <f t="shared" si="354"/>
        <v>0</v>
      </c>
      <c r="W141" s="138">
        <f t="shared" si="355"/>
        <v>20000</v>
      </c>
      <c r="X141" s="127">
        <f t="shared" si="356"/>
        <v>27500</v>
      </c>
      <c r="Y141" s="127">
        <f t="shared" si="357"/>
        <v>-7500</v>
      </c>
      <c r="Z141" s="128">
        <f t="shared" si="358"/>
        <v>-0.375</v>
      </c>
      <c r="AA141" s="139" t="s">
        <v>381</v>
      </c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32" t="s">
        <v>76</v>
      </c>
      <c r="B142" s="259">
        <v>43991</v>
      </c>
      <c r="C142" s="236" t="s">
        <v>262</v>
      </c>
      <c r="D142" s="148"/>
      <c r="E142" s="135"/>
      <c r="F142" s="136">
        <v>0.22</v>
      </c>
      <c r="G142" s="137">
        <f t="shared" si="349"/>
        <v>0</v>
      </c>
      <c r="H142" s="135"/>
      <c r="I142" s="136">
        <v>0.22</v>
      </c>
      <c r="J142" s="137">
        <f t="shared" si="350"/>
        <v>0</v>
      </c>
      <c r="K142" s="135"/>
      <c r="L142" s="136">
        <v>0.22</v>
      </c>
      <c r="M142" s="137">
        <f t="shared" si="351"/>
        <v>0</v>
      </c>
      <c r="N142" s="135"/>
      <c r="O142" s="136">
        <v>0.22</v>
      </c>
      <c r="P142" s="137">
        <f t="shared" si="352"/>
        <v>0</v>
      </c>
      <c r="Q142" s="135"/>
      <c r="R142" s="136">
        <v>0.22</v>
      </c>
      <c r="S142" s="137">
        <f t="shared" si="353"/>
        <v>0</v>
      </c>
      <c r="T142" s="135"/>
      <c r="U142" s="136">
        <v>0.22</v>
      </c>
      <c r="V142" s="137">
        <f t="shared" si="354"/>
        <v>0</v>
      </c>
      <c r="W142" s="138">
        <f t="shared" si="355"/>
        <v>0</v>
      </c>
      <c r="X142" s="165">
        <f t="shared" si="356"/>
        <v>0</v>
      </c>
      <c r="Y142" s="165">
        <f t="shared" si="357"/>
        <v>0</v>
      </c>
      <c r="Z142" s="224">
        <v>0</v>
      </c>
      <c r="AA142" s="139"/>
      <c r="AB142" s="7"/>
      <c r="AC142" s="7"/>
      <c r="AD142" s="7"/>
      <c r="AE142" s="7"/>
      <c r="AF142" s="7"/>
      <c r="AG142" s="7"/>
    </row>
    <row r="143" spans="1:33" ht="30" customHeight="1" x14ac:dyDescent="0.25">
      <c r="A143" s="166" t="s">
        <v>263</v>
      </c>
      <c r="B143" s="167"/>
      <c r="C143" s="168"/>
      <c r="D143" s="169"/>
      <c r="E143" s="190">
        <f>SUM(E137:E141)</f>
        <v>2</v>
      </c>
      <c r="F143" s="174"/>
      <c r="G143" s="172">
        <f>SUM(G137:G142)</f>
        <v>40000</v>
      </c>
      <c r="H143" s="190">
        <f>SUM(H137:H141)</f>
        <v>2</v>
      </c>
      <c r="I143" s="174"/>
      <c r="J143" s="172">
        <f>SUM(J137:J142)</f>
        <v>47500</v>
      </c>
      <c r="K143" s="191">
        <f>SUM(K137:K141)</f>
        <v>0</v>
      </c>
      <c r="L143" s="174"/>
      <c r="M143" s="172">
        <f>SUM(M137:M142)</f>
        <v>0</v>
      </c>
      <c r="N143" s="191">
        <f>SUM(N137:N141)</f>
        <v>0</v>
      </c>
      <c r="O143" s="174"/>
      <c r="P143" s="172">
        <f>SUM(P137:P142)</f>
        <v>0</v>
      </c>
      <c r="Q143" s="191">
        <f>SUM(Q137:Q141)</f>
        <v>0</v>
      </c>
      <c r="R143" s="174"/>
      <c r="S143" s="172">
        <f>SUM(S137:S142)</f>
        <v>0</v>
      </c>
      <c r="T143" s="191">
        <f>SUM(T137:T141)</f>
        <v>0</v>
      </c>
      <c r="U143" s="174"/>
      <c r="V143" s="175">
        <f t="shared" ref="V143:X143" si="359">SUM(V137:V142)</f>
        <v>0</v>
      </c>
      <c r="W143" s="225">
        <f t="shared" si="359"/>
        <v>40000</v>
      </c>
      <c r="X143" s="226">
        <f t="shared" si="359"/>
        <v>47500</v>
      </c>
      <c r="Y143" s="226">
        <f t="shared" si="357"/>
        <v>-7500</v>
      </c>
      <c r="Z143" s="226">
        <f t="shared" si="358"/>
        <v>-0.1875</v>
      </c>
      <c r="AA143" s="227"/>
      <c r="AB143" s="7"/>
      <c r="AC143" s="7"/>
      <c r="AD143" s="7"/>
      <c r="AE143" s="7"/>
      <c r="AF143" s="7"/>
      <c r="AG143" s="7"/>
    </row>
    <row r="144" spans="1:33" ht="30" customHeight="1" x14ac:dyDescent="0.25">
      <c r="A144" s="179" t="s">
        <v>71</v>
      </c>
      <c r="B144" s="209">
        <v>10</v>
      </c>
      <c r="C144" s="264" t="s">
        <v>264</v>
      </c>
      <c r="D144" s="18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28"/>
      <c r="X144" s="228"/>
      <c r="Y144" s="183"/>
      <c r="Z144" s="228"/>
      <c r="AA144" s="229"/>
      <c r="AB144" s="7"/>
      <c r="AC144" s="7"/>
      <c r="AD144" s="7"/>
      <c r="AE144" s="7"/>
      <c r="AF144" s="7"/>
      <c r="AG144" s="7"/>
    </row>
    <row r="145" spans="1:33" ht="30" customHeight="1" x14ac:dyDescent="0.25">
      <c r="A145" s="119" t="s">
        <v>76</v>
      </c>
      <c r="B145" s="259">
        <v>43840</v>
      </c>
      <c r="C145" s="340" t="s">
        <v>372</v>
      </c>
      <c r="D145" s="254" t="s">
        <v>142</v>
      </c>
      <c r="E145" s="266">
        <v>1</v>
      </c>
      <c r="F145" s="341">
        <v>12500</v>
      </c>
      <c r="G145" s="161">
        <f t="shared" ref="G145:G152" si="360">E145*F145</f>
        <v>12500</v>
      </c>
      <c r="H145" s="266">
        <v>1</v>
      </c>
      <c r="I145" s="341">
        <v>12500</v>
      </c>
      <c r="J145" s="161">
        <f t="shared" ref="J145:J152" si="361">H145*I145</f>
        <v>12500</v>
      </c>
      <c r="K145" s="159"/>
      <c r="L145" s="160"/>
      <c r="M145" s="161">
        <f t="shared" ref="M145:M152" si="362">K145*L145</f>
        <v>0</v>
      </c>
      <c r="N145" s="159"/>
      <c r="O145" s="160"/>
      <c r="P145" s="161">
        <f t="shared" ref="P145:P152" si="363">N145*O145</f>
        <v>0</v>
      </c>
      <c r="Q145" s="159"/>
      <c r="R145" s="160"/>
      <c r="S145" s="161">
        <f t="shared" ref="S145:S152" si="364">Q145*R145</f>
        <v>0</v>
      </c>
      <c r="T145" s="159"/>
      <c r="U145" s="160"/>
      <c r="V145" s="267">
        <f t="shared" ref="V145:V152" si="365">T145*U145</f>
        <v>0</v>
      </c>
      <c r="W145" s="268">
        <f t="shared" ref="W145:W152" si="366">G145+M145+S145</f>
        <v>12500</v>
      </c>
      <c r="X145" s="232">
        <f t="shared" ref="X145:X152" si="367">J145+P145+V145</f>
        <v>12500</v>
      </c>
      <c r="Y145" s="232">
        <f t="shared" ref="Y145:Y153" si="368">W145-X145</f>
        <v>0</v>
      </c>
      <c r="Z145" s="233">
        <f t="shared" ref="Z145:Z153" si="369">Y145/W145</f>
        <v>0</v>
      </c>
      <c r="AA145" s="269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19" t="s">
        <v>76</v>
      </c>
      <c r="B146" s="259">
        <v>43871</v>
      </c>
      <c r="C146" s="340" t="s">
        <v>373</v>
      </c>
      <c r="D146" s="260" t="s">
        <v>142</v>
      </c>
      <c r="E146" s="261">
        <v>1</v>
      </c>
      <c r="F146" s="124">
        <v>23000</v>
      </c>
      <c r="G146" s="125">
        <f t="shared" si="360"/>
        <v>23000</v>
      </c>
      <c r="H146" s="261">
        <v>1</v>
      </c>
      <c r="I146" s="124">
        <v>23000</v>
      </c>
      <c r="J146" s="125">
        <f t="shared" si="361"/>
        <v>23000</v>
      </c>
      <c r="K146" s="123"/>
      <c r="L146" s="124"/>
      <c r="M146" s="125">
        <f t="shared" si="362"/>
        <v>0</v>
      </c>
      <c r="N146" s="123"/>
      <c r="O146" s="124"/>
      <c r="P146" s="125">
        <f t="shared" si="363"/>
        <v>0</v>
      </c>
      <c r="Q146" s="123"/>
      <c r="R146" s="124"/>
      <c r="S146" s="125">
        <f t="shared" si="364"/>
        <v>0</v>
      </c>
      <c r="T146" s="123"/>
      <c r="U146" s="124"/>
      <c r="V146" s="230">
        <f t="shared" si="365"/>
        <v>0</v>
      </c>
      <c r="W146" s="235">
        <f t="shared" si="366"/>
        <v>23000</v>
      </c>
      <c r="X146" s="127">
        <f t="shared" si="367"/>
        <v>23000</v>
      </c>
      <c r="Y146" s="127">
        <f t="shared" si="368"/>
        <v>0</v>
      </c>
      <c r="Z146" s="128">
        <f t="shared" si="369"/>
        <v>0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19" t="s">
        <v>76</v>
      </c>
      <c r="B147" s="259">
        <v>43900</v>
      </c>
      <c r="C147" s="340" t="s">
        <v>374</v>
      </c>
      <c r="D147" s="260" t="s">
        <v>142</v>
      </c>
      <c r="E147" s="261">
        <v>1</v>
      </c>
      <c r="F147" s="124">
        <v>21000</v>
      </c>
      <c r="G147" s="125">
        <f t="shared" si="360"/>
        <v>21000</v>
      </c>
      <c r="H147" s="261">
        <v>1</v>
      </c>
      <c r="I147" s="124">
        <v>21000</v>
      </c>
      <c r="J147" s="125">
        <f t="shared" si="361"/>
        <v>21000</v>
      </c>
      <c r="K147" s="123"/>
      <c r="L147" s="124"/>
      <c r="M147" s="125">
        <f t="shared" si="362"/>
        <v>0</v>
      </c>
      <c r="N147" s="123"/>
      <c r="O147" s="124"/>
      <c r="P147" s="125">
        <f t="shared" si="363"/>
        <v>0</v>
      </c>
      <c r="Q147" s="123"/>
      <c r="R147" s="124"/>
      <c r="S147" s="125">
        <f t="shared" si="364"/>
        <v>0</v>
      </c>
      <c r="T147" s="123"/>
      <c r="U147" s="124"/>
      <c r="V147" s="230">
        <f t="shared" si="365"/>
        <v>0</v>
      </c>
      <c r="W147" s="235">
        <f t="shared" si="366"/>
        <v>21000</v>
      </c>
      <c r="X147" s="127">
        <f t="shared" si="367"/>
        <v>21000</v>
      </c>
      <c r="Y147" s="127">
        <f t="shared" si="368"/>
        <v>0</v>
      </c>
      <c r="Z147" s="128">
        <f t="shared" si="369"/>
        <v>0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 x14ac:dyDescent="0.25">
      <c r="A148" s="132" t="s">
        <v>76</v>
      </c>
      <c r="B148" s="270">
        <v>43931</v>
      </c>
      <c r="C148" s="340" t="s">
        <v>375</v>
      </c>
      <c r="D148" s="260" t="s">
        <v>142</v>
      </c>
      <c r="E148" s="261">
        <v>1</v>
      </c>
      <c r="F148" s="124">
        <v>9000</v>
      </c>
      <c r="G148" s="125">
        <f t="shared" si="360"/>
        <v>9000</v>
      </c>
      <c r="H148" s="261">
        <v>1</v>
      </c>
      <c r="I148" s="124">
        <v>9000</v>
      </c>
      <c r="J148" s="125">
        <f t="shared" si="361"/>
        <v>9000</v>
      </c>
      <c r="K148" s="135"/>
      <c r="L148" s="136"/>
      <c r="M148" s="137">
        <f t="shared" si="362"/>
        <v>0</v>
      </c>
      <c r="N148" s="135"/>
      <c r="O148" s="136"/>
      <c r="P148" s="137">
        <f t="shared" si="363"/>
        <v>0</v>
      </c>
      <c r="Q148" s="135"/>
      <c r="R148" s="136"/>
      <c r="S148" s="137">
        <f t="shared" si="364"/>
        <v>0</v>
      </c>
      <c r="T148" s="135"/>
      <c r="U148" s="136"/>
      <c r="V148" s="237">
        <f t="shared" si="365"/>
        <v>0</v>
      </c>
      <c r="W148" s="271">
        <f t="shared" si="366"/>
        <v>9000</v>
      </c>
      <c r="X148" s="127">
        <f t="shared" si="367"/>
        <v>9000</v>
      </c>
      <c r="Y148" s="127">
        <f t="shared" si="368"/>
        <v>0</v>
      </c>
      <c r="Z148" s="128">
        <f t="shared" si="369"/>
        <v>0</v>
      </c>
      <c r="AA148" s="221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132" t="s">
        <v>76</v>
      </c>
      <c r="B149" s="259">
        <v>43961</v>
      </c>
      <c r="C149" s="340" t="s">
        <v>376</v>
      </c>
      <c r="D149" s="260" t="s">
        <v>142</v>
      </c>
      <c r="E149" s="261">
        <v>1</v>
      </c>
      <c r="F149" s="124">
        <v>720</v>
      </c>
      <c r="G149" s="125">
        <f t="shared" si="360"/>
        <v>720</v>
      </c>
      <c r="H149" s="261">
        <v>1</v>
      </c>
      <c r="I149" s="124">
        <v>720</v>
      </c>
      <c r="J149" s="125">
        <f t="shared" si="361"/>
        <v>720</v>
      </c>
      <c r="K149" s="135"/>
      <c r="L149" s="136"/>
      <c r="M149" s="137"/>
      <c r="N149" s="135"/>
      <c r="O149" s="136"/>
      <c r="P149" s="137"/>
      <c r="Q149" s="135"/>
      <c r="R149" s="136"/>
      <c r="S149" s="137"/>
      <c r="T149" s="135"/>
      <c r="U149" s="136"/>
      <c r="V149" s="237"/>
      <c r="W149" s="271">
        <f t="shared" si="366"/>
        <v>720</v>
      </c>
      <c r="X149" s="127">
        <f t="shared" ref="X149:X151" si="370">J149+P149+V149</f>
        <v>720</v>
      </c>
      <c r="Y149" s="127">
        <f t="shared" ref="Y149:Y151" si="371">W149-X149</f>
        <v>0</v>
      </c>
      <c r="Z149" s="128">
        <f t="shared" ref="Z149:Z151" si="372">Y149/W149</f>
        <v>0</v>
      </c>
      <c r="AA149" s="221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76</v>
      </c>
      <c r="B150" s="259">
        <v>43992</v>
      </c>
      <c r="C150" s="340" t="s">
        <v>377</v>
      </c>
      <c r="D150" s="260" t="s">
        <v>142</v>
      </c>
      <c r="E150" s="261">
        <v>1</v>
      </c>
      <c r="F150" s="124">
        <v>2500</v>
      </c>
      <c r="G150" s="125">
        <f t="shared" si="360"/>
        <v>2500</v>
      </c>
      <c r="H150" s="261">
        <v>1</v>
      </c>
      <c r="I150" s="124">
        <v>2500</v>
      </c>
      <c r="J150" s="125">
        <f t="shared" si="361"/>
        <v>2500</v>
      </c>
      <c r="K150" s="135"/>
      <c r="L150" s="136"/>
      <c r="M150" s="137"/>
      <c r="N150" s="135"/>
      <c r="O150" s="136"/>
      <c r="P150" s="137"/>
      <c r="Q150" s="135"/>
      <c r="R150" s="136"/>
      <c r="S150" s="137"/>
      <c r="T150" s="135"/>
      <c r="U150" s="136"/>
      <c r="V150" s="237"/>
      <c r="W150" s="271">
        <f t="shared" si="366"/>
        <v>2500</v>
      </c>
      <c r="X150" s="127">
        <f t="shared" si="370"/>
        <v>2500</v>
      </c>
      <c r="Y150" s="127">
        <f t="shared" si="371"/>
        <v>0</v>
      </c>
      <c r="Z150" s="128">
        <f t="shared" si="372"/>
        <v>0</v>
      </c>
      <c r="AA150" s="221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76</v>
      </c>
      <c r="B151" s="259">
        <v>44022</v>
      </c>
      <c r="C151" s="163" t="s">
        <v>378</v>
      </c>
      <c r="D151" s="262" t="s">
        <v>142</v>
      </c>
      <c r="E151" s="263">
        <v>1</v>
      </c>
      <c r="F151" s="136">
        <v>35000</v>
      </c>
      <c r="G151" s="125">
        <f t="shared" si="360"/>
        <v>35000</v>
      </c>
      <c r="H151" s="263">
        <v>1</v>
      </c>
      <c r="I151" s="136">
        <v>35000</v>
      </c>
      <c r="J151" s="125">
        <f t="shared" si="361"/>
        <v>35000</v>
      </c>
      <c r="K151" s="135"/>
      <c r="L151" s="136"/>
      <c r="M151" s="137"/>
      <c r="N151" s="135"/>
      <c r="O151" s="136"/>
      <c r="P151" s="137"/>
      <c r="Q151" s="135"/>
      <c r="R151" s="136"/>
      <c r="S151" s="137"/>
      <c r="T151" s="135"/>
      <c r="U151" s="136"/>
      <c r="V151" s="237"/>
      <c r="W151" s="271">
        <f t="shared" si="366"/>
        <v>35000</v>
      </c>
      <c r="X151" s="127">
        <f t="shared" si="370"/>
        <v>35000</v>
      </c>
      <c r="Y151" s="127">
        <f t="shared" si="371"/>
        <v>0</v>
      </c>
      <c r="Z151" s="128">
        <f t="shared" si="372"/>
        <v>0</v>
      </c>
      <c r="AA151" s="221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32" t="s">
        <v>76</v>
      </c>
      <c r="B152" s="270">
        <v>44053</v>
      </c>
      <c r="C152" s="163" t="s">
        <v>265</v>
      </c>
      <c r="D152" s="262" t="s">
        <v>79</v>
      </c>
      <c r="E152" s="263">
        <v>3</v>
      </c>
      <c r="F152" s="136">
        <v>1500</v>
      </c>
      <c r="G152" s="137">
        <f t="shared" si="360"/>
        <v>4500</v>
      </c>
      <c r="H152" s="263">
        <v>3</v>
      </c>
      <c r="I152" s="136">
        <v>1500</v>
      </c>
      <c r="J152" s="137">
        <f t="shared" si="361"/>
        <v>4500</v>
      </c>
      <c r="K152" s="135"/>
      <c r="L152" s="136">
        <v>0.22</v>
      </c>
      <c r="M152" s="137">
        <f t="shared" si="362"/>
        <v>0</v>
      </c>
      <c r="N152" s="135"/>
      <c r="O152" s="136">
        <v>0.22</v>
      </c>
      <c r="P152" s="137">
        <f t="shared" si="363"/>
        <v>0</v>
      </c>
      <c r="Q152" s="135"/>
      <c r="R152" s="136">
        <v>0.22</v>
      </c>
      <c r="S152" s="137">
        <f t="shared" si="364"/>
        <v>0</v>
      </c>
      <c r="T152" s="135"/>
      <c r="U152" s="136">
        <v>0.22</v>
      </c>
      <c r="V152" s="237">
        <f t="shared" si="365"/>
        <v>0</v>
      </c>
      <c r="W152" s="238">
        <f t="shared" si="366"/>
        <v>4500</v>
      </c>
      <c r="X152" s="239">
        <f t="shared" si="367"/>
        <v>4500</v>
      </c>
      <c r="Y152" s="239">
        <f t="shared" si="368"/>
        <v>0</v>
      </c>
      <c r="Z152" s="240">
        <f t="shared" si="369"/>
        <v>0</v>
      </c>
      <c r="AA152" s="273"/>
      <c r="AB152" s="7"/>
      <c r="AC152" s="7"/>
      <c r="AD152" s="7"/>
      <c r="AE152" s="7"/>
      <c r="AF152" s="7"/>
      <c r="AG152" s="7"/>
    </row>
    <row r="153" spans="1:33" ht="30" customHeight="1" x14ac:dyDescent="0.25">
      <c r="A153" s="166" t="s">
        <v>266</v>
      </c>
      <c r="B153" s="167"/>
      <c r="C153" s="168"/>
      <c r="D153" s="169"/>
      <c r="E153" s="190">
        <f>SUM(E145:E148)</f>
        <v>4</v>
      </c>
      <c r="F153" s="174"/>
      <c r="G153" s="172">
        <f>SUM(G145:G152)</f>
        <v>108220</v>
      </c>
      <c r="H153" s="190">
        <f>SUM(H145:H148)</f>
        <v>4</v>
      </c>
      <c r="I153" s="174"/>
      <c r="J153" s="172">
        <f>SUM(J145:J152)</f>
        <v>108220</v>
      </c>
      <c r="K153" s="191">
        <f>SUM(K145:K148)</f>
        <v>0</v>
      </c>
      <c r="L153" s="174"/>
      <c r="M153" s="172">
        <f>SUM(M145:M152)</f>
        <v>0</v>
      </c>
      <c r="N153" s="191">
        <f>SUM(N145:N148)</f>
        <v>0</v>
      </c>
      <c r="O153" s="174"/>
      <c r="P153" s="172">
        <f>SUM(P145:P152)</f>
        <v>0</v>
      </c>
      <c r="Q153" s="191">
        <f>SUM(Q145:Q148)</f>
        <v>0</v>
      </c>
      <c r="R153" s="174"/>
      <c r="S153" s="172">
        <f>SUM(S145:S152)</f>
        <v>0</v>
      </c>
      <c r="T153" s="191">
        <f>SUM(T145:T148)</f>
        <v>0</v>
      </c>
      <c r="U153" s="174"/>
      <c r="V153" s="175">
        <f t="shared" ref="V153:X153" si="373">SUM(V145:V152)</f>
        <v>0</v>
      </c>
      <c r="W153" s="225">
        <f t="shared" si="373"/>
        <v>108220</v>
      </c>
      <c r="X153" s="226">
        <f t="shared" si="373"/>
        <v>108220</v>
      </c>
      <c r="Y153" s="226">
        <f t="shared" si="368"/>
        <v>0</v>
      </c>
      <c r="Z153" s="226">
        <f t="shared" si="369"/>
        <v>0</v>
      </c>
      <c r="AA153" s="227"/>
      <c r="AB153" s="7"/>
      <c r="AC153" s="7"/>
      <c r="AD153" s="7"/>
      <c r="AE153" s="7"/>
      <c r="AF153" s="7"/>
      <c r="AG153" s="7"/>
    </row>
    <row r="154" spans="1:33" ht="30" customHeight="1" x14ac:dyDescent="0.25">
      <c r="A154" s="179" t="s">
        <v>71</v>
      </c>
      <c r="B154" s="209">
        <v>11</v>
      </c>
      <c r="C154" s="181" t="s">
        <v>267</v>
      </c>
      <c r="D154" s="182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28"/>
      <c r="X154" s="228"/>
      <c r="Y154" s="183"/>
      <c r="Z154" s="228"/>
      <c r="AA154" s="229"/>
      <c r="AB154" s="7"/>
      <c r="AC154" s="7"/>
      <c r="AD154" s="7"/>
      <c r="AE154" s="7"/>
      <c r="AF154" s="7"/>
      <c r="AG154" s="7"/>
    </row>
    <row r="155" spans="1:33" ht="30" customHeight="1" x14ac:dyDescent="0.25">
      <c r="A155" s="274" t="s">
        <v>76</v>
      </c>
      <c r="B155" s="259">
        <v>43841</v>
      </c>
      <c r="C155" s="265" t="s">
        <v>268</v>
      </c>
      <c r="D155" s="158" t="s">
        <v>111</v>
      </c>
      <c r="E155" s="159"/>
      <c r="F155" s="160"/>
      <c r="G155" s="161">
        <f t="shared" ref="G155:G156" si="374">E155*F155</f>
        <v>0</v>
      </c>
      <c r="H155" s="159"/>
      <c r="I155" s="160"/>
      <c r="J155" s="161">
        <f t="shared" ref="J155:J156" si="375">H155*I155</f>
        <v>0</v>
      </c>
      <c r="K155" s="159"/>
      <c r="L155" s="160"/>
      <c r="M155" s="161">
        <f t="shared" ref="M155:M156" si="376">K155*L155</f>
        <v>0</v>
      </c>
      <c r="N155" s="159"/>
      <c r="O155" s="160"/>
      <c r="P155" s="161">
        <f t="shared" ref="P155:P156" si="377">N155*O155</f>
        <v>0</v>
      </c>
      <c r="Q155" s="159"/>
      <c r="R155" s="160"/>
      <c r="S155" s="161">
        <f t="shared" ref="S155:S156" si="378">Q155*R155</f>
        <v>0</v>
      </c>
      <c r="T155" s="159"/>
      <c r="U155" s="160"/>
      <c r="V155" s="267">
        <f t="shared" ref="V155:V156" si="379">T155*U155</f>
        <v>0</v>
      </c>
      <c r="W155" s="268">
        <f t="shared" ref="W155:W156" si="380">G155+M155+S155</f>
        <v>0</v>
      </c>
      <c r="X155" s="232">
        <f t="shared" ref="X155:X156" si="381">J155+P155+V155</f>
        <v>0</v>
      </c>
      <c r="Y155" s="232">
        <f t="shared" ref="Y155:Y157" si="382">W155-X155</f>
        <v>0</v>
      </c>
      <c r="Z155" s="233">
        <v>0</v>
      </c>
      <c r="AA155" s="26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275" t="s">
        <v>76</v>
      </c>
      <c r="B156" s="259">
        <v>43872</v>
      </c>
      <c r="C156" s="163" t="s">
        <v>268</v>
      </c>
      <c r="D156" s="134" t="s">
        <v>111</v>
      </c>
      <c r="E156" s="135"/>
      <c r="F156" s="136"/>
      <c r="G156" s="125">
        <f t="shared" si="374"/>
        <v>0</v>
      </c>
      <c r="H156" s="135"/>
      <c r="I156" s="136"/>
      <c r="J156" s="125">
        <f t="shared" si="375"/>
        <v>0</v>
      </c>
      <c r="K156" s="135"/>
      <c r="L156" s="136"/>
      <c r="M156" s="137">
        <f t="shared" si="376"/>
        <v>0</v>
      </c>
      <c r="N156" s="135"/>
      <c r="O156" s="136"/>
      <c r="P156" s="137">
        <f t="shared" si="377"/>
        <v>0</v>
      </c>
      <c r="Q156" s="135"/>
      <c r="R156" s="136"/>
      <c r="S156" s="137">
        <f t="shared" si="378"/>
        <v>0</v>
      </c>
      <c r="T156" s="135"/>
      <c r="U156" s="136"/>
      <c r="V156" s="237">
        <f t="shared" si="379"/>
        <v>0</v>
      </c>
      <c r="W156" s="276">
        <f t="shared" si="380"/>
        <v>0</v>
      </c>
      <c r="X156" s="239">
        <f t="shared" si="381"/>
        <v>0</v>
      </c>
      <c r="Y156" s="239">
        <f t="shared" si="382"/>
        <v>0</v>
      </c>
      <c r="Z156" s="240">
        <v>0</v>
      </c>
      <c r="AA156" s="273"/>
      <c r="AB156" s="130"/>
      <c r="AC156" s="131"/>
      <c r="AD156" s="131"/>
      <c r="AE156" s="131"/>
      <c r="AF156" s="131"/>
      <c r="AG156" s="131"/>
    </row>
    <row r="157" spans="1:33" ht="30" customHeight="1" x14ac:dyDescent="0.25">
      <c r="A157" s="401" t="s">
        <v>269</v>
      </c>
      <c r="B157" s="402"/>
      <c r="C157" s="402"/>
      <c r="D157" s="403"/>
      <c r="E157" s="190">
        <f>SUM(E155:E156)</f>
        <v>0</v>
      </c>
      <c r="F157" s="174"/>
      <c r="G157" s="172">
        <f t="shared" ref="G157:H157" si="383">SUM(G155:G156)</f>
        <v>0</v>
      </c>
      <c r="H157" s="190">
        <f t="shared" si="383"/>
        <v>0</v>
      </c>
      <c r="I157" s="174"/>
      <c r="J157" s="172">
        <f t="shared" ref="J157:K157" si="384">SUM(J155:J156)</f>
        <v>0</v>
      </c>
      <c r="K157" s="191">
        <f t="shared" si="384"/>
        <v>0</v>
      </c>
      <c r="L157" s="174"/>
      <c r="M157" s="172">
        <f t="shared" ref="M157:N157" si="385">SUM(M155:M156)</f>
        <v>0</v>
      </c>
      <c r="N157" s="191">
        <f t="shared" si="385"/>
        <v>0</v>
      </c>
      <c r="O157" s="174"/>
      <c r="P157" s="172">
        <f t="shared" ref="P157:Q157" si="386">SUM(P155:P156)</f>
        <v>0</v>
      </c>
      <c r="Q157" s="191">
        <f t="shared" si="386"/>
        <v>0</v>
      </c>
      <c r="R157" s="174"/>
      <c r="S157" s="172">
        <f t="shared" ref="S157:T157" si="387">SUM(S155:S156)</f>
        <v>0</v>
      </c>
      <c r="T157" s="191">
        <f t="shared" si="387"/>
        <v>0</v>
      </c>
      <c r="U157" s="174"/>
      <c r="V157" s="175">
        <f t="shared" ref="V157:X157" si="388">SUM(V155:V156)</f>
        <v>0</v>
      </c>
      <c r="W157" s="225">
        <f t="shared" si="388"/>
        <v>0</v>
      </c>
      <c r="X157" s="226">
        <f t="shared" si="388"/>
        <v>0</v>
      </c>
      <c r="Y157" s="226">
        <f t="shared" si="382"/>
        <v>0</v>
      </c>
      <c r="Z157" s="226">
        <v>0</v>
      </c>
      <c r="AA157" s="227"/>
      <c r="AB157" s="7"/>
      <c r="AC157" s="7"/>
      <c r="AD157" s="7"/>
      <c r="AE157" s="7"/>
      <c r="AF157" s="7"/>
      <c r="AG157" s="7"/>
    </row>
    <row r="158" spans="1:33" ht="30" customHeight="1" x14ac:dyDescent="0.25">
      <c r="A158" s="208" t="s">
        <v>71</v>
      </c>
      <c r="B158" s="209">
        <v>12</v>
      </c>
      <c r="C158" s="210" t="s">
        <v>270</v>
      </c>
      <c r="D158" s="277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8"/>
      <c r="X158" s="228"/>
      <c r="Y158" s="183"/>
      <c r="Z158" s="228"/>
      <c r="AA158" s="229"/>
      <c r="AB158" s="7"/>
      <c r="AC158" s="7"/>
      <c r="AD158" s="7"/>
      <c r="AE158" s="7"/>
      <c r="AF158" s="7"/>
      <c r="AG158" s="7"/>
    </row>
    <row r="159" spans="1:33" ht="30" customHeight="1" x14ac:dyDescent="0.25">
      <c r="A159" s="156" t="s">
        <v>76</v>
      </c>
      <c r="B159" s="278">
        <v>43842</v>
      </c>
      <c r="C159" s="279" t="s">
        <v>271</v>
      </c>
      <c r="D159" s="254" t="s">
        <v>272</v>
      </c>
      <c r="E159" s="266"/>
      <c r="F159" s="160"/>
      <c r="G159" s="161">
        <f t="shared" ref="G159:G162" si="389">E159*F159</f>
        <v>0</v>
      </c>
      <c r="H159" s="266"/>
      <c r="I159" s="160"/>
      <c r="J159" s="161">
        <f t="shared" ref="J159:J162" si="390">H159*I159</f>
        <v>0</v>
      </c>
      <c r="K159" s="159"/>
      <c r="L159" s="160"/>
      <c r="M159" s="161">
        <f t="shared" ref="M159:M162" si="391">K159*L159</f>
        <v>0</v>
      </c>
      <c r="N159" s="159"/>
      <c r="O159" s="160"/>
      <c r="P159" s="161">
        <f t="shared" ref="P159:P162" si="392">N159*O159</f>
        <v>0</v>
      </c>
      <c r="Q159" s="159"/>
      <c r="R159" s="160"/>
      <c r="S159" s="161">
        <f t="shared" ref="S159:S162" si="393">Q159*R159</f>
        <v>0</v>
      </c>
      <c r="T159" s="159"/>
      <c r="U159" s="160"/>
      <c r="V159" s="267">
        <f t="shared" ref="V159:V162" si="394">T159*U159</f>
        <v>0</v>
      </c>
      <c r="W159" s="268">
        <f t="shared" ref="W159:W162" si="395">G159+M159+S159</f>
        <v>0</v>
      </c>
      <c r="X159" s="232">
        <f t="shared" ref="X159:X162" si="396">J159+P159+V159</f>
        <v>0</v>
      </c>
      <c r="Y159" s="232">
        <f t="shared" ref="Y159:Y163" si="397">W159-X159</f>
        <v>0</v>
      </c>
      <c r="Z159" s="233">
        <v>0</v>
      </c>
      <c r="AA159" s="280"/>
      <c r="AB159" s="130"/>
      <c r="AC159" s="131"/>
      <c r="AD159" s="131"/>
      <c r="AE159" s="131"/>
      <c r="AF159" s="131"/>
      <c r="AG159" s="131"/>
    </row>
    <row r="160" spans="1:33" ht="30" customHeight="1" x14ac:dyDescent="0.25">
      <c r="A160" s="119" t="s">
        <v>76</v>
      </c>
      <c r="B160" s="259">
        <v>43873</v>
      </c>
      <c r="C160" s="188" t="s">
        <v>273</v>
      </c>
      <c r="D160" s="260" t="s">
        <v>245</v>
      </c>
      <c r="E160" s="261"/>
      <c r="F160" s="124"/>
      <c r="G160" s="125">
        <f t="shared" si="389"/>
        <v>0</v>
      </c>
      <c r="H160" s="261"/>
      <c r="I160" s="124"/>
      <c r="J160" s="125">
        <f t="shared" si="390"/>
        <v>0</v>
      </c>
      <c r="K160" s="123"/>
      <c r="L160" s="124"/>
      <c r="M160" s="125">
        <f t="shared" si="391"/>
        <v>0</v>
      </c>
      <c r="N160" s="123"/>
      <c r="O160" s="124"/>
      <c r="P160" s="125">
        <f t="shared" si="392"/>
        <v>0</v>
      </c>
      <c r="Q160" s="123"/>
      <c r="R160" s="124"/>
      <c r="S160" s="125">
        <f t="shared" si="393"/>
        <v>0</v>
      </c>
      <c r="T160" s="123"/>
      <c r="U160" s="124"/>
      <c r="V160" s="230">
        <f t="shared" si="394"/>
        <v>0</v>
      </c>
      <c r="W160" s="281">
        <f t="shared" si="395"/>
        <v>0</v>
      </c>
      <c r="X160" s="127">
        <f t="shared" si="396"/>
        <v>0</v>
      </c>
      <c r="Y160" s="127">
        <f t="shared" si="397"/>
        <v>0</v>
      </c>
      <c r="Z160" s="128">
        <v>0</v>
      </c>
      <c r="AA160" s="282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32" t="s">
        <v>76</v>
      </c>
      <c r="B161" s="270">
        <v>43902</v>
      </c>
      <c r="C161" s="163" t="s">
        <v>274</v>
      </c>
      <c r="D161" s="262" t="s">
        <v>245</v>
      </c>
      <c r="E161" s="263"/>
      <c r="F161" s="136"/>
      <c r="G161" s="137">
        <f t="shared" si="389"/>
        <v>0</v>
      </c>
      <c r="H161" s="263"/>
      <c r="I161" s="136"/>
      <c r="J161" s="137">
        <f t="shared" si="390"/>
        <v>0</v>
      </c>
      <c r="K161" s="135"/>
      <c r="L161" s="136"/>
      <c r="M161" s="137">
        <f t="shared" si="391"/>
        <v>0</v>
      </c>
      <c r="N161" s="135"/>
      <c r="O161" s="136"/>
      <c r="P161" s="137">
        <f t="shared" si="392"/>
        <v>0</v>
      </c>
      <c r="Q161" s="135"/>
      <c r="R161" s="136"/>
      <c r="S161" s="137">
        <f t="shared" si="393"/>
        <v>0</v>
      </c>
      <c r="T161" s="135"/>
      <c r="U161" s="136"/>
      <c r="V161" s="237">
        <f t="shared" si="394"/>
        <v>0</v>
      </c>
      <c r="W161" s="271">
        <f t="shared" si="395"/>
        <v>0</v>
      </c>
      <c r="X161" s="127">
        <f t="shared" si="396"/>
        <v>0</v>
      </c>
      <c r="Y161" s="127">
        <f t="shared" si="397"/>
        <v>0</v>
      </c>
      <c r="Z161" s="128">
        <v>0</v>
      </c>
      <c r="AA161" s="283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270">
        <v>43933</v>
      </c>
      <c r="C162" s="236" t="s">
        <v>275</v>
      </c>
      <c r="D162" s="272"/>
      <c r="E162" s="263"/>
      <c r="F162" s="136">
        <v>0.22</v>
      </c>
      <c r="G162" s="137">
        <f t="shared" si="389"/>
        <v>0</v>
      </c>
      <c r="H162" s="263"/>
      <c r="I162" s="136">
        <v>0.22</v>
      </c>
      <c r="J162" s="137">
        <f t="shared" si="390"/>
        <v>0</v>
      </c>
      <c r="K162" s="135"/>
      <c r="L162" s="136">
        <v>0.22</v>
      </c>
      <c r="M162" s="137">
        <f t="shared" si="391"/>
        <v>0</v>
      </c>
      <c r="N162" s="135"/>
      <c r="O162" s="136">
        <v>0.22</v>
      </c>
      <c r="P162" s="137">
        <f t="shared" si="392"/>
        <v>0</v>
      </c>
      <c r="Q162" s="135"/>
      <c r="R162" s="136">
        <v>0.22</v>
      </c>
      <c r="S162" s="137">
        <f t="shared" si="393"/>
        <v>0</v>
      </c>
      <c r="T162" s="135"/>
      <c r="U162" s="136">
        <v>0.22</v>
      </c>
      <c r="V162" s="237">
        <f t="shared" si="394"/>
        <v>0</v>
      </c>
      <c r="W162" s="238">
        <f t="shared" si="395"/>
        <v>0</v>
      </c>
      <c r="X162" s="239">
        <f t="shared" si="396"/>
        <v>0</v>
      </c>
      <c r="Y162" s="239">
        <f t="shared" si="397"/>
        <v>0</v>
      </c>
      <c r="Z162" s="240">
        <v>0</v>
      </c>
      <c r="AA162" s="152"/>
      <c r="AB162" s="7"/>
      <c r="AC162" s="7"/>
      <c r="AD162" s="7"/>
      <c r="AE162" s="7"/>
      <c r="AF162" s="7"/>
      <c r="AG162" s="7"/>
    </row>
    <row r="163" spans="1:33" ht="30" customHeight="1" x14ac:dyDescent="0.25">
      <c r="A163" s="166" t="s">
        <v>276</v>
      </c>
      <c r="B163" s="167"/>
      <c r="C163" s="168"/>
      <c r="D163" s="284"/>
      <c r="E163" s="190">
        <f>SUM(E159:E161)</f>
        <v>0</v>
      </c>
      <c r="F163" s="174"/>
      <c r="G163" s="172">
        <f>SUM(G159:G162)</f>
        <v>0</v>
      </c>
      <c r="H163" s="190">
        <f>SUM(H159:H161)</f>
        <v>0</v>
      </c>
      <c r="I163" s="174"/>
      <c r="J163" s="172">
        <f>SUM(J159:J162)</f>
        <v>0</v>
      </c>
      <c r="K163" s="191">
        <f>SUM(K159:K161)</f>
        <v>0</v>
      </c>
      <c r="L163" s="174"/>
      <c r="M163" s="172">
        <f>SUM(M159:M162)</f>
        <v>0</v>
      </c>
      <c r="N163" s="191">
        <f>SUM(N159:N161)</f>
        <v>0</v>
      </c>
      <c r="O163" s="174"/>
      <c r="P163" s="172">
        <f>SUM(P159:P162)</f>
        <v>0</v>
      </c>
      <c r="Q163" s="191">
        <f>SUM(Q159:Q161)</f>
        <v>0</v>
      </c>
      <c r="R163" s="174"/>
      <c r="S163" s="172">
        <f>SUM(S159:S162)</f>
        <v>0</v>
      </c>
      <c r="T163" s="191">
        <f>SUM(T159:T161)</f>
        <v>0</v>
      </c>
      <c r="U163" s="174"/>
      <c r="V163" s="175">
        <f t="shared" ref="V163:X163" si="398">SUM(V159:V162)</f>
        <v>0</v>
      </c>
      <c r="W163" s="225">
        <f t="shared" si="398"/>
        <v>0</v>
      </c>
      <c r="X163" s="226">
        <f t="shared" si="398"/>
        <v>0</v>
      </c>
      <c r="Y163" s="226">
        <f t="shared" si="397"/>
        <v>0</v>
      </c>
      <c r="Z163" s="226">
        <v>0</v>
      </c>
      <c r="AA163" s="227"/>
      <c r="AB163" s="7"/>
      <c r="AC163" s="7"/>
      <c r="AD163" s="7"/>
      <c r="AE163" s="7"/>
      <c r="AF163" s="7"/>
      <c r="AG163" s="7"/>
    </row>
    <row r="164" spans="1:33" ht="30" customHeight="1" x14ac:dyDescent="0.25">
      <c r="A164" s="208" t="s">
        <v>71</v>
      </c>
      <c r="B164" s="285">
        <v>13</v>
      </c>
      <c r="C164" s="210" t="s">
        <v>277</v>
      </c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228"/>
      <c r="X164" s="228"/>
      <c r="Y164" s="183"/>
      <c r="Z164" s="228"/>
      <c r="AA164" s="229"/>
      <c r="AB164" s="6"/>
      <c r="AC164" s="7"/>
      <c r="AD164" s="7"/>
      <c r="AE164" s="7"/>
      <c r="AF164" s="7"/>
      <c r="AG164" s="7"/>
    </row>
    <row r="165" spans="1:33" ht="30" customHeight="1" x14ac:dyDescent="0.25">
      <c r="A165" s="108" t="s">
        <v>73</v>
      </c>
      <c r="B165" s="155" t="s">
        <v>278</v>
      </c>
      <c r="C165" s="286" t="s">
        <v>279</v>
      </c>
      <c r="D165" s="141"/>
      <c r="E165" s="142">
        <f>SUM(E166:E168)</f>
        <v>6</v>
      </c>
      <c r="F165" s="143"/>
      <c r="G165" s="144">
        <f>SUM(G166:G169)</f>
        <v>78000</v>
      </c>
      <c r="H165" s="142">
        <f>SUM(H166:H168)</f>
        <v>6</v>
      </c>
      <c r="I165" s="143"/>
      <c r="J165" s="144">
        <f>SUM(J166:J169)</f>
        <v>78000</v>
      </c>
      <c r="K165" s="142">
        <f>SUM(K166:K168)</f>
        <v>0</v>
      </c>
      <c r="L165" s="143"/>
      <c r="M165" s="144">
        <f>SUM(M166:M169)</f>
        <v>0</v>
      </c>
      <c r="N165" s="142">
        <f>SUM(N166:N168)</f>
        <v>0</v>
      </c>
      <c r="O165" s="143"/>
      <c r="P165" s="144">
        <f>SUM(P166:P169)</f>
        <v>0</v>
      </c>
      <c r="Q165" s="142">
        <f>SUM(Q166:Q168)</f>
        <v>0</v>
      </c>
      <c r="R165" s="143"/>
      <c r="S165" s="144">
        <f>SUM(S166:S169)</f>
        <v>0</v>
      </c>
      <c r="T165" s="142">
        <f>SUM(T166:T168)</f>
        <v>0</v>
      </c>
      <c r="U165" s="143"/>
      <c r="V165" s="287">
        <f t="shared" ref="V165:X165" si="399">SUM(V166:V169)</f>
        <v>0</v>
      </c>
      <c r="W165" s="288">
        <f t="shared" si="399"/>
        <v>78000</v>
      </c>
      <c r="X165" s="144">
        <f t="shared" si="399"/>
        <v>78000</v>
      </c>
      <c r="Y165" s="144">
        <f t="shared" ref="Y165:Y188" si="400">W165-X165</f>
        <v>0</v>
      </c>
      <c r="Z165" s="144">
        <f t="shared" ref="Z165:Z189" si="401">Y165/W165</f>
        <v>0</v>
      </c>
      <c r="AA165" s="146"/>
      <c r="AB165" s="118"/>
      <c r="AC165" s="118"/>
      <c r="AD165" s="118"/>
      <c r="AE165" s="118"/>
      <c r="AF165" s="118"/>
      <c r="AG165" s="118"/>
    </row>
    <row r="166" spans="1:33" ht="30" customHeight="1" x14ac:dyDescent="0.25">
      <c r="A166" s="119" t="s">
        <v>76</v>
      </c>
      <c r="B166" s="120" t="s">
        <v>280</v>
      </c>
      <c r="C166" s="289" t="s">
        <v>281</v>
      </c>
      <c r="D166" s="122" t="s">
        <v>142</v>
      </c>
      <c r="E166" s="123">
        <v>3</v>
      </c>
      <c r="F166" s="124">
        <v>15000</v>
      </c>
      <c r="G166" s="125">
        <f t="shared" ref="G166:G169" si="402">E166*F166</f>
        <v>45000</v>
      </c>
      <c r="H166" s="123">
        <v>3</v>
      </c>
      <c r="I166" s="124">
        <v>15000</v>
      </c>
      <c r="J166" s="125">
        <f t="shared" ref="J166:J169" si="403">H166*I166</f>
        <v>45000</v>
      </c>
      <c r="K166" s="123"/>
      <c r="L166" s="124"/>
      <c r="M166" s="125">
        <f t="shared" ref="M166:M169" si="404">K166*L166</f>
        <v>0</v>
      </c>
      <c r="N166" s="123"/>
      <c r="O166" s="124"/>
      <c r="P166" s="125">
        <f t="shared" ref="P166:P169" si="405">N166*O166</f>
        <v>0</v>
      </c>
      <c r="Q166" s="123"/>
      <c r="R166" s="124"/>
      <c r="S166" s="125">
        <f t="shared" ref="S166:S169" si="406">Q166*R166</f>
        <v>0</v>
      </c>
      <c r="T166" s="123"/>
      <c r="U166" s="124"/>
      <c r="V166" s="230">
        <f t="shared" ref="V166:V169" si="407">T166*U166</f>
        <v>0</v>
      </c>
      <c r="W166" s="235">
        <f t="shared" ref="W166:W169" si="408">G166+M166+S166</f>
        <v>45000</v>
      </c>
      <c r="X166" s="127">
        <f t="shared" ref="X166:X169" si="409">J166+P166+V166</f>
        <v>45000</v>
      </c>
      <c r="Y166" s="127">
        <f t="shared" si="400"/>
        <v>0</v>
      </c>
      <c r="Z166" s="128">
        <f t="shared" si="401"/>
        <v>0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19" t="s">
        <v>76</v>
      </c>
      <c r="B167" s="120" t="s">
        <v>282</v>
      </c>
      <c r="C167" s="290" t="s">
        <v>283</v>
      </c>
      <c r="D167" s="122" t="s">
        <v>142</v>
      </c>
      <c r="E167" s="123">
        <v>3</v>
      </c>
      <c r="F167" s="124">
        <v>11000</v>
      </c>
      <c r="G167" s="125">
        <f t="shared" si="402"/>
        <v>33000</v>
      </c>
      <c r="H167" s="123">
        <v>3</v>
      </c>
      <c r="I167" s="124">
        <v>11000</v>
      </c>
      <c r="J167" s="125">
        <f t="shared" si="403"/>
        <v>33000</v>
      </c>
      <c r="K167" s="123"/>
      <c r="L167" s="124"/>
      <c r="M167" s="125">
        <f t="shared" si="404"/>
        <v>0</v>
      </c>
      <c r="N167" s="123"/>
      <c r="O167" s="124"/>
      <c r="P167" s="125">
        <f t="shared" si="405"/>
        <v>0</v>
      </c>
      <c r="Q167" s="123"/>
      <c r="R167" s="124"/>
      <c r="S167" s="125">
        <f t="shared" si="406"/>
        <v>0</v>
      </c>
      <c r="T167" s="123"/>
      <c r="U167" s="124"/>
      <c r="V167" s="230">
        <f t="shared" si="407"/>
        <v>0</v>
      </c>
      <c r="W167" s="235">
        <f t="shared" si="408"/>
        <v>33000</v>
      </c>
      <c r="X167" s="127">
        <f t="shared" si="409"/>
        <v>33000</v>
      </c>
      <c r="Y167" s="127">
        <f t="shared" si="400"/>
        <v>0</v>
      </c>
      <c r="Z167" s="128">
        <f t="shared" si="401"/>
        <v>0</v>
      </c>
      <c r="AA167" s="129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19" t="s">
        <v>76</v>
      </c>
      <c r="B168" s="120" t="s">
        <v>284</v>
      </c>
      <c r="C168" s="290" t="s">
        <v>285</v>
      </c>
      <c r="D168" s="122" t="s">
        <v>142</v>
      </c>
      <c r="E168" s="123"/>
      <c r="F168" s="124"/>
      <c r="G168" s="125">
        <f t="shared" si="402"/>
        <v>0</v>
      </c>
      <c r="H168" s="123"/>
      <c r="I168" s="124"/>
      <c r="J168" s="125">
        <f t="shared" si="403"/>
        <v>0</v>
      </c>
      <c r="K168" s="123"/>
      <c r="L168" s="124"/>
      <c r="M168" s="125">
        <f t="shared" si="404"/>
        <v>0</v>
      </c>
      <c r="N168" s="123"/>
      <c r="O168" s="124"/>
      <c r="P168" s="125">
        <f t="shared" si="405"/>
        <v>0</v>
      </c>
      <c r="Q168" s="123"/>
      <c r="R168" s="124"/>
      <c r="S168" s="125">
        <f t="shared" si="406"/>
        <v>0</v>
      </c>
      <c r="T168" s="123"/>
      <c r="U168" s="124"/>
      <c r="V168" s="230">
        <f t="shared" si="407"/>
        <v>0</v>
      </c>
      <c r="W168" s="235">
        <f t="shared" si="408"/>
        <v>0</v>
      </c>
      <c r="X168" s="127">
        <f t="shared" si="409"/>
        <v>0</v>
      </c>
      <c r="Y168" s="127">
        <f t="shared" si="400"/>
        <v>0</v>
      </c>
      <c r="Z168" s="128">
        <v>0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47" t="s">
        <v>76</v>
      </c>
      <c r="B169" s="154" t="s">
        <v>286</v>
      </c>
      <c r="C169" s="290" t="s">
        <v>287</v>
      </c>
      <c r="D169" s="148"/>
      <c r="E169" s="149"/>
      <c r="F169" s="150">
        <v>0.22</v>
      </c>
      <c r="G169" s="151">
        <f t="shared" si="402"/>
        <v>0</v>
      </c>
      <c r="H169" s="149"/>
      <c r="I169" s="150">
        <v>0.22</v>
      </c>
      <c r="J169" s="151">
        <f t="shared" si="403"/>
        <v>0</v>
      </c>
      <c r="K169" s="149"/>
      <c r="L169" s="150">
        <v>0.22</v>
      </c>
      <c r="M169" s="151">
        <f t="shared" si="404"/>
        <v>0</v>
      </c>
      <c r="N169" s="149"/>
      <c r="O169" s="150">
        <v>0.22</v>
      </c>
      <c r="P169" s="151">
        <f t="shared" si="405"/>
        <v>0</v>
      </c>
      <c r="Q169" s="149"/>
      <c r="R169" s="150">
        <v>0.22</v>
      </c>
      <c r="S169" s="151">
        <f t="shared" si="406"/>
        <v>0</v>
      </c>
      <c r="T169" s="149"/>
      <c r="U169" s="150">
        <v>0.22</v>
      </c>
      <c r="V169" s="291">
        <f t="shared" si="407"/>
        <v>0</v>
      </c>
      <c r="W169" s="238">
        <f t="shared" si="408"/>
        <v>0</v>
      </c>
      <c r="X169" s="239">
        <f t="shared" si="409"/>
        <v>0</v>
      </c>
      <c r="Y169" s="239">
        <f t="shared" si="400"/>
        <v>0</v>
      </c>
      <c r="Z169" s="240">
        <v>0</v>
      </c>
      <c r="AA169" s="152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292" t="s">
        <v>73</v>
      </c>
      <c r="B170" s="293" t="s">
        <v>288</v>
      </c>
      <c r="C170" s="223" t="s">
        <v>289</v>
      </c>
      <c r="D170" s="111"/>
      <c r="E170" s="112">
        <f>SUM(E171:E173)</f>
        <v>1</v>
      </c>
      <c r="F170" s="113"/>
      <c r="G170" s="114">
        <f>SUM(G171:G174)</f>
        <v>48000</v>
      </c>
      <c r="H170" s="112">
        <f>SUM(H171:H173)</f>
        <v>1</v>
      </c>
      <c r="I170" s="113"/>
      <c r="J170" s="114">
        <f>SUM(J171:J174)</f>
        <v>48000</v>
      </c>
      <c r="K170" s="112">
        <f>SUM(K171:K173)</f>
        <v>0</v>
      </c>
      <c r="L170" s="113"/>
      <c r="M170" s="114">
        <f>SUM(M171:M174)</f>
        <v>0</v>
      </c>
      <c r="N170" s="112">
        <f>SUM(N171:N173)</f>
        <v>0</v>
      </c>
      <c r="O170" s="113"/>
      <c r="P170" s="114">
        <f>SUM(P171:P174)</f>
        <v>0</v>
      </c>
      <c r="Q170" s="112">
        <f>SUM(Q171:Q173)</f>
        <v>0</v>
      </c>
      <c r="R170" s="113"/>
      <c r="S170" s="114">
        <f>SUM(S171:S174)</f>
        <v>0</v>
      </c>
      <c r="T170" s="112">
        <f>SUM(T171:T173)</f>
        <v>0</v>
      </c>
      <c r="U170" s="113"/>
      <c r="V170" s="114">
        <f t="shared" ref="V170:X170" si="410">SUM(V171:V174)</f>
        <v>0</v>
      </c>
      <c r="W170" s="114">
        <f t="shared" si="410"/>
        <v>48000</v>
      </c>
      <c r="X170" s="114">
        <f t="shared" si="410"/>
        <v>48000</v>
      </c>
      <c r="Y170" s="114">
        <f t="shared" si="400"/>
        <v>0</v>
      </c>
      <c r="Z170" s="114">
        <f t="shared" si="401"/>
        <v>0</v>
      </c>
      <c r="AA170" s="114"/>
      <c r="AB170" s="118"/>
      <c r="AC170" s="118"/>
      <c r="AD170" s="118"/>
      <c r="AE170" s="118"/>
      <c r="AF170" s="118"/>
      <c r="AG170" s="118"/>
    </row>
    <row r="171" spans="1:33" ht="30" customHeight="1" x14ac:dyDescent="0.25">
      <c r="A171" s="119" t="s">
        <v>76</v>
      </c>
      <c r="B171" s="120" t="s">
        <v>290</v>
      </c>
      <c r="C171" s="188" t="s">
        <v>379</v>
      </c>
      <c r="D171" s="122" t="s">
        <v>142</v>
      </c>
      <c r="E171" s="123">
        <v>1</v>
      </c>
      <c r="F171" s="124">
        <v>48000</v>
      </c>
      <c r="G171" s="125">
        <f t="shared" ref="G171" si="411">E171*F171</f>
        <v>48000</v>
      </c>
      <c r="H171" s="123">
        <v>1</v>
      </c>
      <c r="I171" s="124">
        <v>48000</v>
      </c>
      <c r="J171" s="125">
        <f t="shared" ref="J171" si="412">H171*I171</f>
        <v>48000</v>
      </c>
      <c r="K171" s="123"/>
      <c r="L171" s="124"/>
      <c r="M171" s="125">
        <f t="shared" ref="M171:M174" si="413">K171*L171</f>
        <v>0</v>
      </c>
      <c r="N171" s="123"/>
      <c r="O171" s="124"/>
      <c r="P171" s="125">
        <f t="shared" ref="P171:P174" si="414">N171*O171</f>
        <v>0</v>
      </c>
      <c r="Q171" s="123"/>
      <c r="R171" s="124"/>
      <c r="S171" s="125">
        <f t="shared" ref="S171:S174" si="415">Q171*R171</f>
        <v>0</v>
      </c>
      <c r="T171" s="123"/>
      <c r="U171" s="124"/>
      <c r="V171" s="125">
        <f t="shared" ref="V171:V174" si="416">T171*U171</f>
        <v>0</v>
      </c>
      <c r="W171" s="126">
        <f t="shared" ref="W171:W174" si="417">G171+M171+S171</f>
        <v>48000</v>
      </c>
      <c r="X171" s="127">
        <f t="shared" ref="X171:X174" si="418">J171+P171+V171</f>
        <v>48000</v>
      </c>
      <c r="Y171" s="127">
        <f t="shared" si="400"/>
        <v>0</v>
      </c>
      <c r="Z171" s="128">
        <f t="shared" si="401"/>
        <v>0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76</v>
      </c>
      <c r="B172" s="120" t="s">
        <v>292</v>
      </c>
      <c r="C172" s="188" t="s">
        <v>291</v>
      </c>
      <c r="D172" s="122"/>
      <c r="E172" s="123"/>
      <c r="F172" s="124"/>
      <c r="G172" s="125">
        <f t="shared" ref="G172:G174" si="419">E172*F172</f>
        <v>0</v>
      </c>
      <c r="H172" s="123"/>
      <c r="I172" s="124"/>
      <c r="J172" s="125">
        <f t="shared" ref="J172:J174" si="420">H172*I172</f>
        <v>0</v>
      </c>
      <c r="K172" s="123"/>
      <c r="L172" s="124"/>
      <c r="M172" s="125">
        <f t="shared" si="413"/>
        <v>0</v>
      </c>
      <c r="N172" s="123"/>
      <c r="O172" s="124"/>
      <c r="P172" s="125">
        <f t="shared" si="414"/>
        <v>0</v>
      </c>
      <c r="Q172" s="123"/>
      <c r="R172" s="124"/>
      <c r="S172" s="125">
        <f t="shared" si="415"/>
        <v>0</v>
      </c>
      <c r="T172" s="123"/>
      <c r="U172" s="124"/>
      <c r="V172" s="125">
        <f t="shared" si="416"/>
        <v>0</v>
      </c>
      <c r="W172" s="126">
        <f t="shared" si="417"/>
        <v>0</v>
      </c>
      <c r="X172" s="127">
        <f t="shared" si="418"/>
        <v>0</v>
      </c>
      <c r="Y172" s="127">
        <f t="shared" si="400"/>
        <v>0</v>
      </c>
      <c r="Z172" s="128">
        <v>0</v>
      </c>
      <c r="AA172" s="129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32" t="s">
        <v>76</v>
      </c>
      <c r="B173" s="133" t="s">
        <v>293</v>
      </c>
      <c r="C173" s="188" t="s">
        <v>291</v>
      </c>
      <c r="D173" s="134"/>
      <c r="E173" s="135"/>
      <c r="F173" s="136"/>
      <c r="G173" s="137">
        <f t="shared" si="419"/>
        <v>0</v>
      </c>
      <c r="H173" s="135"/>
      <c r="I173" s="136"/>
      <c r="J173" s="137">
        <f t="shared" si="420"/>
        <v>0</v>
      </c>
      <c r="K173" s="135"/>
      <c r="L173" s="136"/>
      <c r="M173" s="137">
        <f t="shared" si="413"/>
        <v>0</v>
      </c>
      <c r="N173" s="135"/>
      <c r="O173" s="136"/>
      <c r="P173" s="137">
        <f t="shared" si="414"/>
        <v>0</v>
      </c>
      <c r="Q173" s="135"/>
      <c r="R173" s="136"/>
      <c r="S173" s="137">
        <f t="shared" si="415"/>
        <v>0</v>
      </c>
      <c r="T173" s="135"/>
      <c r="U173" s="136"/>
      <c r="V173" s="137">
        <f t="shared" si="416"/>
        <v>0</v>
      </c>
      <c r="W173" s="138">
        <f t="shared" si="417"/>
        <v>0</v>
      </c>
      <c r="X173" s="127">
        <f t="shared" si="418"/>
        <v>0</v>
      </c>
      <c r="Y173" s="127">
        <f t="shared" si="400"/>
        <v>0</v>
      </c>
      <c r="Z173" s="128">
        <v>0</v>
      </c>
      <c r="AA173" s="139"/>
      <c r="AB173" s="131"/>
      <c r="AC173" s="131"/>
      <c r="AD173" s="131"/>
      <c r="AE173" s="131"/>
      <c r="AF173" s="131"/>
      <c r="AG173" s="131"/>
    </row>
    <row r="174" spans="1:33" ht="41.1" customHeight="1" x14ac:dyDescent="0.25">
      <c r="A174" s="132" t="s">
        <v>76</v>
      </c>
      <c r="B174" s="133" t="s">
        <v>294</v>
      </c>
      <c r="C174" s="189" t="s">
        <v>295</v>
      </c>
      <c r="D174" s="148"/>
      <c r="E174" s="135"/>
      <c r="F174" s="136">
        <v>0.22</v>
      </c>
      <c r="G174" s="137">
        <f t="shared" si="419"/>
        <v>0</v>
      </c>
      <c r="H174" s="135"/>
      <c r="I174" s="136">
        <v>0.22</v>
      </c>
      <c r="J174" s="137">
        <f t="shared" si="420"/>
        <v>0</v>
      </c>
      <c r="K174" s="135"/>
      <c r="L174" s="136">
        <v>0.22</v>
      </c>
      <c r="M174" s="137">
        <f t="shared" si="413"/>
        <v>0</v>
      </c>
      <c r="N174" s="135"/>
      <c r="O174" s="136">
        <v>0.22</v>
      </c>
      <c r="P174" s="137">
        <f t="shared" si="414"/>
        <v>0</v>
      </c>
      <c r="Q174" s="135"/>
      <c r="R174" s="136">
        <v>0.22</v>
      </c>
      <c r="S174" s="137">
        <f t="shared" si="415"/>
        <v>0</v>
      </c>
      <c r="T174" s="135"/>
      <c r="U174" s="136">
        <v>0.22</v>
      </c>
      <c r="V174" s="137">
        <f t="shared" si="416"/>
        <v>0</v>
      </c>
      <c r="W174" s="138">
        <f t="shared" si="417"/>
        <v>0</v>
      </c>
      <c r="X174" s="127">
        <f t="shared" si="418"/>
        <v>0</v>
      </c>
      <c r="Y174" s="127">
        <f t="shared" si="400"/>
        <v>0</v>
      </c>
      <c r="Z174" s="128">
        <v>0</v>
      </c>
      <c r="AA174" s="15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08" t="s">
        <v>73</v>
      </c>
      <c r="B175" s="155" t="s">
        <v>296</v>
      </c>
      <c r="C175" s="223" t="s">
        <v>297</v>
      </c>
      <c r="D175" s="141"/>
      <c r="E175" s="142">
        <f>SUM(E176:E178)</f>
        <v>0</v>
      </c>
      <c r="F175" s="143"/>
      <c r="G175" s="144">
        <f t="shared" ref="G175:H175" si="421">SUM(G176:G178)</f>
        <v>0</v>
      </c>
      <c r="H175" s="142">
        <f t="shared" si="421"/>
        <v>0</v>
      </c>
      <c r="I175" s="143"/>
      <c r="J175" s="144">
        <f t="shared" ref="J175:K175" si="422">SUM(J176:J178)</f>
        <v>0</v>
      </c>
      <c r="K175" s="142">
        <f t="shared" si="422"/>
        <v>0</v>
      </c>
      <c r="L175" s="143"/>
      <c r="M175" s="144">
        <f t="shared" ref="M175:N175" si="423">SUM(M176:M178)</f>
        <v>0</v>
      </c>
      <c r="N175" s="142">
        <f t="shared" si="423"/>
        <v>0</v>
      </c>
      <c r="O175" s="143"/>
      <c r="P175" s="144">
        <f t="shared" ref="P175:Q175" si="424">SUM(P176:P178)</f>
        <v>0</v>
      </c>
      <c r="Q175" s="142">
        <f t="shared" si="424"/>
        <v>0</v>
      </c>
      <c r="R175" s="143"/>
      <c r="S175" s="144">
        <f t="shared" ref="S175:T175" si="425">SUM(S176:S178)</f>
        <v>0</v>
      </c>
      <c r="T175" s="142">
        <f t="shared" si="425"/>
        <v>0</v>
      </c>
      <c r="U175" s="143"/>
      <c r="V175" s="144">
        <f t="shared" ref="V175:X175" si="426">SUM(V176:V178)</f>
        <v>0</v>
      </c>
      <c r="W175" s="144">
        <f t="shared" si="426"/>
        <v>0</v>
      </c>
      <c r="X175" s="144">
        <f t="shared" si="426"/>
        <v>0</v>
      </c>
      <c r="Y175" s="144">
        <f t="shared" si="400"/>
        <v>0</v>
      </c>
      <c r="Z175" s="144">
        <v>0</v>
      </c>
      <c r="AA175" s="294"/>
      <c r="AB175" s="118"/>
      <c r="AC175" s="118"/>
      <c r="AD175" s="118"/>
      <c r="AE175" s="118"/>
      <c r="AF175" s="118"/>
      <c r="AG175" s="118"/>
    </row>
    <row r="176" spans="1:33" ht="30" customHeight="1" x14ac:dyDescent="0.25">
      <c r="A176" s="119" t="s">
        <v>76</v>
      </c>
      <c r="B176" s="120" t="s">
        <v>298</v>
      </c>
      <c r="C176" s="188" t="s">
        <v>299</v>
      </c>
      <c r="D176" s="122"/>
      <c r="E176" s="123"/>
      <c r="F176" s="124"/>
      <c r="G176" s="125">
        <f t="shared" ref="G176:G178" si="427">E176*F176</f>
        <v>0</v>
      </c>
      <c r="H176" s="123"/>
      <c r="I176" s="124"/>
      <c r="J176" s="125">
        <f t="shared" ref="J176:J178" si="428">H176*I176</f>
        <v>0</v>
      </c>
      <c r="K176" s="123"/>
      <c r="L176" s="124"/>
      <c r="M176" s="125">
        <f t="shared" ref="M176:M178" si="429">K176*L176</f>
        <v>0</v>
      </c>
      <c r="N176" s="123"/>
      <c r="O176" s="124"/>
      <c r="P176" s="125">
        <f t="shared" ref="P176:P178" si="430">N176*O176</f>
        <v>0</v>
      </c>
      <c r="Q176" s="123"/>
      <c r="R176" s="124"/>
      <c r="S176" s="125">
        <f t="shared" ref="S176:S178" si="431">Q176*R176</f>
        <v>0</v>
      </c>
      <c r="T176" s="123"/>
      <c r="U176" s="124"/>
      <c r="V176" s="125">
        <f t="shared" ref="V176:V178" si="432">T176*U176</f>
        <v>0</v>
      </c>
      <c r="W176" s="126">
        <f t="shared" ref="W176:W178" si="433">G176+M176+S176</f>
        <v>0</v>
      </c>
      <c r="X176" s="127">
        <f t="shared" ref="X176:X178" si="434">J176+P176+V176</f>
        <v>0</v>
      </c>
      <c r="Y176" s="127">
        <f t="shared" si="400"/>
        <v>0</v>
      </c>
      <c r="Z176" s="128">
        <v>0</v>
      </c>
      <c r="AA176" s="282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76</v>
      </c>
      <c r="B177" s="120" t="s">
        <v>300</v>
      </c>
      <c r="C177" s="188" t="s">
        <v>299</v>
      </c>
      <c r="D177" s="122"/>
      <c r="E177" s="123"/>
      <c r="F177" s="124"/>
      <c r="G177" s="125">
        <f t="shared" si="427"/>
        <v>0</v>
      </c>
      <c r="H177" s="123"/>
      <c r="I177" s="124"/>
      <c r="J177" s="125">
        <f t="shared" si="428"/>
        <v>0</v>
      </c>
      <c r="K177" s="123"/>
      <c r="L177" s="124"/>
      <c r="M177" s="125">
        <f t="shared" si="429"/>
        <v>0</v>
      </c>
      <c r="N177" s="123"/>
      <c r="O177" s="124"/>
      <c r="P177" s="125">
        <f t="shared" si="430"/>
        <v>0</v>
      </c>
      <c r="Q177" s="123"/>
      <c r="R177" s="124"/>
      <c r="S177" s="125">
        <f t="shared" si="431"/>
        <v>0</v>
      </c>
      <c r="T177" s="123"/>
      <c r="U177" s="124"/>
      <c r="V177" s="125">
        <f t="shared" si="432"/>
        <v>0</v>
      </c>
      <c r="W177" s="126">
        <f t="shared" si="433"/>
        <v>0</v>
      </c>
      <c r="X177" s="127">
        <f t="shared" si="434"/>
        <v>0</v>
      </c>
      <c r="Y177" s="127">
        <f t="shared" si="400"/>
        <v>0</v>
      </c>
      <c r="Z177" s="128">
        <v>0</v>
      </c>
      <c r="AA177" s="282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32" t="s">
        <v>76</v>
      </c>
      <c r="B178" s="133" t="s">
        <v>301</v>
      </c>
      <c r="C178" s="163" t="s">
        <v>299</v>
      </c>
      <c r="D178" s="134"/>
      <c r="E178" s="135"/>
      <c r="F178" s="136"/>
      <c r="G178" s="137">
        <f t="shared" si="427"/>
        <v>0</v>
      </c>
      <c r="H178" s="135"/>
      <c r="I178" s="136"/>
      <c r="J178" s="137">
        <f t="shared" si="428"/>
        <v>0</v>
      </c>
      <c r="K178" s="135"/>
      <c r="L178" s="136"/>
      <c r="M178" s="137">
        <f t="shared" si="429"/>
        <v>0</v>
      </c>
      <c r="N178" s="135"/>
      <c r="O178" s="136"/>
      <c r="P178" s="137">
        <f t="shared" si="430"/>
        <v>0</v>
      </c>
      <c r="Q178" s="135"/>
      <c r="R178" s="136"/>
      <c r="S178" s="137">
        <f t="shared" si="431"/>
        <v>0</v>
      </c>
      <c r="T178" s="135"/>
      <c r="U178" s="136"/>
      <c r="V178" s="137">
        <f t="shared" si="432"/>
        <v>0</v>
      </c>
      <c r="W178" s="138">
        <f t="shared" si="433"/>
        <v>0</v>
      </c>
      <c r="X178" s="127">
        <f t="shared" si="434"/>
        <v>0</v>
      </c>
      <c r="Y178" s="127">
        <f t="shared" si="400"/>
        <v>0</v>
      </c>
      <c r="Z178" s="128">
        <v>0</v>
      </c>
      <c r="AA178" s="283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08" t="s">
        <v>73</v>
      </c>
      <c r="B179" s="155" t="s">
        <v>302</v>
      </c>
      <c r="C179" s="295" t="s">
        <v>277</v>
      </c>
      <c r="D179" s="141"/>
      <c r="E179" s="142">
        <f>SUM(E180:E186)</f>
        <v>1</v>
      </c>
      <c r="F179" s="143"/>
      <c r="G179" s="144">
        <f>SUM(G180:G187)</f>
        <v>15000</v>
      </c>
      <c r="H179" s="142">
        <f>SUM(H180:H186)</f>
        <v>1</v>
      </c>
      <c r="I179" s="143"/>
      <c r="J179" s="144">
        <f>SUM(J180:J187)</f>
        <v>7500</v>
      </c>
      <c r="K179" s="142">
        <f>SUM(K180:K186)</f>
        <v>0</v>
      </c>
      <c r="L179" s="143"/>
      <c r="M179" s="144">
        <f>SUM(M180:M187)</f>
        <v>0</v>
      </c>
      <c r="N179" s="142">
        <f>SUM(N180:N186)</f>
        <v>0</v>
      </c>
      <c r="O179" s="143"/>
      <c r="P179" s="144">
        <f>SUM(P180:P187)</f>
        <v>0</v>
      </c>
      <c r="Q179" s="142">
        <f>SUM(Q180:Q186)</f>
        <v>0</v>
      </c>
      <c r="R179" s="143"/>
      <c r="S179" s="144">
        <f>SUM(S180:S187)</f>
        <v>0</v>
      </c>
      <c r="T179" s="142">
        <f>SUM(T180:T186)</f>
        <v>0</v>
      </c>
      <c r="U179" s="143"/>
      <c r="V179" s="144">
        <f t="shared" ref="V179:X179" si="435">SUM(V180:V187)</f>
        <v>0</v>
      </c>
      <c r="W179" s="144">
        <f t="shared" si="435"/>
        <v>15000</v>
      </c>
      <c r="X179" s="144">
        <f t="shared" si="435"/>
        <v>7500</v>
      </c>
      <c r="Y179" s="144">
        <f t="shared" si="400"/>
        <v>7500</v>
      </c>
      <c r="Z179" s="144">
        <f t="shared" si="401"/>
        <v>0.5</v>
      </c>
      <c r="AA179" s="294"/>
      <c r="AB179" s="118"/>
      <c r="AC179" s="118"/>
      <c r="AD179" s="118"/>
      <c r="AE179" s="118"/>
      <c r="AF179" s="118"/>
      <c r="AG179" s="118"/>
    </row>
    <row r="180" spans="1:33" ht="30" customHeight="1" x14ac:dyDescent="0.25">
      <c r="A180" s="119" t="s">
        <v>76</v>
      </c>
      <c r="B180" s="120" t="s">
        <v>303</v>
      </c>
      <c r="C180" s="188" t="s">
        <v>304</v>
      </c>
      <c r="D180" s="122"/>
      <c r="E180" s="123"/>
      <c r="F180" s="124"/>
      <c r="G180" s="125">
        <f t="shared" ref="G180:G187" si="436">E180*F180</f>
        <v>0</v>
      </c>
      <c r="H180" s="123"/>
      <c r="I180" s="124"/>
      <c r="J180" s="125">
        <f t="shared" ref="J180:J187" si="437">H180*I180</f>
        <v>0</v>
      </c>
      <c r="K180" s="123"/>
      <c r="L180" s="124"/>
      <c r="M180" s="125">
        <f t="shared" ref="M180:M187" si="438">K180*L180</f>
        <v>0</v>
      </c>
      <c r="N180" s="123"/>
      <c r="O180" s="124"/>
      <c r="P180" s="125">
        <f t="shared" ref="P180:P187" si="439">N180*O180</f>
        <v>0</v>
      </c>
      <c r="Q180" s="123"/>
      <c r="R180" s="124"/>
      <c r="S180" s="125">
        <f t="shared" ref="S180:S187" si="440">Q180*R180</f>
        <v>0</v>
      </c>
      <c r="T180" s="123"/>
      <c r="U180" s="124"/>
      <c r="V180" s="125">
        <f t="shared" ref="V180:V187" si="441">T180*U180</f>
        <v>0</v>
      </c>
      <c r="W180" s="126">
        <f t="shared" ref="W180:W187" si="442">G180+M180+S180</f>
        <v>0</v>
      </c>
      <c r="X180" s="127">
        <f t="shared" ref="X180:X187" si="443">J180+P180+V180</f>
        <v>0</v>
      </c>
      <c r="Y180" s="127">
        <f t="shared" si="400"/>
        <v>0</v>
      </c>
      <c r="Z180" s="128">
        <v>0</v>
      </c>
      <c r="AA180" s="282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19" t="s">
        <v>76</v>
      </c>
      <c r="B181" s="120" t="s">
        <v>305</v>
      </c>
      <c r="C181" s="188" t="s">
        <v>306</v>
      </c>
      <c r="D181" s="122"/>
      <c r="E181" s="123"/>
      <c r="F181" s="124"/>
      <c r="G181" s="125">
        <f t="shared" si="436"/>
        <v>0</v>
      </c>
      <c r="H181" s="123"/>
      <c r="I181" s="124"/>
      <c r="J181" s="125">
        <f t="shared" si="437"/>
        <v>0</v>
      </c>
      <c r="K181" s="123"/>
      <c r="L181" s="124"/>
      <c r="M181" s="125">
        <f t="shared" si="438"/>
        <v>0</v>
      </c>
      <c r="N181" s="123"/>
      <c r="O181" s="124"/>
      <c r="P181" s="125">
        <f t="shared" si="439"/>
        <v>0</v>
      </c>
      <c r="Q181" s="123"/>
      <c r="R181" s="124"/>
      <c r="S181" s="125">
        <f t="shared" si="440"/>
        <v>0</v>
      </c>
      <c r="T181" s="123"/>
      <c r="U181" s="124"/>
      <c r="V181" s="125">
        <f t="shared" si="441"/>
        <v>0</v>
      </c>
      <c r="W181" s="138">
        <f t="shared" si="442"/>
        <v>0</v>
      </c>
      <c r="X181" s="127">
        <f t="shared" si="443"/>
        <v>0</v>
      </c>
      <c r="Y181" s="127">
        <f t="shared" si="400"/>
        <v>0</v>
      </c>
      <c r="Z181" s="128">
        <v>0</v>
      </c>
      <c r="AA181" s="282"/>
      <c r="AB181" s="131"/>
      <c r="AC181" s="131"/>
      <c r="AD181" s="131"/>
      <c r="AE181" s="131"/>
      <c r="AF181" s="131"/>
      <c r="AG181" s="131"/>
    </row>
    <row r="182" spans="1:33" ht="30" customHeight="1" x14ac:dyDescent="0.25">
      <c r="A182" s="119" t="s">
        <v>76</v>
      </c>
      <c r="B182" s="120" t="s">
        <v>307</v>
      </c>
      <c r="C182" s="188" t="s">
        <v>308</v>
      </c>
      <c r="D182" s="122"/>
      <c r="E182" s="123"/>
      <c r="F182" s="124"/>
      <c r="G182" s="125">
        <f t="shared" si="436"/>
        <v>0</v>
      </c>
      <c r="H182" s="123"/>
      <c r="I182" s="124"/>
      <c r="J182" s="125">
        <f t="shared" si="437"/>
        <v>0</v>
      </c>
      <c r="K182" s="123"/>
      <c r="L182" s="124"/>
      <c r="M182" s="125">
        <f t="shared" si="438"/>
        <v>0</v>
      </c>
      <c r="N182" s="123"/>
      <c r="O182" s="124"/>
      <c r="P182" s="125">
        <f t="shared" si="439"/>
        <v>0</v>
      </c>
      <c r="Q182" s="123"/>
      <c r="R182" s="124"/>
      <c r="S182" s="125">
        <f t="shared" si="440"/>
        <v>0</v>
      </c>
      <c r="T182" s="123"/>
      <c r="U182" s="124"/>
      <c r="V182" s="125">
        <f t="shared" si="441"/>
        <v>0</v>
      </c>
      <c r="W182" s="138">
        <f t="shared" si="442"/>
        <v>0</v>
      </c>
      <c r="X182" s="127">
        <f t="shared" si="443"/>
        <v>0</v>
      </c>
      <c r="Y182" s="127">
        <f t="shared" si="400"/>
        <v>0</v>
      </c>
      <c r="Z182" s="128">
        <v>0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76</v>
      </c>
      <c r="B183" s="120" t="s">
        <v>309</v>
      </c>
      <c r="C183" s="188" t="s">
        <v>310</v>
      </c>
      <c r="D183" s="122"/>
      <c r="E183" s="123"/>
      <c r="F183" s="124"/>
      <c r="G183" s="125">
        <f t="shared" si="436"/>
        <v>0</v>
      </c>
      <c r="H183" s="123"/>
      <c r="I183" s="124"/>
      <c r="J183" s="125">
        <f t="shared" si="437"/>
        <v>0</v>
      </c>
      <c r="K183" s="123"/>
      <c r="L183" s="124"/>
      <c r="M183" s="125">
        <f t="shared" si="438"/>
        <v>0</v>
      </c>
      <c r="N183" s="123"/>
      <c r="O183" s="124"/>
      <c r="P183" s="125">
        <f t="shared" si="439"/>
        <v>0</v>
      </c>
      <c r="Q183" s="123"/>
      <c r="R183" s="124"/>
      <c r="S183" s="125">
        <f t="shared" si="440"/>
        <v>0</v>
      </c>
      <c r="T183" s="123"/>
      <c r="U183" s="124"/>
      <c r="V183" s="125">
        <f t="shared" si="441"/>
        <v>0</v>
      </c>
      <c r="W183" s="138">
        <f t="shared" si="442"/>
        <v>0</v>
      </c>
      <c r="X183" s="127">
        <f t="shared" si="443"/>
        <v>0</v>
      </c>
      <c r="Y183" s="127">
        <f t="shared" si="400"/>
        <v>0</v>
      </c>
      <c r="Z183" s="128">
        <v>0</v>
      </c>
      <c r="AA183" s="282"/>
      <c r="AB183" s="131"/>
      <c r="AC183" s="131"/>
      <c r="AD183" s="131"/>
      <c r="AE183" s="131"/>
      <c r="AF183" s="131"/>
      <c r="AG183" s="131"/>
    </row>
    <row r="184" spans="1:33" ht="54.95" customHeight="1" x14ac:dyDescent="0.25">
      <c r="A184" s="119" t="s">
        <v>76</v>
      </c>
      <c r="B184" s="120" t="s">
        <v>311</v>
      </c>
      <c r="C184" s="188" t="s">
        <v>380</v>
      </c>
      <c r="D184" s="122" t="s">
        <v>142</v>
      </c>
      <c r="E184" s="123">
        <v>1</v>
      </c>
      <c r="F184" s="124">
        <v>15000</v>
      </c>
      <c r="G184" s="125">
        <f t="shared" si="436"/>
        <v>15000</v>
      </c>
      <c r="H184" s="123">
        <v>1</v>
      </c>
      <c r="I184" s="124">
        <v>7500</v>
      </c>
      <c r="J184" s="125">
        <f t="shared" si="437"/>
        <v>7500</v>
      </c>
      <c r="K184" s="123"/>
      <c r="L184" s="124"/>
      <c r="M184" s="125">
        <f t="shared" si="438"/>
        <v>0</v>
      </c>
      <c r="N184" s="123"/>
      <c r="O184" s="124"/>
      <c r="P184" s="125">
        <f t="shared" si="439"/>
        <v>0</v>
      </c>
      <c r="Q184" s="123"/>
      <c r="R184" s="124"/>
      <c r="S184" s="125">
        <f t="shared" si="440"/>
        <v>0</v>
      </c>
      <c r="T184" s="123"/>
      <c r="U184" s="124"/>
      <c r="V184" s="125">
        <f t="shared" si="441"/>
        <v>0</v>
      </c>
      <c r="W184" s="138">
        <f t="shared" si="442"/>
        <v>15000</v>
      </c>
      <c r="X184" s="127">
        <f t="shared" si="443"/>
        <v>7500</v>
      </c>
      <c r="Y184" s="127">
        <f t="shared" si="400"/>
        <v>7500</v>
      </c>
      <c r="Z184" s="128">
        <f t="shared" si="401"/>
        <v>0.5</v>
      </c>
      <c r="AA184" s="282" t="s">
        <v>382</v>
      </c>
      <c r="AB184" s="130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76</v>
      </c>
      <c r="B185" s="120" t="s">
        <v>313</v>
      </c>
      <c r="C185" s="163" t="s">
        <v>312</v>
      </c>
      <c r="D185" s="122"/>
      <c r="E185" s="123"/>
      <c r="F185" s="124"/>
      <c r="G185" s="125">
        <f t="shared" si="436"/>
        <v>0</v>
      </c>
      <c r="H185" s="123"/>
      <c r="I185" s="124"/>
      <c r="J185" s="125">
        <f t="shared" si="437"/>
        <v>0</v>
      </c>
      <c r="K185" s="123"/>
      <c r="L185" s="124"/>
      <c r="M185" s="125">
        <f t="shared" si="438"/>
        <v>0</v>
      </c>
      <c r="N185" s="123"/>
      <c r="O185" s="124"/>
      <c r="P185" s="125">
        <f t="shared" si="439"/>
        <v>0</v>
      </c>
      <c r="Q185" s="123"/>
      <c r="R185" s="124"/>
      <c r="S185" s="125">
        <f t="shared" si="440"/>
        <v>0</v>
      </c>
      <c r="T185" s="123"/>
      <c r="U185" s="124"/>
      <c r="V185" s="125">
        <f t="shared" si="441"/>
        <v>0</v>
      </c>
      <c r="W185" s="138">
        <f t="shared" si="442"/>
        <v>0</v>
      </c>
      <c r="X185" s="127">
        <f t="shared" si="443"/>
        <v>0</v>
      </c>
      <c r="Y185" s="127">
        <f t="shared" si="400"/>
        <v>0</v>
      </c>
      <c r="Z185" s="128">
        <v>0</v>
      </c>
      <c r="AA185" s="282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32" t="s">
        <v>76</v>
      </c>
      <c r="B186" s="133" t="s">
        <v>314</v>
      </c>
      <c r="C186" s="163" t="s">
        <v>312</v>
      </c>
      <c r="D186" s="134"/>
      <c r="E186" s="135"/>
      <c r="F186" s="136"/>
      <c r="G186" s="137">
        <f t="shared" si="436"/>
        <v>0</v>
      </c>
      <c r="H186" s="135"/>
      <c r="I186" s="136"/>
      <c r="J186" s="137">
        <f t="shared" si="437"/>
        <v>0</v>
      </c>
      <c r="K186" s="135"/>
      <c r="L186" s="136"/>
      <c r="M186" s="137">
        <f t="shared" si="438"/>
        <v>0</v>
      </c>
      <c r="N186" s="135"/>
      <c r="O186" s="136"/>
      <c r="P186" s="137">
        <f t="shared" si="439"/>
        <v>0</v>
      </c>
      <c r="Q186" s="135"/>
      <c r="R186" s="136"/>
      <c r="S186" s="137">
        <f t="shared" si="440"/>
        <v>0</v>
      </c>
      <c r="T186" s="135"/>
      <c r="U186" s="136"/>
      <c r="V186" s="137">
        <f t="shared" si="441"/>
        <v>0</v>
      </c>
      <c r="W186" s="138">
        <f t="shared" si="442"/>
        <v>0</v>
      </c>
      <c r="X186" s="127">
        <f t="shared" si="443"/>
        <v>0</v>
      </c>
      <c r="Y186" s="127">
        <f t="shared" si="400"/>
        <v>0</v>
      </c>
      <c r="Z186" s="128">
        <v>0</v>
      </c>
      <c r="AA186" s="283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32" t="s">
        <v>76</v>
      </c>
      <c r="B187" s="154" t="s">
        <v>315</v>
      </c>
      <c r="C187" s="189" t="s">
        <v>316</v>
      </c>
      <c r="D187" s="148"/>
      <c r="E187" s="135"/>
      <c r="F187" s="136">
        <v>0.22</v>
      </c>
      <c r="G187" s="137">
        <f t="shared" si="436"/>
        <v>0</v>
      </c>
      <c r="H187" s="135"/>
      <c r="I187" s="136">
        <v>0.22</v>
      </c>
      <c r="J187" s="137">
        <f t="shared" si="437"/>
        <v>0</v>
      </c>
      <c r="K187" s="135"/>
      <c r="L187" s="136">
        <v>0.22</v>
      </c>
      <c r="M187" s="137">
        <f t="shared" si="438"/>
        <v>0</v>
      </c>
      <c r="N187" s="135"/>
      <c r="O187" s="136">
        <v>0.22</v>
      </c>
      <c r="P187" s="137">
        <f t="shared" si="439"/>
        <v>0</v>
      </c>
      <c r="Q187" s="135"/>
      <c r="R187" s="136">
        <v>0.22</v>
      </c>
      <c r="S187" s="137">
        <f t="shared" si="440"/>
        <v>0</v>
      </c>
      <c r="T187" s="135"/>
      <c r="U187" s="136">
        <v>0.22</v>
      </c>
      <c r="V187" s="137">
        <f t="shared" si="441"/>
        <v>0</v>
      </c>
      <c r="W187" s="138">
        <f t="shared" si="442"/>
        <v>0</v>
      </c>
      <c r="X187" s="127">
        <f t="shared" si="443"/>
        <v>0</v>
      </c>
      <c r="Y187" s="127">
        <f t="shared" si="400"/>
        <v>0</v>
      </c>
      <c r="Z187" s="128">
        <v>0</v>
      </c>
      <c r="AA187" s="152"/>
      <c r="AB187" s="7"/>
      <c r="AC187" s="7"/>
      <c r="AD187" s="7"/>
      <c r="AE187" s="7"/>
      <c r="AF187" s="7"/>
      <c r="AG187" s="7"/>
    </row>
    <row r="188" spans="1:33" ht="30" customHeight="1" x14ac:dyDescent="0.25">
      <c r="A188" s="296" t="s">
        <v>317</v>
      </c>
      <c r="B188" s="297"/>
      <c r="C188" s="298"/>
      <c r="D188" s="299"/>
      <c r="E188" s="190">
        <f>E179+E175+E170+E165</f>
        <v>8</v>
      </c>
      <c r="F188" s="174"/>
      <c r="G188" s="300">
        <f t="shared" ref="G188:H188" si="444">G179+G175+G170+G165</f>
        <v>141000</v>
      </c>
      <c r="H188" s="190">
        <f t="shared" si="444"/>
        <v>8</v>
      </c>
      <c r="I188" s="174"/>
      <c r="J188" s="300">
        <f t="shared" ref="J188:K188" si="445">J179+J175+J170+J165</f>
        <v>133500</v>
      </c>
      <c r="K188" s="190">
        <f t="shared" si="445"/>
        <v>0</v>
      </c>
      <c r="L188" s="174"/>
      <c r="M188" s="300">
        <f t="shared" ref="M188:N188" si="446">M179+M175+M170+M165</f>
        <v>0</v>
      </c>
      <c r="N188" s="190">
        <f t="shared" si="446"/>
        <v>0</v>
      </c>
      <c r="O188" s="174"/>
      <c r="P188" s="300">
        <f t="shared" ref="P188:Q188" si="447">P179+P175+P170+P165</f>
        <v>0</v>
      </c>
      <c r="Q188" s="190">
        <f t="shared" si="447"/>
        <v>0</v>
      </c>
      <c r="R188" s="174"/>
      <c r="S188" s="300">
        <f t="shared" ref="S188:T188" si="448">S179+S175+S170+S165</f>
        <v>0</v>
      </c>
      <c r="T188" s="190">
        <f t="shared" si="448"/>
        <v>0</v>
      </c>
      <c r="U188" s="174"/>
      <c r="V188" s="300">
        <f>V179+V175+V170+V165</f>
        <v>0</v>
      </c>
      <c r="W188" s="226">
        <f t="shared" ref="W188:X188" si="449">W179+W165+W175+W170</f>
        <v>141000</v>
      </c>
      <c r="X188" s="226">
        <f t="shared" si="449"/>
        <v>133500</v>
      </c>
      <c r="Y188" s="226">
        <f t="shared" si="400"/>
        <v>7500</v>
      </c>
      <c r="Z188" s="226">
        <f t="shared" si="401"/>
        <v>5.3191489361702128E-2</v>
      </c>
      <c r="AA188" s="227"/>
      <c r="AB188" s="7"/>
      <c r="AC188" s="7"/>
      <c r="AD188" s="7"/>
      <c r="AE188" s="7"/>
      <c r="AF188" s="7"/>
      <c r="AG188" s="7"/>
    </row>
    <row r="189" spans="1:33" ht="30" customHeight="1" x14ac:dyDescent="0.25">
      <c r="A189" s="301" t="s">
        <v>318</v>
      </c>
      <c r="B189" s="302"/>
      <c r="C189" s="303"/>
      <c r="D189" s="304"/>
      <c r="E189" s="305"/>
      <c r="F189" s="306"/>
      <c r="G189" s="307">
        <f>G33+G47+G56+G86+G100+G114+G127+G135+G143+G153+G157+G163+G188</f>
        <v>971903.5</v>
      </c>
      <c r="H189" s="305"/>
      <c r="I189" s="306"/>
      <c r="J189" s="307">
        <f>J33+J47+J56+J86+J100+J114+J127+J135+J143+J153+J157+J163+J188</f>
        <v>971903.5</v>
      </c>
      <c r="K189" s="305"/>
      <c r="L189" s="306"/>
      <c r="M189" s="307">
        <f>M33+M47+M56+M86+M100+M114+M127+M135+M143+M153+M157+M163+M188</f>
        <v>0</v>
      </c>
      <c r="N189" s="305"/>
      <c r="O189" s="306"/>
      <c r="P189" s="307">
        <f>P33+P47+P56+P86+P100+P114+P127+P135+P143+P153+P157+P163+P188</f>
        <v>0</v>
      </c>
      <c r="Q189" s="305"/>
      <c r="R189" s="306"/>
      <c r="S189" s="307">
        <f>S33+S47+S56+S86+S100+S114+S127+S135+S143+S153+S157+S163+S188</f>
        <v>0</v>
      </c>
      <c r="T189" s="305"/>
      <c r="U189" s="306"/>
      <c r="V189" s="307">
        <f t="shared" ref="V189:Y189" si="450">V33+V47+V56+V86+V100+V114+V127+V135+V143+V153+V157+V163+V188</f>
        <v>0</v>
      </c>
      <c r="W189" s="307">
        <f t="shared" si="450"/>
        <v>971903.5</v>
      </c>
      <c r="X189" s="307">
        <f t="shared" si="450"/>
        <v>971903.5</v>
      </c>
      <c r="Y189" s="307">
        <f t="shared" si="450"/>
        <v>0</v>
      </c>
      <c r="Z189" s="308">
        <f t="shared" si="401"/>
        <v>0</v>
      </c>
      <c r="AA189" s="309"/>
      <c r="AB189" s="7"/>
      <c r="AC189" s="7"/>
      <c r="AD189" s="7"/>
      <c r="AE189" s="7"/>
      <c r="AF189" s="7"/>
      <c r="AG189" s="7"/>
    </row>
    <row r="190" spans="1:33" ht="15" customHeight="1" x14ac:dyDescent="0.25">
      <c r="A190" s="404"/>
      <c r="B190" s="368"/>
      <c r="C190" s="368"/>
      <c r="D190" s="74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310"/>
      <c r="X190" s="310"/>
      <c r="Y190" s="310"/>
      <c r="Z190" s="310"/>
      <c r="AA190" s="83"/>
      <c r="AB190" s="7"/>
      <c r="AC190" s="7"/>
      <c r="AD190" s="7"/>
      <c r="AE190" s="7"/>
      <c r="AF190" s="7"/>
      <c r="AG190" s="7"/>
    </row>
    <row r="191" spans="1:33" ht="30" customHeight="1" x14ac:dyDescent="0.25">
      <c r="A191" s="405" t="s">
        <v>319</v>
      </c>
      <c r="B191" s="379"/>
      <c r="C191" s="406"/>
      <c r="D191" s="311"/>
      <c r="E191" s="305"/>
      <c r="F191" s="306"/>
      <c r="G191" s="312">
        <f>Фінансування!C27-'Кошторис  витрат'!G189</f>
        <v>0</v>
      </c>
      <c r="H191" s="305"/>
      <c r="I191" s="306"/>
      <c r="J191" s="312">
        <f>Фінансування!C28-'Кошторис  витрат'!J189</f>
        <v>0</v>
      </c>
      <c r="K191" s="305"/>
      <c r="L191" s="306"/>
      <c r="M191" s="312">
        <f>Фінансування!J27-'Кошторис  витрат'!M189</f>
        <v>0</v>
      </c>
      <c r="N191" s="305"/>
      <c r="O191" s="306"/>
      <c r="P191" s="312">
        <f>Фінансування!J28-'Кошторис  витрат'!P189</f>
        <v>0</v>
      </c>
      <c r="Q191" s="305"/>
      <c r="R191" s="306"/>
      <c r="S191" s="312">
        <f>Фінансування!L27-'Кошторис  витрат'!S189</f>
        <v>0</v>
      </c>
      <c r="T191" s="305"/>
      <c r="U191" s="306"/>
      <c r="V191" s="312">
        <f>Фінансування!L28-'Кошторис  витрат'!V189</f>
        <v>0</v>
      </c>
      <c r="W191" s="313">
        <f>Фінансування!N27-'Кошторис  витрат'!W189</f>
        <v>0</v>
      </c>
      <c r="X191" s="313">
        <f>Фінансування!N28-'Кошторис  витрат'!X189</f>
        <v>0</v>
      </c>
      <c r="Y191" s="313"/>
      <c r="Z191" s="313"/>
      <c r="AA191" s="314"/>
      <c r="AB191" s="7"/>
      <c r="AC191" s="7"/>
      <c r="AD191" s="7"/>
      <c r="AE191" s="7"/>
      <c r="AF191" s="7"/>
      <c r="AG191" s="7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317"/>
      <c r="B195" s="318"/>
      <c r="C195" s="319"/>
      <c r="D195" s="316"/>
      <c r="E195" s="320"/>
      <c r="F195" s="320"/>
      <c r="G195" s="70"/>
      <c r="H195" s="321"/>
      <c r="I195" s="317"/>
      <c r="J195" s="320"/>
      <c r="K195" s="322"/>
      <c r="L195" s="2"/>
      <c r="M195" s="70"/>
      <c r="N195" s="322"/>
      <c r="O195" s="2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2"/>
      <c r="AD195" s="1"/>
      <c r="AE195" s="1"/>
      <c r="AF195" s="1"/>
      <c r="AG195" s="1"/>
    </row>
    <row r="196" spans="1:33" ht="15.75" customHeight="1" x14ac:dyDescent="0.25">
      <c r="A196" s="323"/>
      <c r="B196" s="324"/>
      <c r="C196" s="325" t="s">
        <v>320</v>
      </c>
      <c r="D196" s="326"/>
      <c r="E196" s="327" t="s">
        <v>321</v>
      </c>
      <c r="F196" s="327"/>
      <c r="G196" s="328"/>
      <c r="H196" s="329"/>
      <c r="I196" s="330" t="s">
        <v>322</v>
      </c>
      <c r="J196" s="328"/>
      <c r="K196" s="329"/>
      <c r="L196" s="330"/>
      <c r="M196" s="328"/>
      <c r="N196" s="329"/>
      <c r="O196" s="330"/>
      <c r="P196" s="328"/>
      <c r="Q196" s="328"/>
      <c r="R196" s="328"/>
      <c r="S196" s="328"/>
      <c r="T196" s="328"/>
      <c r="U196" s="328"/>
      <c r="V196" s="328"/>
      <c r="W196" s="331"/>
      <c r="X196" s="331"/>
      <c r="Y196" s="331"/>
      <c r="Z196" s="331"/>
      <c r="AA196" s="332"/>
      <c r="AB196" s="333"/>
      <c r="AC196" s="332"/>
      <c r="AD196" s="333"/>
      <c r="AE196" s="333"/>
      <c r="AF196" s="333"/>
      <c r="AG196" s="333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5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5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31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4"/>
      <c r="X395" s="334"/>
      <c r="Y395" s="334"/>
      <c r="Z395" s="33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31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4"/>
      <c r="X396" s="334"/>
      <c r="Y396" s="334"/>
      <c r="Z396" s="33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A157:D157"/>
    <mergeCell ref="A190:C190"/>
    <mergeCell ref="A191:C191"/>
    <mergeCell ref="K8:M8"/>
    <mergeCell ref="N8:P8"/>
    <mergeCell ref="E8:G8"/>
    <mergeCell ref="H8:J8"/>
    <mergeCell ref="E54:G55"/>
    <mergeCell ref="H54:J55"/>
    <mergeCell ref="A100:D100"/>
    <mergeCell ref="K7:P7"/>
    <mergeCell ref="A1:E1"/>
    <mergeCell ref="A7:A9"/>
    <mergeCell ref="B7:B9"/>
    <mergeCell ref="C7:C9"/>
    <mergeCell ref="D7:D9"/>
    <mergeCell ref="E7:J7"/>
    <mergeCell ref="A5:B5"/>
    <mergeCell ref="A4:B4"/>
  </mergeCells>
  <phoneticPr fontId="34" type="noConversion"/>
  <pageMargins left="0" right="0" top="0.35433070866141736" bottom="0.35433070866141736" header="0" footer="0"/>
  <pageSetup paperSize="9" scale="57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9"/>
  <sheetViews>
    <sheetView tabSelected="1" topLeftCell="B1" zoomScaleNormal="100" workbookViewId="0">
      <selection activeCell="H14" sqref="H14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style="352" customWidth="1"/>
    <col min="5" max="5" width="27.5703125" customWidth="1"/>
    <col min="6" max="6" width="16.42578125" style="352" customWidth="1"/>
    <col min="7" max="7" width="20.42578125" bestFit="1" customWidth="1"/>
    <col min="8" max="8" width="26.5703125" customWidth="1"/>
    <col min="9" max="9" width="13.7109375" style="352" customWidth="1"/>
    <col min="10" max="10" width="21" customWidth="1"/>
    <col min="11" max="11" width="8.7109375" customWidth="1"/>
    <col min="12" max="12" width="11.28515625" bestFit="1" customWidth="1"/>
    <col min="13" max="26" width="8.7109375" customWidth="1"/>
  </cols>
  <sheetData>
    <row r="1" spans="1:26" ht="14.25" customHeight="1" x14ac:dyDescent="0.25">
      <c r="A1" s="347"/>
      <c r="B1" s="347"/>
      <c r="C1" s="347"/>
      <c r="D1" s="350"/>
      <c r="E1" s="347"/>
      <c r="F1" s="350"/>
      <c r="G1" s="347"/>
      <c r="H1" s="347"/>
      <c r="I1" s="353"/>
      <c r="J1" s="349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47"/>
      <c r="B2" s="347"/>
      <c r="C2" s="347"/>
      <c r="D2" s="350"/>
      <c r="E2" s="347"/>
      <c r="F2" s="350"/>
      <c r="G2" s="347"/>
      <c r="H2" s="418" t="s">
        <v>389</v>
      </c>
      <c r="I2" s="419"/>
      <c r="J2" s="4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47"/>
      <c r="B3" s="347"/>
      <c r="C3" s="347"/>
      <c r="D3" s="350"/>
      <c r="E3" s="347"/>
      <c r="F3" s="350"/>
      <c r="G3" s="347"/>
      <c r="H3" s="347"/>
      <c r="I3" s="353"/>
      <c r="J3" s="34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47"/>
      <c r="B4" s="420" t="s">
        <v>324</v>
      </c>
      <c r="C4" s="419"/>
      <c r="D4" s="419"/>
      <c r="E4" s="419"/>
      <c r="F4" s="419"/>
      <c r="G4" s="419"/>
      <c r="H4" s="419"/>
      <c r="I4" s="419"/>
      <c r="J4" s="4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47"/>
      <c r="B5" s="420" t="s">
        <v>475</v>
      </c>
      <c r="C5" s="419"/>
      <c r="D5" s="419"/>
      <c r="E5" s="419"/>
      <c r="F5" s="419"/>
      <c r="G5" s="419"/>
      <c r="H5" s="419"/>
      <c r="I5" s="419"/>
      <c r="J5" s="41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347"/>
      <c r="B6" s="422" t="s">
        <v>325</v>
      </c>
      <c r="C6" s="423"/>
      <c r="D6" s="423"/>
      <c r="E6" s="423"/>
      <c r="F6" s="423"/>
      <c r="G6" s="423"/>
      <c r="H6" s="423"/>
      <c r="I6" s="423"/>
      <c r="J6" s="42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47"/>
      <c r="B7" s="420" t="s">
        <v>476</v>
      </c>
      <c r="C7" s="419"/>
      <c r="D7" s="419"/>
      <c r="E7" s="419"/>
      <c r="F7" s="419"/>
      <c r="G7" s="419"/>
      <c r="H7" s="419"/>
      <c r="I7" s="419"/>
      <c r="J7" s="4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47"/>
      <c r="B8" s="347"/>
      <c r="C8" s="347"/>
      <c r="D8" s="350"/>
      <c r="E8" s="347"/>
      <c r="F8" s="350"/>
      <c r="G8" s="347"/>
      <c r="H8" s="347"/>
      <c r="I8" s="353"/>
      <c r="J8" s="34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24"/>
      <c r="B9" s="425" t="s">
        <v>326</v>
      </c>
      <c r="C9" s="416"/>
      <c r="D9" s="416"/>
      <c r="E9" s="426" t="s">
        <v>327</v>
      </c>
      <c r="F9" s="416"/>
      <c r="G9" s="416"/>
      <c r="H9" s="416"/>
      <c r="I9" s="416"/>
      <c r="J9" s="416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60" customHeight="1" x14ac:dyDescent="0.25">
      <c r="A10" s="427" t="s">
        <v>328</v>
      </c>
      <c r="B10" s="428" t="s">
        <v>329</v>
      </c>
      <c r="C10" s="428" t="s">
        <v>47</v>
      </c>
      <c r="D10" s="429" t="s">
        <v>330</v>
      </c>
      <c r="E10" s="428" t="s">
        <v>331</v>
      </c>
      <c r="F10" s="429" t="s">
        <v>330</v>
      </c>
      <c r="G10" s="428" t="s">
        <v>332</v>
      </c>
      <c r="H10" s="428" t="s">
        <v>333</v>
      </c>
      <c r="I10" s="428" t="s">
        <v>334</v>
      </c>
      <c r="J10" s="428" t="s">
        <v>335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</row>
    <row r="11" spans="1:26" ht="14.25" customHeight="1" x14ac:dyDescent="0.25">
      <c r="A11" s="430"/>
      <c r="B11" s="431">
        <v>1</v>
      </c>
      <c r="C11" s="432" t="s">
        <v>72</v>
      </c>
      <c r="D11" s="433"/>
      <c r="E11" s="434"/>
      <c r="F11" s="435"/>
      <c r="G11" s="436"/>
      <c r="H11" s="434"/>
      <c r="I11" s="435"/>
      <c r="J11" s="43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 x14ac:dyDescent="0.25">
      <c r="A12" s="430"/>
      <c r="B12" s="437" t="s">
        <v>87</v>
      </c>
      <c r="C12" s="438" t="s">
        <v>88</v>
      </c>
      <c r="D12" s="439"/>
      <c r="E12" s="438"/>
      <c r="F12" s="439"/>
      <c r="G12" s="438"/>
      <c r="H12" s="438"/>
      <c r="I12" s="440"/>
      <c r="J12" s="43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85.5" customHeight="1" x14ac:dyDescent="0.25">
      <c r="A13" s="430"/>
      <c r="B13" s="441" t="s">
        <v>89</v>
      </c>
      <c r="C13" s="442" t="s">
        <v>344</v>
      </c>
      <c r="D13" s="355">
        <v>75000</v>
      </c>
      <c r="E13" s="365" t="s">
        <v>393</v>
      </c>
      <c r="F13" s="355">
        <v>75000</v>
      </c>
      <c r="G13" s="365" t="s">
        <v>390</v>
      </c>
      <c r="H13" s="365" t="s">
        <v>392</v>
      </c>
      <c r="I13" s="355"/>
      <c r="J13" s="36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4.75" x14ac:dyDescent="0.25">
      <c r="A14" s="430"/>
      <c r="B14" s="441" t="s">
        <v>91</v>
      </c>
      <c r="C14" s="442" t="s">
        <v>345</v>
      </c>
      <c r="D14" s="355">
        <v>75000</v>
      </c>
      <c r="E14" s="365" t="s">
        <v>394</v>
      </c>
      <c r="F14" s="355">
        <v>75000</v>
      </c>
      <c r="G14" s="365" t="s">
        <v>391</v>
      </c>
      <c r="H14" s="365" t="s">
        <v>392</v>
      </c>
      <c r="I14" s="355"/>
      <c r="J14" s="36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5.5" x14ac:dyDescent="0.25">
      <c r="A15" s="430"/>
      <c r="B15" s="437" t="s">
        <v>93</v>
      </c>
      <c r="C15" s="438" t="s">
        <v>94</v>
      </c>
      <c r="D15" s="440"/>
      <c r="E15" s="440"/>
      <c r="F15" s="440"/>
      <c r="G15" s="440"/>
      <c r="H15" s="440"/>
      <c r="I15" s="440"/>
      <c r="J15" s="44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5">
      <c r="A16" s="430"/>
      <c r="B16" s="441" t="s">
        <v>99</v>
      </c>
      <c r="C16" s="442" t="s">
        <v>88</v>
      </c>
      <c r="D16" s="355">
        <v>33000</v>
      </c>
      <c r="E16" s="366"/>
      <c r="F16" s="355">
        <v>33000</v>
      </c>
      <c r="G16" s="365"/>
      <c r="H16" s="365" t="s">
        <v>395</v>
      </c>
      <c r="I16" s="355"/>
      <c r="J16" s="36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 x14ac:dyDescent="0.25">
      <c r="A17" s="443"/>
      <c r="B17" s="437" t="s">
        <v>100</v>
      </c>
      <c r="C17" s="438" t="s">
        <v>101</v>
      </c>
      <c r="D17" s="440"/>
      <c r="E17" s="440"/>
      <c r="F17" s="440"/>
      <c r="G17" s="440"/>
      <c r="H17" s="440"/>
      <c r="I17" s="440"/>
      <c r="J17" s="440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</row>
    <row r="18" spans="1:26" ht="25.5" x14ac:dyDescent="0.25">
      <c r="A18" s="444"/>
      <c r="B18" s="441" t="s">
        <v>102</v>
      </c>
      <c r="C18" s="442" t="s">
        <v>396</v>
      </c>
      <c r="D18" s="355">
        <v>97000</v>
      </c>
      <c r="E18" s="365" t="s">
        <v>402</v>
      </c>
      <c r="F18" s="355">
        <v>97000</v>
      </c>
      <c r="G18" s="365" t="s">
        <v>398</v>
      </c>
      <c r="H18" s="365" t="s">
        <v>399</v>
      </c>
      <c r="I18" s="355">
        <v>97000</v>
      </c>
      <c r="J18" s="365" t="s">
        <v>397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5.5" x14ac:dyDescent="0.25">
      <c r="A19" s="424"/>
      <c r="B19" s="441" t="s">
        <v>103</v>
      </c>
      <c r="C19" s="442" t="s">
        <v>401</v>
      </c>
      <c r="D19" s="355">
        <v>97000</v>
      </c>
      <c r="E19" s="365" t="s">
        <v>403</v>
      </c>
      <c r="F19" s="355">
        <v>97000</v>
      </c>
      <c r="G19" s="365" t="s">
        <v>404</v>
      </c>
      <c r="H19" s="365" t="s">
        <v>405</v>
      </c>
      <c r="I19" s="355">
        <v>97000</v>
      </c>
      <c r="J19" s="365" t="s">
        <v>400</v>
      </c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</row>
    <row r="20" spans="1:26" ht="45" x14ac:dyDescent="0.25">
      <c r="A20" s="427" t="s">
        <v>328</v>
      </c>
      <c r="B20" s="437" t="s">
        <v>148</v>
      </c>
      <c r="C20" s="438" t="s">
        <v>149</v>
      </c>
      <c r="D20" s="445"/>
      <c r="E20" s="440"/>
      <c r="F20" s="440"/>
      <c r="G20" s="440"/>
      <c r="H20" s="440"/>
      <c r="I20" s="440"/>
      <c r="J20" s="440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</row>
    <row r="21" spans="1:26" ht="25.5" x14ac:dyDescent="0.25">
      <c r="A21" s="430"/>
      <c r="B21" s="446" t="s">
        <v>150</v>
      </c>
      <c r="C21" s="447" t="s">
        <v>348</v>
      </c>
      <c r="D21" s="448">
        <v>54004</v>
      </c>
      <c r="E21" s="449" t="s">
        <v>407</v>
      </c>
      <c r="F21" s="355">
        <v>18197</v>
      </c>
      <c r="G21" s="449" t="s">
        <v>408</v>
      </c>
      <c r="H21" s="365" t="s">
        <v>409</v>
      </c>
      <c r="I21" s="450">
        <v>54004</v>
      </c>
      <c r="J21" s="449" t="s">
        <v>406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5.5" x14ac:dyDescent="0.25">
      <c r="A22" s="430"/>
      <c r="B22" s="446"/>
      <c r="C22" s="447"/>
      <c r="D22" s="448"/>
      <c r="E22" s="451"/>
      <c r="F22" s="355">
        <v>17610</v>
      </c>
      <c r="G22" s="451"/>
      <c r="H22" s="365" t="s">
        <v>410</v>
      </c>
      <c r="I22" s="452"/>
      <c r="J22" s="45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5.5" x14ac:dyDescent="0.25">
      <c r="A23" s="430"/>
      <c r="B23" s="446"/>
      <c r="C23" s="447"/>
      <c r="D23" s="448"/>
      <c r="E23" s="453"/>
      <c r="F23" s="355">
        <v>18197</v>
      </c>
      <c r="G23" s="453"/>
      <c r="H23" s="365" t="s">
        <v>411</v>
      </c>
      <c r="I23" s="454"/>
      <c r="J23" s="45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5.5" x14ac:dyDescent="0.25">
      <c r="A24" s="430"/>
      <c r="B24" s="437" t="s">
        <v>155</v>
      </c>
      <c r="C24" s="438" t="s">
        <v>156</v>
      </c>
      <c r="D24" s="440"/>
      <c r="E24" s="440"/>
      <c r="F24" s="440"/>
      <c r="G24" s="440"/>
      <c r="H24" s="440"/>
      <c r="I24" s="445"/>
      <c r="J24" s="44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1" x14ac:dyDescent="0.25">
      <c r="A25" s="430"/>
      <c r="B25" s="441" t="s">
        <v>157</v>
      </c>
      <c r="C25" s="455" t="s">
        <v>358</v>
      </c>
      <c r="D25" s="355">
        <v>35075</v>
      </c>
      <c r="E25" s="365" t="s">
        <v>412</v>
      </c>
      <c r="F25" s="355">
        <v>35075</v>
      </c>
      <c r="G25" s="365" t="s">
        <v>414</v>
      </c>
      <c r="H25" s="365" t="s">
        <v>421</v>
      </c>
      <c r="I25" s="355">
        <v>35075</v>
      </c>
      <c r="J25" s="365" t="s">
        <v>413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1" x14ac:dyDescent="0.25">
      <c r="A26" s="430"/>
      <c r="B26" s="441" t="s">
        <v>158</v>
      </c>
      <c r="C26" s="455" t="s">
        <v>359</v>
      </c>
      <c r="D26" s="355">
        <v>32452</v>
      </c>
      <c r="E26" s="365" t="s">
        <v>415</v>
      </c>
      <c r="F26" s="355">
        <v>32452</v>
      </c>
      <c r="G26" s="365" t="s">
        <v>417</v>
      </c>
      <c r="H26" s="365" t="s">
        <v>421</v>
      </c>
      <c r="I26" s="355">
        <v>32452</v>
      </c>
      <c r="J26" s="365" t="s">
        <v>416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1" x14ac:dyDescent="0.25">
      <c r="A27" s="443"/>
      <c r="B27" s="441" t="s">
        <v>159</v>
      </c>
      <c r="C27" s="455" t="s">
        <v>360</v>
      </c>
      <c r="D27" s="355">
        <v>9516</v>
      </c>
      <c r="E27" s="365" t="s">
        <v>418</v>
      </c>
      <c r="F27" s="355">
        <v>9516</v>
      </c>
      <c r="G27" s="365" t="s">
        <v>420</v>
      </c>
      <c r="H27" s="365" t="s">
        <v>421</v>
      </c>
      <c r="I27" s="355">
        <v>9516</v>
      </c>
      <c r="J27" s="365" t="s">
        <v>419</v>
      </c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51" x14ac:dyDescent="0.25">
      <c r="A28" s="444"/>
      <c r="B28" s="441" t="s">
        <v>350</v>
      </c>
      <c r="C28" s="455" t="s">
        <v>361</v>
      </c>
      <c r="D28" s="355">
        <v>9699</v>
      </c>
      <c r="E28" s="365" t="s">
        <v>422</v>
      </c>
      <c r="F28" s="355">
        <v>9699</v>
      </c>
      <c r="G28" s="365" t="s">
        <v>423</v>
      </c>
      <c r="H28" s="365" t="s">
        <v>421</v>
      </c>
      <c r="I28" s="355">
        <v>9699</v>
      </c>
      <c r="J28" s="365" t="s">
        <v>424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1" x14ac:dyDescent="0.25">
      <c r="A29" s="424"/>
      <c r="B29" s="441" t="s">
        <v>351</v>
      </c>
      <c r="C29" s="455" t="s">
        <v>362</v>
      </c>
      <c r="D29" s="355">
        <v>8906</v>
      </c>
      <c r="E29" s="365" t="s">
        <v>415</v>
      </c>
      <c r="F29" s="355">
        <v>8906</v>
      </c>
      <c r="G29" s="365" t="s">
        <v>417</v>
      </c>
      <c r="H29" s="365" t="s">
        <v>421</v>
      </c>
      <c r="I29" s="355">
        <v>8906</v>
      </c>
      <c r="J29" s="365" t="s">
        <v>416</v>
      </c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</row>
    <row r="30" spans="1:26" ht="51" x14ac:dyDescent="0.25">
      <c r="A30" s="427" t="s">
        <v>328</v>
      </c>
      <c r="B30" s="441" t="s">
        <v>352</v>
      </c>
      <c r="C30" s="455" t="s">
        <v>363</v>
      </c>
      <c r="D30" s="355">
        <v>7930</v>
      </c>
      <c r="E30" s="365" t="s">
        <v>425</v>
      </c>
      <c r="F30" s="355">
        <v>7930</v>
      </c>
      <c r="G30" s="365" t="s">
        <v>426</v>
      </c>
      <c r="H30" s="365" t="s">
        <v>421</v>
      </c>
      <c r="I30" s="355">
        <v>7930</v>
      </c>
      <c r="J30" s="365" t="s">
        <v>427</v>
      </c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</row>
    <row r="31" spans="1:26" ht="51" x14ac:dyDescent="0.25">
      <c r="A31" s="430"/>
      <c r="B31" s="441" t="s">
        <v>353</v>
      </c>
      <c r="C31" s="455" t="s">
        <v>364</v>
      </c>
      <c r="D31" s="355">
        <v>7015</v>
      </c>
      <c r="E31" s="365" t="s">
        <v>425</v>
      </c>
      <c r="F31" s="355">
        <v>7015</v>
      </c>
      <c r="G31" s="365" t="s">
        <v>426</v>
      </c>
      <c r="H31" s="365" t="s">
        <v>421</v>
      </c>
      <c r="I31" s="355">
        <f>11494.3-I30</f>
        <v>3564.2999999999993</v>
      </c>
      <c r="J31" s="365" t="s">
        <v>427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1" x14ac:dyDescent="0.25">
      <c r="A32" s="430"/>
      <c r="B32" s="441" t="s">
        <v>354</v>
      </c>
      <c r="C32" s="455" t="s">
        <v>365</v>
      </c>
      <c r="D32" s="355">
        <v>10248</v>
      </c>
      <c r="E32" s="365" t="s">
        <v>412</v>
      </c>
      <c r="F32" s="355">
        <v>10248</v>
      </c>
      <c r="G32" s="365" t="s">
        <v>414</v>
      </c>
      <c r="H32" s="365" t="s">
        <v>421</v>
      </c>
      <c r="I32" s="355">
        <v>10248</v>
      </c>
      <c r="J32" s="365" t="s">
        <v>413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51" x14ac:dyDescent="0.25">
      <c r="A33" s="430"/>
      <c r="B33" s="441" t="s">
        <v>355</v>
      </c>
      <c r="C33" s="455" t="s">
        <v>366</v>
      </c>
      <c r="D33" s="355">
        <v>7930</v>
      </c>
      <c r="E33" s="365" t="s">
        <v>425</v>
      </c>
      <c r="F33" s="355">
        <v>7930</v>
      </c>
      <c r="G33" s="365" t="s">
        <v>426</v>
      </c>
      <c r="H33" s="365" t="s">
        <v>421</v>
      </c>
      <c r="I33" s="355"/>
      <c r="J33" s="36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51" x14ac:dyDescent="0.25">
      <c r="A34" s="430"/>
      <c r="B34" s="441" t="s">
        <v>356</v>
      </c>
      <c r="C34" s="455" t="s">
        <v>367</v>
      </c>
      <c r="D34" s="355">
        <v>37118.5</v>
      </c>
      <c r="E34" s="365" t="s">
        <v>422</v>
      </c>
      <c r="F34" s="355">
        <v>37118.5</v>
      </c>
      <c r="G34" s="365" t="s">
        <v>423</v>
      </c>
      <c r="H34" s="365" t="s">
        <v>421</v>
      </c>
      <c r="I34" s="355">
        <v>37118.5</v>
      </c>
      <c r="J34" s="365" t="s">
        <v>424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1" x14ac:dyDescent="0.25">
      <c r="A35" s="430"/>
      <c r="B35" s="441" t="s">
        <v>357</v>
      </c>
      <c r="C35" s="455" t="s">
        <v>368</v>
      </c>
      <c r="D35" s="355">
        <v>35990</v>
      </c>
      <c r="E35" s="365" t="s">
        <v>418</v>
      </c>
      <c r="F35" s="355">
        <v>35990</v>
      </c>
      <c r="G35" s="365" t="s">
        <v>420</v>
      </c>
      <c r="H35" s="365" t="s">
        <v>421</v>
      </c>
      <c r="I35" s="355">
        <v>35990</v>
      </c>
      <c r="J35" s="365" t="s">
        <v>419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430"/>
      <c r="B36" s="437" t="s">
        <v>160</v>
      </c>
      <c r="C36" s="438" t="s">
        <v>161</v>
      </c>
      <c r="D36" s="440"/>
      <c r="E36" s="440"/>
      <c r="F36" s="440"/>
      <c r="G36" s="440"/>
      <c r="H36" s="440"/>
      <c r="I36" s="445"/>
      <c r="J36" s="44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63.75" x14ac:dyDescent="0.25">
      <c r="A37" s="443"/>
      <c r="B37" s="441" t="s">
        <v>162</v>
      </c>
      <c r="C37" s="442" t="s">
        <v>369</v>
      </c>
      <c r="D37" s="355">
        <v>49800</v>
      </c>
      <c r="E37" s="365" t="s">
        <v>428</v>
      </c>
      <c r="F37" s="355">
        <v>49800</v>
      </c>
      <c r="G37" s="365" t="s">
        <v>429</v>
      </c>
      <c r="H37" s="365" t="s">
        <v>435</v>
      </c>
      <c r="I37" s="355">
        <v>49800</v>
      </c>
      <c r="J37" s="366" t="s">
        <v>430</v>
      </c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</row>
    <row r="38" spans="1:26" ht="18" customHeight="1" x14ac:dyDescent="0.25">
      <c r="A38" s="444"/>
      <c r="B38" s="440">
        <v>9</v>
      </c>
      <c r="C38" s="440" t="s">
        <v>258</v>
      </c>
      <c r="D38" s="440"/>
      <c r="E38" s="440"/>
      <c r="F38" s="440"/>
      <c r="G38" s="440"/>
      <c r="H38" s="440"/>
      <c r="I38" s="440"/>
      <c r="J38" s="44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51" x14ac:dyDescent="0.25">
      <c r="A39" s="444"/>
      <c r="B39" s="456">
        <v>43930</v>
      </c>
      <c r="C39" s="442" t="s">
        <v>370</v>
      </c>
      <c r="D39" s="355">
        <v>20000</v>
      </c>
      <c r="E39" s="365" t="s">
        <v>432</v>
      </c>
      <c r="F39" s="355">
        <v>20000</v>
      </c>
      <c r="G39" s="365" t="s">
        <v>433</v>
      </c>
      <c r="H39" s="365" t="s">
        <v>435</v>
      </c>
      <c r="I39" s="355">
        <v>20000</v>
      </c>
      <c r="J39" s="365" t="s">
        <v>431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8.25" x14ac:dyDescent="0.25">
      <c r="A40" s="444"/>
      <c r="B40" s="456">
        <v>43960</v>
      </c>
      <c r="C40" s="442" t="s">
        <v>371</v>
      </c>
      <c r="D40" s="355">
        <v>27500</v>
      </c>
      <c r="E40" s="365" t="s">
        <v>441</v>
      </c>
      <c r="F40" s="355">
        <v>27500</v>
      </c>
      <c r="G40" s="365" t="s">
        <v>434</v>
      </c>
      <c r="H40" s="365" t="s">
        <v>436</v>
      </c>
      <c r="I40" s="355">
        <v>27500</v>
      </c>
      <c r="J40" s="365" t="s">
        <v>437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444"/>
      <c r="B41" s="440">
        <v>10</v>
      </c>
      <c r="C41" s="440" t="s">
        <v>264</v>
      </c>
      <c r="D41" s="440"/>
      <c r="E41" s="440"/>
      <c r="F41" s="440"/>
      <c r="G41" s="440"/>
      <c r="H41" s="440"/>
      <c r="I41" s="440"/>
      <c r="J41" s="44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5.5" x14ac:dyDescent="0.25">
      <c r="A42" s="444"/>
      <c r="B42" s="456">
        <v>43840</v>
      </c>
      <c r="C42" s="442" t="s">
        <v>372</v>
      </c>
      <c r="D42" s="457">
        <v>12500</v>
      </c>
      <c r="E42" s="365" t="s">
        <v>440</v>
      </c>
      <c r="F42" s="355">
        <v>12500</v>
      </c>
      <c r="G42" s="365" t="s">
        <v>439</v>
      </c>
      <c r="H42" s="365" t="s">
        <v>436</v>
      </c>
      <c r="I42" s="355">
        <v>12500</v>
      </c>
      <c r="J42" s="365" t="s">
        <v>438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5.5" x14ac:dyDescent="0.25">
      <c r="A43" s="444"/>
      <c r="B43" s="456">
        <v>43871</v>
      </c>
      <c r="C43" s="442" t="s">
        <v>373</v>
      </c>
      <c r="D43" s="457">
        <v>23000</v>
      </c>
      <c r="E43" s="365" t="s">
        <v>443</v>
      </c>
      <c r="F43" s="355">
        <v>23000</v>
      </c>
      <c r="G43" s="365" t="s">
        <v>444</v>
      </c>
      <c r="H43" s="365" t="s">
        <v>436</v>
      </c>
      <c r="I43" s="355">
        <v>23000</v>
      </c>
      <c r="J43" s="365" t="s">
        <v>442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5.5" x14ac:dyDescent="0.25">
      <c r="A44" s="444"/>
      <c r="B44" s="456">
        <v>43900</v>
      </c>
      <c r="C44" s="442" t="s">
        <v>374</v>
      </c>
      <c r="D44" s="457">
        <v>21000</v>
      </c>
      <c r="E44" s="365" t="s">
        <v>443</v>
      </c>
      <c r="F44" s="355">
        <v>21000</v>
      </c>
      <c r="G44" s="365" t="s">
        <v>444</v>
      </c>
      <c r="H44" s="365" t="s">
        <v>436</v>
      </c>
      <c r="I44" s="355">
        <v>21000</v>
      </c>
      <c r="J44" s="365" t="s">
        <v>442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5.5" x14ac:dyDescent="0.25">
      <c r="A45" s="444"/>
      <c r="B45" s="456">
        <v>43931</v>
      </c>
      <c r="C45" s="442" t="s">
        <v>375</v>
      </c>
      <c r="D45" s="457">
        <v>9000</v>
      </c>
      <c r="E45" s="365" t="s">
        <v>441</v>
      </c>
      <c r="F45" s="457">
        <v>9000</v>
      </c>
      <c r="G45" s="365" t="s">
        <v>445</v>
      </c>
      <c r="H45" s="365" t="s">
        <v>436</v>
      </c>
      <c r="I45" s="457">
        <v>9000</v>
      </c>
      <c r="J45" s="365" t="s">
        <v>472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5.5" x14ac:dyDescent="0.25">
      <c r="A46" s="444"/>
      <c r="B46" s="456">
        <v>43961</v>
      </c>
      <c r="C46" s="442" t="s">
        <v>376</v>
      </c>
      <c r="D46" s="457">
        <v>720</v>
      </c>
      <c r="E46" s="365" t="s">
        <v>441</v>
      </c>
      <c r="F46" s="457">
        <v>720</v>
      </c>
      <c r="G46" s="365" t="s">
        <v>445</v>
      </c>
      <c r="H46" s="365" t="s">
        <v>436</v>
      </c>
      <c r="I46" s="457">
        <v>720</v>
      </c>
      <c r="J46" s="365" t="s">
        <v>472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5.5" x14ac:dyDescent="0.25">
      <c r="A47" s="444"/>
      <c r="B47" s="456">
        <v>43992</v>
      </c>
      <c r="C47" s="442" t="s">
        <v>377</v>
      </c>
      <c r="D47" s="457">
        <v>2500</v>
      </c>
      <c r="E47" s="365" t="s">
        <v>441</v>
      </c>
      <c r="F47" s="457">
        <v>2500</v>
      </c>
      <c r="G47" s="365" t="s">
        <v>445</v>
      </c>
      <c r="H47" s="365" t="s">
        <v>436</v>
      </c>
      <c r="I47" s="457">
        <v>2500</v>
      </c>
      <c r="J47" s="365" t="s">
        <v>472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5.5" x14ac:dyDescent="0.25">
      <c r="A48" s="444"/>
      <c r="B48" s="456">
        <v>44022</v>
      </c>
      <c r="C48" s="442" t="s">
        <v>378</v>
      </c>
      <c r="D48" s="457">
        <v>35000</v>
      </c>
      <c r="E48" s="365" t="s">
        <v>440</v>
      </c>
      <c r="F48" s="355">
        <v>35000</v>
      </c>
      <c r="G48" s="365" t="s">
        <v>439</v>
      </c>
      <c r="H48" s="365" t="s">
        <v>436</v>
      </c>
      <c r="I48" s="355">
        <v>35000</v>
      </c>
      <c r="J48" s="365" t="s">
        <v>438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5.5" x14ac:dyDescent="0.25">
      <c r="A49" s="444"/>
      <c r="B49" s="456">
        <v>44053</v>
      </c>
      <c r="C49" s="442" t="s">
        <v>265</v>
      </c>
      <c r="D49" s="457">
        <v>4500</v>
      </c>
      <c r="E49" s="365" t="s">
        <v>441</v>
      </c>
      <c r="F49" s="457">
        <v>4500</v>
      </c>
      <c r="G49" s="365" t="s">
        <v>445</v>
      </c>
      <c r="H49" s="365" t="s">
        <v>436</v>
      </c>
      <c r="I49" s="457">
        <v>4500</v>
      </c>
      <c r="J49" s="365" t="s">
        <v>472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 x14ac:dyDescent="0.25">
      <c r="A50" s="444"/>
      <c r="B50" s="437" t="s">
        <v>278</v>
      </c>
      <c r="C50" s="458" t="s">
        <v>279</v>
      </c>
      <c r="D50" s="458"/>
      <c r="E50" s="458"/>
      <c r="F50" s="458"/>
      <c r="G50" s="458"/>
      <c r="H50" s="458"/>
      <c r="I50" s="458"/>
      <c r="J50" s="45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5.5" x14ac:dyDescent="0.25">
      <c r="A51" s="444"/>
      <c r="B51" s="441" t="s">
        <v>280</v>
      </c>
      <c r="C51" s="442" t="s">
        <v>281</v>
      </c>
      <c r="D51" s="450">
        <v>45000</v>
      </c>
      <c r="E51" s="459" t="s">
        <v>446</v>
      </c>
      <c r="F51" s="457">
        <v>15000</v>
      </c>
      <c r="G51" s="365" t="s">
        <v>447</v>
      </c>
      <c r="H51" s="365" t="s">
        <v>448</v>
      </c>
      <c r="I51" s="450">
        <v>45000</v>
      </c>
      <c r="J51" s="460" t="s">
        <v>451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5.5" x14ac:dyDescent="0.25">
      <c r="A52" s="444"/>
      <c r="B52" s="441"/>
      <c r="C52" s="442"/>
      <c r="D52" s="452"/>
      <c r="E52" s="461"/>
      <c r="F52" s="457">
        <v>15000</v>
      </c>
      <c r="G52" s="365" t="s">
        <v>447</v>
      </c>
      <c r="H52" s="365" t="s">
        <v>449</v>
      </c>
      <c r="I52" s="452"/>
      <c r="J52" s="46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5.5" x14ac:dyDescent="0.25">
      <c r="A53" s="444"/>
      <c r="B53" s="456"/>
      <c r="C53" s="442"/>
      <c r="D53" s="454"/>
      <c r="E53" s="462"/>
      <c r="F53" s="457">
        <v>15000</v>
      </c>
      <c r="G53" s="365" t="s">
        <v>447</v>
      </c>
      <c r="H53" s="365" t="s">
        <v>450</v>
      </c>
      <c r="I53" s="454"/>
      <c r="J53" s="46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5.5" x14ac:dyDescent="0.25">
      <c r="A54" s="444"/>
      <c r="B54" s="441" t="s">
        <v>282</v>
      </c>
      <c r="C54" s="442" t="s">
        <v>283</v>
      </c>
      <c r="D54" s="450">
        <v>33000</v>
      </c>
      <c r="E54" s="459" t="s">
        <v>446</v>
      </c>
      <c r="F54" s="355">
        <v>11000</v>
      </c>
      <c r="G54" s="365" t="s">
        <v>452</v>
      </c>
      <c r="H54" s="365" t="s">
        <v>454</v>
      </c>
      <c r="I54" s="450">
        <v>33000</v>
      </c>
      <c r="J54" s="449" t="s">
        <v>453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5.5" x14ac:dyDescent="0.25">
      <c r="A55" s="444"/>
      <c r="B55" s="456"/>
      <c r="C55" s="442"/>
      <c r="D55" s="452"/>
      <c r="E55" s="461"/>
      <c r="F55" s="355">
        <v>11000</v>
      </c>
      <c r="G55" s="365" t="s">
        <v>452</v>
      </c>
      <c r="H55" s="365" t="s">
        <v>455</v>
      </c>
      <c r="I55" s="452"/>
      <c r="J55" s="45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5.5" x14ac:dyDescent="0.25">
      <c r="A56" s="444"/>
      <c r="B56" s="441"/>
      <c r="C56" s="442"/>
      <c r="D56" s="454"/>
      <c r="E56" s="462"/>
      <c r="F56" s="355">
        <v>11000</v>
      </c>
      <c r="G56" s="365" t="s">
        <v>452</v>
      </c>
      <c r="H56" s="365" t="s">
        <v>456</v>
      </c>
      <c r="I56" s="454"/>
      <c r="J56" s="45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 x14ac:dyDescent="0.25">
      <c r="A57" s="444"/>
      <c r="B57" s="458" t="s">
        <v>288</v>
      </c>
      <c r="C57" s="458" t="s">
        <v>289</v>
      </c>
      <c r="D57" s="458"/>
      <c r="E57" s="458"/>
      <c r="F57" s="458"/>
      <c r="G57" s="458"/>
      <c r="H57" s="458"/>
      <c r="I57" s="458"/>
      <c r="J57" s="45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9.25" customHeight="1" x14ac:dyDescent="0.25">
      <c r="A58" s="444"/>
      <c r="B58" s="441" t="s">
        <v>290</v>
      </c>
      <c r="C58" s="442" t="s">
        <v>379</v>
      </c>
      <c r="D58" s="355">
        <v>48000</v>
      </c>
      <c r="E58" s="365" t="s">
        <v>457</v>
      </c>
      <c r="F58" s="355">
        <v>48000</v>
      </c>
      <c r="G58" s="365" t="s">
        <v>458</v>
      </c>
      <c r="H58" s="365" t="s">
        <v>436</v>
      </c>
      <c r="I58" s="355">
        <v>48000</v>
      </c>
      <c r="J58" s="365" t="s">
        <v>459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 x14ac:dyDescent="0.25">
      <c r="A59" s="444"/>
      <c r="B59" s="437" t="s">
        <v>302</v>
      </c>
      <c r="C59" s="458" t="s">
        <v>277</v>
      </c>
      <c r="D59" s="458"/>
      <c r="E59" s="458"/>
      <c r="F59" s="458"/>
      <c r="G59" s="458"/>
      <c r="H59" s="458"/>
      <c r="I59" s="458"/>
      <c r="J59" s="45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8.25" x14ac:dyDescent="0.25">
      <c r="A60" s="444"/>
      <c r="B60" s="441" t="s">
        <v>311</v>
      </c>
      <c r="C60" s="442" t="s">
        <v>380</v>
      </c>
      <c r="D60" s="355">
        <v>7500</v>
      </c>
      <c r="E60" s="365" t="s">
        <v>460</v>
      </c>
      <c r="F60" s="355">
        <v>7500</v>
      </c>
      <c r="G60" s="365" t="s">
        <v>461</v>
      </c>
      <c r="H60" s="365" t="s">
        <v>462</v>
      </c>
      <c r="I60" s="355">
        <v>7500</v>
      </c>
      <c r="J60" s="365" t="s">
        <v>463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444"/>
      <c r="B61" s="463" t="s">
        <v>336</v>
      </c>
      <c r="C61" s="416"/>
      <c r="D61" s="464">
        <f>SUM(D11:D60)</f>
        <v>971903.5</v>
      </c>
      <c r="E61" s="465"/>
      <c r="F61" s="464">
        <f>SUM(F11:F60)</f>
        <v>971903.5</v>
      </c>
      <c r="G61" s="365"/>
      <c r="H61" s="465"/>
      <c r="I61" s="464">
        <f>SUM(I11:I60)</f>
        <v>777522.8</v>
      </c>
      <c r="J61" s="466"/>
      <c r="K61" s="5"/>
      <c r="L61" s="33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47"/>
      <c r="B62" s="467"/>
      <c r="C62" s="467"/>
      <c r="D62" s="468"/>
      <c r="E62" s="467"/>
      <c r="F62" s="468"/>
      <c r="G62" s="467"/>
      <c r="H62" s="467"/>
      <c r="I62" s="469"/>
      <c r="J62" s="47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47"/>
      <c r="B63" s="471" t="s">
        <v>337</v>
      </c>
      <c r="C63" s="415"/>
      <c r="D63" s="417"/>
      <c r="E63" s="472" t="s">
        <v>327</v>
      </c>
      <c r="F63" s="415"/>
      <c r="G63" s="415"/>
      <c r="H63" s="415"/>
      <c r="I63" s="415"/>
      <c r="J63" s="41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47"/>
      <c r="B64" s="473" t="s">
        <v>329</v>
      </c>
      <c r="C64" s="473" t="s">
        <v>47</v>
      </c>
      <c r="D64" s="474" t="s">
        <v>330</v>
      </c>
      <c r="E64" s="473" t="s">
        <v>331</v>
      </c>
      <c r="F64" s="474" t="s">
        <v>330</v>
      </c>
      <c r="G64" s="473" t="s">
        <v>332</v>
      </c>
      <c r="H64" s="473" t="s">
        <v>333</v>
      </c>
      <c r="I64" s="473" t="s">
        <v>334</v>
      </c>
      <c r="J64" s="473" t="s">
        <v>335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47"/>
      <c r="B65" s="475" t="s">
        <v>74</v>
      </c>
      <c r="C65" s="476"/>
      <c r="D65" s="477"/>
      <c r="E65" s="476"/>
      <c r="F65" s="477"/>
      <c r="G65" s="476"/>
      <c r="H65" s="476"/>
      <c r="I65" s="477"/>
      <c r="J65" s="47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47"/>
      <c r="B66" s="475" t="s">
        <v>107</v>
      </c>
      <c r="C66" s="476"/>
      <c r="D66" s="477"/>
      <c r="E66" s="476"/>
      <c r="F66" s="477"/>
      <c r="G66" s="476"/>
      <c r="H66" s="476"/>
      <c r="I66" s="477"/>
      <c r="J66" s="47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47"/>
      <c r="B67" s="475" t="s">
        <v>114</v>
      </c>
      <c r="C67" s="476"/>
      <c r="D67" s="477"/>
      <c r="E67" s="476"/>
      <c r="F67" s="477"/>
      <c r="G67" s="476"/>
      <c r="H67" s="476"/>
      <c r="I67" s="477"/>
      <c r="J67" s="47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47"/>
      <c r="B68" s="475" t="s">
        <v>130</v>
      </c>
      <c r="C68" s="476"/>
      <c r="D68" s="477"/>
      <c r="E68" s="476"/>
      <c r="F68" s="477"/>
      <c r="G68" s="476"/>
      <c r="H68" s="476"/>
      <c r="I68" s="477"/>
      <c r="J68" s="47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47"/>
      <c r="B69" s="475" t="s">
        <v>148</v>
      </c>
      <c r="C69" s="476"/>
      <c r="D69" s="477"/>
      <c r="E69" s="476"/>
      <c r="F69" s="477"/>
      <c r="G69" s="476"/>
      <c r="H69" s="476"/>
      <c r="I69" s="477"/>
      <c r="J69" s="47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47"/>
      <c r="B70" s="475"/>
      <c r="C70" s="476"/>
      <c r="D70" s="477"/>
      <c r="E70" s="476"/>
      <c r="F70" s="477"/>
      <c r="G70" s="476"/>
      <c r="H70" s="476"/>
      <c r="I70" s="477"/>
      <c r="J70" s="47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47"/>
      <c r="B71" s="478" t="s">
        <v>336</v>
      </c>
      <c r="C71" s="415"/>
      <c r="D71" s="479">
        <f>SUM(D65:D70)</f>
        <v>0</v>
      </c>
      <c r="E71" s="480"/>
      <c r="F71" s="479">
        <f>SUM(F65:F70)</f>
        <v>0</v>
      </c>
      <c r="G71" s="480"/>
      <c r="H71" s="480"/>
      <c r="I71" s="479">
        <f>SUM(I65:I70)</f>
        <v>0</v>
      </c>
      <c r="J71" s="48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47"/>
      <c r="B72" s="467"/>
      <c r="C72" s="467"/>
      <c r="D72" s="468"/>
      <c r="E72" s="467"/>
      <c r="F72" s="468"/>
      <c r="G72" s="467"/>
      <c r="H72" s="467"/>
      <c r="I72" s="469"/>
      <c r="J72" s="47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47"/>
      <c r="B73" s="471" t="s">
        <v>338</v>
      </c>
      <c r="C73" s="415"/>
      <c r="D73" s="417"/>
      <c r="E73" s="472" t="s">
        <v>327</v>
      </c>
      <c r="F73" s="415"/>
      <c r="G73" s="415"/>
      <c r="H73" s="415"/>
      <c r="I73" s="415"/>
      <c r="J73" s="41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47"/>
      <c r="B74" s="473" t="s">
        <v>329</v>
      </c>
      <c r="C74" s="473" t="s">
        <v>47</v>
      </c>
      <c r="D74" s="474" t="s">
        <v>330</v>
      </c>
      <c r="E74" s="473" t="s">
        <v>331</v>
      </c>
      <c r="F74" s="474" t="s">
        <v>330</v>
      </c>
      <c r="G74" s="473" t="s">
        <v>332</v>
      </c>
      <c r="H74" s="473" t="s">
        <v>333</v>
      </c>
      <c r="I74" s="473" t="s">
        <v>334</v>
      </c>
      <c r="J74" s="473" t="s">
        <v>335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47"/>
      <c r="B75" s="475" t="s">
        <v>74</v>
      </c>
      <c r="C75" s="476"/>
      <c r="D75" s="477"/>
      <c r="E75" s="476"/>
      <c r="F75" s="477"/>
      <c r="G75" s="476"/>
      <c r="H75" s="476"/>
      <c r="I75" s="477"/>
      <c r="J75" s="47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47"/>
      <c r="B76" s="475" t="s">
        <v>107</v>
      </c>
      <c r="C76" s="476"/>
      <c r="D76" s="477"/>
      <c r="E76" s="476"/>
      <c r="F76" s="477"/>
      <c r="G76" s="476"/>
      <c r="H76" s="476"/>
      <c r="I76" s="477"/>
      <c r="J76" s="47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47"/>
      <c r="B77" s="475" t="s">
        <v>114</v>
      </c>
      <c r="C77" s="476"/>
      <c r="D77" s="477"/>
      <c r="E77" s="476"/>
      <c r="F77" s="477"/>
      <c r="G77" s="476"/>
      <c r="H77" s="476"/>
      <c r="I77" s="477"/>
      <c r="J77" s="47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47"/>
      <c r="B78" s="475" t="s">
        <v>130</v>
      </c>
      <c r="C78" s="476"/>
      <c r="D78" s="477"/>
      <c r="E78" s="476"/>
      <c r="F78" s="477"/>
      <c r="G78" s="476"/>
      <c r="H78" s="476"/>
      <c r="I78" s="477"/>
      <c r="J78" s="47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47"/>
      <c r="B79" s="475" t="s">
        <v>148</v>
      </c>
      <c r="C79" s="476"/>
      <c r="D79" s="477"/>
      <c r="E79" s="476"/>
      <c r="F79" s="477"/>
      <c r="G79" s="476"/>
      <c r="H79" s="476"/>
      <c r="I79" s="477"/>
      <c r="J79" s="47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47"/>
      <c r="B80" s="475"/>
      <c r="C80" s="476"/>
      <c r="D80" s="477"/>
      <c r="E80" s="476"/>
      <c r="F80" s="477"/>
      <c r="G80" s="476"/>
      <c r="H80" s="476"/>
      <c r="I80" s="477"/>
      <c r="J80" s="47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47"/>
      <c r="B81" s="478" t="s">
        <v>336</v>
      </c>
      <c r="C81" s="415"/>
      <c r="D81" s="479">
        <f>SUM(D75:D80)</f>
        <v>0</v>
      </c>
      <c r="E81" s="480"/>
      <c r="F81" s="479">
        <f>SUM(F75:F80)</f>
        <v>0</v>
      </c>
      <c r="G81" s="480"/>
      <c r="H81" s="480"/>
      <c r="I81" s="479">
        <f>SUM(I75:I80)</f>
        <v>0</v>
      </c>
      <c r="J81" s="48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47"/>
      <c r="B82" s="467"/>
      <c r="C82" s="467"/>
      <c r="D82" s="468"/>
      <c r="E82" s="467"/>
      <c r="F82" s="468"/>
      <c r="G82" s="467"/>
      <c r="H82" s="467"/>
      <c r="I82" s="469"/>
      <c r="J82" s="47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47"/>
      <c r="B83" s="481"/>
      <c r="C83" s="481"/>
      <c r="D83" s="482"/>
      <c r="E83" s="481"/>
      <c r="F83" s="482"/>
      <c r="G83" s="481"/>
      <c r="H83" s="483"/>
      <c r="I83" s="484"/>
      <c r="J83" s="485" t="s">
        <v>384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47"/>
      <c r="B84" s="481"/>
      <c r="C84" s="481"/>
      <c r="D84" s="482"/>
      <c r="E84" s="481"/>
      <c r="F84" s="482"/>
      <c r="G84" s="481"/>
      <c r="H84" s="486"/>
      <c r="I84" s="487"/>
      <c r="J84" s="485" t="s">
        <v>385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thickBot="1" x14ac:dyDescent="0.3">
      <c r="A85" s="347"/>
      <c r="B85" s="481"/>
      <c r="C85" s="481"/>
      <c r="D85" s="482"/>
      <c r="E85" s="481"/>
      <c r="F85" s="482"/>
      <c r="G85" s="481"/>
      <c r="H85" s="486"/>
      <c r="I85" s="488"/>
      <c r="J85" s="48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47"/>
      <c r="B86" s="481"/>
      <c r="C86" s="481"/>
      <c r="D86" s="482"/>
      <c r="E86" s="481"/>
      <c r="F86" s="482"/>
      <c r="G86" s="481"/>
      <c r="H86" s="486"/>
      <c r="I86" s="487"/>
      <c r="J86" s="485" t="s">
        <v>386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47"/>
      <c r="B87" s="481"/>
      <c r="C87" s="481"/>
      <c r="D87" s="482"/>
      <c r="E87" s="481"/>
      <c r="F87" s="482"/>
      <c r="G87" s="481"/>
      <c r="H87" s="486"/>
      <c r="I87" s="487"/>
      <c r="J87" s="490" t="s">
        <v>387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47"/>
      <c r="B88" s="481"/>
      <c r="C88" s="481"/>
      <c r="D88" s="482"/>
      <c r="E88" s="481"/>
      <c r="F88" s="482"/>
      <c r="G88" s="481"/>
      <c r="H88" s="486"/>
      <c r="I88" s="487"/>
      <c r="J88" s="490" t="s">
        <v>388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51"/>
      <c r="E89" s="335"/>
      <c r="F89" s="351"/>
      <c r="G89" s="335"/>
      <c r="H89" s="335"/>
      <c r="I89" s="35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51"/>
      <c r="E90" s="335"/>
      <c r="F90" s="351"/>
      <c r="G90" s="335"/>
      <c r="H90" s="335"/>
      <c r="I90" s="35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51"/>
      <c r="E91" s="335"/>
      <c r="F91" s="351"/>
      <c r="G91" s="335"/>
      <c r="H91" s="335"/>
      <c r="I91" s="35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51"/>
      <c r="E92" s="335"/>
      <c r="F92" s="351"/>
      <c r="G92" s="335"/>
      <c r="H92" s="335"/>
      <c r="I92" s="35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51"/>
      <c r="E93" s="335"/>
      <c r="F93" s="351"/>
      <c r="G93" s="335"/>
      <c r="H93" s="335"/>
      <c r="I93" s="35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51"/>
      <c r="E94" s="335"/>
      <c r="F94" s="351"/>
      <c r="G94" s="335"/>
      <c r="H94" s="335"/>
      <c r="I94" s="35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51"/>
      <c r="E95" s="335"/>
      <c r="F95" s="351"/>
      <c r="G95" s="335"/>
      <c r="H95" s="335"/>
      <c r="I95" s="35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51"/>
      <c r="E96" s="335"/>
      <c r="F96" s="351"/>
      <c r="G96" s="335"/>
      <c r="H96" s="335"/>
      <c r="I96" s="35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51"/>
      <c r="E97" s="335"/>
      <c r="F97" s="351"/>
      <c r="G97" s="335"/>
      <c r="H97" s="335"/>
      <c r="I97" s="35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51"/>
      <c r="E98" s="335"/>
      <c r="F98" s="351"/>
      <c r="G98" s="335"/>
      <c r="H98" s="335"/>
      <c r="I98" s="35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51"/>
      <c r="E99" s="335"/>
      <c r="F99" s="351"/>
      <c r="G99" s="335"/>
      <c r="H99" s="335"/>
      <c r="I99" s="35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51"/>
      <c r="E100" s="335"/>
      <c r="F100" s="351"/>
      <c r="G100" s="335"/>
      <c r="H100" s="335"/>
      <c r="I100" s="35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51"/>
      <c r="E101" s="335"/>
      <c r="F101" s="351"/>
      <c r="G101" s="335"/>
      <c r="H101" s="335"/>
      <c r="I101" s="35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51"/>
      <c r="E102" s="335"/>
      <c r="F102" s="351"/>
      <c r="G102" s="335"/>
      <c r="H102" s="335"/>
      <c r="I102" s="35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51"/>
      <c r="E103" s="335"/>
      <c r="F103" s="351"/>
      <c r="G103" s="335"/>
      <c r="H103" s="335"/>
      <c r="I103" s="35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51"/>
      <c r="E104" s="335"/>
      <c r="F104" s="351"/>
      <c r="G104" s="335"/>
      <c r="H104" s="335"/>
      <c r="I104" s="35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51"/>
      <c r="E105" s="335"/>
      <c r="F105" s="351"/>
      <c r="G105" s="335"/>
      <c r="H105" s="335"/>
      <c r="I105" s="35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51"/>
      <c r="E106" s="335"/>
      <c r="F106" s="351"/>
      <c r="G106" s="335"/>
      <c r="H106" s="335"/>
      <c r="I106" s="35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51"/>
      <c r="E107" s="335"/>
      <c r="F107" s="351"/>
      <c r="G107" s="335"/>
      <c r="H107" s="335"/>
      <c r="I107" s="35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51"/>
      <c r="E108" s="335"/>
      <c r="F108" s="351"/>
      <c r="G108" s="335"/>
      <c r="H108" s="335"/>
      <c r="I108" s="35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51"/>
      <c r="E109" s="335"/>
      <c r="F109" s="351"/>
      <c r="G109" s="335"/>
      <c r="H109" s="335"/>
      <c r="I109" s="35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51"/>
      <c r="E110" s="335"/>
      <c r="F110" s="351"/>
      <c r="G110" s="335"/>
      <c r="H110" s="335"/>
      <c r="I110" s="35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51"/>
      <c r="E111" s="335"/>
      <c r="F111" s="351"/>
      <c r="G111" s="335"/>
      <c r="H111" s="335"/>
      <c r="I111" s="35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51"/>
      <c r="E112" s="335"/>
      <c r="F112" s="351"/>
      <c r="G112" s="335"/>
      <c r="H112" s="335"/>
      <c r="I112" s="35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51"/>
      <c r="E113" s="335"/>
      <c r="F113" s="351"/>
      <c r="G113" s="335"/>
      <c r="H113" s="335"/>
      <c r="I113" s="35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51"/>
      <c r="E114" s="335"/>
      <c r="F114" s="351"/>
      <c r="G114" s="335"/>
      <c r="H114" s="335"/>
      <c r="I114" s="35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51"/>
      <c r="E115" s="335"/>
      <c r="F115" s="351"/>
      <c r="G115" s="335"/>
      <c r="H115" s="335"/>
      <c r="I115" s="35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51"/>
      <c r="E116" s="335"/>
      <c r="F116" s="351"/>
      <c r="G116" s="335"/>
      <c r="H116" s="335"/>
      <c r="I116" s="35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51"/>
      <c r="E117" s="335"/>
      <c r="F117" s="351"/>
      <c r="G117" s="335"/>
      <c r="H117" s="335"/>
      <c r="I117" s="35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51"/>
      <c r="E118" s="335"/>
      <c r="F118" s="351"/>
      <c r="G118" s="335"/>
      <c r="H118" s="335"/>
      <c r="I118" s="35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51"/>
      <c r="E119" s="335"/>
      <c r="F119" s="351"/>
      <c r="G119" s="335"/>
      <c r="H119" s="335"/>
      <c r="I119" s="35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51"/>
      <c r="E120" s="335"/>
      <c r="F120" s="351"/>
      <c r="G120" s="335"/>
      <c r="H120" s="335"/>
      <c r="I120" s="35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51"/>
      <c r="E121" s="335"/>
      <c r="F121" s="351"/>
      <c r="G121" s="335"/>
      <c r="H121" s="335"/>
      <c r="I121" s="35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51"/>
      <c r="E122" s="335"/>
      <c r="F122" s="351"/>
      <c r="G122" s="335"/>
      <c r="H122" s="335"/>
      <c r="I122" s="35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51"/>
      <c r="E123" s="335"/>
      <c r="F123" s="351"/>
      <c r="G123" s="335"/>
      <c r="H123" s="335"/>
      <c r="I123" s="35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51"/>
      <c r="E124" s="335"/>
      <c r="F124" s="351"/>
      <c r="G124" s="335"/>
      <c r="H124" s="335"/>
      <c r="I124" s="35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51"/>
      <c r="E125" s="335"/>
      <c r="F125" s="351"/>
      <c r="G125" s="335"/>
      <c r="H125" s="335"/>
      <c r="I125" s="35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51"/>
      <c r="E126" s="335"/>
      <c r="F126" s="351"/>
      <c r="G126" s="335"/>
      <c r="H126" s="335"/>
      <c r="I126" s="35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51"/>
      <c r="E127" s="335"/>
      <c r="F127" s="351"/>
      <c r="G127" s="335"/>
      <c r="H127" s="335"/>
      <c r="I127" s="35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51"/>
      <c r="E128" s="335"/>
      <c r="F128" s="351"/>
      <c r="G128" s="335"/>
      <c r="H128" s="335"/>
      <c r="I128" s="35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51"/>
      <c r="E129" s="335"/>
      <c r="F129" s="351"/>
      <c r="G129" s="335"/>
      <c r="H129" s="335"/>
      <c r="I129" s="35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51"/>
      <c r="E130" s="335"/>
      <c r="F130" s="351"/>
      <c r="G130" s="335"/>
      <c r="H130" s="335"/>
      <c r="I130" s="35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51"/>
      <c r="E131" s="335"/>
      <c r="F131" s="351"/>
      <c r="G131" s="335"/>
      <c r="H131" s="335"/>
      <c r="I131" s="35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51"/>
      <c r="E132" s="335"/>
      <c r="F132" s="351"/>
      <c r="G132" s="335"/>
      <c r="H132" s="335"/>
      <c r="I132" s="35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51"/>
      <c r="E133" s="335"/>
      <c r="F133" s="351"/>
      <c r="G133" s="335"/>
      <c r="H133" s="335"/>
      <c r="I133" s="35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51"/>
      <c r="E134" s="335"/>
      <c r="F134" s="351"/>
      <c r="G134" s="335"/>
      <c r="H134" s="335"/>
      <c r="I134" s="35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51"/>
      <c r="E135" s="335"/>
      <c r="F135" s="351"/>
      <c r="G135" s="335"/>
      <c r="H135" s="335"/>
      <c r="I135" s="35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51"/>
      <c r="E136" s="335"/>
      <c r="F136" s="351"/>
      <c r="G136" s="335"/>
      <c r="H136" s="335"/>
      <c r="I136" s="35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51"/>
      <c r="E137" s="335"/>
      <c r="F137" s="351"/>
      <c r="G137" s="335"/>
      <c r="H137" s="335"/>
      <c r="I137" s="35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51"/>
      <c r="E138" s="335"/>
      <c r="F138" s="351"/>
      <c r="G138" s="335"/>
      <c r="H138" s="335"/>
      <c r="I138" s="35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51"/>
      <c r="E139" s="335"/>
      <c r="F139" s="351"/>
      <c r="G139" s="335"/>
      <c r="H139" s="335"/>
      <c r="I139" s="35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51"/>
      <c r="E140" s="335"/>
      <c r="F140" s="351"/>
      <c r="G140" s="335"/>
      <c r="H140" s="335"/>
      <c r="I140" s="35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51"/>
      <c r="E141" s="335"/>
      <c r="F141" s="351"/>
      <c r="G141" s="335"/>
      <c r="H141" s="335"/>
      <c r="I141" s="35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51"/>
      <c r="E142" s="335"/>
      <c r="F142" s="351"/>
      <c r="G142" s="335"/>
      <c r="H142" s="335"/>
      <c r="I142" s="35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51"/>
      <c r="E143" s="335"/>
      <c r="F143" s="351"/>
      <c r="G143" s="335"/>
      <c r="H143" s="335"/>
      <c r="I143" s="35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51"/>
      <c r="E144" s="335"/>
      <c r="F144" s="351"/>
      <c r="G144" s="335"/>
      <c r="H144" s="335"/>
      <c r="I144" s="35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51"/>
      <c r="E145" s="335"/>
      <c r="F145" s="351"/>
      <c r="G145" s="335"/>
      <c r="H145" s="335"/>
      <c r="I145" s="35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51"/>
      <c r="E146" s="335"/>
      <c r="F146" s="351"/>
      <c r="G146" s="335"/>
      <c r="H146" s="335"/>
      <c r="I146" s="35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51"/>
      <c r="E147" s="335"/>
      <c r="F147" s="351"/>
      <c r="G147" s="335"/>
      <c r="H147" s="335"/>
      <c r="I147" s="35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51"/>
      <c r="E148" s="335"/>
      <c r="F148" s="351"/>
      <c r="G148" s="335"/>
      <c r="H148" s="335"/>
      <c r="I148" s="35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51"/>
      <c r="E149" s="335"/>
      <c r="F149" s="351"/>
      <c r="G149" s="335"/>
      <c r="H149" s="335"/>
      <c r="I149" s="35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51"/>
      <c r="E150" s="335"/>
      <c r="F150" s="351"/>
      <c r="G150" s="335"/>
      <c r="H150" s="335"/>
      <c r="I150" s="35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51"/>
      <c r="E151" s="335"/>
      <c r="F151" s="351"/>
      <c r="G151" s="335"/>
      <c r="H151" s="335"/>
      <c r="I151" s="35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51"/>
      <c r="E152" s="335"/>
      <c r="F152" s="351"/>
      <c r="G152" s="335"/>
      <c r="H152" s="335"/>
      <c r="I152" s="35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51"/>
      <c r="E153" s="335"/>
      <c r="F153" s="351"/>
      <c r="G153" s="335"/>
      <c r="H153" s="335"/>
      <c r="I153" s="35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51"/>
      <c r="E154" s="335"/>
      <c r="F154" s="351"/>
      <c r="G154" s="335"/>
      <c r="H154" s="335"/>
      <c r="I154" s="35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51"/>
      <c r="E155" s="335"/>
      <c r="F155" s="351"/>
      <c r="G155" s="335"/>
      <c r="H155" s="335"/>
      <c r="I155" s="35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51"/>
      <c r="E156" s="335"/>
      <c r="F156" s="351"/>
      <c r="G156" s="335"/>
      <c r="H156" s="335"/>
      <c r="I156" s="35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51"/>
      <c r="E157" s="335"/>
      <c r="F157" s="351"/>
      <c r="G157" s="335"/>
      <c r="H157" s="335"/>
      <c r="I157" s="35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51"/>
      <c r="E158" s="335"/>
      <c r="F158" s="351"/>
      <c r="G158" s="335"/>
      <c r="H158" s="335"/>
      <c r="I158" s="35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51"/>
      <c r="E159" s="335"/>
      <c r="F159" s="351"/>
      <c r="G159" s="335"/>
      <c r="H159" s="335"/>
      <c r="I159" s="35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51"/>
      <c r="E160" s="335"/>
      <c r="F160" s="351"/>
      <c r="G160" s="335"/>
      <c r="H160" s="335"/>
      <c r="I160" s="35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51"/>
      <c r="E161" s="335"/>
      <c r="F161" s="351"/>
      <c r="G161" s="335"/>
      <c r="H161" s="335"/>
      <c r="I161" s="35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51"/>
      <c r="E162" s="335"/>
      <c r="F162" s="351"/>
      <c r="G162" s="335"/>
      <c r="H162" s="335"/>
      <c r="I162" s="35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51"/>
      <c r="E163" s="335"/>
      <c r="F163" s="351"/>
      <c r="G163" s="335"/>
      <c r="H163" s="335"/>
      <c r="I163" s="35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51"/>
      <c r="E164" s="335"/>
      <c r="F164" s="351"/>
      <c r="G164" s="335"/>
      <c r="H164" s="335"/>
      <c r="I164" s="35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51"/>
      <c r="E165" s="335"/>
      <c r="F165" s="351"/>
      <c r="G165" s="335"/>
      <c r="H165" s="335"/>
      <c r="I165" s="35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51"/>
      <c r="E166" s="335"/>
      <c r="F166" s="351"/>
      <c r="G166" s="335"/>
      <c r="H166" s="335"/>
      <c r="I166" s="35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51"/>
      <c r="E167" s="335"/>
      <c r="F167" s="351"/>
      <c r="G167" s="335"/>
      <c r="H167" s="335"/>
      <c r="I167" s="35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51"/>
      <c r="E168" s="335"/>
      <c r="F168" s="351"/>
      <c r="G168" s="335"/>
      <c r="H168" s="335"/>
      <c r="I168" s="35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51"/>
      <c r="E169" s="335"/>
      <c r="F169" s="351"/>
      <c r="G169" s="335"/>
      <c r="H169" s="335"/>
      <c r="I169" s="35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51"/>
      <c r="E170" s="335"/>
      <c r="F170" s="351"/>
      <c r="G170" s="335"/>
      <c r="H170" s="335"/>
      <c r="I170" s="35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51"/>
      <c r="E171" s="335"/>
      <c r="F171" s="351"/>
      <c r="G171" s="335"/>
      <c r="H171" s="335"/>
      <c r="I171" s="35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51"/>
      <c r="E172" s="335"/>
      <c r="F172" s="351"/>
      <c r="G172" s="335"/>
      <c r="H172" s="335"/>
      <c r="I172" s="35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51"/>
      <c r="E173" s="335"/>
      <c r="F173" s="351"/>
      <c r="G173" s="335"/>
      <c r="H173" s="335"/>
      <c r="I173" s="35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51"/>
      <c r="E174" s="335"/>
      <c r="F174" s="351"/>
      <c r="G174" s="335"/>
      <c r="H174" s="335"/>
      <c r="I174" s="35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51"/>
      <c r="E175" s="335"/>
      <c r="F175" s="351"/>
      <c r="G175" s="335"/>
      <c r="H175" s="335"/>
      <c r="I175" s="35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51"/>
      <c r="E176" s="335"/>
      <c r="F176" s="351"/>
      <c r="G176" s="335"/>
      <c r="H176" s="335"/>
      <c r="I176" s="35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51"/>
      <c r="E177" s="335"/>
      <c r="F177" s="351"/>
      <c r="G177" s="335"/>
      <c r="H177" s="335"/>
      <c r="I177" s="35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51"/>
      <c r="E178" s="335"/>
      <c r="F178" s="351"/>
      <c r="G178" s="335"/>
      <c r="H178" s="335"/>
      <c r="I178" s="35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51"/>
      <c r="E179" s="335"/>
      <c r="F179" s="351"/>
      <c r="G179" s="335"/>
      <c r="H179" s="335"/>
      <c r="I179" s="35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51"/>
      <c r="E180" s="335"/>
      <c r="F180" s="351"/>
      <c r="G180" s="335"/>
      <c r="H180" s="335"/>
      <c r="I180" s="35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51"/>
      <c r="E181" s="335"/>
      <c r="F181" s="351"/>
      <c r="G181" s="335"/>
      <c r="H181" s="335"/>
      <c r="I181" s="35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51"/>
      <c r="E182" s="335"/>
      <c r="F182" s="351"/>
      <c r="G182" s="335"/>
      <c r="H182" s="335"/>
      <c r="I182" s="35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51"/>
      <c r="E183" s="335"/>
      <c r="F183" s="351"/>
      <c r="G183" s="335"/>
      <c r="H183" s="335"/>
      <c r="I183" s="35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51"/>
      <c r="E184" s="335"/>
      <c r="F184" s="351"/>
      <c r="G184" s="335"/>
      <c r="H184" s="335"/>
      <c r="I184" s="35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51"/>
      <c r="E185" s="335"/>
      <c r="F185" s="351"/>
      <c r="G185" s="335"/>
      <c r="H185" s="335"/>
      <c r="I185" s="35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51"/>
      <c r="E186" s="335"/>
      <c r="F186" s="351"/>
      <c r="G186" s="335"/>
      <c r="H186" s="335"/>
      <c r="I186" s="35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51"/>
      <c r="E187" s="335"/>
      <c r="F187" s="351"/>
      <c r="G187" s="335"/>
      <c r="H187" s="335"/>
      <c r="I187" s="35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51"/>
      <c r="E188" s="335"/>
      <c r="F188" s="351"/>
      <c r="G188" s="335"/>
      <c r="H188" s="335"/>
      <c r="I188" s="35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51"/>
      <c r="E189" s="335"/>
      <c r="F189" s="351"/>
      <c r="G189" s="335"/>
      <c r="H189" s="335"/>
      <c r="I189" s="35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51"/>
      <c r="E190" s="335"/>
      <c r="F190" s="351"/>
      <c r="G190" s="335"/>
      <c r="H190" s="335"/>
      <c r="I190" s="35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51"/>
      <c r="E191" s="335"/>
      <c r="F191" s="351"/>
      <c r="G191" s="335"/>
      <c r="H191" s="335"/>
      <c r="I191" s="35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51"/>
      <c r="E192" s="335"/>
      <c r="F192" s="351"/>
      <c r="G192" s="335"/>
      <c r="H192" s="335"/>
      <c r="I192" s="35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51"/>
      <c r="E193" s="335"/>
      <c r="F193" s="351"/>
      <c r="G193" s="335"/>
      <c r="H193" s="335"/>
      <c r="I193" s="35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51"/>
      <c r="E194" s="335"/>
      <c r="F194" s="351"/>
      <c r="G194" s="335"/>
      <c r="H194" s="335"/>
      <c r="I194" s="35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51"/>
      <c r="E195" s="335"/>
      <c r="F195" s="351"/>
      <c r="G195" s="335"/>
      <c r="H195" s="335"/>
      <c r="I195" s="35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51"/>
      <c r="E196" s="335"/>
      <c r="F196" s="351"/>
      <c r="G196" s="335"/>
      <c r="H196" s="335"/>
      <c r="I196" s="35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51"/>
      <c r="E197" s="335"/>
      <c r="F197" s="351"/>
      <c r="G197" s="335"/>
      <c r="H197" s="335"/>
      <c r="I197" s="35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51"/>
      <c r="E198" s="335"/>
      <c r="F198" s="351"/>
      <c r="G198" s="335"/>
      <c r="H198" s="335"/>
      <c r="I198" s="35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51"/>
      <c r="E199" s="335"/>
      <c r="F199" s="351"/>
      <c r="G199" s="335"/>
      <c r="H199" s="335"/>
      <c r="I199" s="35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51"/>
      <c r="E200" s="335"/>
      <c r="F200" s="351"/>
      <c r="G200" s="335"/>
      <c r="H200" s="335"/>
      <c r="I200" s="35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51"/>
      <c r="E201" s="335"/>
      <c r="F201" s="351"/>
      <c r="G201" s="335"/>
      <c r="H201" s="335"/>
      <c r="I201" s="35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51"/>
      <c r="E202" s="335"/>
      <c r="F202" s="351"/>
      <c r="G202" s="335"/>
      <c r="H202" s="335"/>
      <c r="I202" s="35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51"/>
      <c r="E203" s="335"/>
      <c r="F203" s="351"/>
      <c r="G203" s="335"/>
      <c r="H203" s="335"/>
      <c r="I203" s="35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51"/>
      <c r="E204" s="335"/>
      <c r="F204" s="351"/>
      <c r="G204" s="335"/>
      <c r="H204" s="335"/>
      <c r="I204" s="35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51"/>
      <c r="E205" s="335"/>
      <c r="F205" s="351"/>
      <c r="G205" s="335"/>
      <c r="H205" s="335"/>
      <c r="I205" s="35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51"/>
      <c r="E206" s="335"/>
      <c r="F206" s="351"/>
      <c r="G206" s="335"/>
      <c r="H206" s="335"/>
      <c r="I206" s="35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51"/>
      <c r="E207" s="335"/>
      <c r="F207" s="351"/>
      <c r="G207" s="335"/>
      <c r="H207" s="335"/>
      <c r="I207" s="35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51"/>
      <c r="E208" s="335"/>
      <c r="F208" s="351"/>
      <c r="G208" s="335"/>
      <c r="H208" s="335"/>
      <c r="I208" s="35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51"/>
      <c r="E209" s="335"/>
      <c r="F209" s="351"/>
      <c r="G209" s="335"/>
      <c r="H209" s="335"/>
      <c r="I209" s="35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51"/>
      <c r="E210" s="335"/>
      <c r="F210" s="351"/>
      <c r="G210" s="335"/>
      <c r="H210" s="335"/>
      <c r="I210" s="35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51"/>
      <c r="E211" s="335"/>
      <c r="F211" s="351"/>
      <c r="G211" s="335"/>
      <c r="H211" s="335"/>
      <c r="I211" s="35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51"/>
      <c r="E212" s="335"/>
      <c r="F212" s="351"/>
      <c r="G212" s="335"/>
      <c r="H212" s="335"/>
      <c r="I212" s="35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51"/>
      <c r="E213" s="335"/>
      <c r="F213" s="351"/>
      <c r="G213" s="335"/>
      <c r="H213" s="335"/>
      <c r="I213" s="35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51"/>
      <c r="E214" s="335"/>
      <c r="F214" s="351"/>
      <c r="G214" s="335"/>
      <c r="H214" s="335"/>
      <c r="I214" s="35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51"/>
      <c r="E215" s="335"/>
      <c r="F215" s="351"/>
      <c r="G215" s="335"/>
      <c r="H215" s="335"/>
      <c r="I215" s="35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51"/>
      <c r="E216" s="335"/>
      <c r="F216" s="351"/>
      <c r="G216" s="335"/>
      <c r="H216" s="335"/>
      <c r="I216" s="35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51"/>
      <c r="E217" s="335"/>
      <c r="F217" s="351"/>
      <c r="G217" s="335"/>
      <c r="H217" s="335"/>
      <c r="I217" s="35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51"/>
      <c r="E218" s="335"/>
      <c r="F218" s="351"/>
      <c r="G218" s="335"/>
      <c r="H218" s="335"/>
      <c r="I218" s="35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51"/>
      <c r="E219" s="335"/>
      <c r="F219" s="351"/>
      <c r="G219" s="335"/>
      <c r="H219" s="335"/>
      <c r="I219" s="35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51"/>
      <c r="E220" s="335"/>
      <c r="F220" s="351"/>
      <c r="G220" s="335"/>
      <c r="H220" s="335"/>
      <c r="I220" s="35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51"/>
      <c r="E221" s="335"/>
      <c r="F221" s="351"/>
      <c r="G221" s="335"/>
      <c r="H221" s="335"/>
      <c r="I221" s="35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51"/>
      <c r="E222" s="335"/>
      <c r="F222" s="351"/>
      <c r="G222" s="335"/>
      <c r="H222" s="335"/>
      <c r="I222" s="35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51"/>
      <c r="E223" s="335"/>
      <c r="F223" s="351"/>
      <c r="G223" s="335"/>
      <c r="H223" s="335"/>
      <c r="I223" s="35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51"/>
      <c r="E224" s="335"/>
      <c r="F224" s="351"/>
      <c r="G224" s="335"/>
      <c r="H224" s="335"/>
      <c r="I224" s="35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51"/>
      <c r="E225" s="335"/>
      <c r="F225" s="351"/>
      <c r="G225" s="335"/>
      <c r="H225" s="335"/>
      <c r="I225" s="35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51"/>
      <c r="E226" s="335"/>
      <c r="F226" s="351"/>
      <c r="G226" s="335"/>
      <c r="H226" s="335"/>
      <c r="I226" s="35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51"/>
      <c r="E227" s="335"/>
      <c r="F227" s="351"/>
      <c r="G227" s="335"/>
      <c r="H227" s="335"/>
      <c r="I227" s="35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51"/>
      <c r="E228" s="335"/>
      <c r="F228" s="351"/>
      <c r="G228" s="335"/>
      <c r="H228" s="335"/>
      <c r="I228" s="35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51"/>
      <c r="E229" s="335"/>
      <c r="F229" s="351"/>
      <c r="G229" s="335"/>
      <c r="H229" s="335"/>
      <c r="I229" s="35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51"/>
      <c r="E230" s="335"/>
      <c r="F230" s="351"/>
      <c r="G230" s="335"/>
      <c r="H230" s="335"/>
      <c r="I230" s="35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51"/>
      <c r="E231" s="335"/>
      <c r="F231" s="351"/>
      <c r="G231" s="335"/>
      <c r="H231" s="335"/>
      <c r="I231" s="35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51"/>
      <c r="E232" s="335"/>
      <c r="F232" s="351"/>
      <c r="G232" s="335"/>
      <c r="H232" s="335"/>
      <c r="I232" s="35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51"/>
      <c r="E233" s="335"/>
      <c r="F233" s="351"/>
      <c r="G233" s="335"/>
      <c r="H233" s="335"/>
      <c r="I233" s="35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51"/>
      <c r="E234" s="335"/>
      <c r="F234" s="351"/>
      <c r="G234" s="335"/>
      <c r="H234" s="335"/>
      <c r="I234" s="35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51"/>
      <c r="E235" s="335"/>
      <c r="F235" s="351"/>
      <c r="G235" s="335"/>
      <c r="H235" s="335"/>
      <c r="I235" s="35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51"/>
      <c r="E236" s="335"/>
      <c r="F236" s="351"/>
      <c r="G236" s="335"/>
      <c r="H236" s="335"/>
      <c r="I236" s="35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51"/>
      <c r="E237" s="335"/>
      <c r="F237" s="351"/>
      <c r="G237" s="335"/>
      <c r="H237" s="335"/>
      <c r="I237" s="35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51"/>
      <c r="E238" s="335"/>
      <c r="F238" s="351"/>
      <c r="G238" s="335"/>
      <c r="H238" s="335"/>
      <c r="I238" s="35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51"/>
      <c r="E239" s="335"/>
      <c r="F239" s="351"/>
      <c r="G239" s="335"/>
      <c r="H239" s="335"/>
      <c r="I239" s="35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51"/>
      <c r="E240" s="335"/>
      <c r="F240" s="351"/>
      <c r="G240" s="335"/>
      <c r="H240" s="335"/>
      <c r="I240" s="35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51"/>
      <c r="E241" s="335"/>
      <c r="F241" s="351"/>
      <c r="G241" s="335"/>
      <c r="H241" s="335"/>
      <c r="I241" s="35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51"/>
      <c r="E242" s="335"/>
      <c r="F242" s="351"/>
      <c r="G242" s="335"/>
      <c r="H242" s="335"/>
      <c r="I242" s="35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51"/>
      <c r="E243" s="335"/>
      <c r="F243" s="351"/>
      <c r="G243" s="335"/>
      <c r="H243" s="335"/>
      <c r="I243" s="35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51"/>
      <c r="E244" s="335"/>
      <c r="F244" s="351"/>
      <c r="G244" s="335"/>
      <c r="H244" s="335"/>
      <c r="I244" s="35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51"/>
      <c r="E245" s="335"/>
      <c r="F245" s="351"/>
      <c r="G245" s="335"/>
      <c r="H245" s="335"/>
      <c r="I245" s="35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51"/>
      <c r="E246" s="335"/>
      <c r="F246" s="351"/>
      <c r="G246" s="335"/>
      <c r="H246" s="335"/>
      <c r="I246" s="35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51"/>
      <c r="E247" s="335"/>
      <c r="F247" s="351"/>
      <c r="G247" s="335"/>
      <c r="H247" s="335"/>
      <c r="I247" s="35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51"/>
      <c r="E248" s="335"/>
      <c r="F248" s="351"/>
      <c r="G248" s="335"/>
      <c r="H248" s="335"/>
      <c r="I248" s="35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51"/>
      <c r="E249" s="335"/>
      <c r="F249" s="351"/>
      <c r="G249" s="335"/>
      <c r="H249" s="335"/>
      <c r="I249" s="35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51"/>
      <c r="E250" s="335"/>
      <c r="F250" s="351"/>
      <c r="G250" s="335"/>
      <c r="H250" s="335"/>
      <c r="I250" s="35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51"/>
      <c r="E251" s="335"/>
      <c r="F251" s="351"/>
      <c r="G251" s="335"/>
      <c r="H251" s="335"/>
      <c r="I251" s="35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51"/>
      <c r="E252" s="335"/>
      <c r="F252" s="351"/>
      <c r="G252" s="335"/>
      <c r="H252" s="335"/>
      <c r="I252" s="35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51"/>
      <c r="E253" s="335"/>
      <c r="F253" s="351"/>
      <c r="G253" s="335"/>
      <c r="H253" s="335"/>
      <c r="I253" s="35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51"/>
      <c r="E254" s="335"/>
      <c r="F254" s="351"/>
      <c r="G254" s="335"/>
      <c r="H254" s="335"/>
      <c r="I254" s="35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51"/>
      <c r="E255" s="335"/>
      <c r="F255" s="351"/>
      <c r="G255" s="335"/>
      <c r="H255" s="335"/>
      <c r="I255" s="35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51"/>
      <c r="E256" s="335"/>
      <c r="F256" s="351"/>
      <c r="G256" s="335"/>
      <c r="H256" s="335"/>
      <c r="I256" s="35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51"/>
      <c r="E257" s="335"/>
      <c r="F257" s="351"/>
      <c r="G257" s="335"/>
      <c r="H257" s="335"/>
      <c r="I257" s="35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51"/>
      <c r="E258" s="335"/>
      <c r="F258" s="351"/>
      <c r="G258" s="335"/>
      <c r="H258" s="335"/>
      <c r="I258" s="35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51"/>
      <c r="E259" s="335"/>
      <c r="F259" s="351"/>
      <c r="G259" s="335"/>
      <c r="H259" s="335"/>
      <c r="I259" s="35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51"/>
      <c r="E260" s="335"/>
      <c r="F260" s="351"/>
      <c r="G260" s="335"/>
      <c r="H260" s="335"/>
      <c r="I260" s="35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51"/>
      <c r="E261" s="335"/>
      <c r="F261" s="351"/>
      <c r="G261" s="335"/>
      <c r="H261" s="335"/>
      <c r="I261" s="35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51"/>
      <c r="E262" s="335"/>
      <c r="F262" s="351"/>
      <c r="G262" s="335"/>
      <c r="H262" s="335"/>
      <c r="I262" s="35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51"/>
      <c r="E263" s="335"/>
      <c r="F263" s="351"/>
      <c r="G263" s="335"/>
      <c r="H263" s="335"/>
      <c r="I263" s="35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51"/>
      <c r="E264" s="335"/>
      <c r="F264" s="351"/>
      <c r="G264" s="335"/>
      <c r="H264" s="335"/>
      <c r="I264" s="35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51"/>
      <c r="E265" s="335"/>
      <c r="F265" s="351"/>
      <c r="G265" s="335"/>
      <c r="H265" s="335"/>
      <c r="I265" s="35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51"/>
      <c r="E266" s="335"/>
      <c r="F266" s="351"/>
      <c r="G266" s="335"/>
      <c r="H266" s="335"/>
      <c r="I266" s="35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51"/>
      <c r="E267" s="335"/>
      <c r="F267" s="351"/>
      <c r="G267" s="335"/>
      <c r="H267" s="335"/>
      <c r="I267" s="35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51"/>
      <c r="E268" s="335"/>
      <c r="F268" s="351"/>
      <c r="G268" s="335"/>
      <c r="H268" s="335"/>
      <c r="I268" s="35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51"/>
      <c r="E269" s="335"/>
      <c r="F269" s="351"/>
      <c r="G269" s="335"/>
      <c r="H269" s="335"/>
      <c r="I269" s="35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51"/>
      <c r="E270" s="335"/>
      <c r="F270" s="351"/>
      <c r="G270" s="335"/>
      <c r="H270" s="335"/>
      <c r="I270" s="35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51"/>
      <c r="E271" s="335"/>
      <c r="F271" s="351"/>
      <c r="G271" s="335"/>
      <c r="H271" s="335"/>
      <c r="I271" s="35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51"/>
      <c r="E272" s="335"/>
      <c r="F272" s="351"/>
      <c r="G272" s="335"/>
      <c r="H272" s="335"/>
      <c r="I272" s="35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51"/>
      <c r="E273" s="335"/>
      <c r="F273" s="351"/>
      <c r="G273" s="335"/>
      <c r="H273" s="335"/>
      <c r="I273" s="35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51"/>
      <c r="E274" s="335"/>
      <c r="F274" s="351"/>
      <c r="G274" s="335"/>
      <c r="H274" s="335"/>
      <c r="I274" s="35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51"/>
      <c r="E275" s="335"/>
      <c r="F275" s="351"/>
      <c r="G275" s="335"/>
      <c r="H275" s="335"/>
      <c r="I275" s="35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51"/>
      <c r="E276" s="335"/>
      <c r="F276" s="351"/>
      <c r="G276" s="335"/>
      <c r="H276" s="335"/>
      <c r="I276" s="35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51"/>
      <c r="E277" s="335"/>
      <c r="F277" s="351"/>
      <c r="G277" s="335"/>
      <c r="H277" s="335"/>
      <c r="I277" s="35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51"/>
      <c r="E278" s="335"/>
      <c r="F278" s="351"/>
      <c r="G278" s="335"/>
      <c r="H278" s="335"/>
      <c r="I278" s="35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51"/>
      <c r="E279" s="335"/>
      <c r="F279" s="351"/>
      <c r="G279" s="335"/>
      <c r="H279" s="335"/>
      <c r="I279" s="35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51"/>
      <c r="E280" s="335"/>
      <c r="F280" s="351"/>
      <c r="G280" s="335"/>
      <c r="H280" s="335"/>
      <c r="I280" s="35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51"/>
      <c r="E281" s="335"/>
      <c r="F281" s="351"/>
      <c r="G281" s="335"/>
      <c r="H281" s="335"/>
      <c r="I281" s="35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51"/>
      <c r="E282" s="335"/>
      <c r="F282" s="351"/>
      <c r="G282" s="335"/>
      <c r="H282" s="335"/>
      <c r="I282" s="35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51"/>
      <c r="E283" s="335"/>
      <c r="F283" s="351"/>
      <c r="G283" s="335"/>
      <c r="H283" s="335"/>
      <c r="I283" s="35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51"/>
      <c r="E284" s="335"/>
      <c r="F284" s="351"/>
      <c r="G284" s="335"/>
      <c r="H284" s="335"/>
      <c r="I284" s="35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51"/>
      <c r="E285" s="335"/>
      <c r="F285" s="351"/>
      <c r="G285" s="335"/>
      <c r="H285" s="335"/>
      <c r="I285" s="35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51"/>
      <c r="E286" s="335"/>
      <c r="F286" s="351"/>
      <c r="G286" s="335"/>
      <c r="H286" s="335"/>
      <c r="I286" s="35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51"/>
      <c r="E287" s="335"/>
      <c r="F287" s="351"/>
      <c r="G287" s="335"/>
      <c r="H287" s="335"/>
      <c r="I287" s="35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51"/>
      <c r="E288" s="335"/>
      <c r="F288" s="351"/>
      <c r="G288" s="335"/>
      <c r="H288" s="335"/>
      <c r="I288" s="35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51"/>
      <c r="E289" s="335"/>
      <c r="F289" s="351"/>
      <c r="G289" s="335"/>
      <c r="H289" s="335"/>
      <c r="I289" s="35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51"/>
      <c r="E290" s="335"/>
      <c r="F290" s="351"/>
      <c r="G290" s="335"/>
      <c r="H290" s="335"/>
      <c r="I290" s="35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51"/>
      <c r="E291" s="335"/>
      <c r="F291" s="351"/>
      <c r="G291" s="335"/>
      <c r="H291" s="335"/>
      <c r="I291" s="35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51"/>
      <c r="E292" s="335"/>
      <c r="F292" s="351"/>
      <c r="G292" s="335"/>
      <c r="H292" s="335"/>
      <c r="I292" s="35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51"/>
      <c r="E293" s="335"/>
      <c r="F293" s="351"/>
      <c r="G293" s="335"/>
      <c r="H293" s="335"/>
      <c r="I293" s="35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51"/>
      <c r="E294" s="335"/>
      <c r="F294" s="351"/>
      <c r="G294" s="335"/>
      <c r="H294" s="335"/>
      <c r="I294" s="35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51"/>
      <c r="E295" s="335"/>
      <c r="F295" s="351"/>
      <c r="G295" s="335"/>
      <c r="H295" s="335"/>
      <c r="I295" s="35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51"/>
      <c r="E296" s="335"/>
      <c r="F296" s="351"/>
      <c r="G296" s="335"/>
      <c r="H296" s="335"/>
      <c r="I296" s="35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51"/>
      <c r="E297" s="335"/>
      <c r="F297" s="351"/>
      <c r="G297" s="335"/>
      <c r="H297" s="335"/>
      <c r="I297" s="35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51"/>
      <c r="E298" s="335"/>
      <c r="F298" s="351"/>
      <c r="G298" s="335"/>
      <c r="H298" s="335"/>
      <c r="I298" s="35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51"/>
      <c r="E299" s="335"/>
      <c r="F299" s="351"/>
      <c r="G299" s="335"/>
      <c r="H299" s="335"/>
      <c r="I299" s="35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51"/>
      <c r="E300" s="335"/>
      <c r="F300" s="351"/>
      <c r="G300" s="335"/>
      <c r="H300" s="335"/>
      <c r="I300" s="35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51"/>
      <c r="E301" s="335"/>
      <c r="F301" s="351"/>
      <c r="G301" s="335"/>
      <c r="H301" s="335"/>
      <c r="I301" s="35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51"/>
      <c r="E302" s="335"/>
      <c r="F302" s="351"/>
      <c r="G302" s="335"/>
      <c r="H302" s="335"/>
      <c r="I302" s="35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51"/>
      <c r="E303" s="335"/>
      <c r="F303" s="351"/>
      <c r="G303" s="335"/>
      <c r="H303" s="335"/>
      <c r="I303" s="35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51"/>
      <c r="E304" s="335"/>
      <c r="F304" s="351"/>
      <c r="G304" s="335"/>
      <c r="H304" s="335"/>
      <c r="I304" s="35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51"/>
      <c r="E305" s="335"/>
      <c r="F305" s="351"/>
      <c r="G305" s="335"/>
      <c r="H305" s="335"/>
      <c r="I305" s="35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51"/>
      <c r="E306" s="335"/>
      <c r="F306" s="351"/>
      <c r="G306" s="335"/>
      <c r="H306" s="335"/>
      <c r="I306" s="35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51"/>
      <c r="E307" s="335"/>
      <c r="F307" s="351"/>
      <c r="G307" s="335"/>
      <c r="H307" s="335"/>
      <c r="I307" s="35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51"/>
      <c r="E308" s="335"/>
      <c r="F308" s="351"/>
      <c r="G308" s="335"/>
      <c r="H308" s="335"/>
      <c r="I308" s="35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51"/>
      <c r="E309" s="335"/>
      <c r="F309" s="351"/>
      <c r="G309" s="335"/>
      <c r="H309" s="335"/>
      <c r="I309" s="35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51"/>
      <c r="E310" s="335"/>
      <c r="F310" s="351"/>
      <c r="G310" s="335"/>
      <c r="H310" s="335"/>
      <c r="I310" s="35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51"/>
      <c r="E311" s="335"/>
      <c r="F311" s="351"/>
      <c r="G311" s="335"/>
      <c r="H311" s="335"/>
      <c r="I311" s="35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51"/>
      <c r="E312" s="335"/>
      <c r="F312" s="351"/>
      <c r="G312" s="335"/>
      <c r="H312" s="335"/>
      <c r="I312" s="35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51"/>
      <c r="E313" s="335"/>
      <c r="F313" s="351"/>
      <c r="G313" s="335"/>
      <c r="H313" s="335"/>
      <c r="I313" s="35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51"/>
      <c r="E314" s="335"/>
      <c r="F314" s="351"/>
      <c r="G314" s="335"/>
      <c r="H314" s="335"/>
      <c r="I314" s="35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51"/>
      <c r="E315" s="335"/>
      <c r="F315" s="351"/>
      <c r="G315" s="335"/>
      <c r="H315" s="335"/>
      <c r="I315" s="35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51"/>
      <c r="E316" s="335"/>
      <c r="F316" s="351"/>
      <c r="G316" s="335"/>
      <c r="H316" s="335"/>
      <c r="I316" s="35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51"/>
      <c r="E317" s="335"/>
      <c r="F317" s="351"/>
      <c r="G317" s="335"/>
      <c r="H317" s="335"/>
      <c r="I317" s="35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51"/>
      <c r="E318" s="335"/>
      <c r="F318" s="351"/>
      <c r="G318" s="335"/>
      <c r="H318" s="335"/>
      <c r="I318" s="35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51"/>
      <c r="E319" s="335"/>
      <c r="F319" s="351"/>
      <c r="G319" s="335"/>
      <c r="H319" s="335"/>
      <c r="I319" s="35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51"/>
      <c r="E320" s="335"/>
      <c r="F320" s="351"/>
      <c r="G320" s="335"/>
      <c r="H320" s="335"/>
      <c r="I320" s="35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51"/>
      <c r="E321" s="335"/>
      <c r="F321" s="351"/>
      <c r="G321" s="335"/>
      <c r="H321" s="335"/>
      <c r="I321" s="35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51"/>
      <c r="E322" s="335"/>
      <c r="F322" s="351"/>
      <c r="G322" s="335"/>
      <c r="H322" s="335"/>
      <c r="I322" s="35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51"/>
      <c r="E323" s="335"/>
      <c r="F323" s="351"/>
      <c r="G323" s="335"/>
      <c r="H323" s="335"/>
      <c r="I323" s="35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51"/>
      <c r="E324" s="335"/>
      <c r="F324" s="351"/>
      <c r="G324" s="335"/>
      <c r="H324" s="335"/>
      <c r="I324" s="35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51"/>
      <c r="E325" s="335"/>
      <c r="F325" s="351"/>
      <c r="G325" s="335"/>
      <c r="H325" s="335"/>
      <c r="I325" s="35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51"/>
      <c r="E326" s="335"/>
      <c r="F326" s="351"/>
      <c r="G326" s="335"/>
      <c r="H326" s="335"/>
      <c r="I326" s="35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51"/>
      <c r="E327" s="335"/>
      <c r="F327" s="351"/>
      <c r="G327" s="335"/>
      <c r="H327" s="335"/>
      <c r="I327" s="35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51"/>
      <c r="E328" s="335"/>
      <c r="F328" s="351"/>
      <c r="G328" s="335"/>
      <c r="H328" s="335"/>
      <c r="I328" s="35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51"/>
      <c r="E329" s="335"/>
      <c r="F329" s="351"/>
      <c r="G329" s="335"/>
      <c r="H329" s="335"/>
      <c r="I329" s="35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51"/>
      <c r="E330" s="335"/>
      <c r="F330" s="351"/>
      <c r="G330" s="335"/>
      <c r="H330" s="335"/>
      <c r="I330" s="35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51"/>
      <c r="E331" s="335"/>
      <c r="F331" s="351"/>
      <c r="G331" s="335"/>
      <c r="H331" s="335"/>
      <c r="I331" s="35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51"/>
      <c r="E332" s="335"/>
      <c r="F332" s="351"/>
      <c r="G332" s="335"/>
      <c r="H332" s="335"/>
      <c r="I332" s="35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51"/>
      <c r="E333" s="335"/>
      <c r="F333" s="351"/>
      <c r="G333" s="335"/>
      <c r="H333" s="335"/>
      <c r="I333" s="35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51"/>
      <c r="E334" s="335"/>
      <c r="F334" s="351"/>
      <c r="G334" s="335"/>
      <c r="H334" s="335"/>
      <c r="I334" s="35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51"/>
      <c r="E335" s="335"/>
      <c r="F335" s="351"/>
      <c r="G335" s="335"/>
      <c r="H335" s="335"/>
      <c r="I335" s="35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51"/>
      <c r="E336" s="335"/>
      <c r="F336" s="351"/>
      <c r="G336" s="335"/>
      <c r="H336" s="335"/>
      <c r="I336" s="35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51"/>
      <c r="E337" s="335"/>
      <c r="F337" s="351"/>
      <c r="G337" s="335"/>
      <c r="H337" s="335"/>
      <c r="I337" s="35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51"/>
      <c r="E338" s="335"/>
      <c r="F338" s="351"/>
      <c r="G338" s="335"/>
      <c r="H338" s="335"/>
      <c r="I338" s="35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51"/>
      <c r="E339" s="335"/>
      <c r="F339" s="351"/>
      <c r="G339" s="335"/>
      <c r="H339" s="335"/>
      <c r="I339" s="35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51"/>
      <c r="E340" s="335"/>
      <c r="F340" s="351"/>
      <c r="G340" s="335"/>
      <c r="H340" s="335"/>
      <c r="I340" s="35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51"/>
      <c r="E341" s="335"/>
      <c r="F341" s="351"/>
      <c r="G341" s="335"/>
      <c r="H341" s="335"/>
      <c r="I341" s="35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51"/>
      <c r="E342" s="335"/>
      <c r="F342" s="351"/>
      <c r="G342" s="335"/>
      <c r="H342" s="335"/>
      <c r="I342" s="35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51"/>
      <c r="E343" s="335"/>
      <c r="F343" s="351"/>
      <c r="G343" s="335"/>
      <c r="H343" s="335"/>
      <c r="I343" s="35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51"/>
      <c r="E344" s="335"/>
      <c r="F344" s="351"/>
      <c r="G344" s="335"/>
      <c r="H344" s="335"/>
      <c r="I344" s="35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51"/>
      <c r="E345" s="335"/>
      <c r="F345" s="351"/>
      <c r="G345" s="335"/>
      <c r="H345" s="335"/>
      <c r="I345" s="35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51"/>
      <c r="E346" s="335"/>
      <c r="F346" s="351"/>
      <c r="G346" s="335"/>
      <c r="H346" s="335"/>
      <c r="I346" s="35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51"/>
      <c r="E347" s="335"/>
      <c r="F347" s="351"/>
      <c r="G347" s="335"/>
      <c r="H347" s="335"/>
      <c r="I347" s="35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51"/>
      <c r="E348" s="335"/>
      <c r="F348" s="351"/>
      <c r="G348" s="335"/>
      <c r="H348" s="335"/>
      <c r="I348" s="35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51"/>
      <c r="E349" s="335"/>
      <c r="F349" s="351"/>
      <c r="G349" s="335"/>
      <c r="H349" s="335"/>
      <c r="I349" s="35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51"/>
      <c r="E350" s="335"/>
      <c r="F350" s="351"/>
      <c r="G350" s="335"/>
      <c r="H350" s="335"/>
      <c r="I350" s="35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51"/>
      <c r="E351" s="335"/>
      <c r="F351" s="351"/>
      <c r="G351" s="335"/>
      <c r="H351" s="335"/>
      <c r="I351" s="35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51"/>
      <c r="E352" s="335"/>
      <c r="F352" s="351"/>
      <c r="G352" s="335"/>
      <c r="H352" s="335"/>
      <c r="I352" s="35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51"/>
      <c r="E353" s="335"/>
      <c r="F353" s="351"/>
      <c r="G353" s="335"/>
      <c r="H353" s="335"/>
      <c r="I353" s="35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51"/>
      <c r="E354" s="335"/>
      <c r="F354" s="351"/>
      <c r="G354" s="335"/>
      <c r="H354" s="335"/>
      <c r="I354" s="35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51"/>
      <c r="E355" s="335"/>
      <c r="F355" s="351"/>
      <c r="G355" s="335"/>
      <c r="H355" s="335"/>
      <c r="I355" s="35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51"/>
      <c r="E356" s="335"/>
      <c r="F356" s="351"/>
      <c r="G356" s="335"/>
      <c r="H356" s="335"/>
      <c r="I356" s="35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51"/>
      <c r="E357" s="335"/>
      <c r="F357" s="351"/>
      <c r="G357" s="335"/>
      <c r="H357" s="335"/>
      <c r="I357" s="35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51"/>
      <c r="E358" s="335"/>
      <c r="F358" s="351"/>
      <c r="G358" s="335"/>
      <c r="H358" s="335"/>
      <c r="I358" s="35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51"/>
      <c r="E359" s="335"/>
      <c r="F359" s="351"/>
      <c r="G359" s="335"/>
      <c r="H359" s="335"/>
      <c r="I359" s="35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51"/>
      <c r="E360" s="335"/>
      <c r="F360" s="351"/>
      <c r="G360" s="335"/>
      <c r="H360" s="335"/>
      <c r="I360" s="35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51"/>
      <c r="E361" s="335"/>
      <c r="F361" s="351"/>
      <c r="G361" s="335"/>
      <c r="H361" s="335"/>
      <c r="I361" s="35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51"/>
      <c r="E362" s="335"/>
      <c r="F362" s="351"/>
      <c r="G362" s="335"/>
      <c r="H362" s="335"/>
      <c r="I362" s="35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51"/>
      <c r="E363" s="335"/>
      <c r="F363" s="351"/>
      <c r="G363" s="335"/>
      <c r="H363" s="335"/>
      <c r="I363" s="35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51"/>
      <c r="E364" s="335"/>
      <c r="F364" s="351"/>
      <c r="G364" s="335"/>
      <c r="H364" s="335"/>
      <c r="I364" s="35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51"/>
      <c r="E365" s="335"/>
      <c r="F365" s="351"/>
      <c r="G365" s="335"/>
      <c r="H365" s="335"/>
      <c r="I365" s="35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51"/>
      <c r="E366" s="335"/>
      <c r="F366" s="351"/>
      <c r="G366" s="335"/>
      <c r="H366" s="335"/>
      <c r="I366" s="35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51"/>
      <c r="E367" s="335"/>
      <c r="F367" s="351"/>
      <c r="G367" s="335"/>
      <c r="H367" s="335"/>
      <c r="I367" s="35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51"/>
      <c r="E368" s="335"/>
      <c r="F368" s="351"/>
      <c r="G368" s="335"/>
      <c r="H368" s="335"/>
      <c r="I368" s="35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51"/>
      <c r="E369" s="335"/>
      <c r="F369" s="351"/>
      <c r="G369" s="335"/>
      <c r="H369" s="335"/>
      <c r="I369" s="35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51"/>
      <c r="E370" s="335"/>
      <c r="F370" s="351"/>
      <c r="G370" s="335"/>
      <c r="H370" s="335"/>
      <c r="I370" s="35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51"/>
      <c r="E371" s="335"/>
      <c r="F371" s="351"/>
      <c r="G371" s="335"/>
      <c r="H371" s="335"/>
      <c r="I371" s="35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51"/>
      <c r="E372" s="335"/>
      <c r="F372" s="351"/>
      <c r="G372" s="335"/>
      <c r="H372" s="335"/>
      <c r="I372" s="35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51"/>
      <c r="E373" s="335"/>
      <c r="F373" s="351"/>
      <c r="G373" s="335"/>
      <c r="H373" s="335"/>
      <c r="I373" s="35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51"/>
      <c r="E374" s="335"/>
      <c r="F374" s="351"/>
      <c r="G374" s="335"/>
      <c r="H374" s="335"/>
      <c r="I374" s="35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51"/>
      <c r="E375" s="335"/>
      <c r="F375" s="351"/>
      <c r="G375" s="335"/>
      <c r="H375" s="335"/>
      <c r="I375" s="35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51"/>
      <c r="E376" s="335"/>
      <c r="F376" s="351"/>
      <c r="G376" s="335"/>
      <c r="H376" s="335"/>
      <c r="I376" s="35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51"/>
      <c r="E377" s="335"/>
      <c r="F377" s="351"/>
      <c r="G377" s="335"/>
      <c r="H377" s="335"/>
      <c r="I377" s="35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51"/>
      <c r="E378" s="335"/>
      <c r="F378" s="351"/>
      <c r="G378" s="335"/>
      <c r="H378" s="335"/>
      <c r="I378" s="35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51"/>
      <c r="E379" s="335"/>
      <c r="F379" s="351"/>
      <c r="G379" s="335"/>
      <c r="H379" s="335"/>
      <c r="I379" s="35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51"/>
      <c r="E380" s="335"/>
      <c r="F380" s="351"/>
      <c r="G380" s="335"/>
      <c r="H380" s="335"/>
      <c r="I380" s="35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51"/>
      <c r="E381" s="335"/>
      <c r="F381" s="351"/>
      <c r="G381" s="335"/>
      <c r="H381" s="335"/>
      <c r="I381" s="35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51"/>
      <c r="E382" s="335"/>
      <c r="F382" s="351"/>
      <c r="G382" s="335"/>
      <c r="H382" s="335"/>
      <c r="I382" s="35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51"/>
      <c r="E383" s="335"/>
      <c r="F383" s="351"/>
      <c r="G383" s="335"/>
      <c r="H383" s="335"/>
      <c r="I383" s="35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51"/>
      <c r="E384" s="335"/>
      <c r="F384" s="351"/>
      <c r="G384" s="335"/>
      <c r="H384" s="335"/>
      <c r="I384" s="35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51"/>
      <c r="E385" s="335"/>
      <c r="F385" s="351"/>
      <c r="G385" s="335"/>
      <c r="H385" s="335"/>
      <c r="I385" s="35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51"/>
      <c r="E386" s="335"/>
      <c r="F386" s="351"/>
      <c r="G386" s="335"/>
      <c r="H386" s="335"/>
      <c r="I386" s="35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51"/>
      <c r="E387" s="335"/>
      <c r="F387" s="351"/>
      <c r="G387" s="335"/>
      <c r="H387" s="335"/>
      <c r="I387" s="35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51"/>
      <c r="E388" s="335"/>
      <c r="F388" s="351"/>
      <c r="G388" s="335"/>
      <c r="H388" s="335"/>
      <c r="I388" s="35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51"/>
      <c r="E389" s="335"/>
      <c r="F389" s="351"/>
      <c r="G389" s="335"/>
      <c r="H389" s="335"/>
      <c r="I389" s="35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51"/>
      <c r="E390" s="335"/>
      <c r="F390" s="351"/>
      <c r="G390" s="335"/>
      <c r="H390" s="335"/>
      <c r="I390" s="35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51"/>
      <c r="E391" s="335"/>
      <c r="F391" s="351"/>
      <c r="G391" s="335"/>
      <c r="H391" s="335"/>
      <c r="I391" s="35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51"/>
      <c r="E392" s="335"/>
      <c r="F392" s="351"/>
      <c r="G392" s="335"/>
      <c r="H392" s="335"/>
      <c r="I392" s="35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51"/>
      <c r="E393" s="335"/>
      <c r="F393" s="351"/>
      <c r="G393" s="335"/>
      <c r="H393" s="335"/>
      <c r="I393" s="35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51"/>
      <c r="E394" s="335"/>
      <c r="F394" s="351"/>
      <c r="G394" s="335"/>
      <c r="H394" s="335"/>
      <c r="I394" s="35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51"/>
      <c r="E395" s="335"/>
      <c r="F395" s="351"/>
      <c r="G395" s="335"/>
      <c r="H395" s="335"/>
      <c r="I395" s="35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51"/>
      <c r="E396" s="335"/>
      <c r="F396" s="351"/>
      <c r="G396" s="335"/>
      <c r="H396" s="335"/>
      <c r="I396" s="35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51"/>
      <c r="E397" s="335"/>
      <c r="F397" s="351"/>
      <c r="G397" s="335"/>
      <c r="H397" s="335"/>
      <c r="I397" s="35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51"/>
      <c r="E398" s="335"/>
      <c r="F398" s="351"/>
      <c r="G398" s="335"/>
      <c r="H398" s="335"/>
      <c r="I398" s="35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51"/>
      <c r="E399" s="335"/>
      <c r="F399" s="351"/>
      <c r="G399" s="335"/>
      <c r="H399" s="335"/>
      <c r="I399" s="35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51"/>
      <c r="E400" s="335"/>
      <c r="F400" s="351"/>
      <c r="G400" s="335"/>
      <c r="H400" s="335"/>
      <c r="I400" s="35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51"/>
      <c r="E401" s="335"/>
      <c r="F401" s="351"/>
      <c r="G401" s="335"/>
      <c r="H401" s="335"/>
      <c r="I401" s="35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51"/>
      <c r="E402" s="335"/>
      <c r="F402" s="351"/>
      <c r="G402" s="335"/>
      <c r="H402" s="335"/>
      <c r="I402" s="35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51"/>
      <c r="E403" s="335"/>
      <c r="F403" s="351"/>
      <c r="G403" s="335"/>
      <c r="H403" s="335"/>
      <c r="I403" s="35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51"/>
      <c r="E404" s="335"/>
      <c r="F404" s="351"/>
      <c r="G404" s="335"/>
      <c r="H404" s="335"/>
      <c r="I404" s="35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51"/>
      <c r="E405" s="335"/>
      <c r="F405" s="351"/>
      <c r="G405" s="335"/>
      <c r="H405" s="335"/>
      <c r="I405" s="35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51"/>
      <c r="E406" s="335"/>
      <c r="F406" s="351"/>
      <c r="G406" s="335"/>
      <c r="H406" s="335"/>
      <c r="I406" s="35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51"/>
      <c r="E407" s="335"/>
      <c r="F407" s="351"/>
      <c r="G407" s="335"/>
      <c r="H407" s="335"/>
      <c r="I407" s="35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51"/>
      <c r="E408" s="335"/>
      <c r="F408" s="351"/>
      <c r="G408" s="335"/>
      <c r="H408" s="335"/>
      <c r="I408" s="35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51"/>
      <c r="E409" s="335"/>
      <c r="F409" s="351"/>
      <c r="G409" s="335"/>
      <c r="H409" s="335"/>
      <c r="I409" s="35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51"/>
      <c r="E410" s="335"/>
      <c r="F410" s="351"/>
      <c r="G410" s="335"/>
      <c r="H410" s="335"/>
      <c r="I410" s="35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51"/>
      <c r="E411" s="335"/>
      <c r="F411" s="351"/>
      <c r="G411" s="335"/>
      <c r="H411" s="335"/>
      <c r="I411" s="35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51"/>
      <c r="E412" s="335"/>
      <c r="F412" s="351"/>
      <c r="G412" s="335"/>
      <c r="H412" s="335"/>
      <c r="I412" s="35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51"/>
      <c r="E413" s="335"/>
      <c r="F413" s="351"/>
      <c r="G413" s="335"/>
      <c r="H413" s="335"/>
      <c r="I413" s="35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51"/>
      <c r="E414" s="335"/>
      <c r="F414" s="351"/>
      <c r="G414" s="335"/>
      <c r="H414" s="335"/>
      <c r="I414" s="35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51"/>
      <c r="E415" s="335"/>
      <c r="F415" s="351"/>
      <c r="G415" s="335"/>
      <c r="H415" s="335"/>
      <c r="I415" s="35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51"/>
      <c r="E416" s="335"/>
      <c r="F416" s="351"/>
      <c r="G416" s="335"/>
      <c r="H416" s="335"/>
      <c r="I416" s="35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51"/>
      <c r="E417" s="335"/>
      <c r="F417" s="351"/>
      <c r="G417" s="335"/>
      <c r="H417" s="335"/>
      <c r="I417" s="35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51"/>
      <c r="E418" s="335"/>
      <c r="F418" s="351"/>
      <c r="G418" s="335"/>
      <c r="H418" s="335"/>
      <c r="I418" s="35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51"/>
      <c r="E419" s="335"/>
      <c r="F419" s="351"/>
      <c r="G419" s="335"/>
      <c r="H419" s="335"/>
      <c r="I419" s="35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51"/>
      <c r="E420" s="335"/>
      <c r="F420" s="351"/>
      <c r="G420" s="335"/>
      <c r="H420" s="335"/>
      <c r="I420" s="35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51"/>
      <c r="E421" s="335"/>
      <c r="F421" s="351"/>
      <c r="G421" s="335"/>
      <c r="H421" s="335"/>
      <c r="I421" s="35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51"/>
      <c r="E422" s="335"/>
      <c r="F422" s="351"/>
      <c r="G422" s="335"/>
      <c r="H422" s="335"/>
      <c r="I422" s="35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51"/>
      <c r="E423" s="335"/>
      <c r="F423" s="351"/>
      <c r="G423" s="335"/>
      <c r="H423" s="335"/>
      <c r="I423" s="35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51"/>
      <c r="E424" s="335"/>
      <c r="F424" s="351"/>
      <c r="G424" s="335"/>
      <c r="H424" s="335"/>
      <c r="I424" s="35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51"/>
      <c r="E425" s="335"/>
      <c r="F425" s="351"/>
      <c r="G425" s="335"/>
      <c r="H425" s="335"/>
      <c r="I425" s="35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51"/>
      <c r="E426" s="335"/>
      <c r="F426" s="351"/>
      <c r="G426" s="335"/>
      <c r="H426" s="335"/>
      <c r="I426" s="35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51"/>
      <c r="E427" s="335"/>
      <c r="F427" s="351"/>
      <c r="G427" s="335"/>
      <c r="H427" s="335"/>
      <c r="I427" s="35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51"/>
      <c r="E428" s="335"/>
      <c r="F428" s="351"/>
      <c r="G428" s="335"/>
      <c r="H428" s="335"/>
      <c r="I428" s="35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51"/>
      <c r="E429" s="335"/>
      <c r="F429" s="351"/>
      <c r="G429" s="335"/>
      <c r="H429" s="335"/>
      <c r="I429" s="35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51"/>
      <c r="E430" s="335"/>
      <c r="F430" s="351"/>
      <c r="G430" s="335"/>
      <c r="H430" s="335"/>
      <c r="I430" s="35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51"/>
      <c r="E431" s="335"/>
      <c r="F431" s="351"/>
      <c r="G431" s="335"/>
      <c r="H431" s="335"/>
      <c r="I431" s="35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51"/>
      <c r="E432" s="335"/>
      <c r="F432" s="351"/>
      <c r="G432" s="335"/>
      <c r="H432" s="335"/>
      <c r="I432" s="35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51"/>
      <c r="E433" s="335"/>
      <c r="F433" s="351"/>
      <c r="G433" s="335"/>
      <c r="H433" s="335"/>
      <c r="I433" s="35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51"/>
      <c r="E434" s="335"/>
      <c r="F434" s="351"/>
      <c r="G434" s="335"/>
      <c r="H434" s="335"/>
      <c r="I434" s="35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51"/>
      <c r="E435" s="335"/>
      <c r="F435" s="351"/>
      <c r="G435" s="335"/>
      <c r="H435" s="335"/>
      <c r="I435" s="35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51"/>
      <c r="E436" s="335"/>
      <c r="F436" s="351"/>
      <c r="G436" s="335"/>
      <c r="H436" s="335"/>
      <c r="I436" s="35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51"/>
      <c r="E437" s="335"/>
      <c r="F437" s="351"/>
      <c r="G437" s="335"/>
      <c r="H437" s="335"/>
      <c r="I437" s="35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51"/>
      <c r="E438" s="335"/>
      <c r="F438" s="351"/>
      <c r="G438" s="335"/>
      <c r="H438" s="335"/>
      <c r="I438" s="35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51"/>
      <c r="E439" s="335"/>
      <c r="F439" s="351"/>
      <c r="G439" s="335"/>
      <c r="H439" s="335"/>
      <c r="I439" s="35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51"/>
      <c r="E440" s="335"/>
      <c r="F440" s="351"/>
      <c r="G440" s="335"/>
      <c r="H440" s="335"/>
      <c r="I440" s="35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51"/>
      <c r="E441" s="335"/>
      <c r="F441" s="351"/>
      <c r="G441" s="335"/>
      <c r="H441" s="335"/>
      <c r="I441" s="35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51"/>
      <c r="E442" s="335"/>
      <c r="F442" s="351"/>
      <c r="G442" s="335"/>
      <c r="H442" s="335"/>
      <c r="I442" s="35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51"/>
      <c r="E443" s="335"/>
      <c r="F443" s="351"/>
      <c r="G443" s="335"/>
      <c r="H443" s="335"/>
      <c r="I443" s="35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51"/>
      <c r="E444" s="335"/>
      <c r="F444" s="351"/>
      <c r="G444" s="335"/>
      <c r="H444" s="335"/>
      <c r="I444" s="35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51"/>
      <c r="E445" s="335"/>
      <c r="F445" s="351"/>
      <c r="G445" s="335"/>
      <c r="H445" s="335"/>
      <c r="I445" s="35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51"/>
      <c r="E446" s="335"/>
      <c r="F446" s="351"/>
      <c r="G446" s="335"/>
      <c r="H446" s="335"/>
      <c r="I446" s="35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51"/>
      <c r="E447" s="335"/>
      <c r="F447" s="351"/>
      <c r="G447" s="335"/>
      <c r="H447" s="335"/>
      <c r="I447" s="35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51"/>
      <c r="E448" s="335"/>
      <c r="F448" s="351"/>
      <c r="G448" s="335"/>
      <c r="H448" s="335"/>
      <c r="I448" s="35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51"/>
      <c r="E449" s="335"/>
      <c r="F449" s="351"/>
      <c r="G449" s="335"/>
      <c r="H449" s="335"/>
      <c r="I449" s="35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51"/>
      <c r="E450" s="335"/>
      <c r="F450" s="351"/>
      <c r="G450" s="335"/>
      <c r="H450" s="335"/>
      <c r="I450" s="35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51"/>
      <c r="E451" s="335"/>
      <c r="F451" s="351"/>
      <c r="G451" s="335"/>
      <c r="H451" s="335"/>
      <c r="I451" s="35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51"/>
      <c r="E452" s="335"/>
      <c r="F452" s="351"/>
      <c r="G452" s="335"/>
      <c r="H452" s="335"/>
      <c r="I452" s="35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51"/>
      <c r="E453" s="335"/>
      <c r="F453" s="351"/>
      <c r="G453" s="335"/>
      <c r="H453" s="335"/>
      <c r="I453" s="35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51"/>
      <c r="E454" s="335"/>
      <c r="F454" s="351"/>
      <c r="G454" s="335"/>
      <c r="H454" s="335"/>
      <c r="I454" s="35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51"/>
      <c r="E455" s="335"/>
      <c r="F455" s="351"/>
      <c r="G455" s="335"/>
      <c r="H455" s="335"/>
      <c r="I455" s="35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51"/>
      <c r="E456" s="335"/>
      <c r="F456" s="351"/>
      <c r="G456" s="335"/>
      <c r="H456" s="335"/>
      <c r="I456" s="35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51"/>
      <c r="E457" s="335"/>
      <c r="F457" s="351"/>
      <c r="G457" s="335"/>
      <c r="H457" s="335"/>
      <c r="I457" s="35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51"/>
      <c r="E458" s="335"/>
      <c r="F458" s="351"/>
      <c r="G458" s="335"/>
      <c r="H458" s="335"/>
      <c r="I458" s="35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51"/>
      <c r="E459" s="335"/>
      <c r="F459" s="351"/>
      <c r="G459" s="335"/>
      <c r="H459" s="335"/>
      <c r="I459" s="35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51"/>
      <c r="E460" s="335"/>
      <c r="F460" s="351"/>
      <c r="G460" s="335"/>
      <c r="H460" s="335"/>
      <c r="I460" s="35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51"/>
      <c r="E461" s="335"/>
      <c r="F461" s="351"/>
      <c r="G461" s="335"/>
      <c r="H461" s="335"/>
      <c r="I461" s="35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51"/>
      <c r="E462" s="335"/>
      <c r="F462" s="351"/>
      <c r="G462" s="335"/>
      <c r="H462" s="335"/>
      <c r="I462" s="35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51"/>
      <c r="E463" s="335"/>
      <c r="F463" s="351"/>
      <c r="G463" s="335"/>
      <c r="H463" s="335"/>
      <c r="I463" s="35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51"/>
      <c r="E464" s="335"/>
      <c r="F464" s="351"/>
      <c r="G464" s="335"/>
      <c r="H464" s="335"/>
      <c r="I464" s="35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51"/>
      <c r="E465" s="335"/>
      <c r="F465" s="351"/>
      <c r="G465" s="335"/>
      <c r="H465" s="335"/>
      <c r="I465" s="35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51"/>
      <c r="E466" s="335"/>
      <c r="F466" s="351"/>
      <c r="G466" s="335"/>
      <c r="H466" s="335"/>
      <c r="I466" s="35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51"/>
      <c r="E467" s="335"/>
      <c r="F467" s="351"/>
      <c r="G467" s="335"/>
      <c r="H467" s="335"/>
      <c r="I467" s="35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51"/>
      <c r="E468" s="335"/>
      <c r="F468" s="351"/>
      <c r="G468" s="335"/>
      <c r="H468" s="335"/>
      <c r="I468" s="35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51"/>
      <c r="E469" s="335"/>
      <c r="F469" s="351"/>
      <c r="G469" s="335"/>
      <c r="H469" s="335"/>
      <c r="I469" s="35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51"/>
      <c r="E470" s="335"/>
      <c r="F470" s="351"/>
      <c r="G470" s="335"/>
      <c r="H470" s="335"/>
      <c r="I470" s="35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51"/>
      <c r="E471" s="335"/>
      <c r="F471" s="351"/>
      <c r="G471" s="335"/>
      <c r="H471" s="335"/>
      <c r="I471" s="35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51"/>
      <c r="E472" s="335"/>
      <c r="F472" s="351"/>
      <c r="G472" s="335"/>
      <c r="H472" s="335"/>
      <c r="I472" s="35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51"/>
      <c r="E473" s="335"/>
      <c r="F473" s="351"/>
      <c r="G473" s="335"/>
      <c r="H473" s="335"/>
      <c r="I473" s="35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51"/>
      <c r="E474" s="335"/>
      <c r="F474" s="351"/>
      <c r="G474" s="335"/>
      <c r="H474" s="335"/>
      <c r="I474" s="35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51"/>
      <c r="E475" s="335"/>
      <c r="F475" s="351"/>
      <c r="G475" s="335"/>
      <c r="H475" s="335"/>
      <c r="I475" s="35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51"/>
      <c r="E476" s="335"/>
      <c r="F476" s="351"/>
      <c r="G476" s="335"/>
      <c r="H476" s="335"/>
      <c r="I476" s="35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51"/>
      <c r="E477" s="335"/>
      <c r="F477" s="351"/>
      <c r="G477" s="335"/>
      <c r="H477" s="335"/>
      <c r="I477" s="35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51"/>
      <c r="E478" s="335"/>
      <c r="F478" s="351"/>
      <c r="G478" s="335"/>
      <c r="H478" s="335"/>
      <c r="I478" s="35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51"/>
      <c r="E479" s="335"/>
      <c r="F479" s="351"/>
      <c r="G479" s="335"/>
      <c r="H479" s="335"/>
      <c r="I479" s="35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51"/>
      <c r="E480" s="335"/>
      <c r="F480" s="351"/>
      <c r="G480" s="335"/>
      <c r="H480" s="335"/>
      <c r="I480" s="35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51"/>
      <c r="E481" s="335"/>
      <c r="F481" s="351"/>
      <c r="G481" s="335"/>
      <c r="H481" s="335"/>
      <c r="I481" s="35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51"/>
      <c r="E482" s="335"/>
      <c r="F482" s="351"/>
      <c r="G482" s="335"/>
      <c r="H482" s="335"/>
      <c r="I482" s="35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51"/>
      <c r="E483" s="335"/>
      <c r="F483" s="351"/>
      <c r="G483" s="335"/>
      <c r="H483" s="335"/>
      <c r="I483" s="35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51"/>
      <c r="E484" s="335"/>
      <c r="F484" s="351"/>
      <c r="G484" s="335"/>
      <c r="H484" s="335"/>
      <c r="I484" s="35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51"/>
      <c r="E485" s="335"/>
      <c r="F485" s="351"/>
      <c r="G485" s="335"/>
      <c r="H485" s="335"/>
      <c r="I485" s="35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51"/>
      <c r="E486" s="335"/>
      <c r="F486" s="351"/>
      <c r="G486" s="335"/>
      <c r="H486" s="335"/>
      <c r="I486" s="35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51"/>
      <c r="E487" s="335"/>
      <c r="F487" s="351"/>
      <c r="G487" s="335"/>
      <c r="H487" s="335"/>
      <c r="I487" s="35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51"/>
      <c r="E488" s="335"/>
      <c r="F488" s="351"/>
      <c r="G488" s="335"/>
      <c r="H488" s="335"/>
      <c r="I488" s="35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51"/>
      <c r="E489" s="335"/>
      <c r="F489" s="351"/>
      <c r="G489" s="335"/>
      <c r="H489" s="335"/>
      <c r="I489" s="35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51"/>
      <c r="E490" s="335"/>
      <c r="F490" s="351"/>
      <c r="G490" s="335"/>
      <c r="H490" s="335"/>
      <c r="I490" s="35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51"/>
      <c r="E491" s="335"/>
      <c r="F491" s="351"/>
      <c r="G491" s="335"/>
      <c r="H491" s="335"/>
      <c r="I491" s="35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51"/>
      <c r="E492" s="335"/>
      <c r="F492" s="351"/>
      <c r="G492" s="335"/>
      <c r="H492" s="335"/>
      <c r="I492" s="35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51"/>
      <c r="E493" s="335"/>
      <c r="F493" s="351"/>
      <c r="G493" s="335"/>
      <c r="H493" s="335"/>
      <c r="I493" s="35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51"/>
      <c r="E494" s="335"/>
      <c r="F494" s="351"/>
      <c r="G494" s="335"/>
      <c r="H494" s="335"/>
      <c r="I494" s="35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51"/>
      <c r="E495" s="335"/>
      <c r="F495" s="351"/>
      <c r="G495" s="335"/>
      <c r="H495" s="335"/>
      <c r="I495" s="35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51"/>
      <c r="E496" s="335"/>
      <c r="F496" s="351"/>
      <c r="G496" s="335"/>
      <c r="H496" s="335"/>
      <c r="I496" s="35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51"/>
      <c r="E497" s="335"/>
      <c r="F497" s="351"/>
      <c r="G497" s="335"/>
      <c r="H497" s="335"/>
      <c r="I497" s="35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51"/>
      <c r="E498" s="335"/>
      <c r="F498" s="351"/>
      <c r="G498" s="335"/>
      <c r="H498" s="335"/>
      <c r="I498" s="35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51"/>
      <c r="E499" s="335"/>
      <c r="F499" s="351"/>
      <c r="G499" s="335"/>
      <c r="H499" s="335"/>
      <c r="I499" s="35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51"/>
      <c r="E500" s="335"/>
      <c r="F500" s="351"/>
      <c r="G500" s="335"/>
      <c r="H500" s="335"/>
      <c r="I500" s="35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51"/>
      <c r="E501" s="335"/>
      <c r="F501" s="351"/>
      <c r="G501" s="335"/>
      <c r="H501" s="335"/>
      <c r="I501" s="35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51"/>
      <c r="E502" s="335"/>
      <c r="F502" s="351"/>
      <c r="G502" s="335"/>
      <c r="H502" s="335"/>
      <c r="I502" s="35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51"/>
      <c r="E503" s="335"/>
      <c r="F503" s="351"/>
      <c r="G503" s="335"/>
      <c r="H503" s="335"/>
      <c r="I503" s="35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51"/>
      <c r="E504" s="335"/>
      <c r="F504" s="351"/>
      <c r="G504" s="335"/>
      <c r="H504" s="335"/>
      <c r="I504" s="35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51"/>
      <c r="E505" s="335"/>
      <c r="F505" s="351"/>
      <c r="G505" s="335"/>
      <c r="H505" s="335"/>
      <c r="I505" s="35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51"/>
      <c r="E506" s="335"/>
      <c r="F506" s="351"/>
      <c r="G506" s="335"/>
      <c r="H506" s="335"/>
      <c r="I506" s="35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51"/>
      <c r="E507" s="335"/>
      <c r="F507" s="351"/>
      <c r="G507" s="335"/>
      <c r="H507" s="335"/>
      <c r="I507" s="35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51"/>
      <c r="E508" s="335"/>
      <c r="F508" s="351"/>
      <c r="G508" s="335"/>
      <c r="H508" s="335"/>
      <c r="I508" s="35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51"/>
      <c r="E509" s="335"/>
      <c r="F509" s="351"/>
      <c r="G509" s="335"/>
      <c r="H509" s="335"/>
      <c r="I509" s="35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51"/>
      <c r="E510" s="335"/>
      <c r="F510" s="351"/>
      <c r="G510" s="335"/>
      <c r="H510" s="335"/>
      <c r="I510" s="35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51"/>
      <c r="E511" s="335"/>
      <c r="F511" s="351"/>
      <c r="G511" s="335"/>
      <c r="H511" s="335"/>
      <c r="I511" s="35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51"/>
      <c r="E512" s="335"/>
      <c r="F512" s="351"/>
      <c r="G512" s="335"/>
      <c r="H512" s="335"/>
      <c r="I512" s="35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51"/>
      <c r="E513" s="335"/>
      <c r="F513" s="351"/>
      <c r="G513" s="335"/>
      <c r="H513" s="335"/>
      <c r="I513" s="35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51"/>
      <c r="E514" s="335"/>
      <c r="F514" s="351"/>
      <c r="G514" s="335"/>
      <c r="H514" s="335"/>
      <c r="I514" s="35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51"/>
      <c r="E515" s="335"/>
      <c r="F515" s="351"/>
      <c r="G515" s="335"/>
      <c r="H515" s="335"/>
      <c r="I515" s="35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51"/>
      <c r="E516" s="335"/>
      <c r="F516" s="351"/>
      <c r="G516" s="335"/>
      <c r="H516" s="335"/>
      <c r="I516" s="35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51"/>
      <c r="E517" s="335"/>
      <c r="F517" s="351"/>
      <c r="G517" s="335"/>
      <c r="H517" s="335"/>
      <c r="I517" s="35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51"/>
      <c r="E518" s="335"/>
      <c r="F518" s="351"/>
      <c r="G518" s="335"/>
      <c r="H518" s="335"/>
      <c r="I518" s="35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51"/>
      <c r="E519" s="335"/>
      <c r="F519" s="351"/>
      <c r="G519" s="335"/>
      <c r="H519" s="335"/>
      <c r="I519" s="35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51"/>
      <c r="E520" s="335"/>
      <c r="F520" s="351"/>
      <c r="G520" s="335"/>
      <c r="H520" s="335"/>
      <c r="I520" s="35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51"/>
      <c r="E521" s="335"/>
      <c r="F521" s="351"/>
      <c r="G521" s="335"/>
      <c r="H521" s="335"/>
      <c r="I521" s="35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51"/>
      <c r="E522" s="335"/>
      <c r="F522" s="351"/>
      <c r="G522" s="335"/>
      <c r="H522" s="335"/>
      <c r="I522" s="35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51"/>
      <c r="E523" s="335"/>
      <c r="F523" s="351"/>
      <c r="G523" s="335"/>
      <c r="H523" s="335"/>
      <c r="I523" s="35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51"/>
      <c r="E524" s="335"/>
      <c r="F524" s="351"/>
      <c r="G524" s="335"/>
      <c r="H524" s="335"/>
      <c r="I524" s="35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51"/>
      <c r="E525" s="335"/>
      <c r="F525" s="351"/>
      <c r="G525" s="335"/>
      <c r="H525" s="335"/>
      <c r="I525" s="35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51"/>
      <c r="E526" s="335"/>
      <c r="F526" s="351"/>
      <c r="G526" s="335"/>
      <c r="H526" s="335"/>
      <c r="I526" s="35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51"/>
      <c r="E527" s="335"/>
      <c r="F527" s="351"/>
      <c r="G527" s="335"/>
      <c r="H527" s="335"/>
      <c r="I527" s="35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51"/>
      <c r="E528" s="335"/>
      <c r="F528" s="351"/>
      <c r="G528" s="335"/>
      <c r="H528" s="335"/>
      <c r="I528" s="35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51"/>
      <c r="E529" s="335"/>
      <c r="F529" s="351"/>
      <c r="G529" s="335"/>
      <c r="H529" s="335"/>
      <c r="I529" s="35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51"/>
      <c r="E530" s="335"/>
      <c r="F530" s="351"/>
      <c r="G530" s="335"/>
      <c r="H530" s="335"/>
      <c r="I530" s="35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51"/>
      <c r="E531" s="335"/>
      <c r="F531" s="351"/>
      <c r="G531" s="335"/>
      <c r="H531" s="335"/>
      <c r="I531" s="35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51"/>
      <c r="E532" s="335"/>
      <c r="F532" s="351"/>
      <c r="G532" s="335"/>
      <c r="H532" s="335"/>
      <c r="I532" s="35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51"/>
      <c r="E533" s="335"/>
      <c r="F533" s="351"/>
      <c r="G533" s="335"/>
      <c r="H533" s="335"/>
      <c r="I533" s="35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51"/>
      <c r="E534" s="335"/>
      <c r="F534" s="351"/>
      <c r="G534" s="335"/>
      <c r="H534" s="335"/>
      <c r="I534" s="35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51"/>
      <c r="E535" s="335"/>
      <c r="F535" s="351"/>
      <c r="G535" s="335"/>
      <c r="H535" s="335"/>
      <c r="I535" s="35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51"/>
      <c r="E536" s="335"/>
      <c r="F536" s="351"/>
      <c r="G536" s="335"/>
      <c r="H536" s="335"/>
      <c r="I536" s="35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51"/>
      <c r="E537" s="335"/>
      <c r="F537" s="351"/>
      <c r="G537" s="335"/>
      <c r="H537" s="335"/>
      <c r="I537" s="35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51"/>
      <c r="E538" s="335"/>
      <c r="F538" s="351"/>
      <c r="G538" s="335"/>
      <c r="H538" s="335"/>
      <c r="I538" s="35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51"/>
      <c r="E539" s="335"/>
      <c r="F539" s="351"/>
      <c r="G539" s="335"/>
      <c r="H539" s="335"/>
      <c r="I539" s="35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51"/>
      <c r="E540" s="335"/>
      <c r="F540" s="351"/>
      <c r="G540" s="335"/>
      <c r="H540" s="335"/>
      <c r="I540" s="35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51"/>
      <c r="E541" s="335"/>
      <c r="F541" s="351"/>
      <c r="G541" s="335"/>
      <c r="H541" s="335"/>
      <c r="I541" s="35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51"/>
      <c r="E542" s="335"/>
      <c r="F542" s="351"/>
      <c r="G542" s="335"/>
      <c r="H542" s="335"/>
      <c r="I542" s="35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51"/>
      <c r="E543" s="335"/>
      <c r="F543" s="351"/>
      <c r="G543" s="335"/>
      <c r="H543" s="335"/>
      <c r="I543" s="35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51"/>
      <c r="E544" s="335"/>
      <c r="F544" s="351"/>
      <c r="G544" s="335"/>
      <c r="H544" s="335"/>
      <c r="I544" s="35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51"/>
      <c r="E545" s="335"/>
      <c r="F545" s="351"/>
      <c r="G545" s="335"/>
      <c r="H545" s="335"/>
      <c r="I545" s="35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51"/>
      <c r="E546" s="335"/>
      <c r="F546" s="351"/>
      <c r="G546" s="335"/>
      <c r="H546" s="335"/>
      <c r="I546" s="35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51"/>
      <c r="E547" s="335"/>
      <c r="F547" s="351"/>
      <c r="G547" s="335"/>
      <c r="H547" s="335"/>
      <c r="I547" s="35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51"/>
      <c r="E548" s="335"/>
      <c r="F548" s="351"/>
      <c r="G548" s="335"/>
      <c r="H548" s="335"/>
      <c r="I548" s="35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51"/>
      <c r="E549" s="335"/>
      <c r="F549" s="351"/>
      <c r="G549" s="335"/>
      <c r="H549" s="335"/>
      <c r="I549" s="35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51"/>
      <c r="E550" s="335"/>
      <c r="F550" s="351"/>
      <c r="G550" s="335"/>
      <c r="H550" s="335"/>
      <c r="I550" s="35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51"/>
      <c r="E551" s="335"/>
      <c r="F551" s="351"/>
      <c r="G551" s="335"/>
      <c r="H551" s="335"/>
      <c r="I551" s="35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51"/>
      <c r="E552" s="335"/>
      <c r="F552" s="351"/>
      <c r="G552" s="335"/>
      <c r="H552" s="335"/>
      <c r="I552" s="35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51"/>
      <c r="E553" s="335"/>
      <c r="F553" s="351"/>
      <c r="G553" s="335"/>
      <c r="H553" s="335"/>
      <c r="I553" s="35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51"/>
      <c r="E554" s="335"/>
      <c r="F554" s="351"/>
      <c r="G554" s="335"/>
      <c r="H554" s="335"/>
      <c r="I554" s="35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51"/>
      <c r="E555" s="335"/>
      <c r="F555" s="351"/>
      <c r="G555" s="335"/>
      <c r="H555" s="335"/>
      <c r="I555" s="35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51"/>
      <c r="E556" s="335"/>
      <c r="F556" s="351"/>
      <c r="G556" s="335"/>
      <c r="H556" s="335"/>
      <c r="I556" s="35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51"/>
      <c r="E557" s="335"/>
      <c r="F557" s="351"/>
      <c r="G557" s="335"/>
      <c r="H557" s="335"/>
      <c r="I557" s="35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51"/>
      <c r="E558" s="335"/>
      <c r="F558" s="351"/>
      <c r="G558" s="335"/>
      <c r="H558" s="335"/>
      <c r="I558" s="35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51"/>
      <c r="E559" s="335"/>
      <c r="F559" s="351"/>
      <c r="G559" s="335"/>
      <c r="H559" s="335"/>
      <c r="I559" s="35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51"/>
      <c r="E560" s="335"/>
      <c r="F560" s="351"/>
      <c r="G560" s="335"/>
      <c r="H560" s="335"/>
      <c r="I560" s="35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51"/>
      <c r="E561" s="335"/>
      <c r="F561" s="351"/>
      <c r="G561" s="335"/>
      <c r="H561" s="335"/>
      <c r="I561" s="35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51"/>
      <c r="E562" s="335"/>
      <c r="F562" s="351"/>
      <c r="G562" s="335"/>
      <c r="H562" s="335"/>
      <c r="I562" s="35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51"/>
      <c r="E563" s="335"/>
      <c r="F563" s="351"/>
      <c r="G563" s="335"/>
      <c r="H563" s="335"/>
      <c r="I563" s="35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51"/>
      <c r="E564" s="335"/>
      <c r="F564" s="351"/>
      <c r="G564" s="335"/>
      <c r="H564" s="335"/>
      <c r="I564" s="35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51"/>
      <c r="E565" s="335"/>
      <c r="F565" s="351"/>
      <c r="G565" s="335"/>
      <c r="H565" s="335"/>
      <c r="I565" s="35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51"/>
      <c r="E566" s="335"/>
      <c r="F566" s="351"/>
      <c r="G566" s="335"/>
      <c r="H566" s="335"/>
      <c r="I566" s="35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51"/>
      <c r="E567" s="335"/>
      <c r="F567" s="351"/>
      <c r="G567" s="335"/>
      <c r="H567" s="335"/>
      <c r="I567" s="35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51"/>
      <c r="E568" s="335"/>
      <c r="F568" s="351"/>
      <c r="G568" s="335"/>
      <c r="H568" s="335"/>
      <c r="I568" s="35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51"/>
      <c r="E569" s="335"/>
      <c r="F569" s="351"/>
      <c r="G569" s="335"/>
      <c r="H569" s="335"/>
      <c r="I569" s="35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51"/>
      <c r="E570" s="335"/>
      <c r="F570" s="351"/>
      <c r="G570" s="335"/>
      <c r="H570" s="335"/>
      <c r="I570" s="35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51"/>
      <c r="E571" s="335"/>
      <c r="F571" s="351"/>
      <c r="G571" s="335"/>
      <c r="H571" s="335"/>
      <c r="I571" s="35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51"/>
      <c r="E572" s="335"/>
      <c r="F572" s="351"/>
      <c r="G572" s="335"/>
      <c r="H572" s="335"/>
      <c r="I572" s="35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51"/>
      <c r="E573" s="335"/>
      <c r="F573" s="351"/>
      <c r="G573" s="335"/>
      <c r="H573" s="335"/>
      <c r="I573" s="35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51"/>
      <c r="E574" s="335"/>
      <c r="F574" s="351"/>
      <c r="G574" s="335"/>
      <c r="H574" s="335"/>
      <c r="I574" s="35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51"/>
      <c r="E575" s="335"/>
      <c r="F575" s="351"/>
      <c r="G575" s="335"/>
      <c r="H575" s="335"/>
      <c r="I575" s="35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51"/>
      <c r="E576" s="335"/>
      <c r="F576" s="351"/>
      <c r="G576" s="335"/>
      <c r="H576" s="335"/>
      <c r="I576" s="35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51"/>
      <c r="E577" s="335"/>
      <c r="F577" s="351"/>
      <c r="G577" s="335"/>
      <c r="H577" s="335"/>
      <c r="I577" s="35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51"/>
      <c r="E578" s="335"/>
      <c r="F578" s="351"/>
      <c r="G578" s="335"/>
      <c r="H578" s="335"/>
      <c r="I578" s="35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51"/>
      <c r="E579" s="335"/>
      <c r="F579" s="351"/>
      <c r="G579" s="335"/>
      <c r="H579" s="335"/>
      <c r="I579" s="35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51"/>
      <c r="E580" s="335"/>
      <c r="F580" s="351"/>
      <c r="G580" s="335"/>
      <c r="H580" s="335"/>
      <c r="I580" s="35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51"/>
      <c r="E581" s="335"/>
      <c r="F581" s="351"/>
      <c r="G581" s="335"/>
      <c r="H581" s="335"/>
      <c r="I581" s="35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51"/>
      <c r="E582" s="335"/>
      <c r="F582" s="351"/>
      <c r="G582" s="335"/>
      <c r="H582" s="335"/>
      <c r="I582" s="35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51"/>
      <c r="E583" s="335"/>
      <c r="F583" s="351"/>
      <c r="G583" s="335"/>
      <c r="H583" s="335"/>
      <c r="I583" s="35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51"/>
      <c r="E584" s="335"/>
      <c r="F584" s="351"/>
      <c r="G584" s="335"/>
      <c r="H584" s="335"/>
      <c r="I584" s="35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51"/>
      <c r="E585" s="335"/>
      <c r="F585" s="351"/>
      <c r="G585" s="335"/>
      <c r="H585" s="335"/>
      <c r="I585" s="35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51"/>
      <c r="E586" s="335"/>
      <c r="F586" s="351"/>
      <c r="G586" s="335"/>
      <c r="H586" s="335"/>
      <c r="I586" s="35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51"/>
      <c r="E587" s="335"/>
      <c r="F587" s="351"/>
      <c r="G587" s="335"/>
      <c r="H587" s="335"/>
      <c r="I587" s="35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51"/>
      <c r="E588" s="335"/>
      <c r="F588" s="351"/>
      <c r="G588" s="335"/>
      <c r="H588" s="335"/>
      <c r="I588" s="35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51"/>
      <c r="E589" s="335"/>
      <c r="F589" s="351"/>
      <c r="G589" s="335"/>
      <c r="H589" s="335"/>
      <c r="I589" s="35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51"/>
      <c r="E590" s="335"/>
      <c r="F590" s="351"/>
      <c r="G590" s="335"/>
      <c r="H590" s="335"/>
      <c r="I590" s="35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51"/>
      <c r="E591" s="335"/>
      <c r="F591" s="351"/>
      <c r="G591" s="335"/>
      <c r="H591" s="335"/>
      <c r="I591" s="35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51"/>
      <c r="E592" s="335"/>
      <c r="F592" s="351"/>
      <c r="G592" s="335"/>
      <c r="H592" s="335"/>
      <c r="I592" s="35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51"/>
      <c r="E593" s="335"/>
      <c r="F593" s="351"/>
      <c r="G593" s="335"/>
      <c r="H593" s="335"/>
      <c r="I593" s="35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51"/>
      <c r="E594" s="335"/>
      <c r="F594" s="351"/>
      <c r="G594" s="335"/>
      <c r="H594" s="335"/>
      <c r="I594" s="35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51"/>
      <c r="E595" s="335"/>
      <c r="F595" s="351"/>
      <c r="G595" s="335"/>
      <c r="H595" s="335"/>
      <c r="I595" s="35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51"/>
      <c r="E596" s="335"/>
      <c r="F596" s="351"/>
      <c r="G596" s="335"/>
      <c r="H596" s="335"/>
      <c r="I596" s="35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51"/>
      <c r="E597" s="335"/>
      <c r="F597" s="351"/>
      <c r="G597" s="335"/>
      <c r="H597" s="335"/>
      <c r="I597" s="35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51"/>
      <c r="E598" s="335"/>
      <c r="F598" s="351"/>
      <c r="G598" s="335"/>
      <c r="H598" s="335"/>
      <c r="I598" s="35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51"/>
      <c r="E599" s="335"/>
      <c r="F599" s="351"/>
      <c r="G599" s="335"/>
      <c r="H599" s="335"/>
      <c r="I599" s="35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51"/>
      <c r="E600" s="335"/>
      <c r="F600" s="351"/>
      <c r="G600" s="335"/>
      <c r="H600" s="335"/>
      <c r="I600" s="35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51"/>
      <c r="E601" s="335"/>
      <c r="F601" s="351"/>
      <c r="G601" s="335"/>
      <c r="H601" s="335"/>
      <c r="I601" s="35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51"/>
      <c r="E602" s="335"/>
      <c r="F602" s="351"/>
      <c r="G602" s="335"/>
      <c r="H602" s="335"/>
      <c r="I602" s="35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51"/>
      <c r="E603" s="335"/>
      <c r="F603" s="351"/>
      <c r="G603" s="335"/>
      <c r="H603" s="335"/>
      <c r="I603" s="35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51"/>
      <c r="E604" s="335"/>
      <c r="F604" s="351"/>
      <c r="G604" s="335"/>
      <c r="H604" s="335"/>
      <c r="I604" s="35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51"/>
      <c r="E605" s="335"/>
      <c r="F605" s="351"/>
      <c r="G605" s="335"/>
      <c r="H605" s="335"/>
      <c r="I605" s="35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51"/>
      <c r="E606" s="335"/>
      <c r="F606" s="351"/>
      <c r="G606" s="335"/>
      <c r="H606" s="335"/>
      <c r="I606" s="35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51"/>
      <c r="E607" s="335"/>
      <c r="F607" s="351"/>
      <c r="G607" s="335"/>
      <c r="H607" s="335"/>
      <c r="I607" s="35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51"/>
      <c r="E608" s="335"/>
      <c r="F608" s="351"/>
      <c r="G608" s="335"/>
      <c r="H608" s="335"/>
      <c r="I608" s="35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51"/>
      <c r="E609" s="335"/>
      <c r="F609" s="351"/>
      <c r="G609" s="335"/>
      <c r="H609" s="335"/>
      <c r="I609" s="35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51"/>
      <c r="E610" s="335"/>
      <c r="F610" s="351"/>
      <c r="G610" s="335"/>
      <c r="H610" s="335"/>
      <c r="I610" s="35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51"/>
      <c r="E611" s="335"/>
      <c r="F611" s="351"/>
      <c r="G611" s="335"/>
      <c r="H611" s="335"/>
      <c r="I611" s="35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51"/>
      <c r="E612" s="335"/>
      <c r="F612" s="351"/>
      <c r="G612" s="335"/>
      <c r="H612" s="335"/>
      <c r="I612" s="35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51"/>
      <c r="E613" s="335"/>
      <c r="F613" s="351"/>
      <c r="G613" s="335"/>
      <c r="H613" s="335"/>
      <c r="I613" s="35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51"/>
      <c r="E614" s="335"/>
      <c r="F614" s="351"/>
      <c r="G614" s="335"/>
      <c r="H614" s="335"/>
      <c r="I614" s="35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51"/>
      <c r="E615" s="335"/>
      <c r="F615" s="351"/>
      <c r="G615" s="335"/>
      <c r="H615" s="335"/>
      <c r="I615" s="35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51"/>
      <c r="E616" s="335"/>
      <c r="F616" s="351"/>
      <c r="G616" s="335"/>
      <c r="H616" s="335"/>
      <c r="I616" s="35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51"/>
      <c r="E617" s="335"/>
      <c r="F617" s="351"/>
      <c r="G617" s="335"/>
      <c r="H617" s="335"/>
      <c r="I617" s="35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51"/>
      <c r="E618" s="335"/>
      <c r="F618" s="351"/>
      <c r="G618" s="335"/>
      <c r="H618" s="335"/>
      <c r="I618" s="35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51"/>
      <c r="E619" s="335"/>
      <c r="F619" s="351"/>
      <c r="G619" s="335"/>
      <c r="H619" s="335"/>
      <c r="I619" s="35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51"/>
      <c r="E620" s="335"/>
      <c r="F620" s="351"/>
      <c r="G620" s="335"/>
      <c r="H620" s="335"/>
      <c r="I620" s="35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51"/>
      <c r="E621" s="335"/>
      <c r="F621" s="351"/>
      <c r="G621" s="335"/>
      <c r="H621" s="335"/>
      <c r="I621" s="35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51"/>
      <c r="E622" s="335"/>
      <c r="F622" s="351"/>
      <c r="G622" s="335"/>
      <c r="H622" s="335"/>
      <c r="I622" s="35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51"/>
      <c r="E623" s="335"/>
      <c r="F623" s="351"/>
      <c r="G623" s="335"/>
      <c r="H623" s="335"/>
      <c r="I623" s="35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51"/>
      <c r="E624" s="335"/>
      <c r="F624" s="351"/>
      <c r="G624" s="335"/>
      <c r="H624" s="335"/>
      <c r="I624" s="35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51"/>
      <c r="E625" s="335"/>
      <c r="F625" s="351"/>
      <c r="G625" s="335"/>
      <c r="H625" s="335"/>
      <c r="I625" s="35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51"/>
      <c r="E626" s="335"/>
      <c r="F626" s="351"/>
      <c r="G626" s="335"/>
      <c r="H626" s="335"/>
      <c r="I626" s="35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51"/>
      <c r="E627" s="335"/>
      <c r="F627" s="351"/>
      <c r="G627" s="335"/>
      <c r="H627" s="335"/>
      <c r="I627" s="35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51"/>
      <c r="E628" s="335"/>
      <c r="F628" s="351"/>
      <c r="G628" s="335"/>
      <c r="H628" s="335"/>
      <c r="I628" s="35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51"/>
      <c r="E629" s="335"/>
      <c r="F629" s="351"/>
      <c r="G629" s="335"/>
      <c r="H629" s="335"/>
      <c r="I629" s="35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51"/>
      <c r="E630" s="335"/>
      <c r="F630" s="351"/>
      <c r="G630" s="335"/>
      <c r="H630" s="335"/>
      <c r="I630" s="35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51"/>
      <c r="E631" s="335"/>
      <c r="F631" s="351"/>
      <c r="G631" s="335"/>
      <c r="H631" s="335"/>
      <c r="I631" s="35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51"/>
      <c r="E632" s="335"/>
      <c r="F632" s="351"/>
      <c r="G632" s="335"/>
      <c r="H632" s="335"/>
      <c r="I632" s="35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51"/>
      <c r="E633" s="335"/>
      <c r="F633" s="351"/>
      <c r="G633" s="335"/>
      <c r="H633" s="335"/>
      <c r="I633" s="35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51"/>
      <c r="E634" s="335"/>
      <c r="F634" s="351"/>
      <c r="G634" s="335"/>
      <c r="H634" s="335"/>
      <c r="I634" s="35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51"/>
      <c r="E635" s="335"/>
      <c r="F635" s="351"/>
      <c r="G635" s="335"/>
      <c r="H635" s="335"/>
      <c r="I635" s="35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51"/>
      <c r="E636" s="335"/>
      <c r="F636" s="351"/>
      <c r="G636" s="335"/>
      <c r="H636" s="335"/>
      <c r="I636" s="35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51"/>
      <c r="E637" s="335"/>
      <c r="F637" s="351"/>
      <c r="G637" s="335"/>
      <c r="H637" s="335"/>
      <c r="I637" s="35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51"/>
      <c r="E638" s="335"/>
      <c r="F638" s="351"/>
      <c r="G638" s="335"/>
      <c r="H638" s="335"/>
      <c r="I638" s="35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51"/>
      <c r="E639" s="335"/>
      <c r="F639" s="351"/>
      <c r="G639" s="335"/>
      <c r="H639" s="335"/>
      <c r="I639" s="35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51"/>
      <c r="E640" s="335"/>
      <c r="F640" s="351"/>
      <c r="G640" s="335"/>
      <c r="H640" s="335"/>
      <c r="I640" s="35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51"/>
      <c r="E641" s="335"/>
      <c r="F641" s="351"/>
      <c r="G641" s="335"/>
      <c r="H641" s="335"/>
      <c r="I641" s="35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51"/>
      <c r="E642" s="335"/>
      <c r="F642" s="351"/>
      <c r="G642" s="335"/>
      <c r="H642" s="335"/>
      <c r="I642" s="35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51"/>
      <c r="E643" s="335"/>
      <c r="F643" s="351"/>
      <c r="G643" s="335"/>
      <c r="H643" s="335"/>
      <c r="I643" s="35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51"/>
      <c r="E644" s="335"/>
      <c r="F644" s="351"/>
      <c r="G644" s="335"/>
      <c r="H644" s="335"/>
      <c r="I644" s="35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51"/>
      <c r="E645" s="335"/>
      <c r="F645" s="351"/>
      <c r="G645" s="335"/>
      <c r="H645" s="335"/>
      <c r="I645" s="35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51"/>
      <c r="E646" s="335"/>
      <c r="F646" s="351"/>
      <c r="G646" s="335"/>
      <c r="H646" s="335"/>
      <c r="I646" s="35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51"/>
      <c r="E647" s="335"/>
      <c r="F647" s="351"/>
      <c r="G647" s="335"/>
      <c r="H647" s="335"/>
      <c r="I647" s="35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51"/>
      <c r="E648" s="335"/>
      <c r="F648" s="351"/>
      <c r="G648" s="335"/>
      <c r="H648" s="335"/>
      <c r="I648" s="35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51"/>
      <c r="E649" s="335"/>
      <c r="F649" s="351"/>
      <c r="G649" s="335"/>
      <c r="H649" s="335"/>
      <c r="I649" s="35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51"/>
      <c r="E650" s="335"/>
      <c r="F650" s="351"/>
      <c r="G650" s="335"/>
      <c r="H650" s="335"/>
      <c r="I650" s="35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51"/>
      <c r="E651" s="335"/>
      <c r="F651" s="351"/>
      <c r="G651" s="335"/>
      <c r="H651" s="335"/>
      <c r="I651" s="35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51"/>
      <c r="E652" s="335"/>
      <c r="F652" s="351"/>
      <c r="G652" s="335"/>
      <c r="H652" s="335"/>
      <c r="I652" s="35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51"/>
      <c r="E653" s="335"/>
      <c r="F653" s="351"/>
      <c r="G653" s="335"/>
      <c r="H653" s="335"/>
      <c r="I653" s="35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51"/>
      <c r="E654" s="335"/>
      <c r="F654" s="351"/>
      <c r="G654" s="335"/>
      <c r="H654" s="335"/>
      <c r="I654" s="35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51"/>
      <c r="E655" s="335"/>
      <c r="F655" s="351"/>
      <c r="G655" s="335"/>
      <c r="H655" s="335"/>
      <c r="I655" s="35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51"/>
      <c r="E656" s="335"/>
      <c r="F656" s="351"/>
      <c r="G656" s="335"/>
      <c r="H656" s="335"/>
      <c r="I656" s="35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51"/>
      <c r="E657" s="335"/>
      <c r="F657" s="351"/>
      <c r="G657" s="335"/>
      <c r="H657" s="335"/>
      <c r="I657" s="35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51"/>
      <c r="E658" s="335"/>
      <c r="F658" s="351"/>
      <c r="G658" s="335"/>
      <c r="H658" s="335"/>
      <c r="I658" s="35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51"/>
      <c r="E659" s="335"/>
      <c r="F659" s="351"/>
      <c r="G659" s="335"/>
      <c r="H659" s="335"/>
      <c r="I659" s="35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51"/>
      <c r="E660" s="335"/>
      <c r="F660" s="351"/>
      <c r="G660" s="335"/>
      <c r="H660" s="335"/>
      <c r="I660" s="35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51"/>
      <c r="E661" s="335"/>
      <c r="F661" s="351"/>
      <c r="G661" s="335"/>
      <c r="H661" s="335"/>
      <c r="I661" s="35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51"/>
      <c r="E662" s="335"/>
      <c r="F662" s="351"/>
      <c r="G662" s="335"/>
      <c r="H662" s="335"/>
      <c r="I662" s="35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51"/>
      <c r="E663" s="335"/>
      <c r="F663" s="351"/>
      <c r="G663" s="335"/>
      <c r="H663" s="335"/>
      <c r="I663" s="35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51"/>
      <c r="E664" s="335"/>
      <c r="F664" s="351"/>
      <c r="G664" s="335"/>
      <c r="H664" s="335"/>
      <c r="I664" s="35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51"/>
      <c r="E665" s="335"/>
      <c r="F665" s="351"/>
      <c r="G665" s="335"/>
      <c r="H665" s="335"/>
      <c r="I665" s="35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51"/>
      <c r="E666" s="335"/>
      <c r="F666" s="351"/>
      <c r="G666" s="335"/>
      <c r="H666" s="335"/>
      <c r="I666" s="35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51"/>
      <c r="E667" s="335"/>
      <c r="F667" s="351"/>
      <c r="G667" s="335"/>
      <c r="H667" s="335"/>
      <c r="I667" s="35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51"/>
      <c r="E668" s="335"/>
      <c r="F668" s="351"/>
      <c r="G668" s="335"/>
      <c r="H668" s="335"/>
      <c r="I668" s="35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51"/>
      <c r="E669" s="335"/>
      <c r="F669" s="351"/>
      <c r="G669" s="335"/>
      <c r="H669" s="335"/>
      <c r="I669" s="35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51"/>
      <c r="E670" s="335"/>
      <c r="F670" s="351"/>
      <c r="G670" s="335"/>
      <c r="H670" s="335"/>
      <c r="I670" s="35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51"/>
      <c r="E671" s="335"/>
      <c r="F671" s="351"/>
      <c r="G671" s="335"/>
      <c r="H671" s="335"/>
      <c r="I671" s="35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51"/>
      <c r="E672" s="335"/>
      <c r="F672" s="351"/>
      <c r="G672" s="335"/>
      <c r="H672" s="335"/>
      <c r="I672" s="35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51"/>
      <c r="E673" s="335"/>
      <c r="F673" s="351"/>
      <c r="G673" s="335"/>
      <c r="H673" s="335"/>
      <c r="I673" s="35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51"/>
      <c r="E674" s="335"/>
      <c r="F674" s="351"/>
      <c r="G674" s="335"/>
      <c r="H674" s="335"/>
      <c r="I674" s="35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51"/>
      <c r="E675" s="335"/>
      <c r="F675" s="351"/>
      <c r="G675" s="335"/>
      <c r="H675" s="335"/>
      <c r="I675" s="35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51"/>
      <c r="E676" s="335"/>
      <c r="F676" s="351"/>
      <c r="G676" s="335"/>
      <c r="H676" s="335"/>
      <c r="I676" s="35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51"/>
      <c r="E677" s="335"/>
      <c r="F677" s="351"/>
      <c r="G677" s="335"/>
      <c r="H677" s="335"/>
      <c r="I677" s="35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51"/>
      <c r="E678" s="335"/>
      <c r="F678" s="351"/>
      <c r="G678" s="335"/>
      <c r="H678" s="335"/>
      <c r="I678" s="35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51"/>
      <c r="E679" s="335"/>
      <c r="F679" s="351"/>
      <c r="G679" s="335"/>
      <c r="H679" s="335"/>
      <c r="I679" s="35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51"/>
      <c r="E680" s="335"/>
      <c r="F680" s="351"/>
      <c r="G680" s="335"/>
      <c r="H680" s="335"/>
      <c r="I680" s="35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51"/>
      <c r="E681" s="335"/>
      <c r="F681" s="351"/>
      <c r="G681" s="335"/>
      <c r="H681" s="335"/>
      <c r="I681" s="35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51"/>
      <c r="E682" s="335"/>
      <c r="F682" s="351"/>
      <c r="G682" s="335"/>
      <c r="H682" s="335"/>
      <c r="I682" s="35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51"/>
      <c r="E683" s="335"/>
      <c r="F683" s="351"/>
      <c r="G683" s="335"/>
      <c r="H683" s="335"/>
      <c r="I683" s="35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51"/>
      <c r="E684" s="335"/>
      <c r="F684" s="351"/>
      <c r="G684" s="335"/>
      <c r="H684" s="335"/>
      <c r="I684" s="35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51"/>
      <c r="E685" s="335"/>
      <c r="F685" s="351"/>
      <c r="G685" s="335"/>
      <c r="H685" s="335"/>
      <c r="I685" s="35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51"/>
      <c r="E686" s="335"/>
      <c r="F686" s="351"/>
      <c r="G686" s="335"/>
      <c r="H686" s="335"/>
      <c r="I686" s="35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51"/>
      <c r="E687" s="335"/>
      <c r="F687" s="351"/>
      <c r="G687" s="335"/>
      <c r="H687" s="335"/>
      <c r="I687" s="35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51"/>
      <c r="E688" s="335"/>
      <c r="F688" s="351"/>
      <c r="G688" s="335"/>
      <c r="H688" s="335"/>
      <c r="I688" s="35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51"/>
      <c r="E689" s="335"/>
      <c r="F689" s="351"/>
      <c r="G689" s="335"/>
      <c r="H689" s="335"/>
      <c r="I689" s="35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51"/>
      <c r="E690" s="335"/>
      <c r="F690" s="351"/>
      <c r="G690" s="335"/>
      <c r="H690" s="335"/>
      <c r="I690" s="35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51"/>
      <c r="E691" s="335"/>
      <c r="F691" s="351"/>
      <c r="G691" s="335"/>
      <c r="H691" s="335"/>
      <c r="I691" s="35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51"/>
      <c r="E692" s="335"/>
      <c r="F692" s="351"/>
      <c r="G692" s="335"/>
      <c r="H692" s="335"/>
      <c r="I692" s="35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51"/>
      <c r="E693" s="335"/>
      <c r="F693" s="351"/>
      <c r="G693" s="335"/>
      <c r="H693" s="335"/>
      <c r="I693" s="35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51"/>
      <c r="E694" s="335"/>
      <c r="F694" s="351"/>
      <c r="G694" s="335"/>
      <c r="H694" s="335"/>
      <c r="I694" s="35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51"/>
      <c r="E695" s="335"/>
      <c r="F695" s="351"/>
      <c r="G695" s="335"/>
      <c r="H695" s="335"/>
      <c r="I695" s="35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51"/>
      <c r="E696" s="335"/>
      <c r="F696" s="351"/>
      <c r="G696" s="335"/>
      <c r="H696" s="335"/>
      <c r="I696" s="35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51"/>
      <c r="E697" s="335"/>
      <c r="F697" s="351"/>
      <c r="G697" s="335"/>
      <c r="H697" s="335"/>
      <c r="I697" s="35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51"/>
      <c r="E698" s="335"/>
      <c r="F698" s="351"/>
      <c r="G698" s="335"/>
      <c r="H698" s="335"/>
      <c r="I698" s="35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51"/>
      <c r="E699" s="335"/>
      <c r="F699" s="351"/>
      <c r="G699" s="335"/>
      <c r="H699" s="335"/>
      <c r="I699" s="35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51"/>
      <c r="E700" s="335"/>
      <c r="F700" s="351"/>
      <c r="G700" s="335"/>
      <c r="H700" s="335"/>
      <c r="I700" s="35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51"/>
      <c r="E701" s="335"/>
      <c r="F701" s="351"/>
      <c r="G701" s="335"/>
      <c r="H701" s="335"/>
      <c r="I701" s="35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51"/>
      <c r="E702" s="335"/>
      <c r="F702" s="351"/>
      <c r="G702" s="335"/>
      <c r="H702" s="335"/>
      <c r="I702" s="35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51"/>
      <c r="E703" s="335"/>
      <c r="F703" s="351"/>
      <c r="G703" s="335"/>
      <c r="H703" s="335"/>
      <c r="I703" s="35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51"/>
      <c r="E704" s="335"/>
      <c r="F704" s="351"/>
      <c r="G704" s="335"/>
      <c r="H704" s="335"/>
      <c r="I704" s="35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51"/>
      <c r="E705" s="335"/>
      <c r="F705" s="351"/>
      <c r="G705" s="335"/>
      <c r="H705" s="335"/>
      <c r="I705" s="35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51"/>
      <c r="E706" s="335"/>
      <c r="F706" s="351"/>
      <c r="G706" s="335"/>
      <c r="H706" s="335"/>
      <c r="I706" s="35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51"/>
      <c r="E707" s="335"/>
      <c r="F707" s="351"/>
      <c r="G707" s="335"/>
      <c r="H707" s="335"/>
      <c r="I707" s="35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51"/>
      <c r="E708" s="335"/>
      <c r="F708" s="351"/>
      <c r="G708" s="335"/>
      <c r="H708" s="335"/>
      <c r="I708" s="35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51"/>
      <c r="E709" s="335"/>
      <c r="F709" s="351"/>
      <c r="G709" s="335"/>
      <c r="H709" s="335"/>
      <c r="I709" s="35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51"/>
      <c r="E710" s="335"/>
      <c r="F710" s="351"/>
      <c r="G710" s="335"/>
      <c r="H710" s="335"/>
      <c r="I710" s="35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51"/>
      <c r="E711" s="335"/>
      <c r="F711" s="351"/>
      <c r="G711" s="335"/>
      <c r="H711" s="335"/>
      <c r="I711" s="35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51"/>
      <c r="E712" s="335"/>
      <c r="F712" s="351"/>
      <c r="G712" s="335"/>
      <c r="H712" s="335"/>
      <c r="I712" s="35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51"/>
      <c r="E713" s="335"/>
      <c r="F713" s="351"/>
      <c r="G713" s="335"/>
      <c r="H713" s="335"/>
      <c r="I713" s="35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51"/>
      <c r="E714" s="335"/>
      <c r="F714" s="351"/>
      <c r="G714" s="335"/>
      <c r="H714" s="335"/>
      <c r="I714" s="35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51"/>
      <c r="E715" s="335"/>
      <c r="F715" s="351"/>
      <c r="G715" s="335"/>
      <c r="H715" s="335"/>
      <c r="I715" s="35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51"/>
      <c r="E716" s="335"/>
      <c r="F716" s="351"/>
      <c r="G716" s="335"/>
      <c r="H716" s="335"/>
      <c r="I716" s="35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51"/>
      <c r="E717" s="335"/>
      <c r="F717" s="351"/>
      <c r="G717" s="335"/>
      <c r="H717" s="335"/>
      <c r="I717" s="35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51"/>
      <c r="E718" s="335"/>
      <c r="F718" s="351"/>
      <c r="G718" s="335"/>
      <c r="H718" s="335"/>
      <c r="I718" s="35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51"/>
      <c r="E719" s="335"/>
      <c r="F719" s="351"/>
      <c r="G719" s="335"/>
      <c r="H719" s="335"/>
      <c r="I719" s="35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51"/>
      <c r="E720" s="335"/>
      <c r="F720" s="351"/>
      <c r="G720" s="335"/>
      <c r="H720" s="335"/>
      <c r="I720" s="35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51"/>
      <c r="E721" s="335"/>
      <c r="F721" s="351"/>
      <c r="G721" s="335"/>
      <c r="H721" s="335"/>
      <c r="I721" s="35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51"/>
      <c r="E722" s="335"/>
      <c r="F722" s="351"/>
      <c r="G722" s="335"/>
      <c r="H722" s="335"/>
      <c r="I722" s="35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51"/>
      <c r="E723" s="335"/>
      <c r="F723" s="351"/>
      <c r="G723" s="335"/>
      <c r="H723" s="335"/>
      <c r="I723" s="35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51"/>
      <c r="E724" s="335"/>
      <c r="F724" s="351"/>
      <c r="G724" s="335"/>
      <c r="H724" s="335"/>
      <c r="I724" s="35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51"/>
      <c r="E725" s="335"/>
      <c r="F725" s="351"/>
      <c r="G725" s="335"/>
      <c r="H725" s="335"/>
      <c r="I725" s="35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51"/>
      <c r="E726" s="335"/>
      <c r="F726" s="351"/>
      <c r="G726" s="335"/>
      <c r="H726" s="335"/>
      <c r="I726" s="35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51"/>
      <c r="E727" s="335"/>
      <c r="F727" s="351"/>
      <c r="G727" s="335"/>
      <c r="H727" s="335"/>
      <c r="I727" s="35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51"/>
      <c r="E728" s="335"/>
      <c r="F728" s="351"/>
      <c r="G728" s="335"/>
      <c r="H728" s="335"/>
      <c r="I728" s="35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51"/>
      <c r="E729" s="335"/>
      <c r="F729" s="351"/>
      <c r="G729" s="335"/>
      <c r="H729" s="335"/>
      <c r="I729" s="35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51"/>
      <c r="E730" s="335"/>
      <c r="F730" s="351"/>
      <c r="G730" s="335"/>
      <c r="H730" s="335"/>
      <c r="I730" s="35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51"/>
      <c r="E731" s="335"/>
      <c r="F731" s="351"/>
      <c r="G731" s="335"/>
      <c r="H731" s="335"/>
      <c r="I731" s="35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51"/>
      <c r="E732" s="335"/>
      <c r="F732" s="351"/>
      <c r="G732" s="335"/>
      <c r="H732" s="335"/>
      <c r="I732" s="35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51"/>
      <c r="E733" s="335"/>
      <c r="F733" s="351"/>
      <c r="G733" s="335"/>
      <c r="H733" s="335"/>
      <c r="I733" s="35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51"/>
      <c r="E734" s="335"/>
      <c r="F734" s="351"/>
      <c r="G734" s="335"/>
      <c r="H734" s="335"/>
      <c r="I734" s="35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51"/>
      <c r="E735" s="335"/>
      <c r="F735" s="351"/>
      <c r="G735" s="335"/>
      <c r="H735" s="335"/>
      <c r="I735" s="35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51"/>
      <c r="E736" s="335"/>
      <c r="F736" s="351"/>
      <c r="G736" s="335"/>
      <c r="H736" s="335"/>
      <c r="I736" s="35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51"/>
      <c r="E737" s="335"/>
      <c r="F737" s="351"/>
      <c r="G737" s="335"/>
      <c r="H737" s="335"/>
      <c r="I737" s="35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51"/>
      <c r="E738" s="335"/>
      <c r="F738" s="351"/>
      <c r="G738" s="335"/>
      <c r="H738" s="335"/>
      <c r="I738" s="35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51"/>
      <c r="E739" s="335"/>
      <c r="F739" s="351"/>
      <c r="G739" s="335"/>
      <c r="H739" s="335"/>
      <c r="I739" s="35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51"/>
      <c r="E740" s="335"/>
      <c r="F740" s="351"/>
      <c r="G740" s="335"/>
      <c r="H740" s="335"/>
      <c r="I740" s="35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51"/>
      <c r="E741" s="335"/>
      <c r="F741" s="351"/>
      <c r="G741" s="335"/>
      <c r="H741" s="335"/>
      <c r="I741" s="35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51"/>
      <c r="E742" s="335"/>
      <c r="F742" s="351"/>
      <c r="G742" s="335"/>
      <c r="H742" s="335"/>
      <c r="I742" s="35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51"/>
      <c r="E743" s="335"/>
      <c r="F743" s="351"/>
      <c r="G743" s="335"/>
      <c r="H743" s="335"/>
      <c r="I743" s="35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51"/>
      <c r="E744" s="335"/>
      <c r="F744" s="351"/>
      <c r="G744" s="335"/>
      <c r="H744" s="335"/>
      <c r="I744" s="35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51"/>
      <c r="E745" s="335"/>
      <c r="F745" s="351"/>
      <c r="G745" s="335"/>
      <c r="H745" s="335"/>
      <c r="I745" s="35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51"/>
      <c r="E746" s="335"/>
      <c r="F746" s="351"/>
      <c r="G746" s="335"/>
      <c r="H746" s="335"/>
      <c r="I746" s="35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51"/>
      <c r="E747" s="335"/>
      <c r="F747" s="351"/>
      <c r="G747" s="335"/>
      <c r="H747" s="335"/>
      <c r="I747" s="35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51"/>
      <c r="E748" s="335"/>
      <c r="F748" s="351"/>
      <c r="G748" s="335"/>
      <c r="H748" s="335"/>
      <c r="I748" s="35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51"/>
      <c r="E749" s="335"/>
      <c r="F749" s="351"/>
      <c r="G749" s="335"/>
      <c r="H749" s="335"/>
      <c r="I749" s="35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51"/>
      <c r="E750" s="335"/>
      <c r="F750" s="351"/>
      <c r="G750" s="335"/>
      <c r="H750" s="335"/>
      <c r="I750" s="35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51"/>
      <c r="E751" s="335"/>
      <c r="F751" s="351"/>
      <c r="G751" s="335"/>
      <c r="H751" s="335"/>
      <c r="I751" s="35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51"/>
      <c r="E752" s="335"/>
      <c r="F752" s="351"/>
      <c r="G752" s="335"/>
      <c r="H752" s="335"/>
      <c r="I752" s="35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51"/>
      <c r="E753" s="335"/>
      <c r="F753" s="351"/>
      <c r="G753" s="335"/>
      <c r="H753" s="335"/>
      <c r="I753" s="35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51"/>
      <c r="E754" s="335"/>
      <c r="F754" s="351"/>
      <c r="G754" s="335"/>
      <c r="H754" s="335"/>
      <c r="I754" s="35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51"/>
      <c r="E755" s="335"/>
      <c r="F755" s="351"/>
      <c r="G755" s="335"/>
      <c r="H755" s="335"/>
      <c r="I755" s="35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51"/>
      <c r="E756" s="335"/>
      <c r="F756" s="351"/>
      <c r="G756" s="335"/>
      <c r="H756" s="335"/>
      <c r="I756" s="35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51"/>
      <c r="E757" s="335"/>
      <c r="F757" s="351"/>
      <c r="G757" s="335"/>
      <c r="H757" s="335"/>
      <c r="I757" s="35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51"/>
      <c r="E758" s="335"/>
      <c r="F758" s="351"/>
      <c r="G758" s="335"/>
      <c r="H758" s="335"/>
      <c r="I758" s="35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51"/>
      <c r="E759" s="335"/>
      <c r="F759" s="351"/>
      <c r="G759" s="335"/>
      <c r="H759" s="335"/>
      <c r="I759" s="35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51"/>
      <c r="E760" s="335"/>
      <c r="F760" s="351"/>
      <c r="G760" s="335"/>
      <c r="H760" s="335"/>
      <c r="I760" s="35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51"/>
      <c r="E761" s="335"/>
      <c r="F761" s="351"/>
      <c r="G761" s="335"/>
      <c r="H761" s="335"/>
      <c r="I761" s="35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51"/>
      <c r="E762" s="335"/>
      <c r="F762" s="351"/>
      <c r="G762" s="335"/>
      <c r="H762" s="335"/>
      <c r="I762" s="35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51"/>
      <c r="E763" s="335"/>
      <c r="F763" s="351"/>
      <c r="G763" s="335"/>
      <c r="H763" s="335"/>
      <c r="I763" s="35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51"/>
      <c r="E764" s="335"/>
      <c r="F764" s="351"/>
      <c r="G764" s="335"/>
      <c r="H764" s="335"/>
      <c r="I764" s="35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51"/>
      <c r="E765" s="335"/>
      <c r="F765" s="351"/>
      <c r="G765" s="335"/>
      <c r="H765" s="335"/>
      <c r="I765" s="35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51"/>
      <c r="E766" s="335"/>
      <c r="F766" s="351"/>
      <c r="G766" s="335"/>
      <c r="H766" s="335"/>
      <c r="I766" s="35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51"/>
      <c r="E767" s="335"/>
      <c r="F767" s="351"/>
      <c r="G767" s="335"/>
      <c r="H767" s="335"/>
      <c r="I767" s="35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51"/>
      <c r="E768" s="335"/>
      <c r="F768" s="351"/>
      <c r="G768" s="335"/>
      <c r="H768" s="335"/>
      <c r="I768" s="35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51"/>
      <c r="E769" s="335"/>
      <c r="F769" s="351"/>
      <c r="G769" s="335"/>
      <c r="H769" s="335"/>
      <c r="I769" s="35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51"/>
      <c r="E770" s="335"/>
      <c r="F770" s="351"/>
      <c r="G770" s="335"/>
      <c r="H770" s="335"/>
      <c r="I770" s="35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51"/>
      <c r="E771" s="335"/>
      <c r="F771" s="351"/>
      <c r="G771" s="335"/>
      <c r="H771" s="335"/>
      <c r="I771" s="35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51"/>
      <c r="E772" s="335"/>
      <c r="F772" s="351"/>
      <c r="G772" s="335"/>
      <c r="H772" s="335"/>
      <c r="I772" s="35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51"/>
      <c r="E773" s="335"/>
      <c r="F773" s="351"/>
      <c r="G773" s="335"/>
      <c r="H773" s="335"/>
      <c r="I773" s="35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51"/>
      <c r="E774" s="335"/>
      <c r="F774" s="351"/>
      <c r="G774" s="335"/>
      <c r="H774" s="335"/>
      <c r="I774" s="35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51"/>
      <c r="E775" s="335"/>
      <c r="F775" s="351"/>
      <c r="G775" s="335"/>
      <c r="H775" s="335"/>
      <c r="I775" s="35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51"/>
      <c r="E776" s="335"/>
      <c r="F776" s="351"/>
      <c r="G776" s="335"/>
      <c r="H776" s="335"/>
      <c r="I776" s="35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51"/>
      <c r="E777" s="335"/>
      <c r="F777" s="351"/>
      <c r="G777" s="335"/>
      <c r="H777" s="335"/>
      <c r="I777" s="35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51"/>
      <c r="E778" s="335"/>
      <c r="F778" s="351"/>
      <c r="G778" s="335"/>
      <c r="H778" s="335"/>
      <c r="I778" s="35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51"/>
      <c r="E779" s="335"/>
      <c r="F779" s="351"/>
      <c r="G779" s="335"/>
      <c r="H779" s="335"/>
      <c r="I779" s="35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51"/>
      <c r="E780" s="335"/>
      <c r="F780" s="351"/>
      <c r="G780" s="335"/>
      <c r="H780" s="335"/>
      <c r="I780" s="35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51"/>
      <c r="E781" s="335"/>
      <c r="F781" s="351"/>
      <c r="G781" s="335"/>
      <c r="H781" s="335"/>
      <c r="I781" s="35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51"/>
      <c r="E782" s="335"/>
      <c r="F782" s="351"/>
      <c r="G782" s="335"/>
      <c r="H782" s="335"/>
      <c r="I782" s="35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51"/>
      <c r="E783" s="335"/>
      <c r="F783" s="351"/>
      <c r="G783" s="335"/>
      <c r="H783" s="335"/>
      <c r="I783" s="35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51"/>
      <c r="E784" s="335"/>
      <c r="F784" s="351"/>
      <c r="G784" s="335"/>
      <c r="H784" s="335"/>
      <c r="I784" s="35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51"/>
      <c r="E785" s="335"/>
      <c r="F785" s="351"/>
      <c r="G785" s="335"/>
      <c r="H785" s="335"/>
      <c r="I785" s="35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51"/>
      <c r="E786" s="335"/>
      <c r="F786" s="351"/>
      <c r="G786" s="335"/>
      <c r="H786" s="335"/>
      <c r="I786" s="35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51"/>
      <c r="E787" s="335"/>
      <c r="F787" s="351"/>
      <c r="G787" s="335"/>
      <c r="H787" s="335"/>
      <c r="I787" s="35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51"/>
      <c r="E788" s="335"/>
      <c r="F788" s="351"/>
      <c r="G788" s="335"/>
      <c r="H788" s="335"/>
      <c r="I788" s="35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51"/>
      <c r="E789" s="335"/>
      <c r="F789" s="351"/>
      <c r="G789" s="335"/>
      <c r="H789" s="335"/>
      <c r="I789" s="35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51"/>
      <c r="E790" s="335"/>
      <c r="F790" s="351"/>
      <c r="G790" s="335"/>
      <c r="H790" s="335"/>
      <c r="I790" s="35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51"/>
      <c r="E791" s="335"/>
      <c r="F791" s="351"/>
      <c r="G791" s="335"/>
      <c r="H791" s="335"/>
      <c r="I791" s="35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51"/>
      <c r="E792" s="335"/>
      <c r="F792" s="351"/>
      <c r="G792" s="335"/>
      <c r="H792" s="335"/>
      <c r="I792" s="35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51"/>
      <c r="E793" s="335"/>
      <c r="F793" s="351"/>
      <c r="G793" s="335"/>
      <c r="H793" s="335"/>
      <c r="I793" s="35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51"/>
      <c r="E794" s="335"/>
      <c r="F794" s="351"/>
      <c r="G794" s="335"/>
      <c r="H794" s="335"/>
      <c r="I794" s="35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51"/>
      <c r="E795" s="335"/>
      <c r="F795" s="351"/>
      <c r="G795" s="335"/>
      <c r="H795" s="335"/>
      <c r="I795" s="35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51"/>
      <c r="E796" s="335"/>
      <c r="F796" s="351"/>
      <c r="G796" s="335"/>
      <c r="H796" s="335"/>
      <c r="I796" s="35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51"/>
      <c r="E797" s="335"/>
      <c r="F797" s="351"/>
      <c r="G797" s="335"/>
      <c r="H797" s="335"/>
      <c r="I797" s="35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51"/>
      <c r="E798" s="335"/>
      <c r="F798" s="351"/>
      <c r="G798" s="335"/>
      <c r="H798" s="335"/>
      <c r="I798" s="35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51"/>
      <c r="E799" s="335"/>
      <c r="F799" s="351"/>
      <c r="G799" s="335"/>
      <c r="H799" s="335"/>
      <c r="I799" s="35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51"/>
      <c r="E800" s="335"/>
      <c r="F800" s="351"/>
      <c r="G800" s="335"/>
      <c r="H800" s="335"/>
      <c r="I800" s="35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51"/>
      <c r="E801" s="335"/>
      <c r="F801" s="351"/>
      <c r="G801" s="335"/>
      <c r="H801" s="335"/>
      <c r="I801" s="35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51"/>
      <c r="E802" s="335"/>
      <c r="F802" s="351"/>
      <c r="G802" s="335"/>
      <c r="H802" s="335"/>
      <c r="I802" s="35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51"/>
      <c r="E803" s="335"/>
      <c r="F803" s="351"/>
      <c r="G803" s="335"/>
      <c r="H803" s="335"/>
      <c r="I803" s="35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51"/>
      <c r="E804" s="335"/>
      <c r="F804" s="351"/>
      <c r="G804" s="335"/>
      <c r="H804" s="335"/>
      <c r="I804" s="35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51"/>
      <c r="E805" s="335"/>
      <c r="F805" s="351"/>
      <c r="G805" s="335"/>
      <c r="H805" s="335"/>
      <c r="I805" s="35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51"/>
      <c r="E806" s="335"/>
      <c r="F806" s="351"/>
      <c r="G806" s="335"/>
      <c r="H806" s="335"/>
      <c r="I806" s="35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51"/>
      <c r="E807" s="335"/>
      <c r="F807" s="351"/>
      <c r="G807" s="335"/>
      <c r="H807" s="335"/>
      <c r="I807" s="35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51"/>
      <c r="E808" s="335"/>
      <c r="F808" s="351"/>
      <c r="G808" s="335"/>
      <c r="H808" s="335"/>
      <c r="I808" s="35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51"/>
      <c r="E809" s="335"/>
      <c r="F809" s="351"/>
      <c r="G809" s="335"/>
      <c r="H809" s="335"/>
      <c r="I809" s="35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51"/>
      <c r="E810" s="335"/>
      <c r="F810" s="351"/>
      <c r="G810" s="335"/>
      <c r="H810" s="335"/>
      <c r="I810" s="35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51"/>
      <c r="E811" s="335"/>
      <c r="F811" s="351"/>
      <c r="G811" s="335"/>
      <c r="H811" s="335"/>
      <c r="I811" s="35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51"/>
      <c r="E812" s="335"/>
      <c r="F812" s="351"/>
      <c r="G812" s="335"/>
      <c r="H812" s="335"/>
      <c r="I812" s="35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51"/>
      <c r="E813" s="335"/>
      <c r="F813" s="351"/>
      <c r="G813" s="335"/>
      <c r="H813" s="335"/>
      <c r="I813" s="35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51"/>
      <c r="E814" s="335"/>
      <c r="F814" s="351"/>
      <c r="G814" s="335"/>
      <c r="H814" s="335"/>
      <c r="I814" s="35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51"/>
      <c r="E815" s="335"/>
      <c r="F815" s="351"/>
      <c r="G815" s="335"/>
      <c r="H815" s="335"/>
      <c r="I815" s="35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51"/>
      <c r="E816" s="335"/>
      <c r="F816" s="351"/>
      <c r="G816" s="335"/>
      <c r="H816" s="335"/>
      <c r="I816" s="35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51"/>
      <c r="E817" s="335"/>
      <c r="F817" s="351"/>
      <c r="G817" s="335"/>
      <c r="H817" s="335"/>
      <c r="I817" s="35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51"/>
      <c r="E818" s="335"/>
      <c r="F818" s="351"/>
      <c r="G818" s="335"/>
      <c r="H818" s="335"/>
      <c r="I818" s="35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51"/>
      <c r="E819" s="335"/>
      <c r="F819" s="351"/>
      <c r="G819" s="335"/>
      <c r="H819" s="335"/>
      <c r="I819" s="35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51"/>
      <c r="E820" s="335"/>
      <c r="F820" s="351"/>
      <c r="G820" s="335"/>
      <c r="H820" s="335"/>
      <c r="I820" s="35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51"/>
      <c r="E821" s="335"/>
      <c r="F821" s="351"/>
      <c r="G821" s="335"/>
      <c r="H821" s="335"/>
      <c r="I821" s="35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51"/>
      <c r="E822" s="335"/>
      <c r="F822" s="351"/>
      <c r="G822" s="335"/>
      <c r="H822" s="335"/>
      <c r="I822" s="35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51"/>
      <c r="E823" s="335"/>
      <c r="F823" s="351"/>
      <c r="G823" s="335"/>
      <c r="H823" s="335"/>
      <c r="I823" s="35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51"/>
      <c r="E824" s="335"/>
      <c r="F824" s="351"/>
      <c r="G824" s="335"/>
      <c r="H824" s="335"/>
      <c r="I824" s="35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51"/>
      <c r="E825" s="335"/>
      <c r="F825" s="351"/>
      <c r="G825" s="335"/>
      <c r="H825" s="335"/>
      <c r="I825" s="35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51"/>
      <c r="E826" s="335"/>
      <c r="F826" s="351"/>
      <c r="G826" s="335"/>
      <c r="H826" s="335"/>
      <c r="I826" s="35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51"/>
      <c r="E827" s="335"/>
      <c r="F827" s="351"/>
      <c r="G827" s="335"/>
      <c r="H827" s="335"/>
      <c r="I827" s="35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51"/>
      <c r="E828" s="335"/>
      <c r="F828" s="351"/>
      <c r="G828" s="335"/>
      <c r="H828" s="335"/>
      <c r="I828" s="35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51"/>
      <c r="E829" s="335"/>
      <c r="F829" s="351"/>
      <c r="G829" s="335"/>
      <c r="H829" s="335"/>
      <c r="I829" s="35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51"/>
      <c r="E830" s="335"/>
      <c r="F830" s="351"/>
      <c r="G830" s="335"/>
      <c r="H830" s="335"/>
      <c r="I830" s="35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51"/>
      <c r="E831" s="335"/>
      <c r="F831" s="351"/>
      <c r="G831" s="335"/>
      <c r="H831" s="335"/>
      <c r="I831" s="35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51"/>
      <c r="E832" s="335"/>
      <c r="F832" s="351"/>
      <c r="G832" s="335"/>
      <c r="H832" s="335"/>
      <c r="I832" s="35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51"/>
      <c r="E833" s="335"/>
      <c r="F833" s="351"/>
      <c r="G833" s="335"/>
      <c r="H833" s="335"/>
      <c r="I833" s="35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51"/>
      <c r="E834" s="335"/>
      <c r="F834" s="351"/>
      <c r="G834" s="335"/>
      <c r="H834" s="335"/>
      <c r="I834" s="35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51"/>
      <c r="E835" s="335"/>
      <c r="F835" s="351"/>
      <c r="G835" s="335"/>
      <c r="H835" s="335"/>
      <c r="I835" s="35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51"/>
      <c r="E836" s="335"/>
      <c r="F836" s="351"/>
      <c r="G836" s="335"/>
      <c r="H836" s="335"/>
      <c r="I836" s="35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51"/>
      <c r="E837" s="335"/>
      <c r="F837" s="351"/>
      <c r="G837" s="335"/>
      <c r="H837" s="335"/>
      <c r="I837" s="35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51"/>
      <c r="E838" s="335"/>
      <c r="F838" s="351"/>
      <c r="G838" s="335"/>
      <c r="H838" s="335"/>
      <c r="I838" s="35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51"/>
      <c r="E839" s="335"/>
      <c r="F839" s="351"/>
      <c r="G839" s="335"/>
      <c r="H839" s="335"/>
      <c r="I839" s="35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51"/>
      <c r="E840" s="335"/>
      <c r="F840" s="351"/>
      <c r="G840" s="335"/>
      <c r="H840" s="335"/>
      <c r="I840" s="35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51"/>
      <c r="E841" s="335"/>
      <c r="F841" s="351"/>
      <c r="G841" s="335"/>
      <c r="H841" s="335"/>
      <c r="I841" s="35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51"/>
      <c r="E842" s="335"/>
      <c r="F842" s="351"/>
      <c r="G842" s="335"/>
      <c r="H842" s="335"/>
      <c r="I842" s="35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51"/>
      <c r="E843" s="335"/>
      <c r="F843" s="351"/>
      <c r="G843" s="335"/>
      <c r="H843" s="335"/>
      <c r="I843" s="35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51"/>
      <c r="E844" s="335"/>
      <c r="F844" s="351"/>
      <c r="G844" s="335"/>
      <c r="H844" s="335"/>
      <c r="I844" s="35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51"/>
      <c r="E845" s="335"/>
      <c r="F845" s="351"/>
      <c r="G845" s="335"/>
      <c r="H845" s="335"/>
      <c r="I845" s="35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51"/>
      <c r="E846" s="335"/>
      <c r="F846" s="351"/>
      <c r="G846" s="335"/>
      <c r="H846" s="335"/>
      <c r="I846" s="35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51"/>
      <c r="E847" s="335"/>
      <c r="F847" s="351"/>
      <c r="G847" s="335"/>
      <c r="H847" s="335"/>
      <c r="I847" s="35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51"/>
      <c r="E848" s="335"/>
      <c r="F848" s="351"/>
      <c r="G848" s="335"/>
      <c r="H848" s="335"/>
      <c r="I848" s="35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51"/>
      <c r="E849" s="335"/>
      <c r="F849" s="351"/>
      <c r="G849" s="335"/>
      <c r="H849" s="335"/>
      <c r="I849" s="35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51"/>
      <c r="E850" s="335"/>
      <c r="F850" s="351"/>
      <c r="G850" s="335"/>
      <c r="H850" s="335"/>
      <c r="I850" s="35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51"/>
      <c r="E851" s="335"/>
      <c r="F851" s="351"/>
      <c r="G851" s="335"/>
      <c r="H851" s="335"/>
      <c r="I851" s="35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51"/>
      <c r="E852" s="335"/>
      <c r="F852" s="351"/>
      <c r="G852" s="335"/>
      <c r="H852" s="335"/>
      <c r="I852" s="35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51"/>
      <c r="E853" s="335"/>
      <c r="F853" s="351"/>
      <c r="G853" s="335"/>
      <c r="H853" s="335"/>
      <c r="I853" s="35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51"/>
      <c r="E854" s="335"/>
      <c r="F854" s="351"/>
      <c r="G854" s="335"/>
      <c r="H854" s="335"/>
      <c r="I854" s="35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51"/>
      <c r="E855" s="335"/>
      <c r="F855" s="351"/>
      <c r="G855" s="335"/>
      <c r="H855" s="335"/>
      <c r="I855" s="35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51"/>
      <c r="E856" s="335"/>
      <c r="F856" s="351"/>
      <c r="G856" s="335"/>
      <c r="H856" s="335"/>
      <c r="I856" s="35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51"/>
      <c r="E857" s="335"/>
      <c r="F857" s="351"/>
      <c r="G857" s="335"/>
      <c r="H857" s="335"/>
      <c r="I857" s="35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51"/>
      <c r="E858" s="335"/>
      <c r="F858" s="351"/>
      <c r="G858" s="335"/>
      <c r="H858" s="335"/>
      <c r="I858" s="35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51"/>
      <c r="E859" s="335"/>
      <c r="F859" s="351"/>
      <c r="G859" s="335"/>
      <c r="H859" s="335"/>
      <c r="I859" s="35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51"/>
      <c r="E860" s="335"/>
      <c r="F860" s="351"/>
      <c r="G860" s="335"/>
      <c r="H860" s="335"/>
      <c r="I860" s="35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51"/>
      <c r="E861" s="335"/>
      <c r="F861" s="351"/>
      <c r="G861" s="335"/>
      <c r="H861" s="335"/>
      <c r="I861" s="35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51"/>
      <c r="E862" s="335"/>
      <c r="F862" s="351"/>
      <c r="G862" s="335"/>
      <c r="H862" s="335"/>
      <c r="I862" s="35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51"/>
      <c r="E863" s="335"/>
      <c r="F863" s="351"/>
      <c r="G863" s="335"/>
      <c r="H863" s="335"/>
      <c r="I863" s="35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51"/>
      <c r="E864" s="335"/>
      <c r="F864" s="351"/>
      <c r="G864" s="335"/>
      <c r="H864" s="335"/>
      <c r="I864" s="35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51"/>
      <c r="E865" s="335"/>
      <c r="F865" s="351"/>
      <c r="G865" s="335"/>
      <c r="H865" s="335"/>
      <c r="I865" s="35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51"/>
      <c r="E866" s="335"/>
      <c r="F866" s="351"/>
      <c r="G866" s="335"/>
      <c r="H866" s="335"/>
      <c r="I866" s="35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51"/>
      <c r="E867" s="335"/>
      <c r="F867" s="351"/>
      <c r="G867" s="335"/>
      <c r="H867" s="335"/>
      <c r="I867" s="35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51"/>
      <c r="E868" s="335"/>
      <c r="F868" s="351"/>
      <c r="G868" s="335"/>
      <c r="H868" s="335"/>
      <c r="I868" s="35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51"/>
      <c r="E869" s="335"/>
      <c r="F869" s="351"/>
      <c r="G869" s="335"/>
      <c r="H869" s="335"/>
      <c r="I869" s="35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51"/>
      <c r="E870" s="335"/>
      <c r="F870" s="351"/>
      <c r="G870" s="335"/>
      <c r="H870" s="335"/>
      <c r="I870" s="35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51"/>
      <c r="E871" s="335"/>
      <c r="F871" s="351"/>
      <c r="G871" s="335"/>
      <c r="H871" s="335"/>
      <c r="I871" s="35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51"/>
      <c r="E872" s="335"/>
      <c r="F872" s="351"/>
      <c r="G872" s="335"/>
      <c r="H872" s="335"/>
      <c r="I872" s="35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51"/>
      <c r="E873" s="335"/>
      <c r="F873" s="351"/>
      <c r="G873" s="335"/>
      <c r="H873" s="335"/>
      <c r="I873" s="35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51"/>
      <c r="E874" s="335"/>
      <c r="F874" s="351"/>
      <c r="G874" s="335"/>
      <c r="H874" s="335"/>
      <c r="I874" s="35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51"/>
      <c r="E875" s="335"/>
      <c r="F875" s="351"/>
      <c r="G875" s="335"/>
      <c r="H875" s="335"/>
      <c r="I875" s="35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51"/>
      <c r="E876" s="335"/>
      <c r="F876" s="351"/>
      <c r="G876" s="335"/>
      <c r="H876" s="335"/>
      <c r="I876" s="35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51"/>
      <c r="E877" s="335"/>
      <c r="F877" s="351"/>
      <c r="G877" s="335"/>
      <c r="H877" s="335"/>
      <c r="I877" s="35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51"/>
      <c r="E878" s="335"/>
      <c r="F878" s="351"/>
      <c r="G878" s="335"/>
      <c r="H878" s="335"/>
      <c r="I878" s="35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51"/>
      <c r="E879" s="335"/>
      <c r="F879" s="351"/>
      <c r="G879" s="335"/>
      <c r="H879" s="335"/>
      <c r="I879" s="35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51"/>
      <c r="E880" s="335"/>
      <c r="F880" s="351"/>
      <c r="G880" s="335"/>
      <c r="H880" s="335"/>
      <c r="I880" s="35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51"/>
      <c r="E881" s="335"/>
      <c r="F881" s="351"/>
      <c r="G881" s="335"/>
      <c r="H881" s="335"/>
      <c r="I881" s="35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51"/>
      <c r="E882" s="335"/>
      <c r="F882" s="351"/>
      <c r="G882" s="335"/>
      <c r="H882" s="335"/>
      <c r="I882" s="35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51"/>
      <c r="E883" s="335"/>
      <c r="F883" s="351"/>
      <c r="G883" s="335"/>
      <c r="H883" s="335"/>
      <c r="I883" s="35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51"/>
      <c r="E884" s="335"/>
      <c r="F884" s="351"/>
      <c r="G884" s="335"/>
      <c r="H884" s="335"/>
      <c r="I884" s="35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51"/>
      <c r="E885" s="335"/>
      <c r="F885" s="351"/>
      <c r="G885" s="335"/>
      <c r="H885" s="335"/>
      <c r="I885" s="35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51"/>
      <c r="E886" s="335"/>
      <c r="F886" s="351"/>
      <c r="G886" s="335"/>
      <c r="H886" s="335"/>
      <c r="I886" s="35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51"/>
      <c r="E887" s="335"/>
      <c r="F887" s="351"/>
      <c r="G887" s="335"/>
      <c r="H887" s="335"/>
      <c r="I887" s="35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51"/>
      <c r="E888" s="335"/>
      <c r="F888" s="351"/>
      <c r="G888" s="335"/>
      <c r="H888" s="335"/>
      <c r="I888" s="35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51"/>
      <c r="E889" s="335"/>
      <c r="F889" s="351"/>
      <c r="G889" s="335"/>
      <c r="H889" s="335"/>
      <c r="I889" s="35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51"/>
      <c r="E890" s="335"/>
      <c r="F890" s="351"/>
      <c r="G890" s="335"/>
      <c r="H890" s="335"/>
      <c r="I890" s="35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51"/>
      <c r="E891" s="335"/>
      <c r="F891" s="351"/>
      <c r="G891" s="335"/>
      <c r="H891" s="335"/>
      <c r="I891" s="35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51"/>
      <c r="E892" s="335"/>
      <c r="F892" s="351"/>
      <c r="G892" s="335"/>
      <c r="H892" s="335"/>
      <c r="I892" s="35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51"/>
      <c r="E893" s="335"/>
      <c r="F893" s="351"/>
      <c r="G893" s="335"/>
      <c r="H893" s="335"/>
      <c r="I893" s="35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51"/>
      <c r="E894" s="335"/>
      <c r="F894" s="351"/>
      <c r="G894" s="335"/>
      <c r="H894" s="335"/>
      <c r="I894" s="35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51"/>
      <c r="E895" s="335"/>
      <c r="F895" s="351"/>
      <c r="G895" s="335"/>
      <c r="H895" s="335"/>
      <c r="I895" s="35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51"/>
      <c r="E896" s="335"/>
      <c r="F896" s="351"/>
      <c r="G896" s="335"/>
      <c r="H896" s="335"/>
      <c r="I896" s="35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51"/>
      <c r="E897" s="335"/>
      <c r="F897" s="351"/>
      <c r="G897" s="335"/>
      <c r="H897" s="335"/>
      <c r="I897" s="35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51"/>
      <c r="E898" s="335"/>
      <c r="F898" s="351"/>
      <c r="G898" s="335"/>
      <c r="H898" s="335"/>
      <c r="I898" s="35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51"/>
      <c r="E899" s="335"/>
      <c r="F899" s="351"/>
      <c r="G899" s="335"/>
      <c r="H899" s="335"/>
      <c r="I899" s="35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51"/>
      <c r="E900" s="335"/>
      <c r="F900" s="351"/>
      <c r="G900" s="335"/>
      <c r="H900" s="335"/>
      <c r="I900" s="35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51"/>
      <c r="E901" s="335"/>
      <c r="F901" s="351"/>
      <c r="G901" s="335"/>
      <c r="H901" s="335"/>
      <c r="I901" s="35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51"/>
      <c r="E902" s="335"/>
      <c r="F902" s="351"/>
      <c r="G902" s="335"/>
      <c r="H902" s="335"/>
      <c r="I902" s="35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51"/>
      <c r="E903" s="335"/>
      <c r="F903" s="351"/>
      <c r="G903" s="335"/>
      <c r="H903" s="335"/>
      <c r="I903" s="35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51"/>
      <c r="E904" s="335"/>
      <c r="F904" s="351"/>
      <c r="G904" s="335"/>
      <c r="H904" s="335"/>
      <c r="I904" s="35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51"/>
      <c r="E905" s="335"/>
      <c r="F905" s="351"/>
      <c r="G905" s="335"/>
      <c r="H905" s="335"/>
      <c r="I905" s="35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51"/>
      <c r="E906" s="335"/>
      <c r="F906" s="351"/>
      <c r="G906" s="335"/>
      <c r="H906" s="335"/>
      <c r="I906" s="35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51"/>
      <c r="E907" s="335"/>
      <c r="F907" s="351"/>
      <c r="G907" s="335"/>
      <c r="H907" s="335"/>
      <c r="I907" s="35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51"/>
      <c r="E908" s="335"/>
      <c r="F908" s="351"/>
      <c r="G908" s="335"/>
      <c r="H908" s="335"/>
      <c r="I908" s="35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51"/>
      <c r="E909" s="335"/>
      <c r="F909" s="351"/>
      <c r="G909" s="335"/>
      <c r="H909" s="335"/>
      <c r="I909" s="35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51"/>
      <c r="E910" s="335"/>
      <c r="F910" s="351"/>
      <c r="G910" s="335"/>
      <c r="H910" s="335"/>
      <c r="I910" s="35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51"/>
      <c r="E911" s="335"/>
      <c r="F911" s="351"/>
      <c r="G911" s="335"/>
      <c r="H911" s="335"/>
      <c r="I911" s="35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51"/>
      <c r="E912" s="335"/>
      <c r="F912" s="351"/>
      <c r="G912" s="335"/>
      <c r="H912" s="335"/>
      <c r="I912" s="35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51"/>
      <c r="E913" s="335"/>
      <c r="F913" s="351"/>
      <c r="G913" s="335"/>
      <c r="H913" s="335"/>
      <c r="I913" s="35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51"/>
      <c r="E914" s="335"/>
      <c r="F914" s="351"/>
      <c r="G914" s="335"/>
      <c r="H914" s="335"/>
      <c r="I914" s="35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51"/>
      <c r="E915" s="335"/>
      <c r="F915" s="351"/>
      <c r="G915" s="335"/>
      <c r="H915" s="335"/>
      <c r="I915" s="35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51"/>
      <c r="E916" s="335"/>
      <c r="F916" s="351"/>
      <c r="G916" s="335"/>
      <c r="H916" s="335"/>
      <c r="I916" s="35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51"/>
      <c r="E917" s="335"/>
      <c r="F917" s="351"/>
      <c r="G917" s="335"/>
      <c r="H917" s="335"/>
      <c r="I917" s="35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51"/>
      <c r="E918" s="335"/>
      <c r="F918" s="351"/>
      <c r="G918" s="335"/>
      <c r="H918" s="335"/>
      <c r="I918" s="35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51"/>
      <c r="E919" s="335"/>
      <c r="F919" s="351"/>
      <c r="G919" s="335"/>
      <c r="H919" s="335"/>
      <c r="I919" s="35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51"/>
      <c r="E920" s="335"/>
      <c r="F920" s="351"/>
      <c r="G920" s="335"/>
      <c r="H920" s="335"/>
      <c r="I920" s="35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51"/>
      <c r="E921" s="335"/>
      <c r="F921" s="351"/>
      <c r="G921" s="335"/>
      <c r="H921" s="335"/>
      <c r="I921" s="35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51"/>
      <c r="E922" s="335"/>
      <c r="F922" s="351"/>
      <c r="G922" s="335"/>
      <c r="H922" s="335"/>
      <c r="I922" s="35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51"/>
      <c r="E923" s="335"/>
      <c r="F923" s="351"/>
      <c r="G923" s="335"/>
      <c r="H923" s="335"/>
      <c r="I923" s="35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51"/>
      <c r="E924" s="335"/>
      <c r="F924" s="351"/>
      <c r="G924" s="335"/>
      <c r="H924" s="335"/>
      <c r="I924" s="35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51"/>
      <c r="E925" s="335"/>
      <c r="F925" s="351"/>
      <c r="G925" s="335"/>
      <c r="H925" s="335"/>
      <c r="I925" s="35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51"/>
      <c r="E926" s="335"/>
      <c r="F926" s="351"/>
      <c r="G926" s="335"/>
      <c r="H926" s="335"/>
      <c r="I926" s="35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51"/>
      <c r="E927" s="335"/>
      <c r="F927" s="351"/>
      <c r="G927" s="335"/>
      <c r="H927" s="335"/>
      <c r="I927" s="35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51"/>
      <c r="E928" s="335"/>
      <c r="F928" s="351"/>
      <c r="G928" s="335"/>
      <c r="H928" s="335"/>
      <c r="I928" s="35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51"/>
      <c r="E929" s="335"/>
      <c r="F929" s="351"/>
      <c r="G929" s="335"/>
      <c r="H929" s="335"/>
      <c r="I929" s="35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51"/>
      <c r="E930" s="335"/>
      <c r="F930" s="351"/>
      <c r="G930" s="335"/>
      <c r="H930" s="335"/>
      <c r="I930" s="35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51"/>
      <c r="E931" s="335"/>
      <c r="F931" s="351"/>
      <c r="G931" s="335"/>
      <c r="H931" s="335"/>
      <c r="I931" s="35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51"/>
      <c r="E932" s="335"/>
      <c r="F932" s="351"/>
      <c r="G932" s="335"/>
      <c r="H932" s="335"/>
      <c r="I932" s="35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51"/>
      <c r="E933" s="335"/>
      <c r="F933" s="351"/>
      <c r="G933" s="335"/>
      <c r="H933" s="335"/>
      <c r="I933" s="35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51"/>
      <c r="E934" s="335"/>
      <c r="F934" s="351"/>
      <c r="G934" s="335"/>
      <c r="H934" s="335"/>
      <c r="I934" s="35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51"/>
      <c r="E935" s="335"/>
      <c r="F935" s="351"/>
      <c r="G935" s="335"/>
      <c r="H935" s="335"/>
      <c r="I935" s="35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51"/>
      <c r="E936" s="335"/>
      <c r="F936" s="351"/>
      <c r="G936" s="335"/>
      <c r="H936" s="335"/>
      <c r="I936" s="35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51"/>
      <c r="E937" s="335"/>
      <c r="F937" s="351"/>
      <c r="G937" s="335"/>
      <c r="H937" s="335"/>
      <c r="I937" s="35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51"/>
      <c r="E938" s="335"/>
      <c r="F938" s="351"/>
      <c r="G938" s="335"/>
      <c r="H938" s="335"/>
      <c r="I938" s="35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51"/>
      <c r="E939" s="335"/>
      <c r="F939" s="351"/>
      <c r="G939" s="335"/>
      <c r="H939" s="335"/>
      <c r="I939" s="35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51"/>
      <c r="E940" s="335"/>
      <c r="F940" s="351"/>
      <c r="G940" s="335"/>
      <c r="H940" s="335"/>
      <c r="I940" s="35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51"/>
      <c r="E941" s="335"/>
      <c r="F941" s="351"/>
      <c r="G941" s="335"/>
      <c r="H941" s="335"/>
      <c r="I941" s="35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51"/>
      <c r="E942" s="335"/>
      <c r="F942" s="351"/>
      <c r="G942" s="335"/>
      <c r="H942" s="335"/>
      <c r="I942" s="35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51"/>
      <c r="E943" s="335"/>
      <c r="F943" s="351"/>
      <c r="G943" s="335"/>
      <c r="H943" s="335"/>
      <c r="I943" s="35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51"/>
      <c r="E944" s="335"/>
      <c r="F944" s="351"/>
      <c r="G944" s="335"/>
      <c r="H944" s="335"/>
      <c r="I944" s="35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51"/>
      <c r="E945" s="335"/>
      <c r="F945" s="351"/>
      <c r="G945" s="335"/>
      <c r="H945" s="335"/>
      <c r="I945" s="35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51"/>
      <c r="E946" s="335"/>
      <c r="F946" s="351"/>
      <c r="G946" s="335"/>
      <c r="H946" s="335"/>
      <c r="I946" s="35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51"/>
      <c r="E947" s="335"/>
      <c r="F947" s="351"/>
      <c r="G947" s="335"/>
      <c r="H947" s="335"/>
      <c r="I947" s="35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51"/>
      <c r="E948" s="335"/>
      <c r="F948" s="351"/>
      <c r="G948" s="335"/>
      <c r="H948" s="335"/>
      <c r="I948" s="35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51"/>
      <c r="E949" s="335"/>
      <c r="F949" s="351"/>
      <c r="G949" s="335"/>
      <c r="H949" s="335"/>
      <c r="I949" s="35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51"/>
      <c r="E950" s="335"/>
      <c r="F950" s="351"/>
      <c r="G950" s="335"/>
      <c r="H950" s="335"/>
      <c r="I950" s="35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51"/>
      <c r="E951" s="335"/>
      <c r="F951" s="351"/>
      <c r="G951" s="335"/>
      <c r="H951" s="335"/>
      <c r="I951" s="35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51"/>
      <c r="E952" s="335"/>
      <c r="F952" s="351"/>
      <c r="G952" s="335"/>
      <c r="H952" s="335"/>
      <c r="I952" s="35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51"/>
      <c r="E953" s="335"/>
      <c r="F953" s="351"/>
      <c r="G953" s="335"/>
      <c r="H953" s="335"/>
      <c r="I953" s="35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51"/>
      <c r="E954" s="335"/>
      <c r="F954" s="351"/>
      <c r="G954" s="335"/>
      <c r="H954" s="335"/>
      <c r="I954" s="35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51"/>
      <c r="E955" s="335"/>
      <c r="F955" s="351"/>
      <c r="G955" s="335"/>
      <c r="H955" s="335"/>
      <c r="I955" s="35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51"/>
      <c r="E956" s="335"/>
      <c r="F956" s="351"/>
      <c r="G956" s="335"/>
      <c r="H956" s="335"/>
      <c r="I956" s="35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51"/>
      <c r="E957" s="335"/>
      <c r="F957" s="351"/>
      <c r="G957" s="335"/>
      <c r="H957" s="335"/>
      <c r="I957" s="35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51"/>
      <c r="E958" s="335"/>
      <c r="F958" s="351"/>
      <c r="G958" s="335"/>
      <c r="H958" s="335"/>
      <c r="I958" s="35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51"/>
      <c r="E959" s="335"/>
      <c r="F959" s="351"/>
      <c r="G959" s="335"/>
      <c r="H959" s="335"/>
      <c r="I959" s="35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51"/>
      <c r="E960" s="335"/>
      <c r="F960" s="351"/>
      <c r="G960" s="335"/>
      <c r="H960" s="335"/>
      <c r="I960" s="35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51"/>
      <c r="E961" s="335"/>
      <c r="F961" s="351"/>
      <c r="G961" s="335"/>
      <c r="H961" s="335"/>
      <c r="I961" s="35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51"/>
      <c r="E962" s="335"/>
      <c r="F962" s="351"/>
      <c r="G962" s="335"/>
      <c r="H962" s="335"/>
      <c r="I962" s="35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51"/>
      <c r="E963" s="335"/>
      <c r="F963" s="351"/>
      <c r="G963" s="335"/>
      <c r="H963" s="335"/>
      <c r="I963" s="35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51"/>
      <c r="E964" s="335"/>
      <c r="F964" s="351"/>
      <c r="G964" s="335"/>
      <c r="H964" s="335"/>
      <c r="I964" s="35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51"/>
      <c r="E965" s="335"/>
      <c r="F965" s="351"/>
      <c r="G965" s="335"/>
      <c r="H965" s="335"/>
      <c r="I965" s="35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51"/>
      <c r="E966" s="335"/>
      <c r="F966" s="351"/>
      <c r="G966" s="335"/>
      <c r="H966" s="335"/>
      <c r="I966" s="35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51"/>
      <c r="E967" s="335"/>
      <c r="F967" s="351"/>
      <c r="G967" s="335"/>
      <c r="H967" s="335"/>
      <c r="I967" s="35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51"/>
      <c r="E968" s="335"/>
      <c r="F968" s="351"/>
      <c r="G968" s="335"/>
      <c r="H968" s="335"/>
      <c r="I968" s="35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51"/>
      <c r="E969" s="335"/>
      <c r="F969" s="351"/>
      <c r="G969" s="335"/>
      <c r="H969" s="335"/>
      <c r="I969" s="35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51"/>
      <c r="E970" s="335"/>
      <c r="F970" s="351"/>
      <c r="G970" s="335"/>
      <c r="H970" s="335"/>
      <c r="I970" s="35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51"/>
      <c r="E971" s="335"/>
      <c r="F971" s="351"/>
      <c r="G971" s="335"/>
      <c r="H971" s="335"/>
      <c r="I971" s="35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51"/>
      <c r="E972" s="335"/>
      <c r="F972" s="351"/>
      <c r="G972" s="335"/>
      <c r="H972" s="335"/>
      <c r="I972" s="35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51"/>
      <c r="E973" s="335"/>
      <c r="F973" s="351"/>
      <c r="G973" s="335"/>
      <c r="H973" s="335"/>
      <c r="I973" s="35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51"/>
      <c r="E974" s="335"/>
      <c r="F974" s="351"/>
      <c r="G974" s="335"/>
      <c r="H974" s="335"/>
      <c r="I974" s="35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51"/>
      <c r="E975" s="335"/>
      <c r="F975" s="351"/>
      <c r="G975" s="335"/>
      <c r="H975" s="335"/>
      <c r="I975" s="35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51"/>
      <c r="E976" s="335"/>
      <c r="F976" s="351"/>
      <c r="G976" s="335"/>
      <c r="H976" s="335"/>
      <c r="I976" s="35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51"/>
      <c r="E977" s="335"/>
      <c r="F977" s="351"/>
      <c r="G977" s="335"/>
      <c r="H977" s="335"/>
      <c r="I977" s="35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51"/>
      <c r="E978" s="335"/>
      <c r="F978" s="351"/>
      <c r="G978" s="335"/>
      <c r="H978" s="335"/>
      <c r="I978" s="35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51"/>
      <c r="E979" s="335"/>
      <c r="F979" s="351"/>
      <c r="G979" s="335"/>
      <c r="H979" s="335"/>
      <c r="I979" s="35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51"/>
      <c r="E980" s="335"/>
      <c r="F980" s="351"/>
      <c r="G980" s="335"/>
      <c r="H980" s="335"/>
      <c r="I980" s="35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51"/>
      <c r="E981" s="335"/>
      <c r="F981" s="351"/>
      <c r="G981" s="335"/>
      <c r="H981" s="335"/>
      <c r="I981" s="35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51"/>
      <c r="E982" s="335"/>
      <c r="F982" s="351"/>
      <c r="G982" s="335"/>
      <c r="H982" s="335"/>
      <c r="I982" s="35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51"/>
      <c r="E983" s="335"/>
      <c r="F983" s="351"/>
      <c r="G983" s="335"/>
      <c r="H983" s="335"/>
      <c r="I983" s="35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51"/>
      <c r="E984" s="335"/>
      <c r="F984" s="351"/>
      <c r="G984" s="335"/>
      <c r="H984" s="335"/>
      <c r="I984" s="35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51"/>
      <c r="E985" s="335"/>
      <c r="F985" s="351"/>
      <c r="G985" s="335"/>
      <c r="H985" s="335"/>
      <c r="I985" s="35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51"/>
      <c r="E986" s="335"/>
      <c r="F986" s="351"/>
      <c r="G986" s="335"/>
      <c r="H986" s="335"/>
      <c r="I986" s="35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51"/>
      <c r="E987" s="335"/>
      <c r="F987" s="351"/>
      <c r="G987" s="335"/>
      <c r="H987" s="335"/>
      <c r="I987" s="35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51"/>
      <c r="E988" s="335"/>
      <c r="F988" s="351"/>
      <c r="G988" s="335"/>
      <c r="H988" s="335"/>
      <c r="I988" s="35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51"/>
      <c r="E989" s="335"/>
      <c r="F989" s="351"/>
      <c r="G989" s="335"/>
      <c r="H989" s="335"/>
      <c r="I989" s="35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51"/>
      <c r="E990" s="335"/>
      <c r="F990" s="351"/>
      <c r="G990" s="335"/>
      <c r="H990" s="335"/>
      <c r="I990" s="35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51"/>
      <c r="E991" s="335"/>
      <c r="F991" s="351"/>
      <c r="G991" s="335"/>
      <c r="H991" s="335"/>
      <c r="I991" s="35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51"/>
      <c r="E992" s="335"/>
      <c r="F992" s="351"/>
      <c r="G992" s="335"/>
      <c r="H992" s="335"/>
      <c r="I992" s="35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51"/>
      <c r="E993" s="335"/>
      <c r="F993" s="351"/>
      <c r="G993" s="335"/>
      <c r="H993" s="335"/>
      <c r="I993" s="35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51"/>
      <c r="E994" s="335"/>
      <c r="F994" s="351"/>
      <c r="G994" s="335"/>
      <c r="H994" s="335"/>
      <c r="I994" s="35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51"/>
      <c r="E995" s="335"/>
      <c r="F995" s="351"/>
      <c r="G995" s="335"/>
      <c r="H995" s="335"/>
      <c r="I995" s="35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51"/>
      <c r="E996" s="335"/>
      <c r="F996" s="351"/>
      <c r="G996" s="335"/>
      <c r="H996" s="335"/>
      <c r="I996" s="35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51"/>
      <c r="E997" s="335"/>
      <c r="F997" s="351"/>
      <c r="G997" s="335"/>
      <c r="H997" s="335"/>
      <c r="I997" s="35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51"/>
      <c r="E998" s="335"/>
      <c r="F998" s="351"/>
      <c r="G998" s="335"/>
      <c r="H998" s="335"/>
      <c r="I998" s="35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51"/>
      <c r="E999" s="335"/>
      <c r="F999" s="351"/>
      <c r="G999" s="335"/>
      <c r="H999" s="335"/>
      <c r="I999" s="35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51"/>
      <c r="E1000" s="335"/>
      <c r="F1000" s="351"/>
      <c r="G1000" s="335"/>
      <c r="H1000" s="335"/>
      <c r="I1000" s="35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5"/>
      <c r="B1001" s="335"/>
      <c r="C1001" s="335"/>
      <c r="D1001" s="351"/>
      <c r="E1001" s="335"/>
      <c r="F1001" s="351"/>
      <c r="G1001" s="335"/>
      <c r="H1001" s="335"/>
      <c r="I1001" s="354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5"/>
      <c r="B1002" s="335"/>
      <c r="C1002" s="335"/>
      <c r="D1002" s="351"/>
      <c r="E1002" s="335"/>
      <c r="F1002" s="351"/>
      <c r="G1002" s="335"/>
      <c r="H1002" s="335"/>
      <c r="I1002" s="354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5"/>
      <c r="B1003" s="335"/>
      <c r="C1003" s="335"/>
      <c r="D1003" s="351"/>
      <c r="E1003" s="335"/>
      <c r="F1003" s="351"/>
      <c r="G1003" s="335"/>
      <c r="H1003" s="335"/>
      <c r="I1003" s="354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5"/>
      <c r="B1004" s="335"/>
      <c r="C1004" s="335"/>
      <c r="D1004" s="351"/>
      <c r="E1004" s="335"/>
      <c r="F1004" s="351"/>
      <c r="G1004" s="335"/>
      <c r="H1004" s="335"/>
      <c r="I1004" s="354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5"/>
      <c r="B1005" s="335"/>
      <c r="C1005" s="335"/>
      <c r="D1005" s="351"/>
      <c r="E1005" s="335"/>
      <c r="F1005" s="351"/>
      <c r="G1005" s="335"/>
      <c r="H1005" s="335"/>
      <c r="I1005" s="354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5"/>
      <c r="B1006" s="335"/>
      <c r="C1006" s="335"/>
      <c r="D1006" s="351"/>
      <c r="E1006" s="335"/>
      <c r="F1006" s="351"/>
      <c r="G1006" s="335"/>
      <c r="H1006" s="335"/>
      <c r="I1006" s="354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5"/>
      <c r="B1007" s="335"/>
      <c r="C1007" s="335"/>
      <c r="D1007" s="351"/>
      <c r="E1007" s="335"/>
      <c r="F1007" s="351"/>
      <c r="G1007" s="335"/>
      <c r="H1007" s="335"/>
      <c r="I1007" s="354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5"/>
      <c r="B1008" s="335"/>
      <c r="C1008" s="335"/>
      <c r="D1008" s="351"/>
      <c r="E1008" s="335"/>
      <c r="F1008" s="351"/>
      <c r="G1008" s="335"/>
      <c r="H1008" s="335"/>
      <c r="I1008" s="354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5"/>
      <c r="B1009" s="335"/>
      <c r="C1009" s="335"/>
      <c r="D1009" s="351"/>
      <c r="E1009" s="335"/>
      <c r="F1009" s="351"/>
      <c r="G1009" s="335"/>
      <c r="H1009" s="335"/>
      <c r="I1009" s="354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mergeCells count="29">
    <mergeCell ref="J54:J56"/>
    <mergeCell ref="E54:E56"/>
    <mergeCell ref="D54:D56"/>
    <mergeCell ref="I54:I56"/>
    <mergeCell ref="I51:I53"/>
    <mergeCell ref="J51:J53"/>
    <mergeCell ref="D51:D53"/>
    <mergeCell ref="E51:E53"/>
    <mergeCell ref="B9:D9"/>
    <mergeCell ref="E9:J9"/>
    <mergeCell ref="J21:J23"/>
    <mergeCell ref="I21:I23"/>
    <mergeCell ref="D21:D23"/>
    <mergeCell ref="C21:C23"/>
    <mergeCell ref="E21:E23"/>
    <mergeCell ref="G21:G23"/>
    <mergeCell ref="B21:B23"/>
    <mergeCell ref="H2:J2"/>
    <mergeCell ref="B4:J4"/>
    <mergeCell ref="B5:J5"/>
    <mergeCell ref="B6:J6"/>
    <mergeCell ref="B7:J7"/>
    <mergeCell ref="B81:C81"/>
    <mergeCell ref="B61:C61"/>
    <mergeCell ref="B63:D63"/>
    <mergeCell ref="E63:J63"/>
    <mergeCell ref="B71:C71"/>
    <mergeCell ref="B73:D73"/>
    <mergeCell ref="E73:J73"/>
  </mergeCells>
  <pageMargins left="0.39370078740157483" right="0.39370078740157483" top="0.74803149606299213" bottom="0.35433070866141736" header="0" footer="0"/>
  <pageSetup scale="65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25BB8-61FF-4292-821F-2A17DD1DBD8C}">
  <dimension ref="A1:E13"/>
  <sheetViews>
    <sheetView workbookViewId="0">
      <selection activeCell="D13" sqref="D13"/>
    </sheetView>
  </sheetViews>
  <sheetFormatPr defaultRowHeight="15" x14ac:dyDescent="0.25"/>
  <cols>
    <col min="1" max="1" width="32.5703125" bestFit="1" customWidth="1"/>
    <col min="2" max="5" width="15.7109375" customWidth="1"/>
  </cols>
  <sheetData>
    <row r="1" spans="1:5" x14ac:dyDescent="0.25">
      <c r="A1" s="421" t="s">
        <v>464</v>
      </c>
      <c r="B1" s="421" t="s">
        <v>465</v>
      </c>
      <c r="C1" s="421" t="s">
        <v>466</v>
      </c>
      <c r="D1" s="421" t="s">
        <v>467</v>
      </c>
      <c r="E1" s="421" t="s">
        <v>468</v>
      </c>
    </row>
    <row r="2" spans="1:5" ht="35.25" customHeight="1" x14ac:dyDescent="0.25">
      <c r="A2" s="421"/>
      <c r="B2" s="421"/>
      <c r="C2" s="421"/>
      <c r="D2" s="421"/>
      <c r="E2" s="421"/>
    </row>
    <row r="3" spans="1:5" x14ac:dyDescent="0.25">
      <c r="A3" s="361">
        <v>1</v>
      </c>
      <c r="B3" s="361">
        <v>2</v>
      </c>
      <c r="C3" s="361">
        <v>3</v>
      </c>
      <c r="D3" s="361">
        <v>4</v>
      </c>
      <c r="E3" s="361">
        <v>5</v>
      </c>
    </row>
    <row r="4" spans="1:5" x14ac:dyDescent="0.25">
      <c r="A4" s="356" t="s">
        <v>469</v>
      </c>
      <c r="B4" s="357">
        <f>SUM(B5:B13)</f>
        <v>971903.5</v>
      </c>
      <c r="C4" s="357">
        <f t="shared" ref="C4:E4" si="0">SUM(C5:C13)</f>
        <v>971903.5</v>
      </c>
      <c r="D4" s="357">
        <f t="shared" si="0"/>
        <v>971903.5</v>
      </c>
      <c r="E4" s="357">
        <f t="shared" si="0"/>
        <v>0</v>
      </c>
    </row>
    <row r="5" spans="1:5" x14ac:dyDescent="0.25">
      <c r="A5" s="358" t="s">
        <v>471</v>
      </c>
      <c r="B5" s="359">
        <v>377000</v>
      </c>
      <c r="C5" s="359">
        <v>377000</v>
      </c>
      <c r="D5" s="359">
        <f>C5</f>
        <v>377000</v>
      </c>
      <c r="E5" s="359">
        <f>B5-C5</f>
        <v>0</v>
      </c>
    </row>
    <row r="6" spans="1:5" x14ac:dyDescent="0.25">
      <c r="A6" s="358" t="s">
        <v>470</v>
      </c>
      <c r="B6" s="359">
        <v>54004</v>
      </c>
      <c r="C6" s="359">
        <v>54004</v>
      </c>
      <c r="D6" s="359">
        <f t="shared" ref="D6:D12" si="1">C6</f>
        <v>54004</v>
      </c>
      <c r="E6" s="359">
        <f t="shared" ref="E6:E11" si="2">B6-C6</f>
        <v>0</v>
      </c>
    </row>
    <row r="7" spans="1:5" ht="26.25" x14ac:dyDescent="0.25">
      <c r="A7" s="358" t="s">
        <v>156</v>
      </c>
      <c r="B7" s="359">
        <v>201879.5</v>
      </c>
      <c r="C7" s="359">
        <v>201879.5</v>
      </c>
      <c r="D7" s="359">
        <f t="shared" si="1"/>
        <v>201879.5</v>
      </c>
      <c r="E7" s="359">
        <f t="shared" si="2"/>
        <v>0</v>
      </c>
    </row>
    <row r="8" spans="1:5" x14ac:dyDescent="0.25">
      <c r="A8" s="358" t="s">
        <v>161</v>
      </c>
      <c r="B8" s="359">
        <v>49800</v>
      </c>
      <c r="C8" s="359">
        <v>49800</v>
      </c>
      <c r="D8" s="359">
        <f t="shared" si="1"/>
        <v>49800</v>
      </c>
      <c r="E8" s="359">
        <f t="shared" si="2"/>
        <v>0</v>
      </c>
    </row>
    <row r="9" spans="1:5" x14ac:dyDescent="0.25">
      <c r="A9" s="358" t="s">
        <v>258</v>
      </c>
      <c r="B9" s="360">
        <v>40000</v>
      </c>
      <c r="C9" s="360">
        <v>47500</v>
      </c>
      <c r="D9" s="359">
        <f t="shared" si="1"/>
        <v>47500</v>
      </c>
      <c r="E9" s="359">
        <f t="shared" si="2"/>
        <v>-7500</v>
      </c>
    </row>
    <row r="10" spans="1:5" x14ac:dyDescent="0.25">
      <c r="A10" s="358" t="s">
        <v>264</v>
      </c>
      <c r="B10" s="360">
        <v>108220</v>
      </c>
      <c r="C10" s="360">
        <v>108220</v>
      </c>
      <c r="D10" s="359">
        <f t="shared" si="1"/>
        <v>108220</v>
      </c>
      <c r="E10" s="359">
        <f t="shared" si="2"/>
        <v>0</v>
      </c>
    </row>
    <row r="11" spans="1:5" x14ac:dyDescent="0.25">
      <c r="A11" s="358" t="s">
        <v>279</v>
      </c>
      <c r="B11" s="360">
        <v>78000</v>
      </c>
      <c r="C11" s="360">
        <v>78000</v>
      </c>
      <c r="D11" s="359">
        <f t="shared" si="1"/>
        <v>78000</v>
      </c>
      <c r="E11" s="359">
        <f t="shared" si="2"/>
        <v>0</v>
      </c>
    </row>
    <row r="12" spans="1:5" ht="26.25" x14ac:dyDescent="0.25">
      <c r="A12" s="358" t="s">
        <v>289</v>
      </c>
      <c r="B12" s="360">
        <v>48000</v>
      </c>
      <c r="C12" s="360">
        <v>48000</v>
      </c>
      <c r="D12" s="359">
        <f t="shared" si="1"/>
        <v>48000</v>
      </c>
      <c r="E12" s="359">
        <f t="shared" ref="E12:E13" si="3">B12-C12</f>
        <v>0</v>
      </c>
    </row>
    <row r="13" spans="1:5" x14ac:dyDescent="0.25">
      <c r="A13" s="358" t="s">
        <v>277</v>
      </c>
      <c r="B13" s="360">
        <v>15000</v>
      </c>
      <c r="C13" s="360">
        <v>7500</v>
      </c>
      <c r="D13" s="359">
        <f>C13</f>
        <v>7500</v>
      </c>
      <c r="E13" s="359">
        <f t="shared" si="3"/>
        <v>7500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user1</cp:lastModifiedBy>
  <cp:lastPrinted>2023-11-14T13:39:51Z</cp:lastPrinted>
  <dcterms:created xsi:type="dcterms:W3CDTF">2020-11-14T13:09:40Z</dcterms:created>
  <dcterms:modified xsi:type="dcterms:W3CDTF">2023-11-14T13:44:33Z</dcterms:modified>
</cp:coreProperties>
</file>