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Desktop-sog3r6i\приймальня\ДОГОВОРА 2023\договора грант 2023\"/>
    </mc:Choice>
  </mc:AlternateContent>
  <xr:revisionPtr revIDLastSave="0" documentId="13_ncr:1_{01AF95E3-E4E4-424A-9D2E-36FE4885FB9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E164" i="2" l="1"/>
  <c r="E165" i="2"/>
  <c r="J28" i="1" l="1"/>
  <c r="V108" i="2"/>
  <c r="S108" i="2"/>
  <c r="P108" i="2"/>
  <c r="M108" i="2"/>
  <c r="J108" i="2"/>
  <c r="G108" i="2"/>
  <c r="W108" i="2" s="1"/>
  <c r="V107" i="2"/>
  <c r="S107" i="2"/>
  <c r="P107" i="2"/>
  <c r="M107" i="2"/>
  <c r="J107" i="2"/>
  <c r="G107" i="2"/>
  <c r="V98" i="2"/>
  <c r="S98" i="2"/>
  <c r="P98" i="2"/>
  <c r="M98" i="2"/>
  <c r="J98" i="2"/>
  <c r="G98" i="2"/>
  <c r="V99" i="2"/>
  <c r="S99" i="2"/>
  <c r="P99" i="2"/>
  <c r="M99" i="2"/>
  <c r="J99" i="2"/>
  <c r="G99" i="2"/>
  <c r="V100" i="2"/>
  <c r="S100" i="2"/>
  <c r="P100" i="2"/>
  <c r="M100" i="2"/>
  <c r="J100" i="2"/>
  <c r="G100" i="2"/>
  <c r="V97" i="2"/>
  <c r="S97" i="2"/>
  <c r="P97" i="2"/>
  <c r="M97" i="2"/>
  <c r="J97" i="2"/>
  <c r="G97" i="2"/>
  <c r="V96" i="2"/>
  <c r="S96" i="2"/>
  <c r="P96" i="2"/>
  <c r="M96" i="2"/>
  <c r="J96" i="2"/>
  <c r="G96" i="2"/>
  <c r="V28" i="2"/>
  <c r="S28" i="2"/>
  <c r="P28" i="2"/>
  <c r="M28" i="2"/>
  <c r="J28" i="2"/>
  <c r="G28" i="2"/>
  <c r="V17" i="2"/>
  <c r="S17" i="2"/>
  <c r="P17" i="2"/>
  <c r="M17" i="2"/>
  <c r="J17" i="2"/>
  <c r="G17" i="2"/>
  <c r="V16" i="2"/>
  <c r="S16" i="2"/>
  <c r="P16" i="2"/>
  <c r="M16" i="2"/>
  <c r="J16" i="2"/>
  <c r="G16" i="2"/>
  <c r="V18" i="2"/>
  <c r="S18" i="2"/>
  <c r="P18" i="2"/>
  <c r="M18" i="2"/>
  <c r="J18" i="2"/>
  <c r="G18" i="2"/>
  <c r="V19" i="2"/>
  <c r="S19" i="2"/>
  <c r="P19" i="2"/>
  <c r="M19" i="2"/>
  <c r="J19" i="2"/>
  <c r="G19" i="2"/>
  <c r="V15" i="2"/>
  <c r="S15" i="2"/>
  <c r="P15" i="2"/>
  <c r="M15" i="2"/>
  <c r="J15" i="2"/>
  <c r="G15" i="2"/>
  <c r="X108" i="2" l="1"/>
  <c r="Y108" i="2"/>
  <c r="Z108" i="2" s="1"/>
  <c r="W99" i="2"/>
  <c r="W107" i="2"/>
  <c r="X107" i="2"/>
  <c r="W97" i="2"/>
  <c r="W98" i="2"/>
  <c r="X98" i="2"/>
  <c r="W100" i="2"/>
  <c r="X99" i="2"/>
  <c r="X100" i="2"/>
  <c r="X97" i="2"/>
  <c r="W96" i="2"/>
  <c r="X96" i="2"/>
  <c r="W28" i="2"/>
  <c r="X28" i="2"/>
  <c r="W17" i="2"/>
  <c r="X17" i="2"/>
  <c r="W16" i="2"/>
  <c r="X16" i="2"/>
  <c r="W15" i="2"/>
  <c r="W19" i="2"/>
  <c r="W18" i="2"/>
  <c r="X18" i="2"/>
  <c r="X19" i="2"/>
  <c r="X15" i="2"/>
  <c r="Y99" i="2" l="1"/>
  <c r="Z99" i="2" s="1"/>
  <c r="Y100" i="2"/>
  <c r="Z100" i="2" s="1"/>
  <c r="Y107" i="2"/>
  <c r="Z107" i="2" s="1"/>
  <c r="Y97" i="2"/>
  <c r="Z97" i="2" s="1"/>
  <c r="Y98" i="2"/>
  <c r="Z98" i="2" s="1"/>
  <c r="Y28" i="2"/>
  <c r="Z28" i="2" s="1"/>
  <c r="Y17" i="2"/>
  <c r="Z17" i="2" s="1"/>
  <c r="Y96" i="2"/>
  <c r="Z96" i="2" s="1"/>
  <c r="Y16" i="2"/>
  <c r="Z16" i="2" s="1"/>
  <c r="Y19" i="2"/>
  <c r="Z19" i="2" s="1"/>
  <c r="Y15" i="2"/>
  <c r="Z15" i="2" s="1"/>
  <c r="Y18" i="2"/>
  <c r="Z18" i="2" s="1"/>
  <c r="I37" i="3" l="1"/>
  <c r="F37" i="3"/>
  <c r="D37" i="3"/>
  <c r="I27" i="3"/>
  <c r="F27" i="3"/>
  <c r="D27" i="3"/>
  <c r="I17" i="3"/>
  <c r="F17" i="3"/>
  <c r="D17" i="3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T167" i="2"/>
  <c r="Q167" i="2"/>
  <c r="N167" i="2"/>
  <c r="K167" i="2"/>
  <c r="H167" i="2"/>
  <c r="E167" i="2"/>
  <c r="T165" i="2"/>
  <c r="Q165" i="2"/>
  <c r="N165" i="2"/>
  <c r="K165" i="2"/>
  <c r="H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5" i="2"/>
  <c r="Q155" i="2"/>
  <c r="N155" i="2"/>
  <c r="K155" i="2"/>
  <c r="H155" i="2"/>
  <c r="E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T140" i="2"/>
  <c r="Q140" i="2"/>
  <c r="N140" i="2"/>
  <c r="K140" i="2"/>
  <c r="H140" i="2"/>
  <c r="E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2" i="2"/>
  <c r="Q132" i="2"/>
  <c r="N132" i="2"/>
  <c r="K132" i="2"/>
  <c r="H132" i="2"/>
  <c r="E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T111" i="2"/>
  <c r="Q111" i="2"/>
  <c r="N111" i="2"/>
  <c r="K111" i="2"/>
  <c r="H111" i="2"/>
  <c r="E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V95" i="2"/>
  <c r="S95" i="2"/>
  <c r="P95" i="2"/>
  <c r="M95" i="2"/>
  <c r="J95" i="2"/>
  <c r="G95" i="2"/>
  <c r="T94" i="2"/>
  <c r="Q94" i="2"/>
  <c r="N94" i="2"/>
  <c r="K94" i="2"/>
  <c r="H94" i="2"/>
  <c r="E94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1" i="2"/>
  <c r="S61" i="2"/>
  <c r="P61" i="2"/>
  <c r="M61" i="2"/>
  <c r="V60" i="2"/>
  <c r="S60" i="2"/>
  <c r="P60" i="2"/>
  <c r="M60" i="2"/>
  <c r="M59" i="2" s="1"/>
  <c r="V59" i="2"/>
  <c r="T59" i="2"/>
  <c r="Q59" i="2"/>
  <c r="N59" i="2"/>
  <c r="K59" i="2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T55" i="2"/>
  <c r="Q55" i="2"/>
  <c r="N55" i="2"/>
  <c r="K55" i="2"/>
  <c r="H55" i="2"/>
  <c r="H62" i="2" s="1"/>
  <c r="E55" i="2"/>
  <c r="E62" i="2" s="1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E49" i="2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0" i="2"/>
  <c r="S30" i="2"/>
  <c r="P30" i="2"/>
  <c r="M30" i="2"/>
  <c r="J30" i="2"/>
  <c r="G30" i="2"/>
  <c r="V29" i="2"/>
  <c r="S29" i="2"/>
  <c r="P29" i="2"/>
  <c r="M29" i="2"/>
  <c r="J29" i="2"/>
  <c r="G29" i="2"/>
  <c r="V27" i="2"/>
  <c r="S27" i="2"/>
  <c r="P27" i="2"/>
  <c r="M27" i="2"/>
  <c r="J27" i="2"/>
  <c r="G27" i="2"/>
  <c r="T26" i="2"/>
  <c r="Q26" i="2"/>
  <c r="N26" i="2"/>
  <c r="K26" i="2"/>
  <c r="H26" i="2"/>
  <c r="E26" i="2"/>
  <c r="V25" i="2"/>
  <c r="S25" i="2"/>
  <c r="P25" i="2"/>
  <c r="M25" i="2"/>
  <c r="J25" i="2"/>
  <c r="G25" i="2"/>
  <c r="V24" i="2"/>
  <c r="S24" i="2"/>
  <c r="P24" i="2"/>
  <c r="M24" i="2"/>
  <c r="J24" i="2"/>
  <c r="G24" i="2"/>
  <c r="V23" i="2"/>
  <c r="S23" i="2"/>
  <c r="P23" i="2"/>
  <c r="M23" i="2"/>
  <c r="J23" i="2"/>
  <c r="G23" i="2"/>
  <c r="T22" i="2"/>
  <c r="Q22" i="2"/>
  <c r="N22" i="2"/>
  <c r="K22" i="2"/>
  <c r="H22" i="2"/>
  <c r="E22" i="2"/>
  <c r="V21" i="2"/>
  <c r="S21" i="2"/>
  <c r="P21" i="2"/>
  <c r="M21" i="2"/>
  <c r="J21" i="2"/>
  <c r="G21" i="2"/>
  <c r="V20" i="2"/>
  <c r="S20" i="2"/>
  <c r="P20" i="2"/>
  <c r="M20" i="2"/>
  <c r="J20" i="2"/>
  <c r="G20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7" i="1"/>
  <c r="M181" i="2" l="1"/>
  <c r="W187" i="2"/>
  <c r="W188" i="2"/>
  <c r="W189" i="2"/>
  <c r="Q53" i="2"/>
  <c r="P64" i="2"/>
  <c r="X113" i="2"/>
  <c r="X121" i="2"/>
  <c r="Y121" i="2" s="1"/>
  <c r="Z121" i="2" s="1"/>
  <c r="X125" i="2"/>
  <c r="X129" i="2"/>
  <c r="X134" i="2"/>
  <c r="V159" i="2"/>
  <c r="X170" i="2"/>
  <c r="V35" i="2"/>
  <c r="W102" i="2"/>
  <c r="W101" i="2"/>
  <c r="W186" i="2"/>
  <c r="X164" i="2"/>
  <c r="V177" i="2"/>
  <c r="P35" i="2"/>
  <c r="X38" i="2"/>
  <c r="P49" i="2"/>
  <c r="N62" i="2"/>
  <c r="J64" i="2"/>
  <c r="V64" i="2"/>
  <c r="V68" i="2"/>
  <c r="P68" i="2"/>
  <c r="X71" i="2"/>
  <c r="J72" i="2"/>
  <c r="V72" i="2"/>
  <c r="V76" i="2"/>
  <c r="P76" i="2"/>
  <c r="X79" i="2"/>
  <c r="V90" i="2"/>
  <c r="P94" i="2"/>
  <c r="W145" i="2"/>
  <c r="W154" i="2"/>
  <c r="M105" i="2"/>
  <c r="X179" i="2"/>
  <c r="X180" i="2"/>
  <c r="X183" i="2"/>
  <c r="X77" i="2"/>
  <c r="X81" i="2"/>
  <c r="X95" i="2"/>
  <c r="X37" i="2"/>
  <c r="E53" i="2"/>
  <c r="W106" i="2"/>
  <c r="X143" i="2"/>
  <c r="X21" i="2"/>
  <c r="S55" i="2"/>
  <c r="M55" i="2"/>
  <c r="W58" i="2"/>
  <c r="X69" i="2"/>
  <c r="W144" i="2"/>
  <c r="V13" i="2"/>
  <c r="T32" i="2" s="1"/>
  <c r="V32" i="2" s="1"/>
  <c r="P13" i="2"/>
  <c r="N32" i="2" s="1"/>
  <c r="P32" i="2" s="1"/>
  <c r="J22" i="2"/>
  <c r="H33" i="2" s="1"/>
  <c r="J33" i="2" s="1"/>
  <c r="M13" i="2"/>
  <c r="K32" i="2" s="1"/>
  <c r="W20" i="2"/>
  <c r="W21" i="2"/>
  <c r="J35" i="2"/>
  <c r="J41" i="2"/>
  <c r="V45" i="2"/>
  <c r="X48" i="2"/>
  <c r="J49" i="2"/>
  <c r="M86" i="2"/>
  <c r="W89" i="2"/>
  <c r="N119" i="2"/>
  <c r="X144" i="2"/>
  <c r="P155" i="2"/>
  <c r="X153" i="2"/>
  <c r="X176" i="2"/>
  <c r="S177" i="2"/>
  <c r="V41" i="2"/>
  <c r="X46" i="2"/>
  <c r="P45" i="2"/>
  <c r="W88" i="2"/>
  <c r="W92" i="2"/>
  <c r="W25" i="2"/>
  <c r="G26" i="2"/>
  <c r="E34" i="2" s="1"/>
  <c r="G34" i="2" s="1"/>
  <c r="S26" i="2"/>
  <c r="Q34" i="2" s="1"/>
  <c r="S34" i="2" s="1"/>
  <c r="W29" i="2"/>
  <c r="W30" i="2"/>
  <c r="S72" i="2"/>
  <c r="S76" i="2"/>
  <c r="W78" i="2"/>
  <c r="J80" i="2"/>
  <c r="X88" i="2"/>
  <c r="P105" i="2"/>
  <c r="W135" i="2"/>
  <c r="M148" i="2"/>
  <c r="W143" i="2"/>
  <c r="Y143" i="2" s="1"/>
  <c r="Z143" i="2" s="1"/>
  <c r="W158" i="2"/>
  <c r="W174" i="2"/>
  <c r="W175" i="2"/>
  <c r="W176" i="2"/>
  <c r="Y176" i="2" s="1"/>
  <c r="Z176" i="2" s="1"/>
  <c r="J177" i="2"/>
  <c r="X188" i="2"/>
  <c r="Y188" i="2" s="1"/>
  <c r="Z188" i="2" s="1"/>
  <c r="M94" i="2"/>
  <c r="X102" i="2"/>
  <c r="X112" i="2"/>
  <c r="W116" i="2"/>
  <c r="S115" i="2"/>
  <c r="M115" i="2"/>
  <c r="W118" i="2"/>
  <c r="W121" i="2"/>
  <c r="W122" i="2"/>
  <c r="S132" i="2"/>
  <c r="X136" i="2"/>
  <c r="X137" i="2"/>
  <c r="W150" i="2"/>
  <c r="W151" i="2"/>
  <c r="W152" i="2"/>
  <c r="W162" i="2"/>
  <c r="W163" i="2"/>
  <c r="W164" i="2"/>
  <c r="Y164" i="2" s="1"/>
  <c r="Z164" i="2" s="1"/>
  <c r="J172" i="2"/>
  <c r="V172" i="2"/>
  <c r="X185" i="2"/>
  <c r="X187" i="2"/>
  <c r="Y187" i="2" s="1"/>
  <c r="Z187" i="2" s="1"/>
  <c r="X189" i="2"/>
  <c r="W37" i="2"/>
  <c r="V49" i="2"/>
  <c r="W66" i="2"/>
  <c r="W67" i="2"/>
  <c r="W74" i="2"/>
  <c r="V80" i="2"/>
  <c r="W82" i="2"/>
  <c r="W112" i="2"/>
  <c r="S111" i="2"/>
  <c r="X117" i="2"/>
  <c r="X118" i="2"/>
  <c r="X131" i="2"/>
  <c r="V155" i="2"/>
  <c r="W171" i="2"/>
  <c r="W79" i="2"/>
  <c r="S105" i="2"/>
  <c r="W110" i="2"/>
  <c r="M140" i="2"/>
  <c r="X24" i="2"/>
  <c r="V22" i="2"/>
  <c r="T33" i="2" s="1"/>
  <c r="X25" i="2"/>
  <c r="G41" i="2"/>
  <c r="S41" i="2"/>
  <c r="M45" i="2"/>
  <c r="W48" i="2"/>
  <c r="X89" i="2"/>
  <c r="Y89" i="2" s="1"/>
  <c r="Z89" i="2" s="1"/>
  <c r="T119" i="2"/>
  <c r="H190" i="2"/>
  <c r="K29" i="1"/>
  <c r="M22" i="2"/>
  <c r="K33" i="2" s="1"/>
  <c r="M33" i="2" s="1"/>
  <c r="W24" i="2"/>
  <c r="Y24" i="2" s="1"/>
  <c r="Z24" i="2" s="1"/>
  <c r="W27" i="2"/>
  <c r="W38" i="2"/>
  <c r="X42" i="2"/>
  <c r="X43" i="2"/>
  <c r="X44" i="2"/>
  <c r="H53" i="2"/>
  <c r="X60" i="2"/>
  <c r="P59" i="2"/>
  <c r="X61" i="2"/>
  <c r="S68" i="2"/>
  <c r="M68" i="2"/>
  <c r="W71" i="2"/>
  <c r="Y71" i="2" s="1"/>
  <c r="Z71" i="2" s="1"/>
  <c r="X91" i="2"/>
  <c r="P90" i="2"/>
  <c r="X92" i="2"/>
  <c r="J90" i="2"/>
  <c r="P167" i="2"/>
  <c r="W14" i="2"/>
  <c r="S13" i="2"/>
  <c r="Q32" i="2" s="1"/>
  <c r="X23" i="2"/>
  <c r="P22" i="2"/>
  <c r="N33" i="2" s="1"/>
  <c r="P33" i="2" s="1"/>
  <c r="P41" i="2"/>
  <c r="K53" i="2"/>
  <c r="W51" i="2"/>
  <c r="W52" i="2"/>
  <c r="X56" i="2"/>
  <c r="V55" i="2"/>
  <c r="V62" i="2" s="1"/>
  <c r="P55" i="2"/>
  <c r="X58" i="2"/>
  <c r="G132" i="2"/>
  <c r="B29" i="1"/>
  <c r="T84" i="2"/>
  <c r="X150" i="2"/>
  <c r="J155" i="2"/>
  <c r="X168" i="2"/>
  <c r="M177" i="2"/>
  <c r="W180" i="2"/>
  <c r="W182" i="2"/>
  <c r="X184" i="2"/>
  <c r="W75" i="2"/>
  <c r="E84" i="2"/>
  <c r="M76" i="2"/>
  <c r="P80" i="2"/>
  <c r="W83" i="2"/>
  <c r="S86" i="2"/>
  <c r="G90" i="2"/>
  <c r="S90" i="2"/>
  <c r="X93" i="2"/>
  <c r="V105" i="2"/>
  <c r="X109" i="2"/>
  <c r="M111" i="2"/>
  <c r="W114" i="2"/>
  <c r="E119" i="2"/>
  <c r="Q119" i="2"/>
  <c r="X122" i="2"/>
  <c r="V132" i="2"/>
  <c r="W123" i="2"/>
  <c r="W124" i="2"/>
  <c r="M132" i="2"/>
  <c r="W126" i="2"/>
  <c r="W127" i="2"/>
  <c r="W128" i="2"/>
  <c r="W129" i="2"/>
  <c r="Y129" i="2" s="1"/>
  <c r="Z129" i="2" s="1"/>
  <c r="W130" i="2"/>
  <c r="W136" i="2"/>
  <c r="Y136" i="2" s="1"/>
  <c r="Z136" i="2" s="1"/>
  <c r="W137" i="2"/>
  <c r="Y137" i="2" s="1"/>
  <c r="Z137" i="2" s="1"/>
  <c r="X138" i="2"/>
  <c r="X139" i="2"/>
  <c r="X145" i="2"/>
  <c r="X146" i="2"/>
  <c r="X147" i="2"/>
  <c r="X151" i="2"/>
  <c r="X152" i="2"/>
  <c r="M165" i="2"/>
  <c r="S167" i="2"/>
  <c r="M172" i="2"/>
  <c r="T190" i="2"/>
  <c r="W184" i="2"/>
  <c r="W185" i="2"/>
  <c r="X186" i="2"/>
  <c r="X73" i="2"/>
  <c r="X74" i="2"/>
  <c r="Y74" i="2" s="1"/>
  <c r="Z74" i="2" s="1"/>
  <c r="X75" i="2"/>
  <c r="X82" i="2"/>
  <c r="X83" i="2"/>
  <c r="V86" i="2"/>
  <c r="P86" i="2"/>
  <c r="W93" i="2"/>
  <c r="Y93" i="2" s="1"/>
  <c r="Z93" i="2" s="1"/>
  <c r="X101" i="2"/>
  <c r="X123" i="2"/>
  <c r="X124" i="2"/>
  <c r="X127" i="2"/>
  <c r="X130" i="2"/>
  <c r="W131" i="2"/>
  <c r="S140" i="2"/>
  <c r="X135" i="2"/>
  <c r="W138" i="2"/>
  <c r="W146" i="2"/>
  <c r="Y146" i="2" s="1"/>
  <c r="Z146" i="2" s="1"/>
  <c r="W147" i="2"/>
  <c r="Y147" i="2" s="1"/>
  <c r="Z147" i="2" s="1"/>
  <c r="W153" i="2"/>
  <c r="X154" i="2"/>
  <c r="Y154" i="2" s="1"/>
  <c r="Z154" i="2" s="1"/>
  <c r="X157" i="2"/>
  <c r="V165" i="2"/>
  <c r="X163" i="2"/>
  <c r="W169" i="2"/>
  <c r="W170" i="2"/>
  <c r="X171" i="2"/>
  <c r="V167" i="2"/>
  <c r="X174" i="2"/>
  <c r="X175" i="2"/>
  <c r="P26" i="2"/>
  <c r="N34" i="2" s="1"/>
  <c r="P34" i="2" s="1"/>
  <c r="X30" i="2"/>
  <c r="M41" i="2"/>
  <c r="W43" i="2"/>
  <c r="W44" i="2"/>
  <c r="X50" i="2"/>
  <c r="X51" i="2"/>
  <c r="X52" i="2"/>
  <c r="T62" i="2"/>
  <c r="X65" i="2"/>
  <c r="X66" i="2"/>
  <c r="X67" i="2"/>
  <c r="P72" i="2"/>
  <c r="G72" i="2"/>
  <c r="M90" i="2"/>
  <c r="J94" i="2"/>
  <c r="V94" i="2"/>
  <c r="H119" i="2"/>
  <c r="P159" i="2"/>
  <c r="S165" i="2"/>
  <c r="M167" i="2"/>
  <c r="S172" i="2"/>
  <c r="E190" i="2"/>
  <c r="N190" i="2"/>
  <c r="V181" i="2"/>
  <c r="P181" i="2"/>
  <c r="S181" i="2"/>
  <c r="X20" i="2"/>
  <c r="W125" i="2"/>
  <c r="G13" i="2"/>
  <c r="X14" i="2"/>
  <c r="J13" i="2"/>
  <c r="W23" i="2"/>
  <c r="G35" i="2"/>
  <c r="S35" i="2"/>
  <c r="G49" i="2"/>
  <c r="S49" i="2"/>
  <c r="W56" i="2"/>
  <c r="G55" i="2"/>
  <c r="G62" i="2" s="1"/>
  <c r="Q62" i="2"/>
  <c r="M62" i="2"/>
  <c r="G64" i="2"/>
  <c r="S64" i="2"/>
  <c r="W69" i="2"/>
  <c r="G68" i="2"/>
  <c r="Q84" i="2"/>
  <c r="N84" i="2"/>
  <c r="W134" i="2"/>
  <c r="G140" i="2"/>
  <c r="X36" i="2"/>
  <c r="K84" i="2"/>
  <c r="M26" i="2"/>
  <c r="K34" i="2" s="1"/>
  <c r="M34" i="2" s="1"/>
  <c r="X29" i="2"/>
  <c r="W42" i="2"/>
  <c r="W46" i="2"/>
  <c r="G45" i="2"/>
  <c r="S45" i="2"/>
  <c r="T53" i="2"/>
  <c r="W57" i="2"/>
  <c r="K62" i="2"/>
  <c r="W61" i="2"/>
  <c r="W70" i="2"/>
  <c r="M72" i="2"/>
  <c r="W73" i="2"/>
  <c r="H84" i="2"/>
  <c r="W77" i="2"/>
  <c r="G76" i="2"/>
  <c r="W87" i="2"/>
  <c r="G86" i="2"/>
  <c r="J105" i="2"/>
  <c r="X106" i="2"/>
  <c r="J30" i="1"/>
  <c r="G22" i="2"/>
  <c r="E33" i="2" s="1"/>
  <c r="G33" i="2" s="1"/>
  <c r="S22" i="2"/>
  <c r="Q33" i="2" s="1"/>
  <c r="S33" i="2" s="1"/>
  <c r="X27" i="2"/>
  <c r="J26" i="2"/>
  <c r="H34" i="2" s="1"/>
  <c r="J34" i="2" s="1"/>
  <c r="V26" i="2"/>
  <c r="T34" i="2" s="1"/>
  <c r="V34" i="2" s="1"/>
  <c r="M35" i="2"/>
  <c r="W36" i="2"/>
  <c r="W47" i="2"/>
  <c r="N53" i="2"/>
  <c r="M49" i="2"/>
  <c r="W50" i="2"/>
  <c r="S59" i="2"/>
  <c r="M64" i="2"/>
  <c r="W65" i="2"/>
  <c r="W109" i="2"/>
  <c r="X114" i="2"/>
  <c r="P132" i="2"/>
  <c r="X47" i="2"/>
  <c r="X57" i="2"/>
  <c r="X70" i="2"/>
  <c r="X78" i="2"/>
  <c r="G80" i="2"/>
  <c r="S80" i="2"/>
  <c r="X87" i="2"/>
  <c r="J86" i="2"/>
  <c r="W95" i="2"/>
  <c r="G94" i="2"/>
  <c r="S94" i="2"/>
  <c r="P111" i="2"/>
  <c r="W113" i="2"/>
  <c r="Y113" i="2" s="1"/>
  <c r="Z113" i="2" s="1"/>
  <c r="G111" i="2"/>
  <c r="J115" i="2"/>
  <c r="X116" i="2"/>
  <c r="V115" i="2"/>
  <c r="W117" i="2"/>
  <c r="W142" i="2"/>
  <c r="M159" i="2"/>
  <c r="W157" i="2"/>
  <c r="X173" i="2"/>
  <c r="P172" i="2"/>
  <c r="W60" i="2"/>
  <c r="K119" i="2"/>
  <c r="X128" i="2"/>
  <c r="Y128" i="2" s="1"/>
  <c r="Z128" i="2" s="1"/>
  <c r="J132" i="2"/>
  <c r="W139" i="2"/>
  <c r="W161" i="2"/>
  <c r="G165" i="2"/>
  <c r="X162" i="2"/>
  <c r="J165" i="2"/>
  <c r="W178" i="2"/>
  <c r="G177" i="2"/>
  <c r="X182" i="2"/>
  <c r="J181" i="2"/>
  <c r="J45" i="2"/>
  <c r="J55" i="2"/>
  <c r="J62" i="2" s="1"/>
  <c r="J68" i="2"/>
  <c r="J76" i="2"/>
  <c r="M80" i="2"/>
  <c r="W81" i="2"/>
  <c r="W91" i="2"/>
  <c r="X110" i="2"/>
  <c r="J111" i="2"/>
  <c r="V111" i="2"/>
  <c r="P115" i="2"/>
  <c r="X126" i="2"/>
  <c r="G148" i="2"/>
  <c r="S148" i="2"/>
  <c r="X169" i="2"/>
  <c r="J167" i="2"/>
  <c r="G105" i="2"/>
  <c r="G115" i="2"/>
  <c r="J140" i="2"/>
  <c r="V140" i="2"/>
  <c r="J148" i="2"/>
  <c r="X142" i="2"/>
  <c r="V148" i="2"/>
  <c r="M155" i="2"/>
  <c r="X158" i="2"/>
  <c r="J159" i="2"/>
  <c r="X161" i="2"/>
  <c r="P165" i="2"/>
  <c r="X178" i="2"/>
  <c r="X177" i="2" s="1"/>
  <c r="P177" i="2"/>
  <c r="K190" i="2"/>
  <c r="W183" i="2"/>
  <c r="Y183" i="2" s="1"/>
  <c r="Z183" i="2" s="1"/>
  <c r="G181" i="2"/>
  <c r="P140" i="2"/>
  <c r="G155" i="2"/>
  <c r="S155" i="2"/>
  <c r="W173" i="2"/>
  <c r="G172" i="2"/>
  <c r="P148" i="2"/>
  <c r="G159" i="2"/>
  <c r="S159" i="2"/>
  <c r="W168" i="2"/>
  <c r="G167" i="2"/>
  <c r="W179" i="2"/>
  <c r="Y179" i="2" s="1"/>
  <c r="Z179" i="2" s="1"/>
  <c r="Q190" i="2"/>
  <c r="X86" i="2" l="1"/>
  <c r="X68" i="2"/>
  <c r="Y48" i="2"/>
  <c r="Z48" i="2" s="1"/>
  <c r="Y145" i="2"/>
  <c r="Z145" i="2" s="1"/>
  <c r="Y189" i="2"/>
  <c r="Z189" i="2" s="1"/>
  <c r="Y112" i="2"/>
  <c r="Z112" i="2" s="1"/>
  <c r="Y175" i="2"/>
  <c r="Z175" i="2" s="1"/>
  <c r="Y102" i="2"/>
  <c r="Z102" i="2" s="1"/>
  <c r="Y186" i="2"/>
  <c r="Z186" i="2" s="1"/>
  <c r="Y79" i="2"/>
  <c r="Z79" i="2" s="1"/>
  <c r="Y101" i="2"/>
  <c r="Z101" i="2" s="1"/>
  <c r="X172" i="2"/>
  <c r="Y125" i="2"/>
  <c r="Z125" i="2" s="1"/>
  <c r="V84" i="2"/>
  <c r="X111" i="2"/>
  <c r="Y170" i="2"/>
  <c r="Z170" i="2" s="1"/>
  <c r="Y38" i="2"/>
  <c r="Z38" i="2" s="1"/>
  <c r="Y37" i="2"/>
  <c r="Z37" i="2" s="1"/>
  <c r="Y184" i="2"/>
  <c r="Z184" i="2" s="1"/>
  <c r="Y144" i="2"/>
  <c r="Z144" i="2" s="1"/>
  <c r="Y174" i="2"/>
  <c r="Z174" i="2" s="1"/>
  <c r="Y180" i="2"/>
  <c r="Z180" i="2" s="1"/>
  <c r="S62" i="2"/>
  <c r="X55" i="2"/>
  <c r="X35" i="2"/>
  <c r="Y44" i="2"/>
  <c r="Z44" i="2" s="1"/>
  <c r="V53" i="2"/>
  <c r="X155" i="2"/>
  <c r="Y20" i="2"/>
  <c r="Z20" i="2" s="1"/>
  <c r="Y162" i="2"/>
  <c r="Z162" i="2" s="1"/>
  <c r="Y78" i="2"/>
  <c r="Z78" i="2" s="1"/>
  <c r="Y171" i="2"/>
  <c r="Z171" i="2" s="1"/>
  <c r="Y185" i="2"/>
  <c r="Z185" i="2" s="1"/>
  <c r="X140" i="2"/>
  <c r="Y122" i="2"/>
  <c r="Z122" i="2" s="1"/>
  <c r="P53" i="2"/>
  <c r="W13" i="2"/>
  <c r="Y25" i="2"/>
  <c r="Z25" i="2" s="1"/>
  <c r="Y110" i="2"/>
  <c r="Z110" i="2" s="1"/>
  <c r="X45" i="2"/>
  <c r="Y29" i="2"/>
  <c r="Z29" i="2" s="1"/>
  <c r="V190" i="2"/>
  <c r="Y30" i="2"/>
  <c r="Z30" i="2" s="1"/>
  <c r="Y163" i="2"/>
  <c r="Z163" i="2" s="1"/>
  <c r="Y153" i="2"/>
  <c r="Z153" i="2" s="1"/>
  <c r="Y135" i="2"/>
  <c r="Z135" i="2" s="1"/>
  <c r="Y150" i="2"/>
  <c r="Z150" i="2" s="1"/>
  <c r="Y58" i="2"/>
  <c r="Z58" i="2" s="1"/>
  <c r="W26" i="2"/>
  <c r="S119" i="2"/>
  <c r="Y88" i="2"/>
  <c r="Z88" i="2" s="1"/>
  <c r="Y21" i="2"/>
  <c r="Z21" i="2" s="1"/>
  <c r="P84" i="2"/>
  <c r="Y118" i="2"/>
  <c r="Z118" i="2" s="1"/>
  <c r="Y82" i="2"/>
  <c r="Z82" i="2" s="1"/>
  <c r="Y151" i="2"/>
  <c r="Z151" i="2" s="1"/>
  <c r="X13" i="2"/>
  <c r="Y13" i="2" s="1"/>
  <c r="Z13" i="2" s="1"/>
  <c r="X90" i="2"/>
  <c r="M119" i="2"/>
  <c r="X165" i="2"/>
  <c r="X167" i="2"/>
  <c r="Y139" i="2"/>
  <c r="Z139" i="2" s="1"/>
  <c r="M103" i="2"/>
  <c r="Y67" i="2"/>
  <c r="Z67" i="2" s="1"/>
  <c r="Y131" i="2"/>
  <c r="Z131" i="2" s="1"/>
  <c r="Y92" i="2"/>
  <c r="Z92" i="2" s="1"/>
  <c r="X59" i="2"/>
  <c r="P190" i="2"/>
  <c r="Y126" i="2"/>
  <c r="Z126" i="2" s="1"/>
  <c r="S103" i="2"/>
  <c r="X34" i="2"/>
  <c r="Y61" i="2"/>
  <c r="Z61" i="2" s="1"/>
  <c r="Y66" i="2"/>
  <c r="Z66" i="2" s="1"/>
  <c r="Y152" i="2"/>
  <c r="Z152" i="2" s="1"/>
  <c r="J84" i="2"/>
  <c r="W155" i="2"/>
  <c r="Y155" i="2" s="1"/>
  <c r="Z155" i="2" s="1"/>
  <c r="M53" i="2"/>
  <c r="W34" i="2"/>
  <c r="X159" i="2"/>
  <c r="X181" i="2"/>
  <c r="X80" i="2"/>
  <c r="P119" i="2"/>
  <c r="X94" i="2"/>
  <c r="J53" i="2"/>
  <c r="S190" i="2"/>
  <c r="Y43" i="2"/>
  <c r="Z43" i="2" s="1"/>
  <c r="Y52" i="2"/>
  <c r="Z52" i="2" s="1"/>
  <c r="G84" i="2"/>
  <c r="W132" i="2"/>
  <c r="Y114" i="2"/>
  <c r="Z114" i="2" s="1"/>
  <c r="J103" i="2"/>
  <c r="X72" i="2"/>
  <c r="N31" i="2"/>
  <c r="M190" i="2"/>
  <c r="Y124" i="2"/>
  <c r="Z124" i="2" s="1"/>
  <c r="P103" i="2"/>
  <c r="X148" i="2"/>
  <c r="S84" i="2"/>
  <c r="Y127" i="2"/>
  <c r="Z127" i="2" s="1"/>
  <c r="Y123" i="2"/>
  <c r="Z123" i="2" s="1"/>
  <c r="X22" i="2"/>
  <c r="G53" i="2"/>
  <c r="X76" i="2"/>
  <c r="P31" i="2"/>
  <c r="P39" i="2" s="1"/>
  <c r="X64" i="2"/>
  <c r="X49" i="2"/>
  <c r="V103" i="2"/>
  <c r="Y51" i="2"/>
  <c r="Z51" i="2" s="1"/>
  <c r="Y158" i="2"/>
  <c r="Z158" i="2" s="1"/>
  <c r="Y138" i="2"/>
  <c r="Z138" i="2" s="1"/>
  <c r="P62" i="2"/>
  <c r="Y130" i="2"/>
  <c r="Z130" i="2" s="1"/>
  <c r="Y83" i="2"/>
  <c r="Z83" i="2" s="1"/>
  <c r="Y75" i="2"/>
  <c r="Z75" i="2" s="1"/>
  <c r="X41" i="2"/>
  <c r="Y168" i="2"/>
  <c r="Z168" i="2" s="1"/>
  <c r="W167" i="2"/>
  <c r="W76" i="2"/>
  <c r="Y77" i="2"/>
  <c r="Z77" i="2" s="1"/>
  <c r="Y69" i="2"/>
  <c r="Z69" i="2" s="1"/>
  <c r="W68" i="2"/>
  <c r="Y68" i="2" s="1"/>
  <c r="Z68" i="2" s="1"/>
  <c r="Y23" i="2"/>
  <c r="Z23" i="2" s="1"/>
  <c r="W22" i="2"/>
  <c r="W181" i="2"/>
  <c r="W90" i="2"/>
  <c r="Y91" i="2"/>
  <c r="Z91" i="2" s="1"/>
  <c r="W59" i="2"/>
  <c r="Y60" i="2"/>
  <c r="Z60" i="2" s="1"/>
  <c r="W148" i="2"/>
  <c r="Y142" i="2"/>
  <c r="Z142" i="2" s="1"/>
  <c r="V119" i="2"/>
  <c r="Y95" i="2"/>
  <c r="Z95" i="2" s="1"/>
  <c r="W94" i="2"/>
  <c r="W35" i="2"/>
  <c r="Y36" i="2"/>
  <c r="Z36" i="2" s="1"/>
  <c r="X26" i="2"/>
  <c r="Y169" i="2"/>
  <c r="Z169" i="2" s="1"/>
  <c r="Y87" i="2"/>
  <c r="Z87" i="2" s="1"/>
  <c r="W86" i="2"/>
  <c r="Y57" i="2"/>
  <c r="Z57" i="2" s="1"/>
  <c r="W111" i="2"/>
  <c r="H32" i="2"/>
  <c r="T31" i="2"/>
  <c r="V33" i="2"/>
  <c r="Y70" i="2"/>
  <c r="Z70" i="2" s="1"/>
  <c r="Y134" i="2"/>
  <c r="Z134" i="2" s="1"/>
  <c r="W140" i="2"/>
  <c r="S32" i="2"/>
  <c r="S31" i="2" s="1"/>
  <c r="S39" i="2" s="1"/>
  <c r="Q31" i="2"/>
  <c r="Y182" i="2"/>
  <c r="Z182" i="2" s="1"/>
  <c r="W80" i="2"/>
  <c r="Y81" i="2"/>
  <c r="Z81" i="2" s="1"/>
  <c r="W177" i="2"/>
  <c r="Y177" i="2" s="1"/>
  <c r="Z177" i="2" s="1"/>
  <c r="Y178" i="2"/>
  <c r="Z178" i="2" s="1"/>
  <c r="W165" i="2"/>
  <c r="Y161" i="2"/>
  <c r="Z161" i="2" s="1"/>
  <c r="X115" i="2"/>
  <c r="Y116" i="2"/>
  <c r="Z116" i="2" s="1"/>
  <c r="X105" i="2"/>
  <c r="Y106" i="2"/>
  <c r="Z106" i="2" s="1"/>
  <c r="Y73" i="2"/>
  <c r="Z73" i="2" s="1"/>
  <c r="W72" i="2"/>
  <c r="W45" i="2"/>
  <c r="Y46" i="2"/>
  <c r="Z46" i="2" s="1"/>
  <c r="Y56" i="2"/>
  <c r="Z56" i="2" s="1"/>
  <c r="W55" i="2"/>
  <c r="M32" i="2"/>
  <c r="M31" i="2" s="1"/>
  <c r="M39" i="2" s="1"/>
  <c r="K31" i="2"/>
  <c r="Y27" i="2"/>
  <c r="Z27" i="2" s="1"/>
  <c r="Y14" i="2"/>
  <c r="Z14" i="2" s="1"/>
  <c r="Y109" i="2"/>
  <c r="Z109" i="2" s="1"/>
  <c r="W105" i="2"/>
  <c r="G103" i="2"/>
  <c r="G119" i="2"/>
  <c r="W172" i="2"/>
  <c r="Y173" i="2"/>
  <c r="Z173" i="2" s="1"/>
  <c r="G190" i="2"/>
  <c r="M84" i="2"/>
  <c r="J190" i="2"/>
  <c r="Y157" i="2"/>
  <c r="Z157" i="2" s="1"/>
  <c r="W159" i="2"/>
  <c r="Y117" i="2"/>
  <c r="Z117" i="2" s="1"/>
  <c r="W115" i="2"/>
  <c r="J119" i="2"/>
  <c r="Y65" i="2"/>
  <c r="Z65" i="2" s="1"/>
  <c r="W64" i="2"/>
  <c r="Y50" i="2"/>
  <c r="Z50" i="2" s="1"/>
  <c r="W49" i="2"/>
  <c r="Y47" i="2"/>
  <c r="Z47" i="2" s="1"/>
  <c r="W33" i="2"/>
  <c r="X132" i="2"/>
  <c r="Y42" i="2"/>
  <c r="Z42" i="2" s="1"/>
  <c r="W41" i="2"/>
  <c r="Y41" i="2" s="1"/>
  <c r="Z41" i="2" s="1"/>
  <c r="S53" i="2"/>
  <c r="E32" i="2"/>
  <c r="Y172" i="2" l="1"/>
  <c r="Z172" i="2" s="1"/>
  <c r="Y64" i="2"/>
  <c r="Z64" i="2" s="1"/>
  <c r="Y35" i="2"/>
  <c r="Z35" i="2" s="1"/>
  <c r="Y111" i="2"/>
  <c r="Z111" i="2" s="1"/>
  <c r="Y72" i="2"/>
  <c r="Z72" i="2" s="1"/>
  <c r="X62" i="2"/>
  <c r="Y55" i="2"/>
  <c r="Z55" i="2" s="1"/>
  <c r="Y76" i="2"/>
  <c r="Z76" i="2" s="1"/>
  <c r="Y34" i="2"/>
  <c r="Z34" i="2" s="1"/>
  <c r="Y90" i="2"/>
  <c r="Z90" i="2" s="1"/>
  <c r="Y140" i="2"/>
  <c r="Z140" i="2" s="1"/>
  <c r="X103" i="2"/>
  <c r="Y45" i="2"/>
  <c r="Z45" i="2" s="1"/>
  <c r="Y165" i="2"/>
  <c r="Z165" i="2" s="1"/>
  <c r="Y22" i="2"/>
  <c r="Z22" i="2" s="1"/>
  <c r="X190" i="2"/>
  <c r="Y26" i="2"/>
  <c r="Z26" i="2" s="1"/>
  <c r="Y167" i="2"/>
  <c r="Z167" i="2" s="1"/>
  <c r="Y132" i="2"/>
  <c r="Z132" i="2" s="1"/>
  <c r="Y148" i="2"/>
  <c r="Z148" i="2" s="1"/>
  <c r="Y159" i="2"/>
  <c r="Z159" i="2" s="1"/>
  <c r="Y94" i="2"/>
  <c r="Z94" i="2" s="1"/>
  <c r="X84" i="2"/>
  <c r="X53" i="2"/>
  <c r="Y105" i="2"/>
  <c r="Z105" i="2" s="1"/>
  <c r="S191" i="2"/>
  <c r="L27" i="1" s="1"/>
  <c r="S193" i="2" s="1"/>
  <c r="P191" i="2"/>
  <c r="P193" i="2" s="1"/>
  <c r="G32" i="2"/>
  <c r="E31" i="2"/>
  <c r="Y80" i="2"/>
  <c r="Z80" i="2" s="1"/>
  <c r="W84" i="2"/>
  <c r="Y84" i="2" s="1"/>
  <c r="Z84" i="2" s="1"/>
  <c r="W103" i="2"/>
  <c r="Y103" i="2" s="1"/>
  <c r="Z103" i="2" s="1"/>
  <c r="Y86" i="2"/>
  <c r="Z86" i="2" s="1"/>
  <c r="W190" i="2"/>
  <c r="Y181" i="2"/>
  <c r="Z181" i="2" s="1"/>
  <c r="W53" i="2"/>
  <c r="Y49" i="2"/>
  <c r="Z49" i="2" s="1"/>
  <c r="W119" i="2"/>
  <c r="Y115" i="2"/>
  <c r="Z115" i="2" s="1"/>
  <c r="J32" i="2"/>
  <c r="H31" i="2"/>
  <c r="W62" i="2"/>
  <c r="Y62" i="2" s="1"/>
  <c r="Z62" i="2" s="1"/>
  <c r="Y59" i="2"/>
  <c r="Z59" i="2" s="1"/>
  <c r="M191" i="2"/>
  <c r="M193" i="2" s="1"/>
  <c r="X119" i="2"/>
  <c r="V31" i="2"/>
  <c r="V39" i="2" s="1"/>
  <c r="V191" i="2" s="1"/>
  <c r="L28" i="1" s="1"/>
  <c r="X33" i="2"/>
  <c r="Y33" i="2" s="1"/>
  <c r="Z33" i="2" s="1"/>
  <c r="Y190" i="2" l="1"/>
  <c r="Z190" i="2" s="1"/>
  <c r="Y119" i="2"/>
  <c r="Z119" i="2" s="1"/>
  <c r="Y53" i="2"/>
  <c r="Z53" i="2" s="1"/>
  <c r="X32" i="2"/>
  <c r="X31" i="2" s="1"/>
  <c r="X39" i="2" s="1"/>
  <c r="X191" i="2" s="1"/>
  <c r="J31" i="2"/>
  <c r="J39" i="2" s="1"/>
  <c r="J191" i="2" s="1"/>
  <c r="C28" i="1" s="1"/>
  <c r="G31" i="2"/>
  <c r="G39" i="2" s="1"/>
  <c r="G191" i="2" s="1"/>
  <c r="C27" i="1" s="1"/>
  <c r="W32" i="2"/>
  <c r="V193" i="2"/>
  <c r="L30" i="1"/>
  <c r="Y32" i="2" l="1"/>
  <c r="Z32" i="2" s="1"/>
  <c r="W31" i="2"/>
  <c r="G193" i="2"/>
  <c r="N27" i="1"/>
  <c r="B27" i="1" s="1"/>
  <c r="J193" i="2"/>
  <c r="N28" i="1"/>
  <c r="B28" i="1" s="1"/>
  <c r="B30" i="1" s="1"/>
  <c r="C30" i="1"/>
  <c r="Y31" i="2" l="1"/>
  <c r="Z31" i="2" s="1"/>
  <c r="W39" i="2"/>
  <c r="X193" i="2"/>
  <c r="N30" i="1"/>
  <c r="I28" i="1"/>
  <c r="I30" i="1" s="1"/>
  <c r="M29" i="1"/>
  <c r="M30" i="1" s="1"/>
  <c r="K28" i="1"/>
  <c r="K30" i="1" s="1"/>
  <c r="I27" i="1"/>
  <c r="K27" i="1"/>
  <c r="W191" i="2" l="1"/>
  <c r="W193" i="2" s="1"/>
  <c r="Y39" i="2"/>
  <c r="Y191" i="2" l="1"/>
  <c r="Z191" i="2" s="1"/>
  <c r="Z39" i="2"/>
</calcChain>
</file>

<file path=xl/sharedStrings.xml><?xml version="1.0" encoding="utf-8"?>
<sst xmlns="http://schemas.openxmlformats.org/spreadsheetml/2006/main" count="760" uniqueCount="400">
  <si>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</si>
  <si>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</si>
  <si>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</si>
  <si>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</si>
  <si>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</si>
  <si>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</si>
  <si>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</si>
  <si>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</si>
  <si>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</si>
  <si>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</si>
  <si>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</si>
  <si>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</si>
  <si>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</si>
  <si>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</si>
  <si>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</si>
  <si>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</si>
  <si>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</si>
  <si>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</si>
  <si>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</si>
  <si>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</si>
  <si>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</si>
  <si>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</si>
  <si>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</si>
  <si>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</si>
  <si>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</si>
  <si>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</si>
  <si>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</si>
  <si>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</si>
  <si>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</si>
  <si>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</si>
  <si>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</si>
  <si>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</si>
  <si>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</si>
  <si>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</si>
  <si>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</si>
  <si>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</si>
  <si>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</si>
  <si>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</si>
  <si>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</si>
  <si>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</si>
  <si>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</si>
  <si>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</si>
  <si>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</si>
  <si>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</si>
  <si>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</si>
  <si>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</si>
  <si>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</si>
  <si>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</si>
  <si>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</si>
  <si>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</si>
  <si>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</si>
  <si>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</si>
  <si>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</si>
  <si>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</si>
  <si>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</si>
  <si>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</si>
  <si>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</si>
  <si>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</si>
  <si>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</si>
  <si>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</si>
  <si>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</si>
  <si>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</si>
  <si>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</si>
  <si>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</si>
  <si>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</si>
  <si>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</si>
  <si>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</si>
  <si>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</si>
  <si>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</si>
  <si>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</si>
  <si>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</si>
  <si>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</si>
  <si>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</si>
  <si>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</si>
  <si>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</si>
  <si>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</si>
  <si>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</si>
  <si>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</si>
  <si>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</si>
  <si>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</si>
  <si>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</si>
  <si>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</si>
  <si>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</si>
  <si>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</si>
  <si>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</si>
  <si>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</si>
  <si>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</si>
  <si>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</si>
  <si>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</si>
  <si>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</si>
  <si>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</si>
  <si>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</si>
  <si>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</si>
  <si>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</si>
  <si>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</si>
  <si>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</si>
  <si>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</si>
  <si>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</si>
  <si>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</si>
  <si>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</si>
  <si>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</si>
  <si>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</si>
  <si>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</si>
  <si>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</si>
  <si>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</si>
  <si>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</si>
  <si>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</si>
  <si>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</si>
  <si>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</si>
  <si>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</si>
  <si>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</si>
  <si>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</si>
  <si>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</si>
  <si>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</si>
  <si>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</si>
  <si>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</si>
  <si>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</si>
  <si>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</si>
  <si>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</si>
  <si>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</si>
  <si>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</si>
  <si>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</si>
  <si>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</si>
  <si>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</si>
  <si>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</si>
  <si>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</si>
  <si>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</si>
  <si>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</si>
  <si>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</si>
  <si>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</si>
  <si>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</si>
  <si>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</si>
  <si>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</si>
  <si>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</si>
  <si>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</si>
  <si>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</si>
  <si>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</si>
  <si>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</si>
  <si>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</si>
  <si>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</si>
  <si>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</si>
  <si>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</si>
  <si>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</si>
  <si>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</si>
  <si>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</si>
  <si>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</si>
  <si>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</si>
  <si>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</si>
  <si>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</si>
  <si>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</si>
  <si>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</si>
  <si>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</si>
  <si>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</si>
  <si>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</si>
  <si>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</si>
  <si>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</si>
  <si>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</si>
  <si>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</si>
  <si>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</si>
  <si>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</si>
  <si>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</si>
  <si>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</si>
  <si>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</si>
  <si>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</si>
  <si>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</si>
  <si>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</si>
  <si>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</si>
  <si>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</si>
  <si>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</si>
  <si>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</si>
  <si>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</si>
  <si>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</si>
  <si>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</si>
  <si>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</si>
  <si>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</si>
  <si>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</si>
  <si>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</si>
  <si>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</si>
  <si>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</si>
  <si>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</si>
  <si>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</si>
  <si>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</si>
  <si>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</si>
  <si>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</si>
  <si>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</si>
  <si>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</si>
  <si>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</si>
  <si>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</si>
  <si>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</si>
  <si>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</si>
  <si>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</si>
  <si>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</si>
  <si>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</si>
  <si>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</si>
  <si>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</si>
  <si>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</si>
  <si>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</si>
  <si>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</si>
  <si>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</si>
  <si>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</si>
  <si>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</si>
  <si>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</si>
  <si>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</si>
  <si>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</si>
  <si>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</si>
  <si>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</si>
  <si>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</si>
  <si>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</si>
  <si>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</si>
  <si>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</si>
  <si>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</si>
  <si>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</si>
  <si>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</si>
  <si>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</si>
  <si>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</si>
  <si>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</si>
  <si>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</si>
  <si>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</si>
  <si>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</si>
  <si>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</si>
  <si>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</si>
  <si>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</si>
  <si>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</si>
  <si>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</si>
  <si>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</si>
  <si>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</si>
  <si>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</si>
  <si>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</si>
  <si>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</si>
  <si>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</si>
  <si>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</si>
  <si>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</si>
  <si>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</si>
  <si>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</si>
  <si>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</si>
  <si>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</si>
  <si>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</si>
  <si>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</si>
  <si>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</si>
  <si>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</si>
  <si>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</si>
  <si>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</si>
  <si>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</si>
  <si>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</si>
  <si>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</si>
  <si>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</si>
  <si>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</si>
  <si>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</si>
  <si>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</si>
  <si>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</si>
  <si>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</si>
  <si>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</si>
  <si>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</si>
  <si>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</si>
  <si>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</si>
  <si>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</si>
  <si>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</si>
  <si>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</si>
  <si>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</si>
  <si>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</si>
  <si>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</si>
  <si>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</si>
  <si>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</si>
  <si>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</si>
  <si>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</si>
  <si>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</si>
  <si>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</si>
  <si>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</si>
  <si>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</si>
  <si>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</si>
  <si>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</si>
  <si>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</si>
  <si>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</si>
  <si>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</si>
  <si>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</si>
  <si>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</si>
  <si>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</si>
  <si>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</si>
  <si>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</si>
  <si>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</si>
  <si>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</si>
  <si>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</si>
  <si>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</si>
  <si>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</si>
  <si>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</si>
  <si>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</si>
  <si>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</si>
  <si>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</si>
  <si>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</si>
  <si>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</si>
  <si>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</si>
  <si>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</si>
  <si>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</si>
  <si>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</si>
  <si>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</si>
  <si>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</si>
  <si>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</si>
  <si>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</si>
  <si>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</si>
  <si>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</si>
  <si>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</si>
  <si>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</si>
  <si>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</si>
  <si>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</si>
  <si>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</si>
  <si>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</si>
  <si>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</si>
  <si>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</si>
  <si>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</si>
  <si>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</si>
  <si>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</si>
  <si>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</si>
  <si>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</si>
  <si>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</si>
  <si>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</si>
  <si>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</si>
  <si>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</si>
  <si>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</si>
  <si>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</si>
  <si>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</si>
  <si>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</si>
  <si>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</si>
  <si>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</si>
  <si>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</si>
  <si>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</si>
  <si>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</si>
  <si>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</si>
  <si>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</si>
  <si>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</si>
  <si>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</si>
  <si>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</si>
  <si>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</si>
  <si>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</si>
  <si>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</si>
  <si>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</si>
  <si>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</si>
  <si>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</si>
  <si>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</si>
  <si>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</si>
  <si>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</si>
  <si>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</si>
  <si>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</si>
  <si>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конкурсної програми: Культурна спадщина</t>
  </si>
  <si>
    <t>Назва ЛОТ-у: ЛОТ 1. Диджиталізація</t>
  </si>
  <si>
    <t>Назва Грантоотримувача: Комунальний заклад культури "Хмельницький обласний художній музей"</t>
  </si>
  <si>
    <t>Назва проєкту: Музейна цифрова спільнота - освітньо-практичний проєкт з оцифрування музейних колекцій</t>
  </si>
  <si>
    <t>Дата початку проєкту:  Червень 2023</t>
  </si>
  <si>
    <t>1.1.4</t>
  </si>
  <si>
    <t>1.1.5</t>
  </si>
  <si>
    <t>1.1.6</t>
  </si>
  <si>
    <t>1.1.7</t>
  </si>
  <si>
    <t>1.1.8</t>
  </si>
  <si>
    <t>Михайловська О.О., заступниця директорки з наукової роботи та розвитку ХОХМ, 
керівниця Проєкту</t>
  </si>
  <si>
    <t>Іванов А.М. фотограф ХОХМ, 
координатор фотозйомок, фотограф</t>
  </si>
  <si>
    <t>Кісіль Л.О., головна бухгалтерка ХОХМ,
бухгалтерка Проєкту</t>
  </si>
  <si>
    <t>Олексів Я.І.завідувачка науково-фондового відділу ХОХМ, 
координаторка роботи із відділом фондів ХОХМ</t>
  </si>
  <si>
    <t>Московцева Т.А.реставраторка ХОХМ, 
реставраторка Проєкту</t>
  </si>
  <si>
    <t>Мельничук А.В., завідувачка науково-експозиційного відділу ХОХМ, 
координаторка створення цифрових науково уніфікованих паспортів</t>
  </si>
  <si>
    <t>Заславська М.В., старша науково співробітниця науково-експозиційного відділу ХОХМ,  
координаторка логістики та організації роботи співробітників музеїв Донеччини в ХОХМ</t>
  </si>
  <si>
    <t>Михайловський Д.Я., старший науковий співробітник науково-просвітницького відділу ХОХМ, 
асистент Проєкту</t>
  </si>
  <si>
    <t>1.3.4</t>
  </si>
  <si>
    <t>Калугіна Є.В., координаторка з організації роботи в Проєкті співробітників музеїв Донеччини та Комунального закладу «Слов'янський краєзнавчий музей». Організація роботи співробітників музеїв Донеччини та з оцифрування музейних предметів, книг та науково-фондової документації, оформлення цифрових науково-уніфікованих паспортів Комунального закладу «Слов'янський краєзнавчий музей»</t>
  </si>
  <si>
    <t>Фідря О.Є., координаторка участі в Проєкті Комунального закладу культури «Донецький обласний художній музей» (м. Краматорськ). Оцифрування музейних предметів, книг та науково-фондової документації, оформлення цифрових науково-уніфікованих паспортів Комунального закладу культури " Донецький обласний художній музей" (м. Краматорськ)</t>
  </si>
  <si>
    <t xml:space="preserve">Рожкова А.В., координаторка участі в Проєкті Комунального закладу «Покровський історичний музей». Оцифрування музейних предметів, книг та науково-фондової документації, оформлення цифрових науково-уніфікованих паспортів Комунального закладу "Покровський історичний музей" </t>
  </si>
  <si>
    <t xml:space="preserve">Корнацький І.А., координатор участі в Проєкті Комунального закладу культури «Бахмутський краєзнавчий музей». Оцифрування музейних предметів, книг та науково-фондової документації, оформлення цифрових науково-уніфікованих паспортів Комунального закладу культури "Бахмутський краєзнавчий музей" </t>
  </si>
  <si>
    <t>Ноутбук Asus X515EP-BQ231 Grey</t>
  </si>
  <si>
    <t>Оренда вантажного автомобіля Volkswagen Transporter (до 2 тонн) для транспортування евакуйованих експонатів до фотолабораторії ХОХМ та назад</t>
  </si>
  <si>
    <t>5.3.4</t>
  </si>
  <si>
    <t>5.3.5</t>
  </si>
  <si>
    <t>5.3.6</t>
  </si>
  <si>
    <t>5.3.7</t>
  </si>
  <si>
    <t>5.3.8</t>
  </si>
  <si>
    <t>Федотова М. В., головний зберігач фондів Слов'янського краєзнавчого музею. Витрати на проживання в м.Хмельницький під час цифровізації .</t>
  </si>
  <si>
    <t>Решетняк М.В., зберігач фондів Слов'янського краєзнавчого музею. Витрати на проживання в м.Хмельницький під час цифровізації.</t>
  </si>
  <si>
    <t>Топило М.Ю.., науковий співробітник Бахмутського краєзнавчого музею. Витрати на проживання в м.Хмельницький під час цифровізації.</t>
  </si>
  <si>
    <t>Соколовський Г.С., науковий співробітник Бахмутського краєзнавчого музею. Витрати на проживання в м.Хмельницький під час цифровізації.</t>
  </si>
  <si>
    <t>Кашивська О.В., головний зберігач фондів Покровського історичного музею. Витрати на проживання в м.Хмельницький під час цифровізації .</t>
  </si>
  <si>
    <t>Федоренко В.В., завідувач сектору науково-освітньої роботи Покровського історичного музею. Витрати на проживання в м.Хмельницький під час цифровізації .</t>
  </si>
  <si>
    <t>Непочатова С.Ф., заступник директора з наукової роботи Донецького обласного художнього музею (м.Краматорськ). Витрати на проживання в м.Хмельницький під час цифровізації .</t>
  </si>
  <si>
    <t>Рязанцева О.М., завідувач відділу "Музей народної архітектури, побуту та дитячої творчості в с.Прелесне" Донецького обласного художнього музею (м.Краматорськ). Витрати на проживання в м.Хмельницький під час цифровізації .</t>
  </si>
  <si>
    <t>6.1.4</t>
  </si>
  <si>
    <t>6.1.5</t>
  </si>
  <si>
    <t>Папір офісний UPM-Kymmene A4 80 г/м NEW Future Laser білий</t>
  </si>
  <si>
    <t>Ручка кулькова</t>
  </si>
  <si>
    <t>Олівець</t>
  </si>
  <si>
    <t xml:space="preserve">Блокнот </t>
  </si>
  <si>
    <t>Папка з файлами</t>
  </si>
  <si>
    <t>Жорсткий диск Transcend StoreJet 25H3P 1TB TS1TSJ25H3B 2.5 USB 3.0 External</t>
  </si>
  <si>
    <t>Флеш-пам’ять USB Transcend JetFlash 790 128GB (TS128GJF790W)</t>
  </si>
  <si>
    <t>хв.</t>
  </si>
  <si>
    <t>Усний переклад (синхронний/ послідовний,  польська-українська/українська-польська)</t>
  </si>
  <si>
    <t>Усний переклад (синхронний/ послідовний,  англійська-українська/українська-англійська)</t>
  </si>
  <si>
    <t>+</t>
  </si>
  <si>
    <t>до Договору про надання гранту № 6CUH12-05154</t>
  </si>
  <si>
    <t>від 01 червня 2023 року</t>
  </si>
  <si>
    <t>Координаторку створення цифрових науково уніфікованих паспортів Мельничук А.В. (завідувачка науково-експозиційним відділом ХОХМ) було замінено Байдюк Н.К. (головна зберігачка фондів ХОХМ) у зв'язку із тим, що Мельничук А.В. у той самий час перейшла виконувати функції координаторки виставкової програми проєкту "Ціна свободи. Артрезиденція з сучасного живопису", що більше відповідає її безпосереднім компетенціям (проєкт також реалізовувався ХОХМ за підтримки УКФ)</t>
  </si>
  <si>
    <t>Завдяки ретельному відбору постачальника вдалося придбати потужніші ноутбуки в межах запланованого бюджету: два ноутбуки Dell загальною вартістю 59720,00 грн. та три ноутбуки Asus загальною вартістю 87897,00 грн.</t>
  </si>
  <si>
    <t>Завдяки ретельному відбору постачальника вдалося придбати два жорстких диска на 1TB загальною вартістю 4398,00 грн. та три жорстких диска з більшим об'ємом пам'яті на 2TB загальною вартістю 8877,00 грн. в межах запланованого бюджету</t>
  </si>
  <si>
    <t>Дата завершення проєкту: 15.11.2023</t>
  </si>
  <si>
    <t>за період з 01 червня 2023 року по 15 листопада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</si>
</sst>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4" fontId="37" fillId="0" borderId="24" xfId="0" applyNumberFormat="1" applyFont="1" applyBorder="1" applyAlignment="1">
      <alignment horizontal="right" vertical="top"/>
    </xf>
    <xf numFmtId="4" fontId="37" fillId="0" borderId="61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7" fillId="0" borderId="62" xfId="0" applyNumberFormat="1" applyFont="1" applyBorder="1" applyAlignment="1">
      <alignment horizontal="right" vertical="top"/>
    </xf>
    <xf numFmtId="0" fontId="37" fillId="0" borderId="23" xfId="0" applyFont="1" applyBorder="1" applyAlignment="1">
      <alignment vertical="top" wrapText="1"/>
    </xf>
    <xf numFmtId="0" fontId="37" fillId="0" borderId="110" xfId="0" applyFont="1" applyBorder="1" applyAlignment="1">
      <alignment vertical="top" wrapText="1"/>
    </xf>
    <xf numFmtId="0" fontId="37" fillId="0" borderId="109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4" fontId="37" fillId="0" borderId="111" xfId="0" applyNumberFormat="1" applyFont="1" applyBorder="1" applyAlignment="1">
      <alignment horizontal="right" vertical="top"/>
    </xf>
    <xf numFmtId="4" fontId="37" fillId="0" borderId="52" xfId="0" applyNumberFormat="1" applyFont="1" applyBorder="1" applyAlignment="1">
      <alignment horizontal="right" vertical="top"/>
    </xf>
    <xf numFmtId="4" fontId="37" fillId="0" borderId="28" xfId="0" applyNumberFormat="1" applyFont="1" applyBorder="1" applyAlignment="1">
      <alignment horizontal="right" vertical="top"/>
    </xf>
    <xf numFmtId="4" fontId="37" fillId="0" borderId="112" xfId="0" applyNumberFormat="1" applyFont="1" applyBorder="1" applyAlignment="1">
      <alignment horizontal="right" vertical="top"/>
    </xf>
    <xf numFmtId="4" fontId="37" fillId="0" borderId="53" xfId="0" applyNumberFormat="1" applyFont="1" applyBorder="1" applyAlignment="1">
      <alignment horizontal="right" vertical="top"/>
    </xf>
    <xf numFmtId="4" fontId="37" fillId="0" borderId="30" xfId="0" applyNumberFormat="1" applyFont="1" applyBorder="1" applyAlignment="1">
      <alignment horizontal="right" vertical="top"/>
    </xf>
    <xf numFmtId="0" fontId="37" fillId="0" borderId="57" xfId="0" applyFont="1" applyBorder="1" applyAlignment="1">
      <alignment vertical="top" wrapText="1"/>
    </xf>
    <xf numFmtId="0" fontId="37" fillId="0" borderId="72" xfId="0" applyFont="1" applyBorder="1" applyAlignment="1">
      <alignment vertical="top" wrapText="1"/>
    </xf>
    <xf numFmtId="4" fontId="37" fillId="0" borderId="90" xfId="0" applyNumberFormat="1" applyFont="1" applyBorder="1" applyAlignment="1">
      <alignment horizontal="right" vertical="top"/>
    </xf>
    <xf numFmtId="4" fontId="37" fillId="0" borderId="67" xfId="0" applyNumberFormat="1" applyFont="1" applyBorder="1" applyAlignment="1">
      <alignment horizontal="right" vertical="top"/>
    </xf>
    <xf numFmtId="4" fontId="37" fillId="0" borderId="58" xfId="0" applyNumberFormat="1" applyFont="1" applyBorder="1" applyAlignment="1">
      <alignment horizontal="right" vertical="top"/>
    </xf>
    <xf numFmtId="0" fontId="37" fillId="0" borderId="99" xfId="0" applyFont="1" applyBorder="1" applyAlignment="1">
      <alignment vertical="top" wrapText="1"/>
    </xf>
    <xf numFmtId="0" fontId="37" fillId="0" borderId="49" xfId="0" applyFont="1" applyBorder="1" applyAlignment="1">
      <alignment horizontal="center" vertical="top"/>
    </xf>
    <xf numFmtId="4" fontId="37" fillId="0" borderId="59" xfId="0" applyNumberFormat="1" applyFont="1" applyBorder="1" applyAlignment="1">
      <alignment horizontal="right" vertical="top"/>
    </xf>
    <xf numFmtId="0" fontId="37" fillId="0" borderId="23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zoomScale="70" zoomScaleNormal="70" workbookViewId="0">
      <selection activeCell="F16" sqref="F16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76" t="s">
        <v>0</v>
      </c>
      <c r="B1" s="37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76" t="s">
        <v>393</v>
      </c>
      <c r="I2" s="371"/>
      <c r="J2" s="37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76" t="s">
        <v>394</v>
      </c>
      <c r="I3" s="371"/>
      <c r="J3" s="37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342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343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344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346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398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7" t="s">
        <v>2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7" t="s">
        <v>3</v>
      </c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8" t="s">
        <v>399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79"/>
      <c r="B23" s="372" t="s">
        <v>4</v>
      </c>
      <c r="C23" s="373"/>
      <c r="D23" s="382" t="s">
        <v>5</v>
      </c>
      <c r="E23" s="383"/>
      <c r="F23" s="383"/>
      <c r="G23" s="383"/>
      <c r="H23" s="383"/>
      <c r="I23" s="383"/>
      <c r="J23" s="384"/>
      <c r="K23" s="372" t="s">
        <v>6</v>
      </c>
      <c r="L23" s="373"/>
      <c r="M23" s="372" t="s">
        <v>7</v>
      </c>
      <c r="N23" s="37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0"/>
      <c r="B24" s="374"/>
      <c r="C24" s="375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85" t="s">
        <v>13</v>
      </c>
      <c r="J24" s="375"/>
      <c r="K24" s="374"/>
      <c r="L24" s="375"/>
      <c r="M24" s="374"/>
      <c r="N24" s="37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81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0.97965572336837303</v>
      </c>
      <c r="C27" s="34">
        <f>'Кошторис  витрат'!G191</f>
        <v>963077.47000000009</v>
      </c>
      <c r="D27" s="35">
        <v>0</v>
      </c>
      <c r="E27" s="36">
        <v>0</v>
      </c>
      <c r="F27" s="36">
        <v>0</v>
      </c>
      <c r="G27" s="36">
        <v>0</v>
      </c>
      <c r="H27" s="36">
        <v>20000</v>
      </c>
      <c r="I27" s="37">
        <f t="shared" ref="I27:I29" si="1">J27/N27</f>
        <v>2.0344276631627006E-2</v>
      </c>
      <c r="J27" s="34">
        <f t="shared" ref="J27:J29" si="2">D27+E27+F27+G27+H27</f>
        <v>20000</v>
      </c>
      <c r="K27" s="33">
        <f t="shared" ref="K27:K29" si="3">L27/N27</f>
        <v>0</v>
      </c>
      <c r="L27" s="34">
        <f>'Кошторис  витрат'!S191</f>
        <v>0</v>
      </c>
      <c r="M27" s="38">
        <v>1</v>
      </c>
      <c r="N27" s="39">
        <f t="shared" ref="N27:N29" si="4">C27+J27+L27</f>
        <v>983077.47000000009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1</v>
      </c>
      <c r="C28" s="42">
        <f>'Кошторис  витрат'!J191</f>
        <v>959144.46998400008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>D28+E28+F28+G28+H28</f>
        <v>0</v>
      </c>
      <c r="K28" s="41">
        <f t="shared" si="3"/>
        <v>0</v>
      </c>
      <c r="L28" s="42">
        <f>'Кошторис  витрат'!V191</f>
        <v>0</v>
      </c>
      <c r="M28" s="46">
        <v>1</v>
      </c>
      <c r="N28" s="47">
        <f t="shared" si="4"/>
        <v>959144.46998400008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1</v>
      </c>
      <c r="C29" s="50">
        <v>959144.47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1.0000000000166813</v>
      </c>
      <c r="N29" s="55">
        <f t="shared" si="4"/>
        <v>959144.47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0</v>
      </c>
      <c r="C30" s="58">
        <f t="shared" si="5"/>
        <v>-1.5999889001250267E-5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-1.6681322989597902E-11</v>
      </c>
      <c r="N30" s="64">
        <f t="shared" si="5"/>
        <v>-1.5999889001250267E-5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386"/>
      <c r="D32" s="387"/>
      <c r="E32" s="387"/>
      <c r="F32" s="65"/>
      <c r="G32" s="66"/>
      <c r="H32" s="66"/>
      <c r="I32" s="67"/>
      <c r="J32" s="386"/>
      <c r="K32" s="387"/>
      <c r="L32" s="387"/>
      <c r="M32" s="387"/>
      <c r="N32" s="387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70" t="s">
        <v>37</v>
      </c>
      <c r="H33" s="371"/>
      <c r="I33" s="13"/>
      <c r="J33" s="370" t="s">
        <v>38</v>
      </c>
      <c r="K33" s="371"/>
      <c r="L33" s="371"/>
      <c r="M33" s="371"/>
      <c r="N33" s="37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3"/>
  <sheetViews>
    <sheetView tabSelected="1" topLeftCell="A31" zoomScale="60" zoomScaleNormal="60" workbookViewId="0">
      <selection activeCell="I38" sqref="I38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30.7109375" customWidth="1"/>
    <col min="28" max="28" width="14" customWidth="1"/>
    <col min="29" max="33" width="5.140625" customWidth="1"/>
  </cols>
  <sheetData>
    <row r="1" spans="1:33" ht="18" customHeight="1" x14ac:dyDescent="0.25">
      <c r="A1" s="402" t="s">
        <v>39</v>
      </c>
      <c r="B1" s="371"/>
      <c r="C1" s="371"/>
      <c r="D1" s="371"/>
      <c r="E1" s="37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Комунальний заклад культури "Хмельницький обласний художній музей"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Музейна цифрова спільнота - освітньо-практичний проєкт з оцифрування музейних колекцій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 Червень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15.11.2023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03" t="s">
        <v>40</v>
      </c>
      <c r="B7" s="404" t="s">
        <v>41</v>
      </c>
      <c r="C7" s="406" t="s">
        <v>42</v>
      </c>
      <c r="D7" s="408" t="s">
        <v>43</v>
      </c>
      <c r="E7" s="388" t="s">
        <v>44</v>
      </c>
      <c r="F7" s="383"/>
      <c r="G7" s="383"/>
      <c r="H7" s="383"/>
      <c r="I7" s="383"/>
      <c r="J7" s="384"/>
      <c r="K7" s="388" t="s">
        <v>45</v>
      </c>
      <c r="L7" s="383"/>
      <c r="M7" s="383"/>
      <c r="N7" s="383"/>
      <c r="O7" s="383"/>
      <c r="P7" s="384"/>
      <c r="Q7" s="388" t="s">
        <v>46</v>
      </c>
      <c r="R7" s="383"/>
      <c r="S7" s="383"/>
      <c r="T7" s="383"/>
      <c r="U7" s="383"/>
      <c r="V7" s="384"/>
      <c r="W7" s="389" t="s">
        <v>47</v>
      </c>
      <c r="X7" s="383"/>
      <c r="Y7" s="383"/>
      <c r="Z7" s="384"/>
      <c r="AA7" s="390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380"/>
      <c r="B8" s="405"/>
      <c r="C8" s="407"/>
      <c r="D8" s="409"/>
      <c r="E8" s="391" t="s">
        <v>49</v>
      </c>
      <c r="F8" s="383"/>
      <c r="G8" s="384"/>
      <c r="H8" s="391" t="s">
        <v>50</v>
      </c>
      <c r="I8" s="383"/>
      <c r="J8" s="384"/>
      <c r="K8" s="391" t="s">
        <v>49</v>
      </c>
      <c r="L8" s="383"/>
      <c r="M8" s="384"/>
      <c r="N8" s="391" t="s">
        <v>50</v>
      </c>
      <c r="O8" s="383"/>
      <c r="P8" s="384"/>
      <c r="Q8" s="391" t="s">
        <v>49</v>
      </c>
      <c r="R8" s="383"/>
      <c r="S8" s="384"/>
      <c r="T8" s="391" t="s">
        <v>50</v>
      </c>
      <c r="U8" s="383"/>
      <c r="V8" s="384"/>
      <c r="W8" s="390" t="s">
        <v>51</v>
      </c>
      <c r="X8" s="390" t="s">
        <v>52</v>
      </c>
      <c r="Y8" s="389" t="s">
        <v>53</v>
      </c>
      <c r="Z8" s="384"/>
      <c r="AA8" s="380"/>
      <c r="AB8" s="1"/>
      <c r="AC8" s="1"/>
      <c r="AD8" s="1"/>
      <c r="AE8" s="1"/>
      <c r="AF8" s="1"/>
      <c r="AG8" s="1"/>
    </row>
    <row r="9" spans="1:33" ht="30" customHeight="1" x14ac:dyDescent="0.25">
      <c r="A9" s="380"/>
      <c r="B9" s="405"/>
      <c r="C9" s="407"/>
      <c r="D9" s="409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81"/>
      <c r="X9" s="381"/>
      <c r="Y9" s="87" t="s">
        <v>63</v>
      </c>
      <c r="Z9" s="88" t="s">
        <v>14</v>
      </c>
      <c r="AA9" s="381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SUM(E14:E21)</f>
        <v>32</v>
      </c>
      <c r="F13" s="113"/>
      <c r="G13" s="114">
        <f t="shared" ref="G13:H13" si="0">SUM(G14:G21)</f>
        <v>216306</v>
      </c>
      <c r="H13" s="112">
        <f t="shared" si="0"/>
        <v>32</v>
      </c>
      <c r="I13" s="113"/>
      <c r="J13" s="114">
        <f t="shared" ref="J13:K13" si="1">SUM(J14:J21)</f>
        <v>216306</v>
      </c>
      <c r="K13" s="112">
        <f t="shared" si="1"/>
        <v>0</v>
      </c>
      <c r="L13" s="113"/>
      <c r="M13" s="114">
        <f t="shared" ref="M13:N13" si="2">SUM(M14:M21)</f>
        <v>0</v>
      </c>
      <c r="N13" s="112">
        <f t="shared" si="2"/>
        <v>0</v>
      </c>
      <c r="O13" s="113"/>
      <c r="P13" s="114">
        <f t="shared" ref="P13:Q13" si="3">SUM(P14:P21)</f>
        <v>0</v>
      </c>
      <c r="Q13" s="112">
        <f t="shared" si="3"/>
        <v>0</v>
      </c>
      <c r="R13" s="113"/>
      <c r="S13" s="114">
        <f t="shared" ref="S13:T13" si="4">SUM(S14:S21)</f>
        <v>0</v>
      </c>
      <c r="T13" s="112">
        <f t="shared" si="4"/>
        <v>0</v>
      </c>
      <c r="U13" s="113"/>
      <c r="V13" s="114">
        <f t="shared" ref="V13:X13" si="5">SUM(V14:V21)</f>
        <v>0</v>
      </c>
      <c r="W13" s="114">
        <f t="shared" si="5"/>
        <v>216306</v>
      </c>
      <c r="X13" s="114">
        <f t="shared" si="5"/>
        <v>216306</v>
      </c>
      <c r="Y13" s="115">
        <f t="shared" ref="Y13:Y39" si="6">W13-X13</f>
        <v>0</v>
      </c>
      <c r="Z13" s="116">
        <f t="shared" ref="Z13:Z39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43.5" customHeight="1" x14ac:dyDescent="0.25">
      <c r="A14" s="119" t="s">
        <v>71</v>
      </c>
      <c r="B14" s="120" t="s">
        <v>72</v>
      </c>
      <c r="C14" s="121" t="s">
        <v>352</v>
      </c>
      <c r="D14" s="122" t="s">
        <v>74</v>
      </c>
      <c r="E14" s="347">
        <v>5</v>
      </c>
      <c r="F14" s="349">
        <v>8245</v>
      </c>
      <c r="G14" s="125">
        <f t="shared" ref="G14:G21" si="8">E14*F14</f>
        <v>41225</v>
      </c>
      <c r="H14" s="347">
        <v>5</v>
      </c>
      <c r="I14" s="349">
        <v>8245</v>
      </c>
      <c r="J14" s="125">
        <f t="shared" ref="J14:J21" si="9">H14*I14</f>
        <v>41225</v>
      </c>
      <c r="K14" s="123"/>
      <c r="L14" s="124"/>
      <c r="M14" s="125">
        <f t="shared" ref="M14:M21" si="10">K14*L14</f>
        <v>0</v>
      </c>
      <c r="N14" s="123"/>
      <c r="O14" s="124"/>
      <c r="P14" s="125">
        <f t="shared" ref="P14:P21" si="11">N14*O14</f>
        <v>0</v>
      </c>
      <c r="Q14" s="123"/>
      <c r="R14" s="124"/>
      <c r="S14" s="125">
        <f t="shared" ref="S14:S21" si="12">Q14*R14</f>
        <v>0</v>
      </c>
      <c r="T14" s="123"/>
      <c r="U14" s="124"/>
      <c r="V14" s="125">
        <f t="shared" ref="V14:V21" si="13">T14*U14</f>
        <v>0</v>
      </c>
      <c r="W14" s="126">
        <f t="shared" ref="W14:W21" si="14">G14+M14+S14</f>
        <v>41225</v>
      </c>
      <c r="X14" s="127">
        <f t="shared" ref="X14:X21" si="15">J14+P14+V14</f>
        <v>41225</v>
      </c>
      <c r="Y14" s="127">
        <f t="shared" si="6"/>
        <v>0</v>
      </c>
      <c r="Z14" s="128">
        <f t="shared" si="7"/>
        <v>0</v>
      </c>
      <c r="AA14" s="129" t="s">
        <v>392</v>
      </c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71</v>
      </c>
      <c r="B15" s="120" t="s">
        <v>75</v>
      </c>
      <c r="C15" s="121" t="s">
        <v>353</v>
      </c>
      <c r="D15" s="122" t="s">
        <v>74</v>
      </c>
      <c r="E15" s="347">
        <v>4</v>
      </c>
      <c r="F15" s="349">
        <v>3934</v>
      </c>
      <c r="G15" s="125">
        <f t="shared" ref="G15:G19" si="16">E15*F15</f>
        <v>15736</v>
      </c>
      <c r="H15" s="347">
        <v>4</v>
      </c>
      <c r="I15" s="349">
        <v>3934</v>
      </c>
      <c r="J15" s="125">
        <f t="shared" ref="J15:J19" si="17">H15*I15</f>
        <v>15736</v>
      </c>
      <c r="K15" s="123"/>
      <c r="L15" s="124"/>
      <c r="M15" s="125">
        <f t="shared" ref="M15:M19" si="18">K15*L15</f>
        <v>0</v>
      </c>
      <c r="N15" s="123"/>
      <c r="O15" s="124"/>
      <c r="P15" s="125">
        <f t="shared" ref="P15:P19" si="19">N15*O15</f>
        <v>0</v>
      </c>
      <c r="Q15" s="123"/>
      <c r="R15" s="124"/>
      <c r="S15" s="125">
        <f t="shared" ref="S15:S19" si="20">Q15*R15</f>
        <v>0</v>
      </c>
      <c r="T15" s="123"/>
      <c r="U15" s="124"/>
      <c r="V15" s="125">
        <f t="shared" ref="V15:V19" si="21">T15*U15</f>
        <v>0</v>
      </c>
      <c r="W15" s="126">
        <f t="shared" ref="W15:W19" si="22">G15+M15+S15</f>
        <v>15736</v>
      </c>
      <c r="X15" s="127">
        <f t="shared" ref="X15:X19" si="23">J15+P15+V15</f>
        <v>15736</v>
      </c>
      <c r="Y15" s="127">
        <f t="shared" ref="Y15:Y19" si="24">W15-X15</f>
        <v>0</v>
      </c>
      <c r="Z15" s="128">
        <f t="shared" ref="Z15:Z19" si="25">Y15/W15</f>
        <v>0</v>
      </c>
      <c r="AA15" s="129" t="s">
        <v>392</v>
      </c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19" t="s">
        <v>71</v>
      </c>
      <c r="B16" s="120" t="s">
        <v>76</v>
      </c>
      <c r="C16" s="121" t="s">
        <v>354</v>
      </c>
      <c r="D16" s="122" t="s">
        <v>74</v>
      </c>
      <c r="E16" s="348">
        <v>3</v>
      </c>
      <c r="F16" s="350">
        <v>7811</v>
      </c>
      <c r="G16" s="125">
        <f t="shared" si="16"/>
        <v>23433</v>
      </c>
      <c r="H16" s="348">
        <v>3</v>
      </c>
      <c r="I16" s="350">
        <v>7811</v>
      </c>
      <c r="J16" s="125">
        <f t="shared" si="17"/>
        <v>23433</v>
      </c>
      <c r="K16" s="123"/>
      <c r="L16" s="124"/>
      <c r="M16" s="125">
        <f t="shared" si="18"/>
        <v>0</v>
      </c>
      <c r="N16" s="123"/>
      <c r="O16" s="124"/>
      <c r="P16" s="125">
        <f t="shared" si="19"/>
        <v>0</v>
      </c>
      <c r="Q16" s="123"/>
      <c r="R16" s="124"/>
      <c r="S16" s="125">
        <f t="shared" si="20"/>
        <v>0</v>
      </c>
      <c r="T16" s="123"/>
      <c r="U16" s="124"/>
      <c r="V16" s="125">
        <f t="shared" si="21"/>
        <v>0</v>
      </c>
      <c r="W16" s="126">
        <f t="shared" si="22"/>
        <v>23433</v>
      </c>
      <c r="X16" s="127">
        <f t="shared" si="23"/>
        <v>23433</v>
      </c>
      <c r="Y16" s="127">
        <f t="shared" si="24"/>
        <v>0</v>
      </c>
      <c r="Z16" s="128">
        <f t="shared" si="25"/>
        <v>0</v>
      </c>
      <c r="AA16" s="129" t="s">
        <v>392</v>
      </c>
      <c r="AB16" s="131"/>
      <c r="AC16" s="131"/>
      <c r="AD16" s="131"/>
      <c r="AE16" s="131"/>
      <c r="AF16" s="131"/>
      <c r="AG16" s="131"/>
    </row>
    <row r="17" spans="1:33" ht="42.75" customHeight="1" x14ac:dyDescent="0.25">
      <c r="A17" s="119" t="s">
        <v>71</v>
      </c>
      <c r="B17" s="120" t="s">
        <v>347</v>
      </c>
      <c r="C17" s="121" t="s">
        <v>355</v>
      </c>
      <c r="D17" s="122" t="s">
        <v>74</v>
      </c>
      <c r="E17" s="348">
        <v>4</v>
      </c>
      <c r="F17" s="350">
        <v>7464</v>
      </c>
      <c r="G17" s="125">
        <f t="shared" ref="G17" si="26">E17*F17</f>
        <v>29856</v>
      </c>
      <c r="H17" s="348">
        <v>4</v>
      </c>
      <c r="I17" s="350">
        <v>7464</v>
      </c>
      <c r="J17" s="125">
        <f t="shared" ref="J17" si="27">H17*I17</f>
        <v>29856</v>
      </c>
      <c r="K17" s="123"/>
      <c r="L17" s="124"/>
      <c r="M17" s="125">
        <f t="shared" ref="M17" si="28">K17*L17</f>
        <v>0</v>
      </c>
      <c r="N17" s="123"/>
      <c r="O17" s="124"/>
      <c r="P17" s="125">
        <f t="shared" ref="P17" si="29">N17*O17</f>
        <v>0</v>
      </c>
      <c r="Q17" s="123"/>
      <c r="R17" s="124"/>
      <c r="S17" s="125">
        <f t="shared" ref="S17" si="30">Q17*R17</f>
        <v>0</v>
      </c>
      <c r="T17" s="123"/>
      <c r="U17" s="124"/>
      <c r="V17" s="125">
        <f t="shared" ref="V17" si="31">T17*U17</f>
        <v>0</v>
      </c>
      <c r="W17" s="126">
        <f t="shared" ref="W17" si="32">G17+M17+S17</f>
        <v>29856</v>
      </c>
      <c r="X17" s="127">
        <f t="shared" ref="X17" si="33">J17+P17+V17</f>
        <v>29856</v>
      </c>
      <c r="Y17" s="127">
        <f t="shared" ref="Y17" si="34">W17-X17</f>
        <v>0</v>
      </c>
      <c r="Z17" s="128">
        <f t="shared" ref="Z17" si="35">Y17/W17</f>
        <v>0</v>
      </c>
      <c r="AA17" s="129" t="s">
        <v>392</v>
      </c>
      <c r="AB17" s="131"/>
      <c r="AC17" s="131"/>
      <c r="AD17" s="131"/>
      <c r="AE17" s="131"/>
      <c r="AF17" s="131"/>
      <c r="AG17" s="131"/>
    </row>
    <row r="18" spans="1:33" ht="30.75" customHeight="1" x14ac:dyDescent="0.25">
      <c r="A18" s="119" t="s">
        <v>71</v>
      </c>
      <c r="B18" s="120" t="s">
        <v>348</v>
      </c>
      <c r="C18" s="121" t="s">
        <v>356</v>
      </c>
      <c r="D18" s="122" t="s">
        <v>74</v>
      </c>
      <c r="E18" s="348">
        <v>3</v>
      </c>
      <c r="F18" s="350">
        <v>5699</v>
      </c>
      <c r="G18" s="125">
        <f t="shared" ref="G18" si="36">E18*F18</f>
        <v>17097</v>
      </c>
      <c r="H18" s="348">
        <v>3</v>
      </c>
      <c r="I18" s="350">
        <v>5699</v>
      </c>
      <c r="J18" s="125">
        <f t="shared" ref="J18" si="37">H18*I18</f>
        <v>17097</v>
      </c>
      <c r="K18" s="123"/>
      <c r="L18" s="124"/>
      <c r="M18" s="125">
        <f t="shared" ref="M18" si="38">K18*L18</f>
        <v>0</v>
      </c>
      <c r="N18" s="123"/>
      <c r="O18" s="124"/>
      <c r="P18" s="125">
        <f t="shared" ref="P18" si="39">N18*O18</f>
        <v>0</v>
      </c>
      <c r="Q18" s="123"/>
      <c r="R18" s="124"/>
      <c r="S18" s="125">
        <f t="shared" ref="S18" si="40">Q18*R18</f>
        <v>0</v>
      </c>
      <c r="T18" s="123"/>
      <c r="U18" s="124"/>
      <c r="V18" s="125">
        <f t="shared" ref="V18" si="41">T18*U18</f>
        <v>0</v>
      </c>
      <c r="W18" s="126">
        <f t="shared" ref="W18" si="42">G18+M18+S18</f>
        <v>17097</v>
      </c>
      <c r="X18" s="127">
        <f t="shared" ref="X18" si="43">J18+P18+V18</f>
        <v>17097</v>
      </c>
      <c r="Y18" s="127">
        <f t="shared" ref="Y18" si="44">W18-X18</f>
        <v>0</v>
      </c>
      <c r="Z18" s="128">
        <f t="shared" ref="Z18" si="45">Y18/W18</f>
        <v>0</v>
      </c>
      <c r="AA18" s="129" t="s">
        <v>392</v>
      </c>
      <c r="AB18" s="131"/>
      <c r="AC18" s="131"/>
      <c r="AD18" s="131"/>
      <c r="AE18" s="131"/>
      <c r="AF18" s="131"/>
      <c r="AG18" s="131"/>
    </row>
    <row r="19" spans="1:33" ht="217.5" customHeight="1" x14ac:dyDescent="0.25">
      <c r="A19" s="119" t="s">
        <v>71</v>
      </c>
      <c r="B19" s="120" t="s">
        <v>349</v>
      </c>
      <c r="C19" s="121" t="s">
        <v>357</v>
      </c>
      <c r="D19" s="122" t="s">
        <v>74</v>
      </c>
      <c r="E19" s="348">
        <v>4</v>
      </c>
      <c r="F19" s="350">
        <v>7464</v>
      </c>
      <c r="G19" s="125">
        <f t="shared" si="16"/>
        <v>29856</v>
      </c>
      <c r="H19" s="348">
        <v>4</v>
      </c>
      <c r="I19" s="350">
        <v>7464</v>
      </c>
      <c r="J19" s="125">
        <f t="shared" si="17"/>
        <v>29856</v>
      </c>
      <c r="K19" s="123"/>
      <c r="L19" s="124"/>
      <c r="M19" s="125">
        <f t="shared" si="18"/>
        <v>0</v>
      </c>
      <c r="N19" s="123"/>
      <c r="O19" s="124"/>
      <c r="P19" s="125">
        <f t="shared" si="19"/>
        <v>0</v>
      </c>
      <c r="Q19" s="123"/>
      <c r="R19" s="124"/>
      <c r="S19" s="125">
        <f t="shared" si="20"/>
        <v>0</v>
      </c>
      <c r="T19" s="123"/>
      <c r="U19" s="124"/>
      <c r="V19" s="125">
        <f t="shared" si="21"/>
        <v>0</v>
      </c>
      <c r="W19" s="126">
        <f t="shared" si="22"/>
        <v>29856</v>
      </c>
      <c r="X19" s="127">
        <f t="shared" si="23"/>
        <v>29856</v>
      </c>
      <c r="Y19" s="127">
        <f t="shared" si="24"/>
        <v>0</v>
      </c>
      <c r="Z19" s="128">
        <f t="shared" si="25"/>
        <v>0</v>
      </c>
      <c r="AA19" s="129" t="s">
        <v>395</v>
      </c>
      <c r="AB19" s="131"/>
      <c r="AC19" s="131"/>
      <c r="AD19" s="131"/>
      <c r="AE19" s="131"/>
      <c r="AF19" s="131"/>
      <c r="AG19" s="131"/>
    </row>
    <row r="20" spans="1:33" ht="40.5" customHeight="1" x14ac:dyDescent="0.25">
      <c r="A20" s="119" t="s">
        <v>71</v>
      </c>
      <c r="B20" s="120" t="s">
        <v>350</v>
      </c>
      <c r="C20" s="121" t="s">
        <v>358</v>
      </c>
      <c r="D20" s="122" t="s">
        <v>74</v>
      </c>
      <c r="E20" s="348">
        <v>4</v>
      </c>
      <c r="F20" s="350">
        <v>6567</v>
      </c>
      <c r="G20" s="125">
        <f t="shared" si="8"/>
        <v>26268</v>
      </c>
      <c r="H20" s="348">
        <v>4</v>
      </c>
      <c r="I20" s="350">
        <v>6567</v>
      </c>
      <c r="J20" s="125">
        <f t="shared" si="9"/>
        <v>26268</v>
      </c>
      <c r="K20" s="123"/>
      <c r="L20" s="124"/>
      <c r="M20" s="125">
        <f t="shared" si="10"/>
        <v>0</v>
      </c>
      <c r="N20" s="123"/>
      <c r="O20" s="124"/>
      <c r="P20" s="125">
        <f t="shared" si="11"/>
        <v>0</v>
      </c>
      <c r="Q20" s="123"/>
      <c r="R20" s="124"/>
      <c r="S20" s="125">
        <f t="shared" si="12"/>
        <v>0</v>
      </c>
      <c r="T20" s="123"/>
      <c r="U20" s="124"/>
      <c r="V20" s="125">
        <f t="shared" si="13"/>
        <v>0</v>
      </c>
      <c r="W20" s="126">
        <f t="shared" si="14"/>
        <v>26268</v>
      </c>
      <c r="X20" s="127">
        <f t="shared" si="15"/>
        <v>26268</v>
      </c>
      <c r="Y20" s="127">
        <f t="shared" si="6"/>
        <v>0</v>
      </c>
      <c r="Z20" s="128">
        <f t="shared" si="7"/>
        <v>0</v>
      </c>
      <c r="AA20" s="129" t="s">
        <v>392</v>
      </c>
      <c r="AB20" s="131"/>
      <c r="AC20" s="131"/>
      <c r="AD20" s="131"/>
      <c r="AE20" s="131"/>
      <c r="AF20" s="131"/>
      <c r="AG20" s="131"/>
    </row>
    <row r="21" spans="1:33" ht="45" customHeight="1" x14ac:dyDescent="0.25">
      <c r="A21" s="132" t="s">
        <v>71</v>
      </c>
      <c r="B21" s="133" t="s">
        <v>351</v>
      </c>
      <c r="C21" s="121" t="s">
        <v>359</v>
      </c>
      <c r="D21" s="134" t="s">
        <v>74</v>
      </c>
      <c r="E21" s="348">
        <v>5</v>
      </c>
      <c r="F21" s="350">
        <v>6567</v>
      </c>
      <c r="G21" s="137">
        <f t="shared" si="8"/>
        <v>32835</v>
      </c>
      <c r="H21" s="348">
        <v>5</v>
      </c>
      <c r="I21" s="350">
        <v>6567</v>
      </c>
      <c r="J21" s="137">
        <f t="shared" si="9"/>
        <v>32835</v>
      </c>
      <c r="K21" s="135"/>
      <c r="L21" s="136"/>
      <c r="M21" s="137">
        <f t="shared" si="10"/>
        <v>0</v>
      </c>
      <c r="N21" s="135"/>
      <c r="O21" s="136"/>
      <c r="P21" s="137">
        <f t="shared" si="11"/>
        <v>0</v>
      </c>
      <c r="Q21" s="135"/>
      <c r="R21" s="124"/>
      <c r="S21" s="137">
        <f t="shared" si="12"/>
        <v>0</v>
      </c>
      <c r="T21" s="135"/>
      <c r="U21" s="124"/>
      <c r="V21" s="137">
        <f t="shared" si="13"/>
        <v>0</v>
      </c>
      <c r="W21" s="138">
        <f t="shared" si="14"/>
        <v>32835</v>
      </c>
      <c r="X21" s="127">
        <f t="shared" si="15"/>
        <v>32835</v>
      </c>
      <c r="Y21" s="127">
        <f t="shared" si="6"/>
        <v>0</v>
      </c>
      <c r="Z21" s="128">
        <f t="shared" si="7"/>
        <v>0</v>
      </c>
      <c r="AA21" s="139" t="s">
        <v>392</v>
      </c>
      <c r="AB21" s="131"/>
      <c r="AC21" s="131"/>
      <c r="AD21" s="131"/>
      <c r="AE21" s="131"/>
      <c r="AF21" s="131"/>
      <c r="AG21" s="131"/>
    </row>
    <row r="22" spans="1:33" ht="30" customHeight="1" x14ac:dyDescent="0.25">
      <c r="A22" s="108" t="s">
        <v>68</v>
      </c>
      <c r="B22" s="109" t="s">
        <v>77</v>
      </c>
      <c r="C22" s="140" t="s">
        <v>78</v>
      </c>
      <c r="D22" s="141"/>
      <c r="E22" s="142">
        <f>SUM(E23:E25)</f>
        <v>0</v>
      </c>
      <c r="F22" s="143"/>
      <c r="G22" s="144">
        <f t="shared" ref="G22:H22" si="46">SUM(G23:G25)</f>
        <v>0</v>
      </c>
      <c r="H22" s="142">
        <f t="shared" si="46"/>
        <v>0</v>
      </c>
      <c r="I22" s="143"/>
      <c r="J22" s="144">
        <f t="shared" ref="J22:K22" si="47">SUM(J23:J25)</f>
        <v>0</v>
      </c>
      <c r="K22" s="142">
        <f t="shared" si="47"/>
        <v>0</v>
      </c>
      <c r="L22" s="143"/>
      <c r="M22" s="144">
        <f t="shared" ref="M22:N22" si="48">SUM(M23:M25)</f>
        <v>0</v>
      </c>
      <c r="N22" s="142">
        <f t="shared" si="48"/>
        <v>0</v>
      </c>
      <c r="O22" s="143"/>
      <c r="P22" s="144">
        <f t="shared" ref="P22:Q22" si="49">SUM(P23:P25)</f>
        <v>0</v>
      </c>
      <c r="Q22" s="142">
        <f t="shared" si="49"/>
        <v>0</v>
      </c>
      <c r="R22" s="143"/>
      <c r="S22" s="144">
        <f t="shared" ref="S22:T22" si="50">SUM(S23:S25)</f>
        <v>0</v>
      </c>
      <c r="T22" s="142">
        <f t="shared" si="50"/>
        <v>0</v>
      </c>
      <c r="U22" s="143"/>
      <c r="V22" s="144">
        <f t="shared" ref="V22:X22" si="51">SUM(V23:V25)</f>
        <v>0</v>
      </c>
      <c r="W22" s="144">
        <f t="shared" si="51"/>
        <v>0</v>
      </c>
      <c r="X22" s="145">
        <f t="shared" si="51"/>
        <v>0</v>
      </c>
      <c r="Y22" s="145">
        <f t="shared" si="6"/>
        <v>0</v>
      </c>
      <c r="Z22" s="145" t="e">
        <f t="shared" si="7"/>
        <v>#DIV/0!</v>
      </c>
      <c r="AA22" s="146"/>
      <c r="AB22" s="118"/>
      <c r="AC22" s="118"/>
      <c r="AD22" s="118"/>
      <c r="AE22" s="118"/>
      <c r="AF22" s="118"/>
      <c r="AG22" s="118"/>
    </row>
    <row r="23" spans="1:33" ht="30" customHeight="1" x14ac:dyDescent="0.25">
      <c r="A23" s="119" t="s">
        <v>71</v>
      </c>
      <c r="B23" s="120" t="s">
        <v>79</v>
      </c>
      <c r="C23" s="121" t="s">
        <v>73</v>
      </c>
      <c r="D23" s="122" t="s">
        <v>74</v>
      </c>
      <c r="E23" s="123"/>
      <c r="F23" s="124"/>
      <c r="G23" s="125">
        <f t="shared" ref="G23:G25" si="52">E23*F23</f>
        <v>0</v>
      </c>
      <c r="H23" s="123"/>
      <c r="I23" s="124"/>
      <c r="J23" s="125">
        <f t="shared" ref="J23:J25" si="53">H23*I23</f>
        <v>0</v>
      </c>
      <c r="K23" s="123"/>
      <c r="L23" s="124"/>
      <c r="M23" s="125">
        <f t="shared" ref="M23:M25" si="54">K23*L23</f>
        <v>0</v>
      </c>
      <c r="N23" s="123"/>
      <c r="O23" s="124"/>
      <c r="P23" s="125">
        <f t="shared" ref="P23:P25" si="55">N23*O23</f>
        <v>0</v>
      </c>
      <c r="Q23" s="123"/>
      <c r="R23" s="124"/>
      <c r="S23" s="125">
        <f t="shared" ref="S23:S25" si="56">Q23*R23</f>
        <v>0</v>
      </c>
      <c r="T23" s="123"/>
      <c r="U23" s="124"/>
      <c r="V23" s="125">
        <f t="shared" ref="V23:V25" si="57">T23*U23</f>
        <v>0</v>
      </c>
      <c r="W23" s="126">
        <f t="shared" ref="W23:W25" si="58">G23+M23+S23</f>
        <v>0</v>
      </c>
      <c r="X23" s="127">
        <f t="shared" ref="X23:X25" si="59">J23+P23+V23</f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19" t="s">
        <v>71</v>
      </c>
      <c r="B24" s="120" t="s">
        <v>80</v>
      </c>
      <c r="C24" s="121" t="s">
        <v>73</v>
      </c>
      <c r="D24" s="122" t="s">
        <v>74</v>
      </c>
      <c r="E24" s="123"/>
      <c r="F24" s="124"/>
      <c r="G24" s="125">
        <f t="shared" si="52"/>
        <v>0</v>
      </c>
      <c r="H24" s="123"/>
      <c r="I24" s="124"/>
      <c r="J24" s="125">
        <f t="shared" si="53"/>
        <v>0</v>
      </c>
      <c r="K24" s="123"/>
      <c r="L24" s="124"/>
      <c r="M24" s="125">
        <f t="shared" si="54"/>
        <v>0</v>
      </c>
      <c r="N24" s="123"/>
      <c r="O24" s="124"/>
      <c r="P24" s="125">
        <f t="shared" si="55"/>
        <v>0</v>
      </c>
      <c r="Q24" s="123"/>
      <c r="R24" s="124"/>
      <c r="S24" s="125">
        <f t="shared" si="56"/>
        <v>0</v>
      </c>
      <c r="T24" s="123"/>
      <c r="U24" s="124"/>
      <c r="V24" s="125">
        <f t="shared" si="57"/>
        <v>0</v>
      </c>
      <c r="W24" s="126">
        <f t="shared" si="58"/>
        <v>0</v>
      </c>
      <c r="X24" s="127">
        <f t="shared" si="59"/>
        <v>0</v>
      </c>
      <c r="Y24" s="127">
        <f t="shared" si="6"/>
        <v>0</v>
      </c>
      <c r="Z24" s="128" t="e">
        <f t="shared" si="7"/>
        <v>#DIV/0!</v>
      </c>
      <c r="AA24" s="129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47" t="s">
        <v>71</v>
      </c>
      <c r="B25" s="133" t="s">
        <v>81</v>
      </c>
      <c r="C25" s="121" t="s">
        <v>73</v>
      </c>
      <c r="D25" s="148" t="s">
        <v>74</v>
      </c>
      <c r="E25" s="149"/>
      <c r="F25" s="150"/>
      <c r="G25" s="151">
        <f t="shared" si="52"/>
        <v>0</v>
      </c>
      <c r="H25" s="149"/>
      <c r="I25" s="150"/>
      <c r="J25" s="151">
        <f t="shared" si="53"/>
        <v>0</v>
      </c>
      <c r="K25" s="149"/>
      <c r="L25" s="150"/>
      <c r="M25" s="151">
        <f t="shared" si="54"/>
        <v>0</v>
      </c>
      <c r="N25" s="149"/>
      <c r="O25" s="150"/>
      <c r="P25" s="151">
        <f t="shared" si="55"/>
        <v>0</v>
      </c>
      <c r="Q25" s="149"/>
      <c r="R25" s="150"/>
      <c r="S25" s="151">
        <f t="shared" si="56"/>
        <v>0</v>
      </c>
      <c r="T25" s="149"/>
      <c r="U25" s="150"/>
      <c r="V25" s="151">
        <f t="shared" si="57"/>
        <v>0</v>
      </c>
      <c r="W25" s="138">
        <f t="shared" si="58"/>
        <v>0</v>
      </c>
      <c r="X25" s="127">
        <f t="shared" si="59"/>
        <v>0</v>
      </c>
      <c r="Y25" s="127">
        <f t="shared" si="6"/>
        <v>0</v>
      </c>
      <c r="Z25" s="128" t="e">
        <f t="shared" si="7"/>
        <v>#DIV/0!</v>
      </c>
      <c r="AA25" s="152"/>
      <c r="AB25" s="131"/>
      <c r="AC25" s="131"/>
      <c r="AD25" s="131"/>
      <c r="AE25" s="131"/>
      <c r="AF25" s="131"/>
      <c r="AG25" s="131"/>
    </row>
    <row r="26" spans="1:33" ht="30" customHeight="1" x14ac:dyDescent="0.25">
      <c r="A26" s="108" t="s">
        <v>68</v>
      </c>
      <c r="B26" s="109" t="s">
        <v>82</v>
      </c>
      <c r="C26" s="153" t="s">
        <v>83</v>
      </c>
      <c r="D26" s="141"/>
      <c r="E26" s="142">
        <f>SUM(E27:E30)</f>
        <v>14</v>
      </c>
      <c r="F26" s="143"/>
      <c r="G26" s="144">
        <f t="shared" ref="G26:H26" si="60">SUM(G27:G30)</f>
        <v>168000</v>
      </c>
      <c r="H26" s="142">
        <f t="shared" si="60"/>
        <v>14</v>
      </c>
      <c r="I26" s="143"/>
      <c r="J26" s="144">
        <f t="shared" ref="J26:K26" si="61">SUM(J27:J30)</f>
        <v>168000</v>
      </c>
      <c r="K26" s="142">
        <f t="shared" si="61"/>
        <v>0</v>
      </c>
      <c r="L26" s="143"/>
      <c r="M26" s="144">
        <f t="shared" ref="M26:N26" si="62">SUM(M27:M30)</f>
        <v>0</v>
      </c>
      <c r="N26" s="142">
        <f t="shared" si="62"/>
        <v>0</v>
      </c>
      <c r="O26" s="143"/>
      <c r="P26" s="144">
        <f t="shared" ref="P26:Q26" si="63">SUM(P27:P30)</f>
        <v>0</v>
      </c>
      <c r="Q26" s="142">
        <f t="shared" si="63"/>
        <v>0</v>
      </c>
      <c r="R26" s="143"/>
      <c r="S26" s="144">
        <f t="shared" ref="S26:T26" si="64">SUM(S27:S30)</f>
        <v>0</v>
      </c>
      <c r="T26" s="142">
        <f t="shared" si="64"/>
        <v>0</v>
      </c>
      <c r="U26" s="143"/>
      <c r="V26" s="144">
        <f t="shared" ref="V26:X26" si="65">SUM(V27:V30)</f>
        <v>0</v>
      </c>
      <c r="W26" s="144">
        <f t="shared" si="65"/>
        <v>168000</v>
      </c>
      <c r="X26" s="144">
        <f t="shared" si="65"/>
        <v>168000</v>
      </c>
      <c r="Y26" s="115">
        <f t="shared" si="6"/>
        <v>0</v>
      </c>
      <c r="Z26" s="116">
        <f t="shared" si="7"/>
        <v>0</v>
      </c>
      <c r="AA26" s="146"/>
      <c r="AB26" s="118"/>
      <c r="AC26" s="118"/>
      <c r="AD26" s="118"/>
      <c r="AE26" s="118"/>
      <c r="AF26" s="118"/>
      <c r="AG26" s="118"/>
    </row>
    <row r="27" spans="1:33" ht="117" customHeight="1" x14ac:dyDescent="0.25">
      <c r="A27" s="119" t="s">
        <v>71</v>
      </c>
      <c r="B27" s="120" t="s">
        <v>84</v>
      </c>
      <c r="C27" s="121" t="s">
        <v>361</v>
      </c>
      <c r="D27" s="122" t="s">
        <v>74</v>
      </c>
      <c r="E27" s="347">
        <v>5</v>
      </c>
      <c r="F27" s="349">
        <v>12000</v>
      </c>
      <c r="G27" s="125">
        <f t="shared" ref="G27:G30" si="66">E27*F27</f>
        <v>60000</v>
      </c>
      <c r="H27" s="347">
        <v>5</v>
      </c>
      <c r="I27" s="349">
        <v>12000</v>
      </c>
      <c r="J27" s="125">
        <f t="shared" ref="J27:J30" si="67">H27*I27</f>
        <v>60000</v>
      </c>
      <c r="K27" s="123"/>
      <c r="L27" s="124"/>
      <c r="M27" s="125">
        <f t="shared" ref="M27:M30" si="68">K27*L27</f>
        <v>0</v>
      </c>
      <c r="N27" s="123"/>
      <c r="O27" s="124"/>
      <c r="P27" s="125">
        <f t="shared" ref="P27:P30" si="69">N27*O27</f>
        <v>0</v>
      </c>
      <c r="Q27" s="123"/>
      <c r="R27" s="124"/>
      <c r="S27" s="125">
        <f t="shared" ref="S27:S30" si="70">Q27*R27</f>
        <v>0</v>
      </c>
      <c r="T27" s="123"/>
      <c r="U27" s="124"/>
      <c r="V27" s="125">
        <f t="shared" ref="V27:V30" si="71">T27*U27</f>
        <v>0</v>
      </c>
      <c r="W27" s="126">
        <f t="shared" ref="W27:W30" si="72">G27+M27+S27</f>
        <v>60000</v>
      </c>
      <c r="X27" s="127">
        <f t="shared" ref="X27:X30" si="73">J27+P27+V27</f>
        <v>60000</v>
      </c>
      <c r="Y27" s="127">
        <f t="shared" si="6"/>
        <v>0</v>
      </c>
      <c r="Z27" s="128">
        <f t="shared" si="7"/>
        <v>0</v>
      </c>
      <c r="AA27" s="129" t="s">
        <v>392</v>
      </c>
      <c r="AB27" s="131"/>
      <c r="AC27" s="131"/>
      <c r="AD27" s="131"/>
      <c r="AE27" s="131"/>
      <c r="AF27" s="131"/>
      <c r="AG27" s="131"/>
    </row>
    <row r="28" spans="1:33" ht="104.25" customHeight="1" x14ac:dyDescent="0.25">
      <c r="A28" s="119" t="s">
        <v>71</v>
      </c>
      <c r="B28" s="120" t="s">
        <v>86</v>
      </c>
      <c r="C28" s="121" t="s">
        <v>362</v>
      </c>
      <c r="D28" s="122" t="s">
        <v>74</v>
      </c>
      <c r="E28" s="347">
        <v>3</v>
      </c>
      <c r="F28" s="349">
        <v>12000</v>
      </c>
      <c r="G28" s="125">
        <f t="shared" ref="G28" si="74">E28*F28</f>
        <v>36000</v>
      </c>
      <c r="H28" s="347">
        <v>3</v>
      </c>
      <c r="I28" s="349">
        <v>12000</v>
      </c>
      <c r="J28" s="125">
        <f t="shared" ref="J28" si="75">H28*I28</f>
        <v>36000</v>
      </c>
      <c r="K28" s="123"/>
      <c r="L28" s="124"/>
      <c r="M28" s="125">
        <f t="shared" ref="M28" si="76">K28*L28</f>
        <v>0</v>
      </c>
      <c r="N28" s="123"/>
      <c r="O28" s="124"/>
      <c r="P28" s="125">
        <f t="shared" ref="P28" si="77">N28*O28</f>
        <v>0</v>
      </c>
      <c r="Q28" s="123"/>
      <c r="R28" s="124"/>
      <c r="S28" s="125">
        <f t="shared" ref="S28" si="78">Q28*R28</f>
        <v>0</v>
      </c>
      <c r="T28" s="123"/>
      <c r="U28" s="124"/>
      <c r="V28" s="125">
        <f t="shared" ref="V28" si="79">T28*U28</f>
        <v>0</v>
      </c>
      <c r="W28" s="126">
        <f t="shared" ref="W28" si="80">G28+M28+S28</f>
        <v>36000</v>
      </c>
      <c r="X28" s="127">
        <f t="shared" ref="X28" si="81">J28+P28+V28</f>
        <v>36000</v>
      </c>
      <c r="Y28" s="127">
        <f t="shared" ref="Y28" si="82">W28-X28</f>
        <v>0</v>
      </c>
      <c r="Z28" s="128">
        <f t="shared" ref="Z28" si="83">Y28/W28</f>
        <v>0</v>
      </c>
      <c r="AA28" s="129" t="s">
        <v>392</v>
      </c>
      <c r="AB28" s="131"/>
      <c r="AC28" s="131"/>
      <c r="AD28" s="131"/>
      <c r="AE28" s="131"/>
      <c r="AF28" s="131"/>
      <c r="AG28" s="131"/>
    </row>
    <row r="29" spans="1:33" ht="81" customHeight="1" x14ac:dyDescent="0.25">
      <c r="A29" s="119" t="s">
        <v>71</v>
      </c>
      <c r="B29" s="120" t="s">
        <v>87</v>
      </c>
      <c r="C29" s="121" t="s">
        <v>363</v>
      </c>
      <c r="D29" s="122" t="s">
        <v>74</v>
      </c>
      <c r="E29" s="348">
        <v>3</v>
      </c>
      <c r="F29" s="350">
        <v>12000</v>
      </c>
      <c r="G29" s="125">
        <f t="shared" si="66"/>
        <v>36000</v>
      </c>
      <c r="H29" s="348">
        <v>3</v>
      </c>
      <c r="I29" s="350">
        <v>12000</v>
      </c>
      <c r="J29" s="125">
        <f t="shared" si="67"/>
        <v>36000</v>
      </c>
      <c r="K29" s="123"/>
      <c r="L29" s="124"/>
      <c r="M29" s="125">
        <f t="shared" si="68"/>
        <v>0</v>
      </c>
      <c r="N29" s="123"/>
      <c r="O29" s="124"/>
      <c r="P29" s="125">
        <f t="shared" si="69"/>
        <v>0</v>
      </c>
      <c r="Q29" s="123"/>
      <c r="R29" s="124"/>
      <c r="S29" s="125">
        <f t="shared" si="70"/>
        <v>0</v>
      </c>
      <c r="T29" s="123"/>
      <c r="U29" s="124"/>
      <c r="V29" s="125">
        <f t="shared" si="71"/>
        <v>0</v>
      </c>
      <c r="W29" s="126">
        <f t="shared" si="72"/>
        <v>36000</v>
      </c>
      <c r="X29" s="127">
        <f t="shared" si="73"/>
        <v>36000</v>
      </c>
      <c r="Y29" s="127">
        <f t="shared" si="6"/>
        <v>0</v>
      </c>
      <c r="Z29" s="128">
        <f t="shared" si="7"/>
        <v>0</v>
      </c>
      <c r="AA29" s="129" t="s">
        <v>392</v>
      </c>
      <c r="AB29" s="131"/>
      <c r="AC29" s="131"/>
      <c r="AD29" s="131"/>
      <c r="AE29" s="131"/>
      <c r="AF29" s="131"/>
      <c r="AG29" s="131"/>
    </row>
    <row r="30" spans="1:33" ht="93" customHeight="1" x14ac:dyDescent="0.25">
      <c r="A30" s="132" t="s">
        <v>71</v>
      </c>
      <c r="B30" s="154" t="s">
        <v>360</v>
      </c>
      <c r="C30" s="121" t="s">
        <v>364</v>
      </c>
      <c r="D30" s="134" t="s">
        <v>74</v>
      </c>
      <c r="E30" s="348">
        <v>3</v>
      </c>
      <c r="F30" s="350">
        <v>12000</v>
      </c>
      <c r="G30" s="137">
        <f t="shared" si="66"/>
        <v>36000</v>
      </c>
      <c r="H30" s="348">
        <v>3</v>
      </c>
      <c r="I30" s="350">
        <v>12000</v>
      </c>
      <c r="J30" s="137">
        <f t="shared" si="67"/>
        <v>36000</v>
      </c>
      <c r="K30" s="149"/>
      <c r="L30" s="150"/>
      <c r="M30" s="151">
        <f t="shared" si="68"/>
        <v>0</v>
      </c>
      <c r="N30" s="149"/>
      <c r="O30" s="150"/>
      <c r="P30" s="151">
        <f t="shared" si="69"/>
        <v>0</v>
      </c>
      <c r="Q30" s="149"/>
      <c r="R30" s="150"/>
      <c r="S30" s="151">
        <f t="shared" si="70"/>
        <v>0</v>
      </c>
      <c r="T30" s="149"/>
      <c r="U30" s="150"/>
      <c r="V30" s="151">
        <f t="shared" si="71"/>
        <v>0</v>
      </c>
      <c r="W30" s="138">
        <f t="shared" si="72"/>
        <v>36000</v>
      </c>
      <c r="X30" s="127">
        <f t="shared" si="73"/>
        <v>36000</v>
      </c>
      <c r="Y30" s="127">
        <f t="shared" si="6"/>
        <v>0</v>
      </c>
      <c r="Z30" s="128">
        <f t="shared" si="7"/>
        <v>0</v>
      </c>
      <c r="AA30" s="152" t="s">
        <v>392</v>
      </c>
      <c r="AB30" s="131"/>
      <c r="AC30" s="131"/>
      <c r="AD30" s="131"/>
      <c r="AE30" s="131"/>
      <c r="AF30" s="131"/>
      <c r="AG30" s="131"/>
    </row>
    <row r="31" spans="1:33" ht="30" customHeight="1" x14ac:dyDescent="0.25">
      <c r="A31" s="108" t="s">
        <v>66</v>
      </c>
      <c r="B31" s="155" t="s">
        <v>88</v>
      </c>
      <c r="C31" s="140" t="s">
        <v>89</v>
      </c>
      <c r="D31" s="141"/>
      <c r="E31" s="142">
        <f>SUM(E32:E34)</f>
        <v>384306</v>
      </c>
      <c r="F31" s="143"/>
      <c r="G31" s="144">
        <f t="shared" ref="G31:H31" si="84">SUM(G32:G34)</f>
        <v>84547.32</v>
      </c>
      <c r="H31" s="142">
        <f t="shared" si="84"/>
        <v>384306</v>
      </c>
      <c r="I31" s="143"/>
      <c r="J31" s="144">
        <f t="shared" ref="J31:K31" si="85">SUM(J32:J34)</f>
        <v>84547.32</v>
      </c>
      <c r="K31" s="142">
        <f t="shared" si="85"/>
        <v>0</v>
      </c>
      <c r="L31" s="143"/>
      <c r="M31" s="144">
        <f t="shared" ref="M31:N31" si="86">SUM(M32:M34)</f>
        <v>0</v>
      </c>
      <c r="N31" s="142">
        <f t="shared" si="86"/>
        <v>0</v>
      </c>
      <c r="O31" s="143"/>
      <c r="P31" s="144">
        <f t="shared" ref="P31:Q31" si="87">SUM(P32:P34)</f>
        <v>0</v>
      </c>
      <c r="Q31" s="142">
        <f t="shared" si="87"/>
        <v>0</v>
      </c>
      <c r="R31" s="143"/>
      <c r="S31" s="144">
        <f t="shared" ref="S31:T31" si="88">SUM(S32:S34)</f>
        <v>0</v>
      </c>
      <c r="T31" s="142">
        <f t="shared" si="88"/>
        <v>0</v>
      </c>
      <c r="U31" s="143"/>
      <c r="V31" s="144">
        <f t="shared" ref="V31:X31" si="89">SUM(V32:V34)</f>
        <v>0</v>
      </c>
      <c r="W31" s="144">
        <f t="shared" si="89"/>
        <v>84547.32</v>
      </c>
      <c r="X31" s="144">
        <f t="shared" si="89"/>
        <v>84547.32</v>
      </c>
      <c r="Y31" s="115">
        <f t="shared" si="6"/>
        <v>0</v>
      </c>
      <c r="Z31" s="116">
        <f t="shared" si="7"/>
        <v>0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25">
      <c r="A32" s="156" t="s">
        <v>71</v>
      </c>
      <c r="B32" s="157" t="s">
        <v>90</v>
      </c>
      <c r="C32" s="121" t="s">
        <v>91</v>
      </c>
      <c r="D32" s="158"/>
      <c r="E32" s="159">
        <f>G13</f>
        <v>216306</v>
      </c>
      <c r="F32" s="160">
        <v>0.22</v>
      </c>
      <c r="G32" s="161">
        <f t="shared" ref="G32:G34" si="90">E32*F32</f>
        <v>47587.32</v>
      </c>
      <c r="H32" s="159">
        <f>J13</f>
        <v>216306</v>
      </c>
      <c r="I32" s="160">
        <v>0.22</v>
      </c>
      <c r="J32" s="161">
        <f t="shared" ref="J32:J34" si="91">H32*I32</f>
        <v>47587.32</v>
      </c>
      <c r="K32" s="159">
        <f>M13</f>
        <v>0</v>
      </c>
      <c r="L32" s="160">
        <v>0.22</v>
      </c>
      <c r="M32" s="161">
        <f t="shared" ref="M32:M34" si="92">K32*L32</f>
        <v>0</v>
      </c>
      <c r="N32" s="159">
        <f>P13</f>
        <v>0</v>
      </c>
      <c r="O32" s="160">
        <v>0.22</v>
      </c>
      <c r="P32" s="161">
        <f t="shared" ref="P32:P34" si="93">N32*O32</f>
        <v>0</v>
      </c>
      <c r="Q32" s="159">
        <f>S13</f>
        <v>0</v>
      </c>
      <c r="R32" s="160">
        <v>0.22</v>
      </c>
      <c r="S32" s="161">
        <f t="shared" ref="S32:S34" si="94">Q32*R32</f>
        <v>0</v>
      </c>
      <c r="T32" s="159">
        <f>V13</f>
        <v>0</v>
      </c>
      <c r="U32" s="160">
        <v>0.22</v>
      </c>
      <c r="V32" s="161">
        <f t="shared" ref="V32:V34" si="95">T32*U32</f>
        <v>0</v>
      </c>
      <c r="W32" s="127">
        <f t="shared" ref="W32:W34" si="96">G32+M32+S32</f>
        <v>47587.32</v>
      </c>
      <c r="X32" s="127">
        <f t="shared" ref="X32:X34" si="97">J32+P32+V32</f>
        <v>47587.32</v>
      </c>
      <c r="Y32" s="127">
        <f t="shared" si="6"/>
        <v>0</v>
      </c>
      <c r="Z32" s="128">
        <f t="shared" si="7"/>
        <v>0</v>
      </c>
      <c r="AA32" s="162"/>
      <c r="AB32" s="130"/>
      <c r="AC32" s="131"/>
      <c r="AD32" s="131"/>
      <c r="AE32" s="131"/>
      <c r="AF32" s="131"/>
      <c r="AG32" s="131"/>
    </row>
    <row r="33" spans="1:33" ht="30" customHeight="1" x14ac:dyDescent="0.25">
      <c r="A33" s="119" t="s">
        <v>71</v>
      </c>
      <c r="B33" s="120" t="s">
        <v>92</v>
      </c>
      <c r="C33" s="121" t="s">
        <v>93</v>
      </c>
      <c r="D33" s="122"/>
      <c r="E33" s="123">
        <f>G22</f>
        <v>0</v>
      </c>
      <c r="F33" s="124">
        <v>0.22</v>
      </c>
      <c r="G33" s="125">
        <f t="shared" si="90"/>
        <v>0</v>
      </c>
      <c r="H33" s="123">
        <f>J22</f>
        <v>0</v>
      </c>
      <c r="I33" s="124">
        <v>0.22</v>
      </c>
      <c r="J33" s="125">
        <f t="shared" si="91"/>
        <v>0</v>
      </c>
      <c r="K33" s="123">
        <f>M22</f>
        <v>0</v>
      </c>
      <c r="L33" s="124">
        <v>0.22</v>
      </c>
      <c r="M33" s="125">
        <f t="shared" si="92"/>
        <v>0</v>
      </c>
      <c r="N33" s="123">
        <f>P22</f>
        <v>0</v>
      </c>
      <c r="O33" s="124">
        <v>0.22</v>
      </c>
      <c r="P33" s="125">
        <f t="shared" si="93"/>
        <v>0</v>
      </c>
      <c r="Q33" s="123">
        <f>S22</f>
        <v>0</v>
      </c>
      <c r="R33" s="124">
        <v>0.22</v>
      </c>
      <c r="S33" s="125">
        <f t="shared" si="94"/>
        <v>0</v>
      </c>
      <c r="T33" s="123">
        <f>V22</f>
        <v>0</v>
      </c>
      <c r="U33" s="124">
        <v>0.22</v>
      </c>
      <c r="V33" s="125">
        <f t="shared" si="95"/>
        <v>0</v>
      </c>
      <c r="W33" s="126">
        <f t="shared" si="96"/>
        <v>0</v>
      </c>
      <c r="X33" s="127">
        <f t="shared" si="97"/>
        <v>0</v>
      </c>
      <c r="Y33" s="127">
        <f t="shared" si="6"/>
        <v>0</v>
      </c>
      <c r="Z33" s="128" t="e">
        <f t="shared" si="7"/>
        <v>#DIV/0!</v>
      </c>
      <c r="AA33" s="129"/>
      <c r="AB33" s="131"/>
      <c r="AC33" s="131"/>
      <c r="AD33" s="131"/>
      <c r="AE33" s="131"/>
      <c r="AF33" s="131"/>
      <c r="AG33" s="131"/>
    </row>
    <row r="34" spans="1:33" ht="30" customHeight="1" x14ac:dyDescent="0.25">
      <c r="A34" s="132" t="s">
        <v>71</v>
      </c>
      <c r="B34" s="154" t="s">
        <v>94</v>
      </c>
      <c r="C34" s="163" t="s">
        <v>83</v>
      </c>
      <c r="D34" s="134"/>
      <c r="E34" s="135">
        <f>G26</f>
        <v>168000</v>
      </c>
      <c r="F34" s="136">
        <v>0.22</v>
      </c>
      <c r="G34" s="137">
        <f t="shared" si="90"/>
        <v>36960</v>
      </c>
      <c r="H34" s="135">
        <f>J26</f>
        <v>168000</v>
      </c>
      <c r="I34" s="136">
        <v>0.22</v>
      </c>
      <c r="J34" s="137">
        <f t="shared" si="91"/>
        <v>36960</v>
      </c>
      <c r="K34" s="135">
        <f>M26</f>
        <v>0</v>
      </c>
      <c r="L34" s="136">
        <v>0.22</v>
      </c>
      <c r="M34" s="137">
        <f t="shared" si="92"/>
        <v>0</v>
      </c>
      <c r="N34" s="135">
        <f>P26</f>
        <v>0</v>
      </c>
      <c r="O34" s="136">
        <v>0.22</v>
      </c>
      <c r="P34" s="137">
        <f t="shared" si="93"/>
        <v>0</v>
      </c>
      <c r="Q34" s="135">
        <f>S26</f>
        <v>0</v>
      </c>
      <c r="R34" s="136">
        <v>0.22</v>
      </c>
      <c r="S34" s="137">
        <f t="shared" si="94"/>
        <v>0</v>
      </c>
      <c r="T34" s="135">
        <f>V26</f>
        <v>0</v>
      </c>
      <c r="U34" s="136">
        <v>0.22</v>
      </c>
      <c r="V34" s="137">
        <f t="shared" si="95"/>
        <v>0</v>
      </c>
      <c r="W34" s="138">
        <f t="shared" si="96"/>
        <v>36960</v>
      </c>
      <c r="X34" s="127">
        <f t="shared" si="97"/>
        <v>36960</v>
      </c>
      <c r="Y34" s="127">
        <f t="shared" si="6"/>
        <v>0</v>
      </c>
      <c r="Z34" s="128">
        <f t="shared" si="7"/>
        <v>0</v>
      </c>
      <c r="AA34" s="139"/>
      <c r="AB34" s="131"/>
      <c r="AC34" s="131"/>
      <c r="AD34" s="131"/>
      <c r="AE34" s="131"/>
      <c r="AF34" s="131"/>
      <c r="AG34" s="131"/>
    </row>
    <row r="35" spans="1:33" ht="30" customHeight="1" x14ac:dyDescent="0.25">
      <c r="A35" s="108" t="s">
        <v>68</v>
      </c>
      <c r="B35" s="155" t="s">
        <v>95</v>
      </c>
      <c r="C35" s="140" t="s">
        <v>96</v>
      </c>
      <c r="D35" s="141"/>
      <c r="E35" s="142">
        <f>SUM(E36:E38)</f>
        <v>0</v>
      </c>
      <c r="F35" s="143"/>
      <c r="G35" s="144">
        <f t="shared" ref="G35:H35" si="98">SUM(G36:G38)</f>
        <v>0</v>
      </c>
      <c r="H35" s="142">
        <f t="shared" si="98"/>
        <v>0</v>
      </c>
      <c r="I35" s="143"/>
      <c r="J35" s="144">
        <f t="shared" ref="J35:K35" si="99">SUM(J36:J38)</f>
        <v>0</v>
      </c>
      <c r="K35" s="142">
        <f t="shared" si="99"/>
        <v>0</v>
      </c>
      <c r="L35" s="143"/>
      <c r="M35" s="144">
        <f t="shared" ref="M35:N35" si="100">SUM(M36:M38)</f>
        <v>0</v>
      </c>
      <c r="N35" s="142">
        <f t="shared" si="100"/>
        <v>0</v>
      </c>
      <c r="O35" s="143"/>
      <c r="P35" s="144">
        <f t="shared" ref="P35:Q35" si="101">SUM(P36:P38)</f>
        <v>0</v>
      </c>
      <c r="Q35" s="142">
        <f t="shared" si="101"/>
        <v>0</v>
      </c>
      <c r="R35" s="143"/>
      <c r="S35" s="144">
        <f t="shared" ref="S35:T35" si="102">SUM(S36:S38)</f>
        <v>0</v>
      </c>
      <c r="T35" s="142">
        <f t="shared" si="102"/>
        <v>0</v>
      </c>
      <c r="U35" s="143"/>
      <c r="V35" s="144">
        <f t="shared" ref="V35:X35" si="103">SUM(V36:V38)</f>
        <v>0</v>
      </c>
      <c r="W35" s="144">
        <f t="shared" si="103"/>
        <v>0</v>
      </c>
      <c r="X35" s="144">
        <f t="shared" si="103"/>
        <v>0</v>
      </c>
      <c r="Y35" s="144">
        <f t="shared" si="6"/>
        <v>0</v>
      </c>
      <c r="Z35" s="144" t="e">
        <f t="shared" si="7"/>
        <v>#DIV/0!</v>
      </c>
      <c r="AA35" s="146"/>
      <c r="AB35" s="7"/>
      <c r="AC35" s="7"/>
      <c r="AD35" s="7"/>
      <c r="AE35" s="7"/>
      <c r="AF35" s="7"/>
      <c r="AG35" s="7"/>
    </row>
    <row r="36" spans="1:33" ht="30" customHeight="1" x14ac:dyDescent="0.25">
      <c r="A36" s="119" t="s">
        <v>71</v>
      </c>
      <c r="B36" s="157" t="s">
        <v>97</v>
      </c>
      <c r="C36" s="121" t="s">
        <v>85</v>
      </c>
      <c r="D36" s="122" t="s">
        <v>74</v>
      </c>
      <c r="E36" s="123"/>
      <c r="F36" s="124"/>
      <c r="G36" s="125">
        <f t="shared" ref="G36:G38" si="104">E36*F36</f>
        <v>0</v>
      </c>
      <c r="H36" s="123"/>
      <c r="I36" s="124"/>
      <c r="J36" s="125">
        <f t="shared" ref="J36:J38" si="105">H36*I36</f>
        <v>0</v>
      </c>
      <c r="K36" s="123"/>
      <c r="L36" s="124"/>
      <c r="M36" s="125">
        <f t="shared" ref="M36:M38" si="106">K36*L36</f>
        <v>0</v>
      </c>
      <c r="N36" s="123"/>
      <c r="O36" s="124"/>
      <c r="P36" s="125">
        <f t="shared" ref="P36:P38" si="107">N36*O36</f>
        <v>0</v>
      </c>
      <c r="Q36" s="123"/>
      <c r="R36" s="124"/>
      <c r="S36" s="125">
        <f t="shared" ref="S36:S38" si="108">Q36*R36</f>
        <v>0</v>
      </c>
      <c r="T36" s="123"/>
      <c r="U36" s="124"/>
      <c r="V36" s="125">
        <f t="shared" ref="V36:V38" si="109">T36*U36</f>
        <v>0</v>
      </c>
      <c r="W36" s="126">
        <f t="shared" ref="W36:W38" si="110">G36+M36+S36</f>
        <v>0</v>
      </c>
      <c r="X36" s="127">
        <f t="shared" ref="X36:X38" si="111">J36+P36+V36</f>
        <v>0</v>
      </c>
      <c r="Y36" s="127">
        <f t="shared" si="6"/>
        <v>0</v>
      </c>
      <c r="Z36" s="128" t="e">
        <f t="shared" si="7"/>
        <v>#DIV/0!</v>
      </c>
      <c r="AA36" s="129"/>
      <c r="AB36" s="7"/>
      <c r="AC36" s="7"/>
      <c r="AD36" s="7"/>
      <c r="AE36" s="7"/>
      <c r="AF36" s="7"/>
      <c r="AG36" s="7"/>
    </row>
    <row r="37" spans="1:33" ht="30" customHeight="1" x14ac:dyDescent="0.25">
      <c r="A37" s="119" t="s">
        <v>71</v>
      </c>
      <c r="B37" s="120" t="s">
        <v>98</v>
      </c>
      <c r="C37" s="121" t="s">
        <v>85</v>
      </c>
      <c r="D37" s="122" t="s">
        <v>74</v>
      </c>
      <c r="E37" s="123"/>
      <c r="F37" s="124"/>
      <c r="G37" s="125">
        <f t="shared" si="104"/>
        <v>0</v>
      </c>
      <c r="H37" s="123"/>
      <c r="I37" s="124"/>
      <c r="J37" s="125">
        <f t="shared" si="105"/>
        <v>0</v>
      </c>
      <c r="K37" s="123"/>
      <c r="L37" s="124"/>
      <c r="M37" s="125">
        <f t="shared" si="106"/>
        <v>0</v>
      </c>
      <c r="N37" s="123"/>
      <c r="O37" s="124"/>
      <c r="P37" s="125">
        <f t="shared" si="107"/>
        <v>0</v>
      </c>
      <c r="Q37" s="123"/>
      <c r="R37" s="124"/>
      <c r="S37" s="125">
        <f t="shared" si="108"/>
        <v>0</v>
      </c>
      <c r="T37" s="123"/>
      <c r="U37" s="124"/>
      <c r="V37" s="125">
        <f t="shared" si="109"/>
        <v>0</v>
      </c>
      <c r="W37" s="126">
        <f t="shared" si="110"/>
        <v>0</v>
      </c>
      <c r="X37" s="127">
        <f t="shared" si="111"/>
        <v>0</v>
      </c>
      <c r="Y37" s="127">
        <f t="shared" si="6"/>
        <v>0</v>
      </c>
      <c r="Z37" s="128" t="e">
        <f t="shared" si="7"/>
        <v>#DIV/0!</v>
      </c>
      <c r="AA37" s="129"/>
      <c r="AB37" s="7"/>
      <c r="AC37" s="7"/>
      <c r="AD37" s="7"/>
      <c r="AE37" s="7"/>
      <c r="AF37" s="7"/>
      <c r="AG37" s="7"/>
    </row>
    <row r="38" spans="1:33" ht="30" customHeight="1" thickBot="1" x14ac:dyDescent="0.3">
      <c r="A38" s="132" t="s">
        <v>71</v>
      </c>
      <c r="B38" s="133" t="s">
        <v>99</v>
      </c>
      <c r="C38" s="164" t="s">
        <v>85</v>
      </c>
      <c r="D38" s="134" t="s">
        <v>74</v>
      </c>
      <c r="E38" s="135"/>
      <c r="F38" s="136"/>
      <c r="G38" s="137">
        <f t="shared" si="104"/>
        <v>0</v>
      </c>
      <c r="H38" s="123"/>
      <c r="I38" s="136"/>
      <c r="J38" s="137">
        <f t="shared" si="105"/>
        <v>0</v>
      </c>
      <c r="K38" s="149"/>
      <c r="L38" s="150"/>
      <c r="M38" s="151">
        <f t="shared" si="106"/>
        <v>0</v>
      </c>
      <c r="N38" s="149"/>
      <c r="O38" s="150"/>
      <c r="P38" s="151">
        <f t="shared" si="107"/>
        <v>0</v>
      </c>
      <c r="Q38" s="149"/>
      <c r="R38" s="150"/>
      <c r="S38" s="151">
        <f t="shared" si="108"/>
        <v>0</v>
      </c>
      <c r="T38" s="149"/>
      <c r="U38" s="150"/>
      <c r="V38" s="151">
        <f t="shared" si="109"/>
        <v>0</v>
      </c>
      <c r="W38" s="138">
        <f t="shared" si="110"/>
        <v>0</v>
      </c>
      <c r="X38" s="127">
        <f t="shared" si="111"/>
        <v>0</v>
      </c>
      <c r="Y38" s="165">
        <f t="shared" si="6"/>
        <v>0</v>
      </c>
      <c r="Z38" s="128" t="e">
        <f t="shared" si="7"/>
        <v>#DIV/0!</v>
      </c>
      <c r="AA38" s="152"/>
      <c r="AB38" s="7"/>
      <c r="AC38" s="7"/>
      <c r="AD38" s="7"/>
      <c r="AE38" s="7"/>
      <c r="AF38" s="7"/>
      <c r="AG38" s="7"/>
    </row>
    <row r="39" spans="1:33" ht="30" customHeight="1" thickBot="1" x14ac:dyDescent="0.3">
      <c r="A39" s="166" t="s">
        <v>100</v>
      </c>
      <c r="B39" s="167"/>
      <c r="C39" s="168"/>
      <c r="D39" s="169"/>
      <c r="E39" s="170"/>
      <c r="F39" s="171"/>
      <c r="G39" s="172">
        <f>G13+G22+G26+G31+G35</f>
        <v>468853.32</v>
      </c>
      <c r="H39" s="171"/>
      <c r="I39" s="171"/>
      <c r="J39" s="172">
        <f>J13+J22+J26+J31+J35</f>
        <v>468853.32</v>
      </c>
      <c r="K39" s="170"/>
      <c r="L39" s="173"/>
      <c r="M39" s="172">
        <f>M13+M22+M26+M31+M35</f>
        <v>0</v>
      </c>
      <c r="N39" s="170"/>
      <c r="O39" s="173"/>
      <c r="P39" s="172">
        <f>P13+P22+P26+P31+P35</f>
        <v>0</v>
      </c>
      <c r="Q39" s="170"/>
      <c r="R39" s="173"/>
      <c r="S39" s="172">
        <f>S13+S22+S26+S31+S35</f>
        <v>0</v>
      </c>
      <c r="T39" s="170"/>
      <c r="U39" s="173"/>
      <c r="V39" s="172">
        <f t="shared" ref="V39:X39" si="112">V13+V22+V26+V31+V35</f>
        <v>0</v>
      </c>
      <c r="W39" s="172">
        <f t="shared" si="112"/>
        <v>468853.32</v>
      </c>
      <c r="X39" s="174">
        <f t="shared" si="112"/>
        <v>468853.32</v>
      </c>
      <c r="Y39" s="175">
        <f t="shared" si="6"/>
        <v>0</v>
      </c>
      <c r="Z39" s="176">
        <f t="shared" si="7"/>
        <v>0</v>
      </c>
      <c r="AA39" s="177"/>
      <c r="AB39" s="6"/>
      <c r="AC39" s="7"/>
      <c r="AD39" s="7"/>
      <c r="AE39" s="7"/>
      <c r="AF39" s="7"/>
      <c r="AG39" s="7"/>
    </row>
    <row r="40" spans="1:33" ht="30" customHeight="1" thickBot="1" x14ac:dyDescent="0.3">
      <c r="A40" s="178" t="s">
        <v>66</v>
      </c>
      <c r="B40" s="179">
        <v>2</v>
      </c>
      <c r="C40" s="180" t="s">
        <v>101</v>
      </c>
      <c r="D40" s="181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6"/>
      <c r="X40" s="106"/>
      <c r="Y40" s="182"/>
      <c r="Z40" s="106"/>
      <c r="AA40" s="107"/>
      <c r="AB40" s="7"/>
      <c r="AC40" s="7"/>
      <c r="AD40" s="7"/>
      <c r="AE40" s="7"/>
      <c r="AF40" s="7"/>
      <c r="AG40" s="7"/>
    </row>
    <row r="41" spans="1:33" ht="30" customHeight="1" x14ac:dyDescent="0.25">
      <c r="A41" s="108" t="s">
        <v>68</v>
      </c>
      <c r="B41" s="155" t="s">
        <v>102</v>
      </c>
      <c r="C41" s="110" t="s">
        <v>103</v>
      </c>
      <c r="D41" s="111"/>
      <c r="E41" s="112">
        <f>SUM(E42:E44)</f>
        <v>0</v>
      </c>
      <c r="F41" s="113"/>
      <c r="G41" s="114">
        <f t="shared" ref="G41:H41" si="113">SUM(G42:G44)</f>
        <v>0</v>
      </c>
      <c r="H41" s="112">
        <f t="shared" si="113"/>
        <v>0</v>
      </c>
      <c r="I41" s="113"/>
      <c r="J41" s="114">
        <f t="shared" ref="J41:K41" si="114">SUM(J42:J44)</f>
        <v>0</v>
      </c>
      <c r="K41" s="112">
        <f t="shared" si="114"/>
        <v>0</v>
      </c>
      <c r="L41" s="113"/>
      <c r="M41" s="114">
        <f t="shared" ref="M41:N41" si="115">SUM(M42:M44)</f>
        <v>0</v>
      </c>
      <c r="N41" s="112">
        <f t="shared" si="115"/>
        <v>0</v>
      </c>
      <c r="O41" s="113"/>
      <c r="P41" s="114">
        <f t="shared" ref="P41:Q41" si="116">SUM(P42:P44)</f>
        <v>0</v>
      </c>
      <c r="Q41" s="112">
        <f t="shared" si="116"/>
        <v>0</v>
      </c>
      <c r="R41" s="113"/>
      <c r="S41" s="114">
        <f t="shared" ref="S41:T41" si="117">SUM(S42:S44)</f>
        <v>0</v>
      </c>
      <c r="T41" s="112">
        <f t="shared" si="117"/>
        <v>0</v>
      </c>
      <c r="U41" s="113"/>
      <c r="V41" s="114">
        <f t="shared" ref="V41:X41" si="118">SUM(V42:V44)</f>
        <v>0</v>
      </c>
      <c r="W41" s="114">
        <f t="shared" si="118"/>
        <v>0</v>
      </c>
      <c r="X41" s="183">
        <f t="shared" si="118"/>
        <v>0</v>
      </c>
      <c r="Y41" s="143">
        <f t="shared" ref="Y41:Y53" si="119">W41-X41</f>
        <v>0</v>
      </c>
      <c r="Z41" s="184" t="e">
        <f t="shared" ref="Z41:Z53" si="120">Y41/W41</f>
        <v>#DIV/0!</v>
      </c>
      <c r="AA41" s="117"/>
      <c r="AB41" s="185"/>
      <c r="AC41" s="118"/>
      <c r="AD41" s="118"/>
      <c r="AE41" s="118"/>
      <c r="AF41" s="118"/>
      <c r="AG41" s="118"/>
    </row>
    <row r="42" spans="1:33" ht="30" customHeight="1" x14ac:dyDescent="0.25">
      <c r="A42" s="119" t="s">
        <v>71</v>
      </c>
      <c r="B42" s="120" t="s">
        <v>104</v>
      </c>
      <c r="C42" s="121" t="s">
        <v>105</v>
      </c>
      <c r="D42" s="122" t="s">
        <v>106</v>
      </c>
      <c r="E42" s="123"/>
      <c r="F42" s="124"/>
      <c r="G42" s="125">
        <f t="shared" ref="G42:G44" si="121">E42*F42</f>
        <v>0</v>
      </c>
      <c r="H42" s="123"/>
      <c r="I42" s="124"/>
      <c r="J42" s="125">
        <f t="shared" ref="J42:J44" si="122">H42*I42</f>
        <v>0</v>
      </c>
      <c r="K42" s="123"/>
      <c r="L42" s="124"/>
      <c r="M42" s="125">
        <f t="shared" ref="M42:M44" si="123">K42*L42</f>
        <v>0</v>
      </c>
      <c r="N42" s="123"/>
      <c r="O42" s="124"/>
      <c r="P42" s="125">
        <f t="shared" ref="P42:P44" si="124">N42*O42</f>
        <v>0</v>
      </c>
      <c r="Q42" s="123"/>
      <c r="R42" s="124"/>
      <c r="S42" s="125">
        <f t="shared" ref="S42:S44" si="125">Q42*R42</f>
        <v>0</v>
      </c>
      <c r="T42" s="123"/>
      <c r="U42" s="124"/>
      <c r="V42" s="125">
        <f t="shared" ref="V42:V44" si="126">T42*U42</f>
        <v>0</v>
      </c>
      <c r="W42" s="126">
        <f t="shared" ref="W42:W44" si="127">G42+M42+S42</f>
        <v>0</v>
      </c>
      <c r="X42" s="127">
        <f t="shared" ref="X42:X44" si="128">J42+P42+V42</f>
        <v>0</v>
      </c>
      <c r="Y42" s="127">
        <f t="shared" si="119"/>
        <v>0</v>
      </c>
      <c r="Z42" s="128" t="e">
        <f t="shared" si="120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19" t="s">
        <v>71</v>
      </c>
      <c r="B43" s="120" t="s">
        <v>107</v>
      </c>
      <c r="C43" s="121" t="s">
        <v>105</v>
      </c>
      <c r="D43" s="122" t="s">
        <v>106</v>
      </c>
      <c r="E43" s="123"/>
      <c r="F43" s="124"/>
      <c r="G43" s="125">
        <f t="shared" si="121"/>
        <v>0</v>
      </c>
      <c r="H43" s="123"/>
      <c r="I43" s="124"/>
      <c r="J43" s="125">
        <f t="shared" si="122"/>
        <v>0</v>
      </c>
      <c r="K43" s="123"/>
      <c r="L43" s="124"/>
      <c r="M43" s="125">
        <f t="shared" si="123"/>
        <v>0</v>
      </c>
      <c r="N43" s="123"/>
      <c r="O43" s="124"/>
      <c r="P43" s="125">
        <f t="shared" si="124"/>
        <v>0</v>
      </c>
      <c r="Q43" s="123"/>
      <c r="R43" s="124"/>
      <c r="S43" s="125">
        <f t="shared" si="125"/>
        <v>0</v>
      </c>
      <c r="T43" s="123"/>
      <c r="U43" s="124"/>
      <c r="V43" s="125">
        <f t="shared" si="126"/>
        <v>0</v>
      </c>
      <c r="W43" s="126">
        <f t="shared" si="127"/>
        <v>0</v>
      </c>
      <c r="X43" s="127">
        <f t="shared" si="128"/>
        <v>0</v>
      </c>
      <c r="Y43" s="127">
        <f t="shared" si="119"/>
        <v>0</v>
      </c>
      <c r="Z43" s="128" t="e">
        <f t="shared" si="120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25">
      <c r="A44" s="147" t="s">
        <v>71</v>
      </c>
      <c r="B44" s="154" t="s">
        <v>108</v>
      </c>
      <c r="C44" s="121" t="s">
        <v>105</v>
      </c>
      <c r="D44" s="148" t="s">
        <v>106</v>
      </c>
      <c r="E44" s="149"/>
      <c r="F44" s="150"/>
      <c r="G44" s="151">
        <f t="shared" si="121"/>
        <v>0</v>
      </c>
      <c r="H44" s="149"/>
      <c r="I44" s="150"/>
      <c r="J44" s="151">
        <f t="shared" si="122"/>
        <v>0</v>
      </c>
      <c r="K44" s="149"/>
      <c r="L44" s="150"/>
      <c r="M44" s="151">
        <f t="shared" si="123"/>
        <v>0</v>
      </c>
      <c r="N44" s="149"/>
      <c r="O44" s="150"/>
      <c r="P44" s="151">
        <f t="shared" si="124"/>
        <v>0</v>
      </c>
      <c r="Q44" s="149"/>
      <c r="R44" s="150"/>
      <c r="S44" s="151">
        <f t="shared" si="125"/>
        <v>0</v>
      </c>
      <c r="T44" s="149"/>
      <c r="U44" s="150"/>
      <c r="V44" s="151">
        <f t="shared" si="126"/>
        <v>0</v>
      </c>
      <c r="W44" s="138">
        <f t="shared" si="127"/>
        <v>0</v>
      </c>
      <c r="X44" s="127">
        <f t="shared" si="128"/>
        <v>0</v>
      </c>
      <c r="Y44" s="127">
        <f t="shared" si="119"/>
        <v>0</v>
      </c>
      <c r="Z44" s="128" t="e">
        <f t="shared" si="120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25">
      <c r="A45" s="108" t="s">
        <v>68</v>
      </c>
      <c r="B45" s="155" t="s">
        <v>109</v>
      </c>
      <c r="C45" s="153" t="s">
        <v>110</v>
      </c>
      <c r="D45" s="141"/>
      <c r="E45" s="142">
        <f>SUM(E46:E48)</f>
        <v>0</v>
      </c>
      <c r="F45" s="143"/>
      <c r="G45" s="144">
        <f t="shared" ref="G45:H45" si="129">SUM(G46:G48)</f>
        <v>0</v>
      </c>
      <c r="H45" s="142">
        <f t="shared" si="129"/>
        <v>0</v>
      </c>
      <c r="I45" s="143"/>
      <c r="J45" s="144">
        <f t="shared" ref="J45:K45" si="130">SUM(J46:J48)</f>
        <v>0</v>
      </c>
      <c r="K45" s="142">
        <f t="shared" si="130"/>
        <v>0</v>
      </c>
      <c r="L45" s="143"/>
      <c r="M45" s="144">
        <f t="shared" ref="M45:N45" si="131">SUM(M46:M48)</f>
        <v>0</v>
      </c>
      <c r="N45" s="142">
        <f t="shared" si="131"/>
        <v>0</v>
      </c>
      <c r="O45" s="143"/>
      <c r="P45" s="144">
        <f t="shared" ref="P45:Q45" si="132">SUM(P46:P48)</f>
        <v>0</v>
      </c>
      <c r="Q45" s="142">
        <f t="shared" si="132"/>
        <v>0</v>
      </c>
      <c r="R45" s="143"/>
      <c r="S45" s="144">
        <f t="shared" ref="S45:T45" si="133">SUM(S46:S48)</f>
        <v>0</v>
      </c>
      <c r="T45" s="142">
        <f t="shared" si="133"/>
        <v>0</v>
      </c>
      <c r="U45" s="143"/>
      <c r="V45" s="144">
        <f t="shared" ref="V45:X45" si="134">SUM(V46:V48)</f>
        <v>0</v>
      </c>
      <c r="W45" s="144">
        <f t="shared" si="134"/>
        <v>0</v>
      </c>
      <c r="X45" s="144">
        <f t="shared" si="134"/>
        <v>0</v>
      </c>
      <c r="Y45" s="186">
        <f t="shared" si="119"/>
        <v>0</v>
      </c>
      <c r="Z45" s="186" t="e">
        <f t="shared" si="120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25">
      <c r="A46" s="119" t="s">
        <v>71</v>
      </c>
      <c r="B46" s="120" t="s">
        <v>111</v>
      </c>
      <c r="C46" s="121" t="s">
        <v>112</v>
      </c>
      <c r="D46" s="122" t="s">
        <v>113</v>
      </c>
      <c r="E46" s="123"/>
      <c r="F46" s="124"/>
      <c r="G46" s="125">
        <f t="shared" ref="G46:G48" si="135">E46*F46</f>
        <v>0</v>
      </c>
      <c r="H46" s="123"/>
      <c r="I46" s="124"/>
      <c r="J46" s="125">
        <f t="shared" ref="J46:J48" si="136">H46*I46</f>
        <v>0</v>
      </c>
      <c r="K46" s="123"/>
      <c r="L46" s="124"/>
      <c r="M46" s="125">
        <f t="shared" ref="M46:M48" si="137">K46*L46</f>
        <v>0</v>
      </c>
      <c r="N46" s="123"/>
      <c r="O46" s="124"/>
      <c r="P46" s="125">
        <f t="shared" ref="P46:P48" si="138">N46*O46</f>
        <v>0</v>
      </c>
      <c r="Q46" s="123"/>
      <c r="R46" s="124"/>
      <c r="S46" s="125">
        <f t="shared" ref="S46:S48" si="139">Q46*R46</f>
        <v>0</v>
      </c>
      <c r="T46" s="123"/>
      <c r="U46" s="124"/>
      <c r="V46" s="125">
        <f t="shared" ref="V46:V48" si="140">T46*U46</f>
        <v>0</v>
      </c>
      <c r="W46" s="126">
        <f t="shared" ref="W46:W48" si="141">G46+M46+S46</f>
        <v>0</v>
      </c>
      <c r="X46" s="127">
        <f t="shared" ref="X46:X48" si="142">J46+P46+V46</f>
        <v>0</v>
      </c>
      <c r="Y46" s="127">
        <f t="shared" si="119"/>
        <v>0</v>
      </c>
      <c r="Z46" s="128" t="e">
        <f t="shared" si="120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19" t="s">
        <v>71</v>
      </c>
      <c r="B47" s="120" t="s">
        <v>114</v>
      </c>
      <c r="C47" s="187" t="s">
        <v>112</v>
      </c>
      <c r="D47" s="122" t="s">
        <v>113</v>
      </c>
      <c r="E47" s="123"/>
      <c r="F47" s="124"/>
      <c r="G47" s="125">
        <f t="shared" si="135"/>
        <v>0</v>
      </c>
      <c r="H47" s="123"/>
      <c r="I47" s="124"/>
      <c r="J47" s="125">
        <f t="shared" si="136"/>
        <v>0</v>
      </c>
      <c r="K47" s="123"/>
      <c r="L47" s="124"/>
      <c r="M47" s="125">
        <f t="shared" si="137"/>
        <v>0</v>
      </c>
      <c r="N47" s="123"/>
      <c r="O47" s="124"/>
      <c r="P47" s="125">
        <f t="shared" si="138"/>
        <v>0</v>
      </c>
      <c r="Q47" s="123"/>
      <c r="R47" s="124"/>
      <c r="S47" s="125">
        <f t="shared" si="139"/>
        <v>0</v>
      </c>
      <c r="T47" s="123"/>
      <c r="U47" s="124"/>
      <c r="V47" s="125">
        <f t="shared" si="140"/>
        <v>0</v>
      </c>
      <c r="W47" s="126">
        <f t="shared" si="141"/>
        <v>0</v>
      </c>
      <c r="X47" s="127">
        <f t="shared" si="142"/>
        <v>0</v>
      </c>
      <c r="Y47" s="127">
        <f t="shared" si="119"/>
        <v>0</v>
      </c>
      <c r="Z47" s="128" t="e">
        <f t="shared" si="120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x14ac:dyDescent="0.25">
      <c r="A48" s="147" t="s">
        <v>71</v>
      </c>
      <c r="B48" s="154" t="s">
        <v>115</v>
      </c>
      <c r="C48" s="188" t="s">
        <v>112</v>
      </c>
      <c r="D48" s="148" t="s">
        <v>113</v>
      </c>
      <c r="E48" s="149"/>
      <c r="F48" s="150"/>
      <c r="G48" s="151">
        <f t="shared" si="135"/>
        <v>0</v>
      </c>
      <c r="H48" s="149"/>
      <c r="I48" s="150"/>
      <c r="J48" s="151">
        <f t="shared" si="136"/>
        <v>0</v>
      </c>
      <c r="K48" s="149"/>
      <c r="L48" s="150"/>
      <c r="M48" s="151">
        <f t="shared" si="137"/>
        <v>0</v>
      </c>
      <c r="N48" s="149"/>
      <c r="O48" s="150"/>
      <c r="P48" s="151">
        <f t="shared" si="138"/>
        <v>0</v>
      </c>
      <c r="Q48" s="149"/>
      <c r="R48" s="150"/>
      <c r="S48" s="151">
        <f t="shared" si="139"/>
        <v>0</v>
      </c>
      <c r="T48" s="149"/>
      <c r="U48" s="150"/>
      <c r="V48" s="151">
        <f t="shared" si="140"/>
        <v>0</v>
      </c>
      <c r="W48" s="138">
        <f t="shared" si="141"/>
        <v>0</v>
      </c>
      <c r="X48" s="127">
        <f t="shared" si="142"/>
        <v>0</v>
      </c>
      <c r="Y48" s="127">
        <f t="shared" si="119"/>
        <v>0</v>
      </c>
      <c r="Z48" s="128" t="e">
        <f t="shared" si="120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25">
      <c r="A49" s="108" t="s">
        <v>68</v>
      </c>
      <c r="B49" s="155" t="s">
        <v>116</v>
      </c>
      <c r="C49" s="153" t="s">
        <v>117</v>
      </c>
      <c r="D49" s="141"/>
      <c r="E49" s="142">
        <f>SUM(E50:E52)</f>
        <v>0</v>
      </c>
      <c r="F49" s="143"/>
      <c r="G49" s="144">
        <f t="shared" ref="G49:H49" si="143">SUM(G50:G52)</f>
        <v>0</v>
      </c>
      <c r="H49" s="142">
        <f t="shared" si="143"/>
        <v>0</v>
      </c>
      <c r="I49" s="143"/>
      <c r="J49" s="144">
        <f t="shared" ref="J49:K49" si="144">SUM(J50:J52)</f>
        <v>0</v>
      </c>
      <c r="K49" s="142">
        <f t="shared" si="144"/>
        <v>0</v>
      </c>
      <c r="L49" s="143"/>
      <c r="M49" s="144">
        <f t="shared" ref="M49:N49" si="145">SUM(M50:M52)</f>
        <v>0</v>
      </c>
      <c r="N49" s="142">
        <f t="shared" si="145"/>
        <v>0</v>
      </c>
      <c r="O49" s="143"/>
      <c r="P49" s="144">
        <f t="shared" ref="P49:Q49" si="146">SUM(P50:P52)</f>
        <v>0</v>
      </c>
      <c r="Q49" s="142">
        <f t="shared" si="146"/>
        <v>0</v>
      </c>
      <c r="R49" s="143"/>
      <c r="S49" s="144">
        <f t="shared" ref="S49:T49" si="147">SUM(S50:S52)</f>
        <v>0</v>
      </c>
      <c r="T49" s="142">
        <f t="shared" si="147"/>
        <v>0</v>
      </c>
      <c r="U49" s="143"/>
      <c r="V49" s="144">
        <f t="shared" ref="V49:X49" si="148">SUM(V50:V52)</f>
        <v>0</v>
      </c>
      <c r="W49" s="144">
        <f t="shared" si="148"/>
        <v>0</v>
      </c>
      <c r="X49" s="144">
        <f t="shared" si="148"/>
        <v>0</v>
      </c>
      <c r="Y49" s="143">
        <f t="shared" si="119"/>
        <v>0</v>
      </c>
      <c r="Z49" s="143" t="e">
        <f t="shared" si="120"/>
        <v>#DIV/0!</v>
      </c>
      <c r="AA49" s="146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71</v>
      </c>
      <c r="B50" s="120" t="s">
        <v>118</v>
      </c>
      <c r="C50" s="121" t="s">
        <v>119</v>
      </c>
      <c r="D50" s="122" t="s">
        <v>113</v>
      </c>
      <c r="E50" s="123"/>
      <c r="F50" s="124"/>
      <c r="G50" s="125">
        <f t="shared" ref="G50:G52" si="149">E50*F50</f>
        <v>0</v>
      </c>
      <c r="H50" s="123"/>
      <c r="I50" s="124"/>
      <c r="J50" s="125">
        <f t="shared" ref="J50:J52" si="150">H50*I50</f>
        <v>0</v>
      </c>
      <c r="K50" s="123"/>
      <c r="L50" s="124"/>
      <c r="M50" s="125">
        <f t="shared" ref="M50:M52" si="151">K50*L50</f>
        <v>0</v>
      </c>
      <c r="N50" s="123"/>
      <c r="O50" s="124"/>
      <c r="P50" s="125">
        <f t="shared" ref="P50:P52" si="152">N50*O50</f>
        <v>0</v>
      </c>
      <c r="Q50" s="123"/>
      <c r="R50" s="124"/>
      <c r="S50" s="125">
        <f t="shared" ref="S50:S52" si="153">Q50*R50</f>
        <v>0</v>
      </c>
      <c r="T50" s="123"/>
      <c r="U50" s="124"/>
      <c r="V50" s="125">
        <f t="shared" ref="V50:V52" si="154">T50*U50</f>
        <v>0</v>
      </c>
      <c r="W50" s="126">
        <f t="shared" ref="W50:W52" si="155">G50+M50+S50</f>
        <v>0</v>
      </c>
      <c r="X50" s="127">
        <f t="shared" ref="X50:X52" si="156">J50+P50+V50</f>
        <v>0</v>
      </c>
      <c r="Y50" s="127">
        <f t="shared" si="119"/>
        <v>0</v>
      </c>
      <c r="Z50" s="128" t="e">
        <f t="shared" si="120"/>
        <v>#DIV/0!</v>
      </c>
      <c r="AA50" s="129"/>
      <c r="AB50" s="130"/>
      <c r="AC50" s="131"/>
      <c r="AD50" s="131"/>
      <c r="AE50" s="131"/>
      <c r="AF50" s="131"/>
      <c r="AG50" s="131"/>
    </row>
    <row r="51" spans="1:33" ht="30" customHeight="1" x14ac:dyDescent="0.25">
      <c r="A51" s="119" t="s">
        <v>71</v>
      </c>
      <c r="B51" s="120" t="s">
        <v>120</v>
      </c>
      <c r="C51" s="121" t="s">
        <v>121</v>
      </c>
      <c r="D51" s="122" t="s">
        <v>113</v>
      </c>
      <c r="E51" s="123"/>
      <c r="F51" s="124"/>
      <c r="G51" s="125">
        <f t="shared" si="149"/>
        <v>0</v>
      </c>
      <c r="H51" s="123"/>
      <c r="I51" s="124"/>
      <c r="J51" s="125">
        <f t="shared" si="150"/>
        <v>0</v>
      </c>
      <c r="K51" s="123"/>
      <c r="L51" s="124"/>
      <c r="M51" s="125">
        <f t="shared" si="151"/>
        <v>0</v>
      </c>
      <c r="N51" s="123"/>
      <c r="O51" s="124"/>
      <c r="P51" s="125">
        <f t="shared" si="152"/>
        <v>0</v>
      </c>
      <c r="Q51" s="123"/>
      <c r="R51" s="124"/>
      <c r="S51" s="125">
        <f t="shared" si="153"/>
        <v>0</v>
      </c>
      <c r="T51" s="123"/>
      <c r="U51" s="124"/>
      <c r="V51" s="125">
        <f t="shared" si="154"/>
        <v>0</v>
      </c>
      <c r="W51" s="126">
        <f t="shared" si="155"/>
        <v>0</v>
      </c>
      <c r="X51" s="127">
        <f t="shared" si="156"/>
        <v>0</v>
      </c>
      <c r="Y51" s="127">
        <f t="shared" si="119"/>
        <v>0</v>
      </c>
      <c r="Z51" s="128" t="e">
        <f t="shared" si="12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71</v>
      </c>
      <c r="B52" s="133" t="s">
        <v>122</v>
      </c>
      <c r="C52" s="164" t="s">
        <v>119</v>
      </c>
      <c r="D52" s="134" t="s">
        <v>113</v>
      </c>
      <c r="E52" s="149"/>
      <c r="F52" s="150"/>
      <c r="G52" s="151">
        <f t="shared" si="149"/>
        <v>0</v>
      </c>
      <c r="H52" s="149"/>
      <c r="I52" s="150"/>
      <c r="J52" s="151">
        <f t="shared" si="150"/>
        <v>0</v>
      </c>
      <c r="K52" s="149"/>
      <c r="L52" s="150"/>
      <c r="M52" s="151">
        <f t="shared" si="151"/>
        <v>0</v>
      </c>
      <c r="N52" s="149"/>
      <c r="O52" s="150"/>
      <c r="P52" s="151">
        <f t="shared" si="152"/>
        <v>0</v>
      </c>
      <c r="Q52" s="149"/>
      <c r="R52" s="150"/>
      <c r="S52" s="151">
        <f t="shared" si="153"/>
        <v>0</v>
      </c>
      <c r="T52" s="149"/>
      <c r="U52" s="150"/>
      <c r="V52" s="151">
        <f t="shared" si="154"/>
        <v>0</v>
      </c>
      <c r="W52" s="138">
        <f t="shared" si="155"/>
        <v>0</v>
      </c>
      <c r="X52" s="127">
        <f t="shared" si="156"/>
        <v>0</v>
      </c>
      <c r="Y52" s="127">
        <f t="shared" si="119"/>
        <v>0</v>
      </c>
      <c r="Z52" s="128" t="e">
        <f t="shared" si="120"/>
        <v>#DIV/0!</v>
      </c>
      <c r="AA52" s="152"/>
      <c r="AB52" s="131"/>
      <c r="AC52" s="131"/>
      <c r="AD52" s="131"/>
      <c r="AE52" s="131"/>
      <c r="AF52" s="131"/>
      <c r="AG52" s="131"/>
    </row>
    <row r="53" spans="1:33" ht="30" customHeight="1" x14ac:dyDescent="0.25">
      <c r="A53" s="166" t="s">
        <v>123</v>
      </c>
      <c r="B53" s="167"/>
      <c r="C53" s="168"/>
      <c r="D53" s="169"/>
      <c r="E53" s="173">
        <f>E49+E45+E41</f>
        <v>0</v>
      </c>
      <c r="F53" s="189"/>
      <c r="G53" s="172">
        <f t="shared" ref="G53:H53" si="157">G49+G45+G41</f>
        <v>0</v>
      </c>
      <c r="H53" s="173">
        <f t="shared" si="157"/>
        <v>0</v>
      </c>
      <c r="I53" s="189"/>
      <c r="J53" s="172">
        <f t="shared" ref="J53:K53" si="158">J49+J45+J41</f>
        <v>0</v>
      </c>
      <c r="K53" s="190">
        <f t="shared" si="158"/>
        <v>0</v>
      </c>
      <c r="L53" s="189"/>
      <c r="M53" s="172">
        <f t="shared" ref="M53:N53" si="159">M49+M45+M41</f>
        <v>0</v>
      </c>
      <c r="N53" s="190">
        <f t="shared" si="159"/>
        <v>0</v>
      </c>
      <c r="O53" s="189"/>
      <c r="P53" s="172">
        <f t="shared" ref="P53:Q53" si="160">P49+P45+P41</f>
        <v>0</v>
      </c>
      <c r="Q53" s="190">
        <f t="shared" si="160"/>
        <v>0</v>
      </c>
      <c r="R53" s="189"/>
      <c r="S53" s="172">
        <f t="shared" ref="S53:T53" si="161">S49+S45+S41</f>
        <v>0</v>
      </c>
      <c r="T53" s="190">
        <f t="shared" si="161"/>
        <v>0</v>
      </c>
      <c r="U53" s="189"/>
      <c r="V53" s="172">
        <f t="shared" ref="V53:X53" si="162">V49+V45+V41</f>
        <v>0</v>
      </c>
      <c r="W53" s="191">
        <f t="shared" si="162"/>
        <v>0</v>
      </c>
      <c r="X53" s="191">
        <f t="shared" si="162"/>
        <v>0</v>
      </c>
      <c r="Y53" s="191">
        <f t="shared" si="119"/>
        <v>0</v>
      </c>
      <c r="Z53" s="191" t="e">
        <f t="shared" si="120"/>
        <v>#DIV/0!</v>
      </c>
      <c r="AA53" s="177"/>
      <c r="AB53" s="7"/>
      <c r="AC53" s="7"/>
      <c r="AD53" s="7"/>
      <c r="AE53" s="7"/>
      <c r="AF53" s="7"/>
      <c r="AG53" s="7"/>
    </row>
    <row r="54" spans="1:33" ht="30" customHeight="1" x14ac:dyDescent="0.25">
      <c r="A54" s="178" t="s">
        <v>66</v>
      </c>
      <c r="B54" s="179">
        <v>3</v>
      </c>
      <c r="C54" s="180" t="s">
        <v>124</v>
      </c>
      <c r="D54" s="181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6"/>
      <c r="X54" s="106"/>
      <c r="Y54" s="106"/>
      <c r="Z54" s="106"/>
      <c r="AA54" s="107"/>
      <c r="AB54" s="7"/>
      <c r="AC54" s="7"/>
      <c r="AD54" s="7"/>
      <c r="AE54" s="7"/>
      <c r="AF54" s="7"/>
      <c r="AG54" s="7"/>
    </row>
    <row r="55" spans="1:33" ht="45" customHeight="1" x14ac:dyDescent="0.25">
      <c r="A55" s="108" t="s">
        <v>68</v>
      </c>
      <c r="B55" s="155" t="s">
        <v>125</v>
      </c>
      <c r="C55" s="110" t="s">
        <v>126</v>
      </c>
      <c r="D55" s="111"/>
      <c r="E55" s="112">
        <f>SUM(E56:E58)</f>
        <v>5</v>
      </c>
      <c r="F55" s="113"/>
      <c r="G55" s="114">
        <f t="shared" ref="G55:H55" si="163">SUM(G56:G58)</f>
        <v>150000</v>
      </c>
      <c r="H55" s="112">
        <f t="shared" si="163"/>
        <v>5</v>
      </c>
      <c r="I55" s="113"/>
      <c r="J55" s="114">
        <f t="shared" ref="J55:K55" si="164">SUM(J56:J58)</f>
        <v>147617</v>
      </c>
      <c r="K55" s="112">
        <f t="shared" si="164"/>
        <v>0</v>
      </c>
      <c r="L55" s="113"/>
      <c r="M55" s="114">
        <f t="shared" ref="M55:N55" si="165">SUM(M56:M58)</f>
        <v>0</v>
      </c>
      <c r="N55" s="112">
        <f t="shared" si="165"/>
        <v>0</v>
      </c>
      <c r="O55" s="113"/>
      <c r="P55" s="114">
        <f t="shared" ref="P55:Q55" si="166">SUM(P56:P58)</f>
        <v>0</v>
      </c>
      <c r="Q55" s="112">
        <f t="shared" si="166"/>
        <v>0</v>
      </c>
      <c r="R55" s="113"/>
      <c r="S55" s="114">
        <f t="shared" ref="S55:T55" si="167">SUM(S56:S58)</f>
        <v>0</v>
      </c>
      <c r="T55" s="112">
        <f t="shared" si="167"/>
        <v>0</v>
      </c>
      <c r="U55" s="113"/>
      <c r="V55" s="114">
        <f t="shared" ref="V55:X55" si="168">SUM(V56:V58)</f>
        <v>0</v>
      </c>
      <c r="W55" s="114">
        <f t="shared" si="168"/>
        <v>150000</v>
      </c>
      <c r="X55" s="114">
        <f t="shared" si="168"/>
        <v>147617</v>
      </c>
      <c r="Y55" s="115">
        <f t="shared" ref="Y55:Y62" si="169">W55-X55</f>
        <v>2383</v>
      </c>
      <c r="Z55" s="116">
        <f t="shared" ref="Z55:Z62" si="170">Y55/W55</f>
        <v>1.5886666666666667E-2</v>
      </c>
      <c r="AA55" s="117"/>
      <c r="AB55" s="118"/>
      <c r="AC55" s="118"/>
      <c r="AD55" s="118"/>
      <c r="AE55" s="118"/>
      <c r="AF55" s="118"/>
      <c r="AG55" s="118"/>
    </row>
    <row r="56" spans="1:33" ht="91.5" customHeight="1" x14ac:dyDescent="0.25">
      <c r="A56" s="119" t="s">
        <v>71</v>
      </c>
      <c r="B56" s="120" t="s">
        <v>127</v>
      </c>
      <c r="C56" s="187" t="s">
        <v>365</v>
      </c>
      <c r="D56" s="122" t="s">
        <v>106</v>
      </c>
      <c r="E56" s="123">
        <v>5</v>
      </c>
      <c r="F56" s="124">
        <v>30000</v>
      </c>
      <c r="G56" s="125">
        <f t="shared" ref="G56:G58" si="171">E56*F56</f>
        <v>150000</v>
      </c>
      <c r="H56" s="123">
        <v>5</v>
      </c>
      <c r="I56" s="124">
        <v>29523.4</v>
      </c>
      <c r="J56" s="125">
        <f t="shared" ref="J56:J58" si="172">H56*I56</f>
        <v>147617</v>
      </c>
      <c r="K56" s="123"/>
      <c r="L56" s="124"/>
      <c r="M56" s="125">
        <f t="shared" ref="M56:M58" si="173">K56*L56</f>
        <v>0</v>
      </c>
      <c r="N56" s="123"/>
      <c r="O56" s="124"/>
      <c r="P56" s="125">
        <f t="shared" ref="P56:P58" si="174">N56*O56</f>
        <v>0</v>
      </c>
      <c r="Q56" s="123"/>
      <c r="R56" s="124"/>
      <c r="S56" s="125">
        <f t="shared" ref="S56:S58" si="175">Q56*R56</f>
        <v>0</v>
      </c>
      <c r="T56" s="123"/>
      <c r="U56" s="124"/>
      <c r="V56" s="125">
        <f t="shared" ref="V56:V58" si="176">T56*U56</f>
        <v>0</v>
      </c>
      <c r="W56" s="126">
        <f t="shared" ref="W56:W58" si="177">G56+M56+S56</f>
        <v>150000</v>
      </c>
      <c r="X56" s="127">
        <f t="shared" ref="X56:X58" si="178">J56+P56+V56</f>
        <v>147617</v>
      </c>
      <c r="Y56" s="127">
        <f t="shared" si="169"/>
        <v>2383</v>
      </c>
      <c r="Z56" s="128">
        <f t="shared" si="170"/>
        <v>1.5886666666666667E-2</v>
      </c>
      <c r="AA56" s="129" t="s">
        <v>396</v>
      </c>
      <c r="AB56" s="131"/>
      <c r="AC56" s="131"/>
      <c r="AD56" s="131"/>
      <c r="AE56" s="131"/>
      <c r="AF56" s="131"/>
      <c r="AG56" s="131"/>
    </row>
    <row r="57" spans="1:33" ht="30" customHeight="1" x14ac:dyDescent="0.25">
      <c r="A57" s="119" t="s">
        <v>71</v>
      </c>
      <c r="B57" s="120" t="s">
        <v>129</v>
      </c>
      <c r="C57" s="187" t="s">
        <v>130</v>
      </c>
      <c r="D57" s="122" t="s">
        <v>106</v>
      </c>
      <c r="E57" s="123"/>
      <c r="F57" s="124"/>
      <c r="G57" s="125">
        <f t="shared" si="171"/>
        <v>0</v>
      </c>
      <c r="H57" s="123"/>
      <c r="I57" s="124"/>
      <c r="J57" s="125">
        <f t="shared" si="172"/>
        <v>0</v>
      </c>
      <c r="K57" s="123"/>
      <c r="L57" s="124"/>
      <c r="M57" s="125">
        <f t="shared" si="173"/>
        <v>0</v>
      </c>
      <c r="N57" s="123"/>
      <c r="O57" s="124"/>
      <c r="P57" s="125">
        <f t="shared" si="174"/>
        <v>0</v>
      </c>
      <c r="Q57" s="123"/>
      <c r="R57" s="124"/>
      <c r="S57" s="125">
        <f t="shared" si="175"/>
        <v>0</v>
      </c>
      <c r="T57" s="123"/>
      <c r="U57" s="124"/>
      <c r="V57" s="125">
        <f t="shared" si="176"/>
        <v>0</v>
      </c>
      <c r="W57" s="126">
        <f t="shared" si="177"/>
        <v>0</v>
      </c>
      <c r="X57" s="127">
        <f t="shared" si="178"/>
        <v>0</v>
      </c>
      <c r="Y57" s="127">
        <f t="shared" si="169"/>
        <v>0</v>
      </c>
      <c r="Z57" s="128" t="e">
        <f t="shared" si="170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customHeight="1" x14ac:dyDescent="0.25">
      <c r="A58" s="132" t="s">
        <v>71</v>
      </c>
      <c r="B58" s="133" t="s">
        <v>131</v>
      </c>
      <c r="C58" s="163" t="s">
        <v>132</v>
      </c>
      <c r="D58" s="134" t="s">
        <v>106</v>
      </c>
      <c r="E58" s="135"/>
      <c r="F58" s="136"/>
      <c r="G58" s="137">
        <f t="shared" si="171"/>
        <v>0</v>
      </c>
      <c r="H58" s="135"/>
      <c r="I58" s="136"/>
      <c r="J58" s="137">
        <f t="shared" si="172"/>
        <v>0</v>
      </c>
      <c r="K58" s="135"/>
      <c r="L58" s="136"/>
      <c r="M58" s="137">
        <f t="shared" si="173"/>
        <v>0</v>
      </c>
      <c r="N58" s="135"/>
      <c r="O58" s="136"/>
      <c r="P58" s="137">
        <f t="shared" si="174"/>
        <v>0</v>
      </c>
      <c r="Q58" s="135"/>
      <c r="R58" s="136"/>
      <c r="S58" s="137">
        <f t="shared" si="175"/>
        <v>0</v>
      </c>
      <c r="T58" s="135"/>
      <c r="U58" s="136"/>
      <c r="V58" s="137">
        <f t="shared" si="176"/>
        <v>0</v>
      </c>
      <c r="W58" s="138">
        <f t="shared" si="177"/>
        <v>0</v>
      </c>
      <c r="X58" s="127">
        <f t="shared" si="178"/>
        <v>0</v>
      </c>
      <c r="Y58" s="127">
        <f t="shared" si="169"/>
        <v>0</v>
      </c>
      <c r="Z58" s="128" t="e">
        <f t="shared" si="170"/>
        <v>#DIV/0!</v>
      </c>
      <c r="AA58" s="139"/>
      <c r="AB58" s="131"/>
      <c r="AC58" s="131"/>
      <c r="AD58" s="131"/>
      <c r="AE58" s="131"/>
      <c r="AF58" s="131"/>
      <c r="AG58" s="131"/>
    </row>
    <row r="59" spans="1:33" ht="47.25" customHeight="1" x14ac:dyDescent="0.25">
      <c r="A59" s="108" t="s">
        <v>68</v>
      </c>
      <c r="B59" s="155" t="s">
        <v>133</v>
      </c>
      <c r="C59" s="140" t="s">
        <v>134</v>
      </c>
      <c r="D59" s="141"/>
      <c r="E59" s="142"/>
      <c r="F59" s="143"/>
      <c r="G59" s="144"/>
      <c r="H59" s="142"/>
      <c r="I59" s="143"/>
      <c r="J59" s="144"/>
      <c r="K59" s="142">
        <f>SUM(K60:K61)</f>
        <v>0</v>
      </c>
      <c r="L59" s="143"/>
      <c r="M59" s="144">
        <f t="shared" ref="M59:N59" si="179">SUM(M60:M61)</f>
        <v>0</v>
      </c>
      <c r="N59" s="142">
        <f t="shared" si="179"/>
        <v>0</v>
      </c>
      <c r="O59" s="143"/>
      <c r="P59" s="144">
        <f t="shared" ref="P59:Q59" si="180">SUM(P60:P61)</f>
        <v>0</v>
      </c>
      <c r="Q59" s="142">
        <f t="shared" si="180"/>
        <v>0</v>
      </c>
      <c r="R59" s="143"/>
      <c r="S59" s="144">
        <f t="shared" ref="S59:T59" si="181">SUM(S60:S61)</f>
        <v>0</v>
      </c>
      <c r="T59" s="142">
        <f t="shared" si="181"/>
        <v>0</v>
      </c>
      <c r="U59" s="143"/>
      <c r="V59" s="144">
        <f t="shared" ref="V59:X59" si="182">SUM(V60:V61)</f>
        <v>0</v>
      </c>
      <c r="W59" s="144">
        <f t="shared" si="182"/>
        <v>0</v>
      </c>
      <c r="X59" s="144">
        <f t="shared" si="182"/>
        <v>0</v>
      </c>
      <c r="Y59" s="144">
        <f t="shared" si="169"/>
        <v>0</v>
      </c>
      <c r="Z59" s="144" t="e">
        <f t="shared" si="170"/>
        <v>#DIV/0!</v>
      </c>
      <c r="AA59" s="146"/>
      <c r="AB59" s="118"/>
      <c r="AC59" s="118"/>
      <c r="AD59" s="118"/>
      <c r="AE59" s="118"/>
      <c r="AF59" s="118"/>
      <c r="AG59" s="118"/>
    </row>
    <row r="60" spans="1:33" ht="30" customHeight="1" x14ac:dyDescent="0.25">
      <c r="A60" s="119" t="s">
        <v>71</v>
      </c>
      <c r="B60" s="120" t="s">
        <v>135</v>
      </c>
      <c r="C60" s="187" t="s">
        <v>136</v>
      </c>
      <c r="D60" s="122" t="s">
        <v>137</v>
      </c>
      <c r="E60" s="397" t="s">
        <v>138</v>
      </c>
      <c r="F60" s="398"/>
      <c r="G60" s="399"/>
      <c r="H60" s="397" t="s">
        <v>138</v>
      </c>
      <c r="I60" s="398"/>
      <c r="J60" s="399"/>
      <c r="K60" s="123"/>
      <c r="L60" s="124"/>
      <c r="M60" s="125">
        <f t="shared" ref="M60:M61" si="183">K60*L60</f>
        <v>0</v>
      </c>
      <c r="N60" s="123"/>
      <c r="O60" s="124"/>
      <c r="P60" s="125">
        <f t="shared" ref="P60:P61" si="184">N60*O60</f>
        <v>0</v>
      </c>
      <c r="Q60" s="123"/>
      <c r="R60" s="124"/>
      <c r="S60" s="125">
        <f t="shared" ref="S60:S61" si="185">Q60*R60</f>
        <v>0</v>
      </c>
      <c r="T60" s="123"/>
      <c r="U60" s="124"/>
      <c r="V60" s="125">
        <f t="shared" ref="V60:V61" si="186">T60*U60</f>
        <v>0</v>
      </c>
      <c r="W60" s="138">
        <f t="shared" ref="W60:W61" si="187">G60+M60+S60</f>
        <v>0</v>
      </c>
      <c r="X60" s="127">
        <f t="shared" ref="X60:X61" si="188">J60+P60+V60</f>
        <v>0</v>
      </c>
      <c r="Y60" s="127">
        <f t="shared" si="169"/>
        <v>0</v>
      </c>
      <c r="Z60" s="128" t="e">
        <f t="shared" si="170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32" t="s">
        <v>71</v>
      </c>
      <c r="B61" s="133" t="s">
        <v>139</v>
      </c>
      <c r="C61" s="163" t="s">
        <v>140</v>
      </c>
      <c r="D61" s="134" t="s">
        <v>137</v>
      </c>
      <c r="E61" s="374"/>
      <c r="F61" s="400"/>
      <c r="G61" s="375"/>
      <c r="H61" s="374"/>
      <c r="I61" s="400"/>
      <c r="J61" s="375"/>
      <c r="K61" s="149"/>
      <c r="L61" s="150"/>
      <c r="M61" s="151">
        <f t="shared" si="183"/>
        <v>0</v>
      </c>
      <c r="N61" s="149"/>
      <c r="O61" s="150"/>
      <c r="P61" s="151">
        <f t="shared" si="184"/>
        <v>0</v>
      </c>
      <c r="Q61" s="149"/>
      <c r="R61" s="150"/>
      <c r="S61" s="151">
        <f t="shared" si="185"/>
        <v>0</v>
      </c>
      <c r="T61" s="149"/>
      <c r="U61" s="150"/>
      <c r="V61" s="151">
        <f t="shared" si="186"/>
        <v>0</v>
      </c>
      <c r="W61" s="138">
        <f t="shared" si="187"/>
        <v>0</v>
      </c>
      <c r="X61" s="127">
        <f t="shared" si="188"/>
        <v>0</v>
      </c>
      <c r="Y61" s="165">
        <f t="shared" si="169"/>
        <v>0</v>
      </c>
      <c r="Z61" s="128" t="e">
        <f t="shared" si="170"/>
        <v>#DIV/0!</v>
      </c>
      <c r="AA61" s="152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66" t="s">
        <v>141</v>
      </c>
      <c r="B62" s="167"/>
      <c r="C62" s="168"/>
      <c r="D62" s="169"/>
      <c r="E62" s="173">
        <f>E55</f>
        <v>5</v>
      </c>
      <c r="F62" s="189"/>
      <c r="G62" s="172">
        <f t="shared" ref="G62:H62" si="189">G55</f>
        <v>150000</v>
      </c>
      <c r="H62" s="173">
        <f t="shared" si="189"/>
        <v>5</v>
      </c>
      <c r="I62" s="189"/>
      <c r="J62" s="172">
        <f>J55</f>
        <v>147617</v>
      </c>
      <c r="K62" s="190">
        <f>K59+K55</f>
        <v>0</v>
      </c>
      <c r="L62" s="189"/>
      <c r="M62" s="172">
        <f t="shared" ref="M62:N62" si="190">M59+M55</f>
        <v>0</v>
      </c>
      <c r="N62" s="190">
        <f t="shared" si="190"/>
        <v>0</v>
      </c>
      <c r="O62" s="189"/>
      <c r="P62" s="172">
        <f t="shared" ref="P62:Q62" si="191">P59+P55</f>
        <v>0</v>
      </c>
      <c r="Q62" s="190">
        <f t="shared" si="191"/>
        <v>0</v>
      </c>
      <c r="R62" s="189"/>
      <c r="S62" s="172">
        <f t="shared" ref="S62:T62" si="192">S59+S55</f>
        <v>0</v>
      </c>
      <c r="T62" s="190">
        <f t="shared" si="192"/>
        <v>0</v>
      </c>
      <c r="U62" s="189"/>
      <c r="V62" s="172">
        <f t="shared" ref="V62:X62" si="193">V59+V55</f>
        <v>0</v>
      </c>
      <c r="W62" s="191">
        <f t="shared" si="193"/>
        <v>150000</v>
      </c>
      <c r="X62" s="191">
        <f t="shared" si="193"/>
        <v>147617</v>
      </c>
      <c r="Y62" s="191">
        <f t="shared" si="169"/>
        <v>2383</v>
      </c>
      <c r="Z62" s="191">
        <f t="shared" si="170"/>
        <v>1.5886666666666667E-2</v>
      </c>
      <c r="AA62" s="177"/>
      <c r="AB62" s="131"/>
      <c r="AC62" s="131"/>
      <c r="AD62" s="131"/>
      <c r="AE62" s="7"/>
      <c r="AF62" s="7"/>
      <c r="AG62" s="7"/>
    </row>
    <row r="63" spans="1:33" ht="30" customHeight="1" x14ac:dyDescent="0.25">
      <c r="A63" s="178" t="s">
        <v>66</v>
      </c>
      <c r="B63" s="179">
        <v>4</v>
      </c>
      <c r="C63" s="180" t="s">
        <v>142</v>
      </c>
      <c r="D63" s="181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06"/>
      <c r="Y63" s="182"/>
      <c r="Z63" s="106"/>
      <c r="AA63" s="107"/>
      <c r="AB63" s="7"/>
      <c r="AC63" s="7"/>
      <c r="AD63" s="7"/>
      <c r="AE63" s="7"/>
      <c r="AF63" s="7"/>
      <c r="AG63" s="7"/>
    </row>
    <row r="64" spans="1:33" ht="30" customHeight="1" x14ac:dyDescent="0.25">
      <c r="A64" s="108" t="s">
        <v>68</v>
      </c>
      <c r="B64" s="155" t="s">
        <v>143</v>
      </c>
      <c r="C64" s="192" t="s">
        <v>144</v>
      </c>
      <c r="D64" s="111"/>
      <c r="E64" s="112">
        <f>SUM(E65:E67)</f>
        <v>0</v>
      </c>
      <c r="F64" s="113"/>
      <c r="G64" s="114">
        <f t="shared" ref="G64:H64" si="194">SUM(G65:G67)</f>
        <v>0</v>
      </c>
      <c r="H64" s="112">
        <f t="shared" si="194"/>
        <v>0</v>
      </c>
      <c r="I64" s="113"/>
      <c r="J64" s="114">
        <f t="shared" ref="J64:K64" si="195">SUM(J65:J67)</f>
        <v>0</v>
      </c>
      <c r="K64" s="112">
        <f t="shared" si="195"/>
        <v>0</v>
      </c>
      <c r="L64" s="113"/>
      <c r="M64" s="114">
        <f t="shared" ref="M64:N64" si="196">SUM(M65:M67)</f>
        <v>0</v>
      </c>
      <c r="N64" s="112">
        <f t="shared" si="196"/>
        <v>0</v>
      </c>
      <c r="O64" s="113"/>
      <c r="P64" s="114">
        <f t="shared" ref="P64:Q64" si="197">SUM(P65:P67)</f>
        <v>0</v>
      </c>
      <c r="Q64" s="112">
        <f t="shared" si="197"/>
        <v>0</v>
      </c>
      <c r="R64" s="113"/>
      <c r="S64" s="114">
        <f t="shared" ref="S64:T64" si="198">SUM(S65:S67)</f>
        <v>0</v>
      </c>
      <c r="T64" s="112">
        <f t="shared" si="198"/>
        <v>0</v>
      </c>
      <c r="U64" s="113"/>
      <c r="V64" s="114">
        <f t="shared" ref="V64:X64" si="199">SUM(V65:V67)</f>
        <v>0</v>
      </c>
      <c r="W64" s="114">
        <f t="shared" si="199"/>
        <v>0</v>
      </c>
      <c r="X64" s="114">
        <f t="shared" si="199"/>
        <v>0</v>
      </c>
      <c r="Y64" s="193">
        <f t="shared" ref="Y64:Y84" si="200">W64-X64</f>
        <v>0</v>
      </c>
      <c r="Z64" s="116" t="e">
        <f t="shared" ref="Z64:Z84" si="201">Y64/W64</f>
        <v>#DIV/0!</v>
      </c>
      <c r="AA64" s="117"/>
      <c r="AB64" s="118"/>
      <c r="AC64" s="118"/>
      <c r="AD64" s="118"/>
      <c r="AE64" s="118"/>
      <c r="AF64" s="118"/>
      <c r="AG64" s="118"/>
    </row>
    <row r="65" spans="1:33" ht="30" customHeight="1" x14ac:dyDescent="0.25">
      <c r="A65" s="119" t="s">
        <v>71</v>
      </c>
      <c r="B65" s="120" t="s">
        <v>145</v>
      </c>
      <c r="C65" s="187" t="s">
        <v>146</v>
      </c>
      <c r="D65" s="194" t="s">
        <v>147</v>
      </c>
      <c r="E65" s="195"/>
      <c r="F65" s="196"/>
      <c r="G65" s="197">
        <f t="shared" ref="G65:G67" si="202">E65*F65</f>
        <v>0</v>
      </c>
      <c r="H65" s="195"/>
      <c r="I65" s="196"/>
      <c r="J65" s="197">
        <f t="shared" ref="J65:J67" si="203">H65*I65</f>
        <v>0</v>
      </c>
      <c r="K65" s="123"/>
      <c r="L65" s="196"/>
      <c r="M65" s="125">
        <f t="shared" ref="M65:M67" si="204">K65*L65</f>
        <v>0</v>
      </c>
      <c r="N65" s="123"/>
      <c r="O65" s="196"/>
      <c r="P65" s="125">
        <f t="shared" ref="P65:P67" si="205">N65*O65</f>
        <v>0</v>
      </c>
      <c r="Q65" s="123"/>
      <c r="R65" s="196"/>
      <c r="S65" s="125">
        <f t="shared" ref="S65:S67" si="206">Q65*R65</f>
        <v>0</v>
      </c>
      <c r="T65" s="123"/>
      <c r="U65" s="196"/>
      <c r="V65" s="125">
        <f t="shared" ref="V65:V67" si="207">T65*U65</f>
        <v>0</v>
      </c>
      <c r="W65" s="126">
        <f t="shared" ref="W65:W67" si="208">G65+M65+S65</f>
        <v>0</v>
      </c>
      <c r="X65" s="127">
        <f t="shared" ref="X65:X67" si="209">J65+P65+V65</f>
        <v>0</v>
      </c>
      <c r="Y65" s="127">
        <f t="shared" si="200"/>
        <v>0</v>
      </c>
      <c r="Z65" s="128" t="e">
        <f t="shared" si="201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19" t="s">
        <v>71</v>
      </c>
      <c r="B66" s="120" t="s">
        <v>148</v>
      </c>
      <c r="C66" s="187" t="s">
        <v>146</v>
      </c>
      <c r="D66" s="194" t="s">
        <v>147</v>
      </c>
      <c r="E66" s="195"/>
      <c r="F66" s="196"/>
      <c r="G66" s="197">
        <f t="shared" si="202"/>
        <v>0</v>
      </c>
      <c r="H66" s="195"/>
      <c r="I66" s="196"/>
      <c r="J66" s="197">
        <f t="shared" si="203"/>
        <v>0</v>
      </c>
      <c r="K66" s="123"/>
      <c r="L66" s="196"/>
      <c r="M66" s="125">
        <f t="shared" si="204"/>
        <v>0</v>
      </c>
      <c r="N66" s="123"/>
      <c r="O66" s="196"/>
      <c r="P66" s="125">
        <f t="shared" si="205"/>
        <v>0</v>
      </c>
      <c r="Q66" s="123"/>
      <c r="R66" s="196"/>
      <c r="S66" s="125">
        <f t="shared" si="206"/>
        <v>0</v>
      </c>
      <c r="T66" s="123"/>
      <c r="U66" s="196"/>
      <c r="V66" s="125">
        <f t="shared" si="207"/>
        <v>0</v>
      </c>
      <c r="W66" s="126">
        <f t="shared" si="208"/>
        <v>0</v>
      </c>
      <c r="X66" s="127">
        <f t="shared" si="209"/>
        <v>0</v>
      </c>
      <c r="Y66" s="127">
        <f t="shared" si="200"/>
        <v>0</v>
      </c>
      <c r="Z66" s="128" t="e">
        <f t="shared" si="201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47" t="s">
        <v>71</v>
      </c>
      <c r="B67" s="133" t="s">
        <v>149</v>
      </c>
      <c r="C67" s="163" t="s">
        <v>146</v>
      </c>
      <c r="D67" s="194" t="s">
        <v>147</v>
      </c>
      <c r="E67" s="198"/>
      <c r="F67" s="199"/>
      <c r="G67" s="200">
        <f t="shared" si="202"/>
        <v>0</v>
      </c>
      <c r="H67" s="198"/>
      <c r="I67" s="199"/>
      <c r="J67" s="200">
        <f t="shared" si="203"/>
        <v>0</v>
      </c>
      <c r="K67" s="135"/>
      <c r="L67" s="199"/>
      <c r="M67" s="137">
        <f t="shared" si="204"/>
        <v>0</v>
      </c>
      <c r="N67" s="135"/>
      <c r="O67" s="199"/>
      <c r="P67" s="137">
        <f t="shared" si="205"/>
        <v>0</v>
      </c>
      <c r="Q67" s="135"/>
      <c r="R67" s="199"/>
      <c r="S67" s="137">
        <f t="shared" si="206"/>
        <v>0</v>
      </c>
      <c r="T67" s="135"/>
      <c r="U67" s="199"/>
      <c r="V67" s="137">
        <f t="shared" si="207"/>
        <v>0</v>
      </c>
      <c r="W67" s="138">
        <f t="shared" si="208"/>
        <v>0</v>
      </c>
      <c r="X67" s="127">
        <f t="shared" si="209"/>
        <v>0</v>
      </c>
      <c r="Y67" s="127">
        <f t="shared" si="200"/>
        <v>0</v>
      </c>
      <c r="Z67" s="128" t="e">
        <f t="shared" si="201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08" t="s">
        <v>68</v>
      </c>
      <c r="B68" s="155" t="s">
        <v>150</v>
      </c>
      <c r="C68" s="153" t="s">
        <v>151</v>
      </c>
      <c r="D68" s="141"/>
      <c r="E68" s="142">
        <f>SUM(E69:E71)</f>
        <v>0</v>
      </c>
      <c r="F68" s="143"/>
      <c r="G68" s="144">
        <f t="shared" ref="G68:H68" si="210">SUM(G69:G71)</f>
        <v>0</v>
      </c>
      <c r="H68" s="142">
        <f t="shared" si="210"/>
        <v>0</v>
      </c>
      <c r="I68" s="143"/>
      <c r="J68" s="144">
        <f t="shared" ref="J68:K68" si="211">SUM(J69:J71)</f>
        <v>0</v>
      </c>
      <c r="K68" s="142">
        <f t="shared" si="211"/>
        <v>0</v>
      </c>
      <c r="L68" s="143"/>
      <c r="M68" s="144">
        <f t="shared" ref="M68:N68" si="212">SUM(M69:M71)</f>
        <v>0</v>
      </c>
      <c r="N68" s="142">
        <f t="shared" si="212"/>
        <v>0</v>
      </c>
      <c r="O68" s="143"/>
      <c r="P68" s="144">
        <f t="shared" ref="P68:Q68" si="213">SUM(P69:P71)</f>
        <v>0</v>
      </c>
      <c r="Q68" s="142">
        <f t="shared" si="213"/>
        <v>0</v>
      </c>
      <c r="R68" s="143"/>
      <c r="S68" s="144">
        <f t="shared" ref="S68:T68" si="214">SUM(S69:S71)</f>
        <v>0</v>
      </c>
      <c r="T68" s="142">
        <f t="shared" si="214"/>
        <v>0</v>
      </c>
      <c r="U68" s="143"/>
      <c r="V68" s="144">
        <f t="shared" ref="V68:X68" si="215">SUM(V69:V71)</f>
        <v>0</v>
      </c>
      <c r="W68" s="144">
        <f t="shared" si="215"/>
        <v>0</v>
      </c>
      <c r="X68" s="144">
        <f t="shared" si="215"/>
        <v>0</v>
      </c>
      <c r="Y68" s="144">
        <f t="shared" si="200"/>
        <v>0</v>
      </c>
      <c r="Z68" s="144" t="e">
        <f t="shared" si="201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25">
      <c r="A69" s="119" t="s">
        <v>71</v>
      </c>
      <c r="B69" s="120" t="s">
        <v>152</v>
      </c>
      <c r="C69" s="201" t="s">
        <v>153</v>
      </c>
      <c r="D69" s="202" t="s">
        <v>154</v>
      </c>
      <c r="E69" s="123"/>
      <c r="F69" s="124"/>
      <c r="G69" s="125">
        <f t="shared" ref="G69:G71" si="216">E69*F69</f>
        <v>0</v>
      </c>
      <c r="H69" s="123"/>
      <c r="I69" s="124"/>
      <c r="J69" s="125">
        <f t="shared" ref="J69:J71" si="217">H69*I69</f>
        <v>0</v>
      </c>
      <c r="K69" s="123"/>
      <c r="L69" s="124"/>
      <c r="M69" s="125">
        <f t="shared" ref="M69:M71" si="218">K69*L69</f>
        <v>0</v>
      </c>
      <c r="N69" s="123"/>
      <c r="O69" s="124"/>
      <c r="P69" s="125">
        <f t="shared" ref="P69:P71" si="219">N69*O69</f>
        <v>0</v>
      </c>
      <c r="Q69" s="123"/>
      <c r="R69" s="124"/>
      <c r="S69" s="125">
        <f t="shared" ref="S69:S71" si="220">Q69*R69</f>
        <v>0</v>
      </c>
      <c r="T69" s="123"/>
      <c r="U69" s="124"/>
      <c r="V69" s="125">
        <f t="shared" ref="V69:V71" si="221">T69*U69</f>
        <v>0</v>
      </c>
      <c r="W69" s="126">
        <f t="shared" ref="W69:W71" si="222">G69+M69+S69</f>
        <v>0</v>
      </c>
      <c r="X69" s="127">
        <f t="shared" ref="X69:X71" si="223">J69+P69+V69</f>
        <v>0</v>
      </c>
      <c r="Y69" s="127">
        <f t="shared" si="200"/>
        <v>0</v>
      </c>
      <c r="Z69" s="128" t="e">
        <f t="shared" si="201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19" t="s">
        <v>71</v>
      </c>
      <c r="B70" s="120" t="s">
        <v>155</v>
      </c>
      <c r="C70" s="201" t="s">
        <v>128</v>
      </c>
      <c r="D70" s="202" t="s">
        <v>154</v>
      </c>
      <c r="E70" s="123"/>
      <c r="F70" s="124"/>
      <c r="G70" s="125">
        <f t="shared" si="216"/>
        <v>0</v>
      </c>
      <c r="H70" s="123"/>
      <c r="I70" s="124"/>
      <c r="J70" s="125">
        <f t="shared" si="217"/>
        <v>0</v>
      </c>
      <c r="K70" s="123"/>
      <c r="L70" s="124"/>
      <c r="M70" s="125">
        <f t="shared" si="218"/>
        <v>0</v>
      </c>
      <c r="N70" s="123"/>
      <c r="O70" s="124"/>
      <c r="P70" s="125">
        <f t="shared" si="219"/>
        <v>0</v>
      </c>
      <c r="Q70" s="123"/>
      <c r="R70" s="124"/>
      <c r="S70" s="125">
        <f t="shared" si="220"/>
        <v>0</v>
      </c>
      <c r="T70" s="123"/>
      <c r="U70" s="124"/>
      <c r="V70" s="125">
        <f t="shared" si="221"/>
        <v>0</v>
      </c>
      <c r="W70" s="126">
        <f t="shared" si="222"/>
        <v>0</v>
      </c>
      <c r="X70" s="127">
        <f t="shared" si="223"/>
        <v>0</v>
      </c>
      <c r="Y70" s="127">
        <f t="shared" si="200"/>
        <v>0</v>
      </c>
      <c r="Z70" s="128" t="e">
        <f t="shared" si="201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5">
      <c r="A71" s="132" t="s">
        <v>71</v>
      </c>
      <c r="B71" s="154" t="s">
        <v>156</v>
      </c>
      <c r="C71" s="203" t="s">
        <v>130</v>
      </c>
      <c r="D71" s="202" t="s">
        <v>154</v>
      </c>
      <c r="E71" s="135"/>
      <c r="F71" s="136"/>
      <c r="G71" s="137">
        <f t="shared" si="216"/>
        <v>0</v>
      </c>
      <c r="H71" s="135"/>
      <c r="I71" s="136"/>
      <c r="J71" s="137">
        <f t="shared" si="217"/>
        <v>0</v>
      </c>
      <c r="K71" s="135"/>
      <c r="L71" s="136"/>
      <c r="M71" s="137">
        <f t="shared" si="218"/>
        <v>0</v>
      </c>
      <c r="N71" s="135"/>
      <c r="O71" s="136"/>
      <c r="P71" s="137">
        <f t="shared" si="219"/>
        <v>0</v>
      </c>
      <c r="Q71" s="135"/>
      <c r="R71" s="136"/>
      <c r="S71" s="137">
        <f t="shared" si="220"/>
        <v>0</v>
      </c>
      <c r="T71" s="135"/>
      <c r="U71" s="136"/>
      <c r="V71" s="137">
        <f t="shared" si="221"/>
        <v>0</v>
      </c>
      <c r="W71" s="138">
        <f t="shared" si="222"/>
        <v>0</v>
      </c>
      <c r="X71" s="127">
        <f t="shared" si="223"/>
        <v>0</v>
      </c>
      <c r="Y71" s="127">
        <f t="shared" si="200"/>
        <v>0</v>
      </c>
      <c r="Z71" s="128" t="e">
        <f t="shared" si="201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08" t="s">
        <v>68</v>
      </c>
      <c r="B72" s="155" t="s">
        <v>157</v>
      </c>
      <c r="C72" s="153" t="s">
        <v>158</v>
      </c>
      <c r="D72" s="141"/>
      <c r="E72" s="142">
        <f>SUM(E73:E75)</f>
        <v>890</v>
      </c>
      <c r="F72" s="143"/>
      <c r="G72" s="144">
        <f t="shared" ref="G72:H72" si="224">SUM(G73:G75)</f>
        <v>22250</v>
      </c>
      <c r="H72" s="142">
        <f t="shared" si="224"/>
        <v>890</v>
      </c>
      <c r="I72" s="143"/>
      <c r="J72" s="144">
        <f t="shared" ref="J72:K72" si="225">SUM(J73:J75)</f>
        <v>22250</v>
      </c>
      <c r="K72" s="142">
        <f t="shared" si="225"/>
        <v>0</v>
      </c>
      <c r="L72" s="143"/>
      <c r="M72" s="144">
        <f t="shared" ref="M72:N72" si="226">SUM(M73:M75)</f>
        <v>0</v>
      </c>
      <c r="N72" s="142">
        <f t="shared" si="226"/>
        <v>0</v>
      </c>
      <c r="O72" s="143"/>
      <c r="P72" s="144">
        <f t="shared" ref="P72:Q72" si="227">SUM(P73:P75)</f>
        <v>0</v>
      </c>
      <c r="Q72" s="142">
        <f t="shared" si="227"/>
        <v>0</v>
      </c>
      <c r="R72" s="143"/>
      <c r="S72" s="144">
        <f t="shared" ref="S72:T72" si="228">SUM(S73:S75)</f>
        <v>0</v>
      </c>
      <c r="T72" s="142">
        <f t="shared" si="228"/>
        <v>0</v>
      </c>
      <c r="U72" s="143"/>
      <c r="V72" s="144">
        <f t="shared" ref="V72:X72" si="229">SUM(V73:V75)</f>
        <v>0</v>
      </c>
      <c r="W72" s="144">
        <f t="shared" si="229"/>
        <v>22250</v>
      </c>
      <c r="X72" s="144">
        <f t="shared" si="229"/>
        <v>22250</v>
      </c>
      <c r="Y72" s="144">
        <f t="shared" si="200"/>
        <v>0</v>
      </c>
      <c r="Z72" s="144">
        <f t="shared" si="201"/>
        <v>0</v>
      </c>
      <c r="AA72" s="146"/>
      <c r="AB72" s="118"/>
      <c r="AC72" s="118"/>
      <c r="AD72" s="118"/>
      <c r="AE72" s="118"/>
      <c r="AF72" s="118"/>
      <c r="AG72" s="118"/>
    </row>
    <row r="73" spans="1:33" ht="43.5" customHeight="1" x14ac:dyDescent="0.25">
      <c r="A73" s="119" t="s">
        <v>71</v>
      </c>
      <c r="B73" s="120" t="s">
        <v>159</v>
      </c>
      <c r="C73" s="201" t="s">
        <v>366</v>
      </c>
      <c r="D73" s="202" t="s">
        <v>160</v>
      </c>
      <c r="E73" s="123">
        <v>890</v>
      </c>
      <c r="F73" s="124">
        <v>25</v>
      </c>
      <c r="G73" s="125">
        <f t="shared" ref="G73:G75" si="230">E73*F73</f>
        <v>22250</v>
      </c>
      <c r="H73" s="123">
        <v>890</v>
      </c>
      <c r="I73" s="124">
        <v>25</v>
      </c>
      <c r="J73" s="125">
        <f t="shared" ref="J73:J75" si="231">H73*I73</f>
        <v>22250</v>
      </c>
      <c r="K73" s="123"/>
      <c r="L73" s="124"/>
      <c r="M73" s="125">
        <f t="shared" ref="M73:M75" si="232">K73*L73</f>
        <v>0</v>
      </c>
      <c r="N73" s="123"/>
      <c r="O73" s="124"/>
      <c r="P73" s="125">
        <f t="shared" ref="P73:P75" si="233">N73*O73</f>
        <v>0</v>
      </c>
      <c r="Q73" s="123"/>
      <c r="R73" s="124"/>
      <c r="S73" s="125">
        <f t="shared" ref="S73:S75" si="234">Q73*R73</f>
        <v>0</v>
      </c>
      <c r="T73" s="123"/>
      <c r="U73" s="124"/>
      <c r="V73" s="125">
        <f t="shared" ref="V73:V75" si="235">T73*U73</f>
        <v>0</v>
      </c>
      <c r="W73" s="126">
        <f t="shared" ref="W73:W75" si="236">G73+M73+S73</f>
        <v>22250</v>
      </c>
      <c r="X73" s="127">
        <f t="shared" ref="X73:X75" si="237">J73+P73+V73</f>
        <v>22250</v>
      </c>
      <c r="Y73" s="127">
        <f t="shared" si="200"/>
        <v>0</v>
      </c>
      <c r="Z73" s="128">
        <f t="shared" si="201"/>
        <v>0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19" t="s">
        <v>71</v>
      </c>
      <c r="B74" s="120" t="s">
        <v>161</v>
      </c>
      <c r="C74" s="201" t="s">
        <v>162</v>
      </c>
      <c r="D74" s="202" t="s">
        <v>160</v>
      </c>
      <c r="E74" s="123"/>
      <c r="F74" s="124"/>
      <c r="G74" s="125">
        <f t="shared" si="230"/>
        <v>0</v>
      </c>
      <c r="H74" s="123"/>
      <c r="I74" s="124"/>
      <c r="J74" s="125">
        <f t="shared" si="231"/>
        <v>0</v>
      </c>
      <c r="K74" s="123"/>
      <c r="L74" s="124"/>
      <c r="M74" s="125">
        <f t="shared" si="232"/>
        <v>0</v>
      </c>
      <c r="N74" s="123"/>
      <c r="O74" s="124"/>
      <c r="P74" s="125">
        <f t="shared" si="233"/>
        <v>0</v>
      </c>
      <c r="Q74" s="123"/>
      <c r="R74" s="124"/>
      <c r="S74" s="125">
        <f t="shared" si="234"/>
        <v>0</v>
      </c>
      <c r="T74" s="123"/>
      <c r="U74" s="124"/>
      <c r="V74" s="125">
        <f t="shared" si="235"/>
        <v>0</v>
      </c>
      <c r="W74" s="126">
        <f t="shared" si="236"/>
        <v>0</v>
      </c>
      <c r="X74" s="127">
        <f t="shared" si="237"/>
        <v>0</v>
      </c>
      <c r="Y74" s="127">
        <f t="shared" si="200"/>
        <v>0</v>
      </c>
      <c r="Z74" s="128" t="e">
        <f t="shared" si="20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32" t="s">
        <v>71</v>
      </c>
      <c r="B75" s="154" t="s">
        <v>163</v>
      </c>
      <c r="C75" s="203" t="s">
        <v>164</v>
      </c>
      <c r="D75" s="204" t="s">
        <v>160</v>
      </c>
      <c r="E75" s="135"/>
      <c r="F75" s="136"/>
      <c r="G75" s="137">
        <f t="shared" si="230"/>
        <v>0</v>
      </c>
      <c r="H75" s="135"/>
      <c r="I75" s="136"/>
      <c r="J75" s="137">
        <f t="shared" si="231"/>
        <v>0</v>
      </c>
      <c r="K75" s="135"/>
      <c r="L75" s="136"/>
      <c r="M75" s="137">
        <f t="shared" si="232"/>
        <v>0</v>
      </c>
      <c r="N75" s="135"/>
      <c r="O75" s="136"/>
      <c r="P75" s="137">
        <f t="shared" si="233"/>
        <v>0</v>
      </c>
      <c r="Q75" s="135"/>
      <c r="R75" s="136"/>
      <c r="S75" s="137">
        <f t="shared" si="234"/>
        <v>0</v>
      </c>
      <c r="T75" s="135"/>
      <c r="U75" s="136"/>
      <c r="V75" s="137">
        <f t="shared" si="235"/>
        <v>0</v>
      </c>
      <c r="W75" s="138">
        <f t="shared" si="236"/>
        <v>0</v>
      </c>
      <c r="X75" s="127">
        <f t="shared" si="237"/>
        <v>0</v>
      </c>
      <c r="Y75" s="127">
        <f t="shared" si="200"/>
        <v>0</v>
      </c>
      <c r="Z75" s="128" t="e">
        <f t="shared" si="201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08" t="s">
        <v>68</v>
      </c>
      <c r="B76" s="155" t="s">
        <v>165</v>
      </c>
      <c r="C76" s="153" t="s">
        <v>166</v>
      </c>
      <c r="D76" s="141"/>
      <c r="E76" s="142">
        <f>SUM(E77:E79)</f>
        <v>0</v>
      </c>
      <c r="F76" s="143"/>
      <c r="G76" s="144">
        <f t="shared" ref="G76:H76" si="238">SUM(G77:G79)</f>
        <v>0</v>
      </c>
      <c r="H76" s="142">
        <f t="shared" si="238"/>
        <v>0</v>
      </c>
      <c r="I76" s="143"/>
      <c r="J76" s="144">
        <f t="shared" ref="J76:K76" si="239">SUM(J77:J79)</f>
        <v>0</v>
      </c>
      <c r="K76" s="142">
        <f t="shared" si="239"/>
        <v>0</v>
      </c>
      <c r="L76" s="143"/>
      <c r="M76" s="144">
        <f t="shared" ref="M76:N76" si="240">SUM(M77:M79)</f>
        <v>0</v>
      </c>
      <c r="N76" s="142">
        <f t="shared" si="240"/>
        <v>0</v>
      </c>
      <c r="O76" s="143"/>
      <c r="P76" s="144">
        <f t="shared" ref="P76:Q76" si="241">SUM(P77:P79)</f>
        <v>0</v>
      </c>
      <c r="Q76" s="142">
        <f t="shared" si="241"/>
        <v>0</v>
      </c>
      <c r="R76" s="143"/>
      <c r="S76" s="144">
        <f t="shared" ref="S76:T76" si="242">SUM(S77:S79)</f>
        <v>0</v>
      </c>
      <c r="T76" s="142">
        <f t="shared" si="242"/>
        <v>0</v>
      </c>
      <c r="U76" s="143"/>
      <c r="V76" s="144">
        <f t="shared" ref="V76:X76" si="243">SUM(V77:V79)</f>
        <v>0</v>
      </c>
      <c r="W76" s="144">
        <f t="shared" si="243"/>
        <v>0</v>
      </c>
      <c r="X76" s="144">
        <f t="shared" si="243"/>
        <v>0</v>
      </c>
      <c r="Y76" s="144">
        <f t="shared" si="200"/>
        <v>0</v>
      </c>
      <c r="Z76" s="144" t="e">
        <f t="shared" si="201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25">
      <c r="A77" s="119" t="s">
        <v>71</v>
      </c>
      <c r="B77" s="120" t="s">
        <v>167</v>
      </c>
      <c r="C77" s="187" t="s">
        <v>168</v>
      </c>
      <c r="D77" s="202" t="s">
        <v>106</v>
      </c>
      <c r="E77" s="123"/>
      <c r="F77" s="124"/>
      <c r="G77" s="125">
        <f t="shared" ref="G77:G79" si="244">E77*F77</f>
        <v>0</v>
      </c>
      <c r="H77" s="123"/>
      <c r="I77" s="124"/>
      <c r="J77" s="125">
        <f t="shared" ref="J77:J79" si="245">H77*I77</f>
        <v>0</v>
      </c>
      <c r="K77" s="123"/>
      <c r="L77" s="124"/>
      <c r="M77" s="125">
        <f t="shared" ref="M77:M79" si="246">K77*L77</f>
        <v>0</v>
      </c>
      <c r="N77" s="123"/>
      <c r="O77" s="124"/>
      <c r="P77" s="125">
        <f t="shared" ref="P77:P79" si="247">N77*O77</f>
        <v>0</v>
      </c>
      <c r="Q77" s="123"/>
      <c r="R77" s="124"/>
      <c r="S77" s="125">
        <f t="shared" ref="S77:S79" si="248">Q77*R77</f>
        <v>0</v>
      </c>
      <c r="T77" s="123"/>
      <c r="U77" s="124"/>
      <c r="V77" s="125">
        <f t="shared" ref="V77:V79" si="249">T77*U77</f>
        <v>0</v>
      </c>
      <c r="W77" s="126">
        <f t="shared" ref="W77:W79" si="250">G77+M77+S77</f>
        <v>0</v>
      </c>
      <c r="X77" s="127">
        <f t="shared" ref="X77:X79" si="251">J77+P77+V77</f>
        <v>0</v>
      </c>
      <c r="Y77" s="127">
        <f t="shared" si="200"/>
        <v>0</v>
      </c>
      <c r="Z77" s="128" t="e">
        <f t="shared" si="20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19" t="s">
        <v>71</v>
      </c>
      <c r="B78" s="120" t="s">
        <v>169</v>
      </c>
      <c r="C78" s="187" t="s">
        <v>168</v>
      </c>
      <c r="D78" s="202" t="s">
        <v>106</v>
      </c>
      <c r="E78" s="123"/>
      <c r="F78" s="124"/>
      <c r="G78" s="125">
        <f t="shared" si="244"/>
        <v>0</v>
      </c>
      <c r="H78" s="123"/>
      <c r="I78" s="124"/>
      <c r="J78" s="125">
        <f t="shared" si="245"/>
        <v>0</v>
      </c>
      <c r="K78" s="123"/>
      <c r="L78" s="124"/>
      <c r="M78" s="125">
        <f t="shared" si="246"/>
        <v>0</v>
      </c>
      <c r="N78" s="123"/>
      <c r="O78" s="124"/>
      <c r="P78" s="125">
        <f t="shared" si="247"/>
        <v>0</v>
      </c>
      <c r="Q78" s="123"/>
      <c r="R78" s="124"/>
      <c r="S78" s="125">
        <f t="shared" si="248"/>
        <v>0</v>
      </c>
      <c r="T78" s="123"/>
      <c r="U78" s="124"/>
      <c r="V78" s="125">
        <f t="shared" si="249"/>
        <v>0</v>
      </c>
      <c r="W78" s="126">
        <f t="shared" si="250"/>
        <v>0</v>
      </c>
      <c r="X78" s="127">
        <f t="shared" si="251"/>
        <v>0</v>
      </c>
      <c r="Y78" s="127">
        <f t="shared" si="200"/>
        <v>0</v>
      </c>
      <c r="Z78" s="128" t="e">
        <f t="shared" si="20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32" t="s">
        <v>71</v>
      </c>
      <c r="B79" s="133" t="s">
        <v>170</v>
      </c>
      <c r="C79" s="163" t="s">
        <v>168</v>
      </c>
      <c r="D79" s="204" t="s">
        <v>106</v>
      </c>
      <c r="E79" s="135"/>
      <c r="F79" s="136"/>
      <c r="G79" s="137">
        <f t="shared" si="244"/>
        <v>0</v>
      </c>
      <c r="H79" s="135"/>
      <c r="I79" s="136"/>
      <c r="J79" s="137">
        <f t="shared" si="245"/>
        <v>0</v>
      </c>
      <c r="K79" s="135"/>
      <c r="L79" s="136"/>
      <c r="M79" s="137">
        <f t="shared" si="246"/>
        <v>0</v>
      </c>
      <c r="N79" s="135"/>
      <c r="O79" s="136"/>
      <c r="P79" s="137">
        <f t="shared" si="247"/>
        <v>0</v>
      </c>
      <c r="Q79" s="135"/>
      <c r="R79" s="136"/>
      <c r="S79" s="137">
        <f t="shared" si="248"/>
        <v>0</v>
      </c>
      <c r="T79" s="135"/>
      <c r="U79" s="136"/>
      <c r="V79" s="137">
        <f t="shared" si="249"/>
        <v>0</v>
      </c>
      <c r="W79" s="138">
        <f t="shared" si="250"/>
        <v>0</v>
      </c>
      <c r="X79" s="127">
        <f t="shared" si="251"/>
        <v>0</v>
      </c>
      <c r="Y79" s="127">
        <f t="shared" si="200"/>
        <v>0</v>
      </c>
      <c r="Z79" s="128" t="e">
        <f t="shared" si="201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25">
      <c r="A80" s="108" t="s">
        <v>68</v>
      </c>
      <c r="B80" s="155" t="s">
        <v>171</v>
      </c>
      <c r="C80" s="153" t="s">
        <v>172</v>
      </c>
      <c r="D80" s="141"/>
      <c r="E80" s="142">
        <f>SUM(E81:E83)</f>
        <v>0</v>
      </c>
      <c r="F80" s="143"/>
      <c r="G80" s="144">
        <f t="shared" ref="G80:H80" si="252">SUM(G81:G83)</f>
        <v>0</v>
      </c>
      <c r="H80" s="142">
        <f t="shared" si="252"/>
        <v>0</v>
      </c>
      <c r="I80" s="143"/>
      <c r="J80" s="144">
        <f t="shared" ref="J80:K80" si="253">SUM(J81:J83)</f>
        <v>0</v>
      </c>
      <c r="K80" s="142">
        <f t="shared" si="253"/>
        <v>0</v>
      </c>
      <c r="L80" s="143"/>
      <c r="M80" s="144">
        <f t="shared" ref="M80:N80" si="254">SUM(M81:M83)</f>
        <v>0</v>
      </c>
      <c r="N80" s="142">
        <f t="shared" si="254"/>
        <v>0</v>
      </c>
      <c r="O80" s="143"/>
      <c r="P80" s="144">
        <f t="shared" ref="P80:Q80" si="255">SUM(P81:P83)</f>
        <v>0</v>
      </c>
      <c r="Q80" s="142">
        <f t="shared" si="255"/>
        <v>0</v>
      </c>
      <c r="R80" s="143"/>
      <c r="S80" s="144">
        <f t="shared" ref="S80:T80" si="256">SUM(S81:S83)</f>
        <v>0</v>
      </c>
      <c r="T80" s="142">
        <f t="shared" si="256"/>
        <v>0</v>
      </c>
      <c r="U80" s="143"/>
      <c r="V80" s="144">
        <f t="shared" ref="V80:X80" si="257">SUM(V81:V83)</f>
        <v>0</v>
      </c>
      <c r="W80" s="144">
        <f t="shared" si="257"/>
        <v>0</v>
      </c>
      <c r="X80" s="144">
        <f t="shared" si="257"/>
        <v>0</v>
      </c>
      <c r="Y80" s="144">
        <f t="shared" si="200"/>
        <v>0</v>
      </c>
      <c r="Z80" s="144" t="e">
        <f t="shared" si="201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 x14ac:dyDescent="0.25">
      <c r="A81" s="119" t="s">
        <v>71</v>
      </c>
      <c r="B81" s="120" t="s">
        <v>173</v>
      </c>
      <c r="C81" s="187" t="s">
        <v>168</v>
      </c>
      <c r="D81" s="202" t="s">
        <v>106</v>
      </c>
      <c r="E81" s="123"/>
      <c r="F81" s="124"/>
      <c r="G81" s="125">
        <f t="shared" ref="G81:G83" si="258">E81*F81</f>
        <v>0</v>
      </c>
      <c r="H81" s="123"/>
      <c r="I81" s="124"/>
      <c r="J81" s="125">
        <f t="shared" ref="J81:J83" si="259">H81*I81</f>
        <v>0</v>
      </c>
      <c r="K81" s="123"/>
      <c r="L81" s="124"/>
      <c r="M81" s="125">
        <f t="shared" ref="M81:M83" si="260">K81*L81</f>
        <v>0</v>
      </c>
      <c r="N81" s="123"/>
      <c r="O81" s="124"/>
      <c r="P81" s="125">
        <f t="shared" ref="P81:P83" si="261">N81*O81</f>
        <v>0</v>
      </c>
      <c r="Q81" s="123"/>
      <c r="R81" s="124"/>
      <c r="S81" s="125">
        <f t="shared" ref="S81:S83" si="262">Q81*R81</f>
        <v>0</v>
      </c>
      <c r="T81" s="123"/>
      <c r="U81" s="124"/>
      <c r="V81" s="125">
        <f t="shared" ref="V81:V83" si="263">T81*U81</f>
        <v>0</v>
      </c>
      <c r="W81" s="126">
        <f t="shared" ref="W81:W83" si="264">G81+M81+S81</f>
        <v>0</v>
      </c>
      <c r="X81" s="127">
        <f t="shared" ref="X81:X83" si="265">J81+P81+V81</f>
        <v>0</v>
      </c>
      <c r="Y81" s="127">
        <f t="shared" si="200"/>
        <v>0</v>
      </c>
      <c r="Z81" s="128" t="e">
        <f t="shared" si="201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71</v>
      </c>
      <c r="B82" s="120" t="s">
        <v>174</v>
      </c>
      <c r="C82" s="187" t="s">
        <v>168</v>
      </c>
      <c r="D82" s="202" t="s">
        <v>106</v>
      </c>
      <c r="E82" s="123"/>
      <c r="F82" s="124"/>
      <c r="G82" s="125">
        <f t="shared" si="258"/>
        <v>0</v>
      </c>
      <c r="H82" s="123"/>
      <c r="I82" s="124"/>
      <c r="J82" s="125">
        <f t="shared" si="259"/>
        <v>0</v>
      </c>
      <c r="K82" s="123"/>
      <c r="L82" s="124"/>
      <c r="M82" s="125">
        <f t="shared" si="260"/>
        <v>0</v>
      </c>
      <c r="N82" s="123"/>
      <c r="O82" s="124"/>
      <c r="P82" s="125">
        <f t="shared" si="261"/>
        <v>0</v>
      </c>
      <c r="Q82" s="123"/>
      <c r="R82" s="124"/>
      <c r="S82" s="125">
        <f t="shared" si="262"/>
        <v>0</v>
      </c>
      <c r="T82" s="123"/>
      <c r="U82" s="124"/>
      <c r="V82" s="125">
        <f t="shared" si="263"/>
        <v>0</v>
      </c>
      <c r="W82" s="126">
        <f t="shared" si="264"/>
        <v>0</v>
      </c>
      <c r="X82" s="127">
        <f t="shared" si="265"/>
        <v>0</v>
      </c>
      <c r="Y82" s="127">
        <f t="shared" si="200"/>
        <v>0</v>
      </c>
      <c r="Z82" s="128" t="e">
        <f t="shared" si="201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71</v>
      </c>
      <c r="B83" s="154" t="s">
        <v>175</v>
      </c>
      <c r="C83" s="163" t="s">
        <v>168</v>
      </c>
      <c r="D83" s="204" t="s">
        <v>106</v>
      </c>
      <c r="E83" s="135"/>
      <c r="F83" s="136"/>
      <c r="G83" s="137">
        <f t="shared" si="258"/>
        <v>0</v>
      </c>
      <c r="H83" s="135"/>
      <c r="I83" s="136"/>
      <c r="J83" s="137">
        <f t="shared" si="259"/>
        <v>0</v>
      </c>
      <c r="K83" s="135"/>
      <c r="L83" s="136"/>
      <c r="M83" s="137">
        <f t="shared" si="260"/>
        <v>0</v>
      </c>
      <c r="N83" s="135"/>
      <c r="O83" s="136"/>
      <c r="P83" s="137">
        <f t="shared" si="261"/>
        <v>0</v>
      </c>
      <c r="Q83" s="135"/>
      <c r="R83" s="136"/>
      <c r="S83" s="137">
        <f t="shared" si="262"/>
        <v>0</v>
      </c>
      <c r="T83" s="135"/>
      <c r="U83" s="136"/>
      <c r="V83" s="137">
        <f t="shared" si="263"/>
        <v>0</v>
      </c>
      <c r="W83" s="138">
        <f t="shared" si="264"/>
        <v>0</v>
      </c>
      <c r="X83" s="127">
        <f t="shared" si="265"/>
        <v>0</v>
      </c>
      <c r="Y83" s="165">
        <f t="shared" si="200"/>
        <v>0</v>
      </c>
      <c r="Z83" s="128" t="e">
        <f t="shared" si="201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66" t="s">
        <v>176</v>
      </c>
      <c r="B84" s="167"/>
      <c r="C84" s="168"/>
      <c r="D84" s="169"/>
      <c r="E84" s="173">
        <f>E80+E76+E72+E68+E64</f>
        <v>890</v>
      </c>
      <c r="F84" s="189"/>
      <c r="G84" s="172">
        <f t="shared" ref="G84:H84" si="266">G80+G76+G72+G68+G64</f>
        <v>22250</v>
      </c>
      <c r="H84" s="173">
        <f t="shared" si="266"/>
        <v>890</v>
      </c>
      <c r="I84" s="189"/>
      <c r="J84" s="172">
        <f t="shared" ref="J84:K84" si="267">J80+J76+J72+J68+J64</f>
        <v>22250</v>
      </c>
      <c r="K84" s="190">
        <f t="shared" si="267"/>
        <v>0</v>
      </c>
      <c r="L84" s="189"/>
      <c r="M84" s="172">
        <f t="shared" ref="M84:N84" si="268">M80+M76+M72+M68+M64</f>
        <v>0</v>
      </c>
      <c r="N84" s="190">
        <f t="shared" si="268"/>
        <v>0</v>
      </c>
      <c r="O84" s="189"/>
      <c r="P84" s="172">
        <f t="shared" ref="P84:Q84" si="269">P80+P76+P72+P68+P64</f>
        <v>0</v>
      </c>
      <c r="Q84" s="190">
        <f t="shared" si="269"/>
        <v>0</v>
      </c>
      <c r="R84" s="189"/>
      <c r="S84" s="172">
        <f t="shared" ref="S84:T84" si="270">S80+S76+S72+S68+S64</f>
        <v>0</v>
      </c>
      <c r="T84" s="190">
        <f t="shared" si="270"/>
        <v>0</v>
      </c>
      <c r="U84" s="189"/>
      <c r="V84" s="172">
        <f t="shared" ref="V84:X84" si="271">V80+V76+V72+V68+V64</f>
        <v>0</v>
      </c>
      <c r="W84" s="191">
        <f t="shared" si="271"/>
        <v>22250</v>
      </c>
      <c r="X84" s="205">
        <f t="shared" si="271"/>
        <v>22250</v>
      </c>
      <c r="Y84" s="206">
        <f t="shared" si="200"/>
        <v>0</v>
      </c>
      <c r="Z84" s="206">
        <f t="shared" si="201"/>
        <v>0</v>
      </c>
      <c r="AA84" s="177"/>
      <c r="AB84" s="7"/>
      <c r="AC84" s="7"/>
      <c r="AD84" s="7"/>
      <c r="AE84" s="7"/>
      <c r="AF84" s="7"/>
      <c r="AG84" s="7"/>
    </row>
    <row r="85" spans="1:33" ht="30" customHeight="1" x14ac:dyDescent="0.25">
      <c r="A85" s="207" t="s">
        <v>66</v>
      </c>
      <c r="B85" s="208">
        <v>5</v>
      </c>
      <c r="C85" s="209" t="s">
        <v>177</v>
      </c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210"/>
      <c r="Z85" s="106"/>
      <c r="AA85" s="107"/>
      <c r="AB85" s="7"/>
      <c r="AC85" s="7"/>
      <c r="AD85" s="7"/>
      <c r="AE85" s="7"/>
      <c r="AF85" s="7"/>
      <c r="AG85" s="7"/>
    </row>
    <row r="86" spans="1:33" ht="30" customHeight="1" x14ac:dyDescent="0.25">
      <c r="A86" s="108" t="s">
        <v>68</v>
      </c>
      <c r="B86" s="155" t="s">
        <v>178</v>
      </c>
      <c r="C86" s="140" t="s">
        <v>179</v>
      </c>
      <c r="D86" s="141"/>
      <c r="E86" s="142">
        <f>SUM(E87:E89)</f>
        <v>13</v>
      </c>
      <c r="F86" s="143"/>
      <c r="G86" s="144">
        <f t="shared" ref="G86:H86" si="272">SUM(G87:G89)</f>
        <v>19500</v>
      </c>
      <c r="H86" s="142">
        <f t="shared" si="272"/>
        <v>13</v>
      </c>
      <c r="I86" s="143"/>
      <c r="J86" s="144">
        <f t="shared" ref="J86:K86" si="273">SUM(J87:J89)</f>
        <v>19500</v>
      </c>
      <c r="K86" s="142">
        <f t="shared" si="273"/>
        <v>0</v>
      </c>
      <c r="L86" s="143"/>
      <c r="M86" s="144">
        <f t="shared" ref="M86:N86" si="274">SUM(M87:M89)</f>
        <v>0</v>
      </c>
      <c r="N86" s="142">
        <f t="shared" si="274"/>
        <v>0</v>
      </c>
      <c r="O86" s="143"/>
      <c r="P86" s="144">
        <f t="shared" ref="P86:Q86" si="275">SUM(P87:P89)</f>
        <v>0</v>
      </c>
      <c r="Q86" s="142">
        <f t="shared" si="275"/>
        <v>0</v>
      </c>
      <c r="R86" s="143"/>
      <c r="S86" s="144">
        <f t="shared" ref="S86:T86" si="276">SUM(S87:S89)</f>
        <v>0</v>
      </c>
      <c r="T86" s="142">
        <f t="shared" si="276"/>
        <v>0</v>
      </c>
      <c r="U86" s="143"/>
      <c r="V86" s="144">
        <f t="shared" ref="V86:X86" si="277">SUM(V87:V89)</f>
        <v>0</v>
      </c>
      <c r="W86" s="211">
        <f t="shared" si="277"/>
        <v>19500</v>
      </c>
      <c r="X86" s="211">
        <f t="shared" si="277"/>
        <v>19500</v>
      </c>
      <c r="Y86" s="211">
        <f t="shared" ref="Y86:Y103" si="278">W86-X86</f>
        <v>0</v>
      </c>
      <c r="Z86" s="116">
        <f t="shared" ref="Z86:Z103" si="279">Y86/W86</f>
        <v>0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19" t="s">
        <v>71</v>
      </c>
      <c r="B87" s="120" t="s">
        <v>180</v>
      </c>
      <c r="C87" s="212" t="s">
        <v>181</v>
      </c>
      <c r="D87" s="202" t="s">
        <v>182</v>
      </c>
      <c r="E87" s="123">
        <v>13</v>
      </c>
      <c r="F87" s="124">
        <v>1500</v>
      </c>
      <c r="G87" s="125">
        <f t="shared" ref="G87:G89" si="280">E87*F87</f>
        <v>19500</v>
      </c>
      <c r="H87" s="123">
        <v>13</v>
      </c>
      <c r="I87" s="124">
        <v>1500</v>
      </c>
      <c r="J87" s="125">
        <f t="shared" ref="J87:J89" si="281">H87*I87</f>
        <v>19500</v>
      </c>
      <c r="K87" s="123"/>
      <c r="L87" s="124"/>
      <c r="M87" s="125">
        <f t="shared" ref="M87:M89" si="282">K87*L87</f>
        <v>0</v>
      </c>
      <c r="N87" s="123"/>
      <c r="O87" s="124"/>
      <c r="P87" s="125">
        <f t="shared" ref="P87:P89" si="283">N87*O87</f>
        <v>0</v>
      </c>
      <c r="Q87" s="123"/>
      <c r="R87" s="124"/>
      <c r="S87" s="125">
        <f t="shared" ref="S87:S89" si="284">Q87*R87</f>
        <v>0</v>
      </c>
      <c r="T87" s="123"/>
      <c r="U87" s="124"/>
      <c r="V87" s="125">
        <f t="shared" ref="V87:V89" si="285">T87*U87</f>
        <v>0</v>
      </c>
      <c r="W87" s="126">
        <f t="shared" ref="W87:W89" si="286">G87+M87+S87</f>
        <v>19500</v>
      </c>
      <c r="X87" s="127">
        <f t="shared" ref="X87:X89" si="287">J87+P87+V87</f>
        <v>19500</v>
      </c>
      <c r="Y87" s="127">
        <f t="shared" si="278"/>
        <v>0</v>
      </c>
      <c r="Z87" s="128">
        <f t="shared" si="279"/>
        <v>0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19" t="s">
        <v>71</v>
      </c>
      <c r="B88" s="120" t="s">
        <v>183</v>
      </c>
      <c r="C88" s="212" t="s">
        <v>181</v>
      </c>
      <c r="D88" s="202" t="s">
        <v>182</v>
      </c>
      <c r="E88" s="123"/>
      <c r="F88" s="124"/>
      <c r="G88" s="125">
        <f t="shared" si="280"/>
        <v>0</v>
      </c>
      <c r="H88" s="123"/>
      <c r="I88" s="124"/>
      <c r="J88" s="125">
        <f t="shared" si="281"/>
        <v>0</v>
      </c>
      <c r="K88" s="123"/>
      <c r="L88" s="124"/>
      <c r="M88" s="125">
        <f t="shared" si="282"/>
        <v>0</v>
      </c>
      <c r="N88" s="123"/>
      <c r="O88" s="124"/>
      <c r="P88" s="125">
        <f t="shared" si="283"/>
        <v>0</v>
      </c>
      <c r="Q88" s="123"/>
      <c r="R88" s="124"/>
      <c r="S88" s="125">
        <f t="shared" si="284"/>
        <v>0</v>
      </c>
      <c r="T88" s="123"/>
      <c r="U88" s="124"/>
      <c r="V88" s="125">
        <f t="shared" si="285"/>
        <v>0</v>
      </c>
      <c r="W88" s="126">
        <f t="shared" si="286"/>
        <v>0</v>
      </c>
      <c r="X88" s="127">
        <f t="shared" si="287"/>
        <v>0</v>
      </c>
      <c r="Y88" s="127">
        <f t="shared" si="278"/>
        <v>0</v>
      </c>
      <c r="Z88" s="128" t="e">
        <f t="shared" si="279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32" t="s">
        <v>71</v>
      </c>
      <c r="B89" s="133" t="s">
        <v>184</v>
      </c>
      <c r="C89" s="212" t="s">
        <v>181</v>
      </c>
      <c r="D89" s="204" t="s">
        <v>182</v>
      </c>
      <c r="E89" s="135"/>
      <c r="F89" s="136"/>
      <c r="G89" s="137">
        <f t="shared" si="280"/>
        <v>0</v>
      </c>
      <c r="H89" s="135"/>
      <c r="I89" s="136"/>
      <c r="J89" s="137">
        <f t="shared" si="281"/>
        <v>0</v>
      </c>
      <c r="K89" s="135"/>
      <c r="L89" s="136"/>
      <c r="M89" s="137">
        <f t="shared" si="282"/>
        <v>0</v>
      </c>
      <c r="N89" s="135"/>
      <c r="O89" s="136"/>
      <c r="P89" s="137">
        <f t="shared" si="283"/>
        <v>0</v>
      </c>
      <c r="Q89" s="135"/>
      <c r="R89" s="136"/>
      <c r="S89" s="137">
        <f t="shared" si="284"/>
        <v>0</v>
      </c>
      <c r="T89" s="135"/>
      <c r="U89" s="136"/>
      <c r="V89" s="137">
        <f t="shared" si="285"/>
        <v>0</v>
      </c>
      <c r="W89" s="138">
        <f t="shared" si="286"/>
        <v>0</v>
      </c>
      <c r="X89" s="127">
        <f t="shared" si="287"/>
        <v>0</v>
      </c>
      <c r="Y89" s="127">
        <f t="shared" si="278"/>
        <v>0</v>
      </c>
      <c r="Z89" s="128" t="e">
        <f t="shared" si="279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08" t="s">
        <v>68</v>
      </c>
      <c r="B90" s="155" t="s">
        <v>185</v>
      </c>
      <c r="C90" s="140" t="s">
        <v>186</v>
      </c>
      <c r="D90" s="213"/>
      <c r="E90" s="214">
        <f>SUM(E91:E93)</f>
        <v>0</v>
      </c>
      <c r="F90" s="143"/>
      <c r="G90" s="144">
        <f t="shared" ref="G90:H90" si="288">SUM(G91:G93)</f>
        <v>0</v>
      </c>
      <c r="H90" s="214">
        <f t="shared" si="288"/>
        <v>0</v>
      </c>
      <c r="I90" s="143"/>
      <c r="J90" s="144">
        <f t="shared" ref="J90:K90" si="289">SUM(J91:J93)</f>
        <v>0</v>
      </c>
      <c r="K90" s="214">
        <f t="shared" si="289"/>
        <v>0</v>
      </c>
      <c r="L90" s="143"/>
      <c r="M90" s="144">
        <f t="shared" ref="M90:N90" si="290">SUM(M91:M93)</f>
        <v>0</v>
      </c>
      <c r="N90" s="214">
        <f t="shared" si="290"/>
        <v>0</v>
      </c>
      <c r="O90" s="143"/>
      <c r="P90" s="144">
        <f t="shared" ref="P90:Q90" si="291">SUM(P91:P93)</f>
        <v>0</v>
      </c>
      <c r="Q90" s="214">
        <f t="shared" si="291"/>
        <v>0</v>
      </c>
      <c r="R90" s="143"/>
      <c r="S90" s="144">
        <f t="shared" ref="S90:T90" si="292">SUM(S91:S93)</f>
        <v>0</v>
      </c>
      <c r="T90" s="214">
        <f t="shared" si="292"/>
        <v>0</v>
      </c>
      <c r="U90" s="143"/>
      <c r="V90" s="144">
        <f t="shared" ref="V90:X90" si="293">SUM(V91:V93)</f>
        <v>0</v>
      </c>
      <c r="W90" s="211">
        <f t="shared" si="293"/>
        <v>0</v>
      </c>
      <c r="X90" s="211">
        <f t="shared" si="293"/>
        <v>0</v>
      </c>
      <c r="Y90" s="211">
        <f t="shared" si="278"/>
        <v>0</v>
      </c>
      <c r="Z90" s="211" t="e">
        <f t="shared" si="279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19" t="s">
        <v>71</v>
      </c>
      <c r="B91" s="120" t="s">
        <v>187</v>
      </c>
      <c r="C91" s="212" t="s">
        <v>188</v>
      </c>
      <c r="D91" s="215" t="s">
        <v>106</v>
      </c>
      <c r="E91" s="123"/>
      <c r="F91" s="124"/>
      <c r="G91" s="125">
        <f t="shared" ref="G91:G93" si="294">E91*F91</f>
        <v>0</v>
      </c>
      <c r="H91" s="123"/>
      <c r="I91" s="124"/>
      <c r="J91" s="125">
        <f t="shared" ref="J91:J93" si="295">H91*I91</f>
        <v>0</v>
      </c>
      <c r="K91" s="123"/>
      <c r="L91" s="124"/>
      <c r="M91" s="125">
        <f t="shared" ref="M91:M93" si="296">K91*L91</f>
        <v>0</v>
      </c>
      <c r="N91" s="123"/>
      <c r="O91" s="124"/>
      <c r="P91" s="125">
        <f t="shared" ref="P91:P93" si="297">N91*O91</f>
        <v>0</v>
      </c>
      <c r="Q91" s="123"/>
      <c r="R91" s="124"/>
      <c r="S91" s="125">
        <f t="shared" ref="S91:S93" si="298">Q91*R91</f>
        <v>0</v>
      </c>
      <c r="T91" s="123"/>
      <c r="U91" s="124"/>
      <c r="V91" s="125">
        <f t="shared" ref="V91:V93" si="299">T91*U91</f>
        <v>0</v>
      </c>
      <c r="W91" s="126">
        <f t="shared" ref="W91:W93" si="300">G91+M91+S91</f>
        <v>0</v>
      </c>
      <c r="X91" s="127">
        <f t="shared" ref="X91:X93" si="301">J91+P91+V91</f>
        <v>0</v>
      </c>
      <c r="Y91" s="127">
        <f t="shared" si="278"/>
        <v>0</v>
      </c>
      <c r="Z91" s="128" t="e">
        <f t="shared" si="279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19" t="s">
        <v>71</v>
      </c>
      <c r="B92" s="120" t="s">
        <v>189</v>
      </c>
      <c r="C92" s="187" t="s">
        <v>188</v>
      </c>
      <c r="D92" s="202" t="s">
        <v>106</v>
      </c>
      <c r="E92" s="123"/>
      <c r="F92" s="124"/>
      <c r="G92" s="125">
        <f t="shared" si="294"/>
        <v>0</v>
      </c>
      <c r="H92" s="123"/>
      <c r="I92" s="124"/>
      <c r="J92" s="125">
        <f t="shared" si="295"/>
        <v>0</v>
      </c>
      <c r="K92" s="123"/>
      <c r="L92" s="124"/>
      <c r="M92" s="125">
        <f t="shared" si="296"/>
        <v>0</v>
      </c>
      <c r="N92" s="123"/>
      <c r="O92" s="124"/>
      <c r="P92" s="125">
        <f t="shared" si="297"/>
        <v>0</v>
      </c>
      <c r="Q92" s="123"/>
      <c r="R92" s="124"/>
      <c r="S92" s="125">
        <f t="shared" si="298"/>
        <v>0</v>
      </c>
      <c r="T92" s="123"/>
      <c r="U92" s="124"/>
      <c r="V92" s="125">
        <f t="shared" si="299"/>
        <v>0</v>
      </c>
      <c r="W92" s="126">
        <f t="shared" si="300"/>
        <v>0</v>
      </c>
      <c r="X92" s="127">
        <f t="shared" si="301"/>
        <v>0</v>
      </c>
      <c r="Y92" s="127">
        <f t="shared" si="278"/>
        <v>0</v>
      </c>
      <c r="Z92" s="128" t="e">
        <f t="shared" si="279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5">
      <c r="A93" s="132" t="s">
        <v>71</v>
      </c>
      <c r="B93" s="133" t="s">
        <v>190</v>
      </c>
      <c r="C93" s="163" t="s">
        <v>188</v>
      </c>
      <c r="D93" s="204" t="s">
        <v>106</v>
      </c>
      <c r="E93" s="135"/>
      <c r="F93" s="136"/>
      <c r="G93" s="137">
        <f t="shared" si="294"/>
        <v>0</v>
      </c>
      <c r="H93" s="135"/>
      <c r="I93" s="136"/>
      <c r="J93" s="137">
        <f t="shared" si="295"/>
        <v>0</v>
      </c>
      <c r="K93" s="135"/>
      <c r="L93" s="136"/>
      <c r="M93" s="137">
        <f t="shared" si="296"/>
        <v>0</v>
      </c>
      <c r="N93" s="135"/>
      <c r="O93" s="136"/>
      <c r="P93" s="137">
        <f t="shared" si="297"/>
        <v>0</v>
      </c>
      <c r="Q93" s="135"/>
      <c r="R93" s="136"/>
      <c r="S93" s="137">
        <f t="shared" si="298"/>
        <v>0</v>
      </c>
      <c r="T93" s="135"/>
      <c r="U93" s="136"/>
      <c r="V93" s="137">
        <f t="shared" si="299"/>
        <v>0</v>
      </c>
      <c r="W93" s="138">
        <f t="shared" si="300"/>
        <v>0</v>
      </c>
      <c r="X93" s="127">
        <f t="shared" si="301"/>
        <v>0</v>
      </c>
      <c r="Y93" s="127">
        <f t="shared" si="278"/>
        <v>0</v>
      </c>
      <c r="Z93" s="128" t="e">
        <f t="shared" si="279"/>
        <v>#DIV/0!</v>
      </c>
      <c r="AA93" s="139"/>
      <c r="AB93" s="131"/>
      <c r="AC93" s="131"/>
      <c r="AD93" s="131"/>
      <c r="AE93" s="131"/>
      <c r="AF93" s="131"/>
      <c r="AG93" s="131"/>
    </row>
    <row r="94" spans="1:33" ht="30" customHeight="1" x14ac:dyDescent="0.25">
      <c r="A94" s="108" t="s">
        <v>68</v>
      </c>
      <c r="B94" s="155" t="s">
        <v>191</v>
      </c>
      <c r="C94" s="216" t="s">
        <v>192</v>
      </c>
      <c r="D94" s="217"/>
      <c r="E94" s="214">
        <f>SUM(E95:E102)</f>
        <v>144</v>
      </c>
      <c r="F94" s="143"/>
      <c r="G94" s="144">
        <f t="shared" ref="G94:H94" si="302">SUM(G95:G102)</f>
        <v>54000</v>
      </c>
      <c r="H94" s="214">
        <f t="shared" si="302"/>
        <v>144</v>
      </c>
      <c r="I94" s="143"/>
      <c r="J94" s="144">
        <f t="shared" ref="J94:K94" si="303">SUM(J95:J102)</f>
        <v>52629.999984000002</v>
      </c>
      <c r="K94" s="214">
        <f t="shared" si="303"/>
        <v>0</v>
      </c>
      <c r="L94" s="143"/>
      <c r="M94" s="144">
        <f t="shared" ref="M94:N94" si="304">SUM(M95:M102)</f>
        <v>0</v>
      </c>
      <c r="N94" s="214">
        <f t="shared" si="304"/>
        <v>0</v>
      </c>
      <c r="O94" s="143"/>
      <c r="P94" s="144">
        <f t="shared" ref="P94:Q94" si="305">SUM(P95:P102)</f>
        <v>0</v>
      </c>
      <c r="Q94" s="214">
        <f t="shared" si="305"/>
        <v>0</v>
      </c>
      <c r="R94" s="143"/>
      <c r="S94" s="144">
        <f t="shared" ref="S94:T94" si="306">SUM(S95:S102)</f>
        <v>0</v>
      </c>
      <c r="T94" s="214">
        <f t="shared" si="306"/>
        <v>0</v>
      </c>
      <c r="U94" s="143"/>
      <c r="V94" s="144">
        <f t="shared" ref="V94:X94" si="307">SUM(V95:V102)</f>
        <v>0</v>
      </c>
      <c r="W94" s="211">
        <f t="shared" si="307"/>
        <v>54000</v>
      </c>
      <c r="X94" s="211">
        <f t="shared" si="307"/>
        <v>52629.999984000002</v>
      </c>
      <c r="Y94" s="211">
        <f t="shared" si="278"/>
        <v>1370.0000159999981</v>
      </c>
      <c r="Z94" s="211">
        <f t="shared" si="279"/>
        <v>2.5370370666666631E-2</v>
      </c>
      <c r="AA94" s="146"/>
      <c r="AB94" s="131"/>
      <c r="AC94" s="131"/>
      <c r="AD94" s="131"/>
      <c r="AE94" s="131"/>
      <c r="AF94" s="131"/>
      <c r="AG94" s="131"/>
    </row>
    <row r="95" spans="1:33" ht="44.25" customHeight="1" x14ac:dyDescent="0.25">
      <c r="A95" s="119" t="s">
        <v>71</v>
      </c>
      <c r="B95" s="120" t="s">
        <v>193</v>
      </c>
      <c r="C95" s="218" t="s">
        <v>372</v>
      </c>
      <c r="D95" s="219" t="s">
        <v>113</v>
      </c>
      <c r="E95" s="347">
        <v>18</v>
      </c>
      <c r="F95" s="349">
        <v>375</v>
      </c>
      <c r="G95" s="125">
        <f t="shared" ref="G95:G102" si="308">E95*F95</f>
        <v>6750</v>
      </c>
      <c r="H95" s="347">
        <v>18</v>
      </c>
      <c r="I95" s="124">
        <v>365.48611099999999</v>
      </c>
      <c r="J95" s="125">
        <f t="shared" ref="J95:J102" si="309">H95*I95</f>
        <v>6578.7499980000002</v>
      </c>
      <c r="K95" s="123"/>
      <c r="L95" s="124"/>
      <c r="M95" s="125">
        <f t="shared" ref="M95:M102" si="310">K95*L95</f>
        <v>0</v>
      </c>
      <c r="N95" s="123"/>
      <c r="O95" s="124"/>
      <c r="P95" s="125">
        <f t="shared" ref="P95:P102" si="311">N95*O95</f>
        <v>0</v>
      </c>
      <c r="Q95" s="123"/>
      <c r="R95" s="124"/>
      <c r="S95" s="125">
        <f t="shared" ref="S95:S102" si="312">Q95*R95</f>
        <v>0</v>
      </c>
      <c r="T95" s="123"/>
      <c r="U95" s="124"/>
      <c r="V95" s="125">
        <f t="shared" ref="V95:V102" si="313">T95*U95</f>
        <v>0</v>
      </c>
      <c r="W95" s="126">
        <f t="shared" ref="W95:W102" si="314">G95+M95+S95</f>
        <v>6750</v>
      </c>
      <c r="X95" s="127">
        <f t="shared" ref="X95:X102" si="315">J95+P95+V95</f>
        <v>6578.7499980000002</v>
      </c>
      <c r="Y95" s="127">
        <f t="shared" si="278"/>
        <v>171.25000199999977</v>
      </c>
      <c r="Z95" s="128">
        <f t="shared" si="279"/>
        <v>2.5370370666666631E-2</v>
      </c>
      <c r="AA95" s="129"/>
      <c r="AB95" s="130"/>
      <c r="AC95" s="131"/>
      <c r="AD95" s="131"/>
      <c r="AE95" s="131"/>
      <c r="AF95" s="131"/>
      <c r="AG95" s="131"/>
    </row>
    <row r="96" spans="1:33" ht="42" customHeight="1" x14ac:dyDescent="0.25">
      <c r="A96" s="119" t="s">
        <v>71</v>
      </c>
      <c r="B96" s="120" t="s">
        <v>194</v>
      </c>
      <c r="C96" s="351" t="s">
        <v>373</v>
      </c>
      <c r="D96" s="219" t="s">
        <v>113</v>
      </c>
      <c r="E96" s="347">
        <v>18</v>
      </c>
      <c r="F96" s="349">
        <v>375</v>
      </c>
      <c r="G96" s="125">
        <f t="shared" ref="G96:G100" si="316">E96*F96</f>
        <v>6750</v>
      </c>
      <c r="H96" s="347">
        <v>18</v>
      </c>
      <c r="I96" s="124">
        <v>365.48611099999999</v>
      </c>
      <c r="J96" s="125">
        <f t="shared" ref="J96:J100" si="317">H96*I96</f>
        <v>6578.7499980000002</v>
      </c>
      <c r="K96" s="123"/>
      <c r="L96" s="124"/>
      <c r="M96" s="125">
        <f t="shared" ref="M96:M100" si="318">K96*L96</f>
        <v>0</v>
      </c>
      <c r="N96" s="123"/>
      <c r="O96" s="124"/>
      <c r="P96" s="125">
        <f t="shared" ref="P96:P100" si="319">N96*O96</f>
        <v>0</v>
      </c>
      <c r="Q96" s="123"/>
      <c r="R96" s="124"/>
      <c r="S96" s="125">
        <f t="shared" ref="S96:S100" si="320">Q96*R96</f>
        <v>0</v>
      </c>
      <c r="T96" s="123"/>
      <c r="U96" s="124"/>
      <c r="V96" s="125">
        <f t="shared" ref="V96:V100" si="321">T96*U96</f>
        <v>0</v>
      </c>
      <c r="W96" s="126">
        <f t="shared" ref="W96:W100" si="322">G96+M96+S96</f>
        <v>6750</v>
      </c>
      <c r="X96" s="127">
        <f t="shared" ref="X96:X100" si="323">J96+P96+V96</f>
        <v>6578.7499980000002</v>
      </c>
      <c r="Y96" s="127">
        <f t="shared" ref="Y96:Y100" si="324">W96-X96</f>
        <v>171.25000199999977</v>
      </c>
      <c r="Z96" s="128">
        <f t="shared" ref="Z96:Z100" si="325">Y96/W96</f>
        <v>2.5370370666666631E-2</v>
      </c>
      <c r="AA96" s="129"/>
      <c r="AB96" s="131"/>
      <c r="AC96" s="131"/>
      <c r="AD96" s="131"/>
      <c r="AE96" s="131"/>
      <c r="AF96" s="131"/>
      <c r="AG96" s="131"/>
    </row>
    <row r="97" spans="1:33" ht="41.25" customHeight="1" x14ac:dyDescent="0.25">
      <c r="A97" s="119" t="s">
        <v>71</v>
      </c>
      <c r="B97" s="120" t="s">
        <v>195</v>
      </c>
      <c r="C97" s="352" t="s">
        <v>374</v>
      </c>
      <c r="D97" s="219" t="s">
        <v>113</v>
      </c>
      <c r="E97" s="355">
        <v>18</v>
      </c>
      <c r="F97" s="358">
        <v>375</v>
      </c>
      <c r="G97" s="125">
        <f t="shared" si="316"/>
        <v>6750</v>
      </c>
      <c r="H97" s="355">
        <v>18</v>
      </c>
      <c r="I97" s="124">
        <v>365.48611099999999</v>
      </c>
      <c r="J97" s="125">
        <f t="shared" si="317"/>
        <v>6578.7499980000002</v>
      </c>
      <c r="K97" s="123"/>
      <c r="L97" s="124"/>
      <c r="M97" s="125">
        <f t="shared" si="318"/>
        <v>0</v>
      </c>
      <c r="N97" s="123"/>
      <c r="O97" s="124"/>
      <c r="P97" s="125">
        <f t="shared" si="319"/>
        <v>0</v>
      </c>
      <c r="Q97" s="123"/>
      <c r="R97" s="124"/>
      <c r="S97" s="125">
        <f t="shared" si="320"/>
        <v>0</v>
      </c>
      <c r="T97" s="123"/>
      <c r="U97" s="124"/>
      <c r="V97" s="125">
        <f t="shared" si="321"/>
        <v>0</v>
      </c>
      <c r="W97" s="126">
        <f t="shared" si="322"/>
        <v>6750</v>
      </c>
      <c r="X97" s="127">
        <f t="shared" si="323"/>
        <v>6578.7499980000002</v>
      </c>
      <c r="Y97" s="127">
        <f t="shared" si="324"/>
        <v>171.25000199999977</v>
      </c>
      <c r="Z97" s="128">
        <f t="shared" si="325"/>
        <v>2.5370370666666631E-2</v>
      </c>
      <c r="AA97" s="129"/>
      <c r="AB97" s="131"/>
      <c r="AC97" s="131"/>
      <c r="AD97" s="131"/>
      <c r="AE97" s="131"/>
      <c r="AF97" s="131"/>
      <c r="AG97" s="131"/>
    </row>
    <row r="98" spans="1:33" ht="40.5" customHeight="1" x14ac:dyDescent="0.25">
      <c r="A98" s="119" t="s">
        <v>71</v>
      </c>
      <c r="B98" s="120" t="s">
        <v>367</v>
      </c>
      <c r="C98" s="353" t="s">
        <v>375</v>
      </c>
      <c r="D98" s="219" t="s">
        <v>113</v>
      </c>
      <c r="E98" s="356">
        <v>18</v>
      </c>
      <c r="F98" s="359">
        <v>375</v>
      </c>
      <c r="G98" s="125">
        <f t="shared" si="316"/>
        <v>6750</v>
      </c>
      <c r="H98" s="356">
        <v>18</v>
      </c>
      <c r="I98" s="124">
        <v>365.48611099999999</v>
      </c>
      <c r="J98" s="125">
        <f t="shared" si="317"/>
        <v>6578.7499980000002</v>
      </c>
      <c r="K98" s="123"/>
      <c r="L98" s="124"/>
      <c r="M98" s="125">
        <f t="shared" si="318"/>
        <v>0</v>
      </c>
      <c r="N98" s="123"/>
      <c r="O98" s="124"/>
      <c r="P98" s="125">
        <f t="shared" si="319"/>
        <v>0</v>
      </c>
      <c r="Q98" s="123"/>
      <c r="R98" s="124"/>
      <c r="S98" s="125">
        <f t="shared" si="320"/>
        <v>0</v>
      </c>
      <c r="T98" s="123"/>
      <c r="U98" s="124"/>
      <c r="V98" s="125">
        <f t="shared" si="321"/>
        <v>0</v>
      </c>
      <c r="W98" s="126">
        <f t="shared" si="322"/>
        <v>6750</v>
      </c>
      <c r="X98" s="127">
        <f t="shared" si="323"/>
        <v>6578.7499980000002</v>
      </c>
      <c r="Y98" s="127">
        <f t="shared" si="324"/>
        <v>171.25000199999977</v>
      </c>
      <c r="Z98" s="128">
        <f t="shared" si="325"/>
        <v>2.5370370666666631E-2</v>
      </c>
      <c r="AA98" s="129"/>
      <c r="AB98" s="131"/>
      <c r="AC98" s="131"/>
      <c r="AD98" s="131"/>
      <c r="AE98" s="131"/>
      <c r="AF98" s="131"/>
      <c r="AG98" s="131"/>
    </row>
    <row r="99" spans="1:33" ht="40.5" customHeight="1" x14ac:dyDescent="0.25">
      <c r="A99" s="119" t="s">
        <v>71</v>
      </c>
      <c r="B99" s="120" t="s">
        <v>368</v>
      </c>
      <c r="C99" s="351" t="s">
        <v>376</v>
      </c>
      <c r="D99" s="219" t="s">
        <v>113</v>
      </c>
      <c r="E99" s="347">
        <v>18</v>
      </c>
      <c r="F99" s="349">
        <v>375</v>
      </c>
      <c r="G99" s="125">
        <f t="shared" ref="G99" si="326">E99*F99</f>
        <v>6750</v>
      </c>
      <c r="H99" s="347">
        <v>18</v>
      </c>
      <c r="I99" s="124">
        <v>365.48611099999999</v>
      </c>
      <c r="J99" s="125">
        <f t="shared" ref="J99" si="327">H99*I99</f>
        <v>6578.7499980000002</v>
      </c>
      <c r="K99" s="123"/>
      <c r="L99" s="124"/>
      <c r="M99" s="125">
        <f t="shared" ref="M99" si="328">K99*L99</f>
        <v>0</v>
      </c>
      <c r="N99" s="123"/>
      <c r="O99" s="124"/>
      <c r="P99" s="125">
        <f t="shared" ref="P99" si="329">N99*O99</f>
        <v>0</v>
      </c>
      <c r="Q99" s="123"/>
      <c r="R99" s="124"/>
      <c r="S99" s="125">
        <f t="shared" ref="S99" si="330">Q99*R99</f>
        <v>0</v>
      </c>
      <c r="T99" s="123"/>
      <c r="U99" s="124"/>
      <c r="V99" s="125">
        <f t="shared" ref="V99" si="331">T99*U99</f>
        <v>0</v>
      </c>
      <c r="W99" s="126">
        <f t="shared" ref="W99" si="332">G99+M99+S99</f>
        <v>6750</v>
      </c>
      <c r="X99" s="127">
        <f t="shared" ref="X99" si="333">J99+P99+V99</f>
        <v>6578.7499980000002</v>
      </c>
      <c r="Y99" s="127">
        <f t="shared" ref="Y99" si="334">W99-X99</f>
        <v>171.25000199999977</v>
      </c>
      <c r="Z99" s="128">
        <f t="shared" ref="Z99" si="335">Y99/W99</f>
        <v>2.5370370666666631E-2</v>
      </c>
      <c r="AA99" s="129"/>
      <c r="AB99" s="131"/>
      <c r="AC99" s="131"/>
      <c r="AD99" s="131"/>
      <c r="AE99" s="131"/>
      <c r="AF99" s="131"/>
      <c r="AG99" s="131"/>
    </row>
    <row r="100" spans="1:33" ht="42" customHeight="1" x14ac:dyDescent="0.25">
      <c r="A100" s="119" t="s">
        <v>71</v>
      </c>
      <c r="B100" s="120" t="s">
        <v>369</v>
      </c>
      <c r="C100" s="351" t="s">
        <v>377</v>
      </c>
      <c r="D100" s="219" t="s">
        <v>113</v>
      </c>
      <c r="E100" s="347">
        <v>18</v>
      </c>
      <c r="F100" s="349">
        <v>375</v>
      </c>
      <c r="G100" s="125">
        <f t="shared" si="316"/>
        <v>6750</v>
      </c>
      <c r="H100" s="347">
        <v>18</v>
      </c>
      <c r="I100" s="124">
        <v>365.48611099999999</v>
      </c>
      <c r="J100" s="125">
        <f t="shared" si="317"/>
        <v>6578.7499980000002</v>
      </c>
      <c r="K100" s="123"/>
      <c r="L100" s="124"/>
      <c r="M100" s="125">
        <f t="shared" si="318"/>
        <v>0</v>
      </c>
      <c r="N100" s="123"/>
      <c r="O100" s="124"/>
      <c r="P100" s="125">
        <f t="shared" si="319"/>
        <v>0</v>
      </c>
      <c r="Q100" s="123"/>
      <c r="R100" s="124"/>
      <c r="S100" s="125">
        <f t="shared" si="320"/>
        <v>0</v>
      </c>
      <c r="T100" s="123"/>
      <c r="U100" s="124"/>
      <c r="V100" s="125">
        <f t="shared" si="321"/>
        <v>0</v>
      </c>
      <c r="W100" s="126">
        <f t="shared" si="322"/>
        <v>6750</v>
      </c>
      <c r="X100" s="127">
        <f t="shared" si="323"/>
        <v>6578.7499980000002</v>
      </c>
      <c r="Y100" s="127">
        <f t="shared" si="324"/>
        <v>171.25000199999977</v>
      </c>
      <c r="Z100" s="128">
        <f t="shared" si="325"/>
        <v>2.5370370666666631E-2</v>
      </c>
      <c r="AA100" s="129"/>
      <c r="AB100" s="131"/>
      <c r="AC100" s="131"/>
      <c r="AD100" s="131"/>
      <c r="AE100" s="131"/>
      <c r="AF100" s="131"/>
      <c r="AG100" s="131"/>
    </row>
    <row r="101" spans="1:33" ht="55.5" customHeight="1" x14ac:dyDescent="0.25">
      <c r="A101" s="119" t="s">
        <v>71</v>
      </c>
      <c r="B101" s="120" t="s">
        <v>370</v>
      </c>
      <c r="C101" s="351" t="s">
        <v>378</v>
      </c>
      <c r="D101" s="219" t="s">
        <v>113</v>
      </c>
      <c r="E101" s="347">
        <v>18</v>
      </c>
      <c r="F101" s="349">
        <v>375</v>
      </c>
      <c r="G101" s="125">
        <f t="shared" si="308"/>
        <v>6750</v>
      </c>
      <c r="H101" s="347">
        <v>18</v>
      </c>
      <c r="I101" s="124">
        <v>365.48611099999999</v>
      </c>
      <c r="J101" s="125">
        <f t="shared" si="309"/>
        <v>6578.7499980000002</v>
      </c>
      <c r="K101" s="123"/>
      <c r="L101" s="124"/>
      <c r="M101" s="125">
        <f t="shared" si="310"/>
        <v>0</v>
      </c>
      <c r="N101" s="123"/>
      <c r="O101" s="124"/>
      <c r="P101" s="125">
        <f t="shared" si="311"/>
        <v>0</v>
      </c>
      <c r="Q101" s="123"/>
      <c r="R101" s="124"/>
      <c r="S101" s="125">
        <f t="shared" si="312"/>
        <v>0</v>
      </c>
      <c r="T101" s="123"/>
      <c r="U101" s="124"/>
      <c r="V101" s="125">
        <f t="shared" si="313"/>
        <v>0</v>
      </c>
      <c r="W101" s="126">
        <f t="shared" si="314"/>
        <v>6750</v>
      </c>
      <c r="X101" s="127">
        <f t="shared" si="315"/>
        <v>6578.7499980000002</v>
      </c>
      <c r="Y101" s="127">
        <f t="shared" si="278"/>
        <v>171.25000199999977</v>
      </c>
      <c r="Z101" s="128">
        <f t="shared" si="279"/>
        <v>2.5370370666666631E-2</v>
      </c>
      <c r="AA101" s="129"/>
      <c r="AB101" s="131"/>
      <c r="AC101" s="131"/>
      <c r="AD101" s="131"/>
      <c r="AE101" s="131"/>
      <c r="AF101" s="131"/>
      <c r="AG101" s="131"/>
    </row>
    <row r="102" spans="1:33" ht="69.75" customHeight="1" x14ac:dyDescent="0.25">
      <c r="A102" s="132" t="s">
        <v>71</v>
      </c>
      <c r="B102" s="133" t="s">
        <v>371</v>
      </c>
      <c r="C102" s="354" t="s">
        <v>379</v>
      </c>
      <c r="D102" s="219" t="s">
        <v>113</v>
      </c>
      <c r="E102" s="357">
        <v>18</v>
      </c>
      <c r="F102" s="360">
        <v>375</v>
      </c>
      <c r="G102" s="151">
        <f t="shared" si="308"/>
        <v>6750</v>
      </c>
      <c r="H102" s="357">
        <v>18</v>
      </c>
      <c r="I102" s="124">
        <v>365.48611099999999</v>
      </c>
      <c r="J102" s="151">
        <f t="shared" si="309"/>
        <v>6578.7499980000002</v>
      </c>
      <c r="K102" s="149"/>
      <c r="L102" s="150"/>
      <c r="M102" s="151">
        <f t="shared" si="310"/>
        <v>0</v>
      </c>
      <c r="N102" s="149"/>
      <c r="O102" s="150"/>
      <c r="P102" s="151">
        <f t="shared" si="311"/>
        <v>0</v>
      </c>
      <c r="Q102" s="149"/>
      <c r="R102" s="150"/>
      <c r="S102" s="151">
        <f t="shared" si="312"/>
        <v>0</v>
      </c>
      <c r="T102" s="149"/>
      <c r="U102" s="150"/>
      <c r="V102" s="151">
        <f t="shared" si="313"/>
        <v>0</v>
      </c>
      <c r="W102" s="138">
        <f t="shared" si="314"/>
        <v>6750</v>
      </c>
      <c r="X102" s="127">
        <f t="shared" si="315"/>
        <v>6578.7499980000002</v>
      </c>
      <c r="Y102" s="127">
        <f t="shared" si="278"/>
        <v>171.25000199999977</v>
      </c>
      <c r="Z102" s="128">
        <f t="shared" si="279"/>
        <v>2.5370370666666631E-2</v>
      </c>
      <c r="AA102" s="152"/>
      <c r="AB102" s="131"/>
      <c r="AC102" s="131"/>
      <c r="AD102" s="131"/>
      <c r="AE102" s="131"/>
      <c r="AF102" s="131"/>
      <c r="AG102" s="131"/>
    </row>
    <row r="103" spans="1:33" ht="39.75" customHeight="1" x14ac:dyDescent="0.25">
      <c r="A103" s="401" t="s">
        <v>196</v>
      </c>
      <c r="B103" s="383"/>
      <c r="C103" s="383"/>
      <c r="D103" s="384"/>
      <c r="E103" s="189"/>
      <c r="F103" s="189"/>
      <c r="G103" s="172">
        <f>G86+G90+G94</f>
        <v>73500</v>
      </c>
      <c r="H103" s="189"/>
      <c r="I103" s="189"/>
      <c r="J103" s="172">
        <f>J86+J90+J94</f>
        <v>72129.999983999995</v>
      </c>
      <c r="K103" s="189"/>
      <c r="L103" s="189"/>
      <c r="M103" s="172">
        <f>M86+M90+M94</f>
        <v>0</v>
      </c>
      <c r="N103" s="189"/>
      <c r="O103" s="189"/>
      <c r="P103" s="172">
        <f>P86+P90+P94</f>
        <v>0</v>
      </c>
      <c r="Q103" s="189"/>
      <c r="R103" s="189"/>
      <c r="S103" s="172">
        <f>S86+S90+S94</f>
        <v>0</v>
      </c>
      <c r="T103" s="189"/>
      <c r="U103" s="189"/>
      <c r="V103" s="172">
        <f t="shared" ref="V103:X103" si="336">V86+V90+V94</f>
        <v>0</v>
      </c>
      <c r="W103" s="191">
        <f t="shared" si="336"/>
        <v>73500</v>
      </c>
      <c r="X103" s="191">
        <f t="shared" si="336"/>
        <v>72129.999983999995</v>
      </c>
      <c r="Y103" s="191">
        <f t="shared" si="278"/>
        <v>1370.0000160000054</v>
      </c>
      <c r="Z103" s="191">
        <f t="shared" si="279"/>
        <v>1.8639456000000075E-2</v>
      </c>
      <c r="AA103" s="177"/>
      <c r="AB103" s="5"/>
      <c r="AC103" s="7"/>
      <c r="AD103" s="7"/>
      <c r="AE103" s="7"/>
      <c r="AF103" s="7"/>
      <c r="AG103" s="7"/>
    </row>
    <row r="104" spans="1:33" ht="30" customHeight="1" x14ac:dyDescent="0.25">
      <c r="A104" s="178" t="s">
        <v>66</v>
      </c>
      <c r="B104" s="179">
        <v>6</v>
      </c>
      <c r="C104" s="180" t="s">
        <v>197</v>
      </c>
      <c r="D104" s="181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6"/>
      <c r="X104" s="106"/>
      <c r="Y104" s="210"/>
      <c r="Z104" s="106"/>
      <c r="AA104" s="107"/>
      <c r="AB104" s="7"/>
      <c r="AC104" s="7"/>
      <c r="AD104" s="7"/>
      <c r="AE104" s="7"/>
      <c r="AF104" s="7"/>
      <c r="AG104" s="7"/>
    </row>
    <row r="105" spans="1:33" ht="30" customHeight="1" x14ac:dyDescent="0.25">
      <c r="A105" s="108" t="s">
        <v>68</v>
      </c>
      <c r="B105" s="155" t="s">
        <v>198</v>
      </c>
      <c r="C105" s="221" t="s">
        <v>199</v>
      </c>
      <c r="D105" s="111"/>
      <c r="E105" s="112">
        <f>SUM(E106:E110)</f>
        <v>90</v>
      </c>
      <c r="F105" s="113"/>
      <c r="G105" s="114">
        <f t="shared" ref="G105:H105" si="337">SUM(G106:G110)</f>
        <v>3584.1499999999996</v>
      </c>
      <c r="H105" s="112">
        <f t="shared" si="337"/>
        <v>90</v>
      </c>
      <c r="I105" s="113"/>
      <c r="J105" s="114">
        <f t="shared" ref="J105:K105" si="338">SUM(J106:J110)</f>
        <v>3584.1499999999996</v>
      </c>
      <c r="K105" s="112">
        <f t="shared" si="338"/>
        <v>0</v>
      </c>
      <c r="L105" s="113"/>
      <c r="M105" s="114">
        <f t="shared" ref="M105:N105" si="339">SUM(M106:M110)</f>
        <v>0</v>
      </c>
      <c r="N105" s="112">
        <f t="shared" si="339"/>
        <v>0</v>
      </c>
      <c r="O105" s="113"/>
      <c r="P105" s="114">
        <f t="shared" ref="P105:Q105" si="340">SUM(P106:P110)</f>
        <v>0</v>
      </c>
      <c r="Q105" s="112">
        <f t="shared" si="340"/>
        <v>0</v>
      </c>
      <c r="R105" s="113"/>
      <c r="S105" s="114">
        <f t="shared" ref="S105:T105" si="341">SUM(S106:S110)</f>
        <v>0</v>
      </c>
      <c r="T105" s="112">
        <f t="shared" si="341"/>
        <v>0</v>
      </c>
      <c r="U105" s="113"/>
      <c r="V105" s="114">
        <f t="shared" ref="V105:X105" si="342">SUM(V106:V110)</f>
        <v>0</v>
      </c>
      <c r="W105" s="114">
        <f t="shared" si="342"/>
        <v>3584.1499999999996</v>
      </c>
      <c r="X105" s="114">
        <f t="shared" si="342"/>
        <v>3584.1499999999996</v>
      </c>
      <c r="Y105" s="114">
        <f t="shared" ref="Y105:Y119" si="343">W105-X105</f>
        <v>0</v>
      </c>
      <c r="Z105" s="116">
        <f t="shared" ref="Z105:Z119" si="344">Y105/W105</f>
        <v>0</v>
      </c>
      <c r="AA105" s="117"/>
      <c r="AB105" s="118"/>
      <c r="AC105" s="118"/>
      <c r="AD105" s="118"/>
      <c r="AE105" s="118"/>
      <c r="AF105" s="118"/>
      <c r="AG105" s="118"/>
    </row>
    <row r="106" spans="1:33" ht="30" customHeight="1" x14ac:dyDescent="0.25">
      <c r="A106" s="119" t="s">
        <v>71</v>
      </c>
      <c r="B106" s="120" t="s">
        <v>200</v>
      </c>
      <c r="C106" s="361" t="s">
        <v>382</v>
      </c>
      <c r="D106" s="122" t="s">
        <v>106</v>
      </c>
      <c r="E106" s="347">
        <v>5</v>
      </c>
      <c r="F106" s="349">
        <v>230</v>
      </c>
      <c r="G106" s="125">
        <f t="shared" ref="G106:G110" si="345">E106*F106</f>
        <v>1150</v>
      </c>
      <c r="H106" s="347">
        <v>5</v>
      </c>
      <c r="I106" s="349">
        <v>230</v>
      </c>
      <c r="J106" s="125">
        <f t="shared" ref="J106:J110" si="346">H106*I106</f>
        <v>1150</v>
      </c>
      <c r="K106" s="123"/>
      <c r="L106" s="124"/>
      <c r="M106" s="125">
        <f t="shared" ref="M106:M110" si="347">K106*L106</f>
        <v>0</v>
      </c>
      <c r="N106" s="123"/>
      <c r="O106" s="124"/>
      <c r="P106" s="125">
        <f t="shared" ref="P106:P110" si="348">N106*O106</f>
        <v>0</v>
      </c>
      <c r="Q106" s="123"/>
      <c r="R106" s="124"/>
      <c r="S106" s="125">
        <f t="shared" ref="S106:S110" si="349">Q106*R106</f>
        <v>0</v>
      </c>
      <c r="T106" s="123"/>
      <c r="U106" s="124"/>
      <c r="V106" s="125">
        <f t="shared" ref="V106:V110" si="350">T106*U106</f>
        <v>0</v>
      </c>
      <c r="W106" s="126">
        <f t="shared" ref="W106:W110" si="351">G106+M106+S106</f>
        <v>1150</v>
      </c>
      <c r="X106" s="127">
        <f t="shared" ref="X106:X110" si="352">J106+P106+V106</f>
        <v>1150</v>
      </c>
      <c r="Y106" s="127">
        <f t="shared" si="343"/>
        <v>0</v>
      </c>
      <c r="Z106" s="128">
        <f t="shared" si="344"/>
        <v>0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5">
      <c r="A107" s="119" t="s">
        <v>71</v>
      </c>
      <c r="B107" s="120" t="s">
        <v>202</v>
      </c>
      <c r="C107" s="361" t="s">
        <v>383</v>
      </c>
      <c r="D107" s="122" t="s">
        <v>106</v>
      </c>
      <c r="E107" s="347">
        <v>40</v>
      </c>
      <c r="F107" s="349">
        <v>8.99</v>
      </c>
      <c r="G107" s="125">
        <f t="shared" ref="G107:G108" si="353">E107*F107</f>
        <v>359.6</v>
      </c>
      <c r="H107" s="347">
        <v>40</v>
      </c>
      <c r="I107" s="349">
        <v>8.99</v>
      </c>
      <c r="J107" s="125">
        <f t="shared" ref="J107:J108" si="354">H107*I107</f>
        <v>359.6</v>
      </c>
      <c r="K107" s="123"/>
      <c r="L107" s="124"/>
      <c r="M107" s="125">
        <f t="shared" ref="M107:M108" si="355">K107*L107</f>
        <v>0</v>
      </c>
      <c r="N107" s="123"/>
      <c r="O107" s="124"/>
      <c r="P107" s="125">
        <f t="shared" ref="P107:P108" si="356">N107*O107</f>
        <v>0</v>
      </c>
      <c r="Q107" s="123"/>
      <c r="R107" s="124"/>
      <c r="S107" s="125">
        <f t="shared" ref="S107:S108" si="357">Q107*R107</f>
        <v>0</v>
      </c>
      <c r="T107" s="123"/>
      <c r="U107" s="124"/>
      <c r="V107" s="125">
        <f t="shared" ref="V107:V108" si="358">T107*U107</f>
        <v>0</v>
      </c>
      <c r="W107" s="126">
        <f t="shared" ref="W107:W108" si="359">G107+M107+S107</f>
        <v>359.6</v>
      </c>
      <c r="X107" s="127">
        <f t="shared" ref="X107:X108" si="360">J107+P107+V107</f>
        <v>359.6</v>
      </c>
      <c r="Y107" s="127">
        <f t="shared" ref="Y107:Y108" si="361">W107-X107</f>
        <v>0</v>
      </c>
      <c r="Z107" s="128">
        <f t="shared" ref="Z107:Z108" si="362">Y107/W107</f>
        <v>0</v>
      </c>
      <c r="AA107" s="129"/>
      <c r="AB107" s="131"/>
      <c r="AC107" s="131"/>
      <c r="AD107" s="131"/>
      <c r="AE107" s="131"/>
      <c r="AF107" s="131"/>
      <c r="AG107" s="131"/>
    </row>
    <row r="108" spans="1:33" ht="30" customHeight="1" x14ac:dyDescent="0.25">
      <c r="A108" s="119" t="s">
        <v>71</v>
      </c>
      <c r="B108" s="120" t="s">
        <v>203</v>
      </c>
      <c r="C108" s="362" t="s">
        <v>384</v>
      </c>
      <c r="D108" s="122" t="s">
        <v>106</v>
      </c>
      <c r="E108" s="347">
        <v>20</v>
      </c>
      <c r="F108" s="349">
        <v>9.99</v>
      </c>
      <c r="G108" s="125">
        <f t="shared" si="353"/>
        <v>199.8</v>
      </c>
      <c r="H108" s="347">
        <v>20</v>
      </c>
      <c r="I108" s="349">
        <v>9.99</v>
      </c>
      <c r="J108" s="125">
        <f t="shared" si="354"/>
        <v>199.8</v>
      </c>
      <c r="K108" s="123"/>
      <c r="L108" s="124"/>
      <c r="M108" s="125">
        <f t="shared" si="355"/>
        <v>0</v>
      </c>
      <c r="N108" s="123"/>
      <c r="O108" s="124"/>
      <c r="P108" s="125">
        <f t="shared" si="356"/>
        <v>0</v>
      </c>
      <c r="Q108" s="123"/>
      <c r="R108" s="124"/>
      <c r="S108" s="125">
        <f t="shared" si="357"/>
        <v>0</v>
      </c>
      <c r="T108" s="123"/>
      <c r="U108" s="124"/>
      <c r="V108" s="125">
        <f t="shared" si="358"/>
        <v>0</v>
      </c>
      <c r="W108" s="126">
        <f t="shared" si="359"/>
        <v>199.8</v>
      </c>
      <c r="X108" s="127">
        <f t="shared" si="360"/>
        <v>199.8</v>
      </c>
      <c r="Y108" s="127">
        <f t="shared" si="361"/>
        <v>0</v>
      </c>
      <c r="Z108" s="128">
        <f t="shared" si="362"/>
        <v>0</v>
      </c>
      <c r="AA108" s="129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71</v>
      </c>
      <c r="B109" s="120" t="s">
        <v>380</v>
      </c>
      <c r="C109" s="362" t="s">
        <v>385</v>
      </c>
      <c r="D109" s="122" t="s">
        <v>106</v>
      </c>
      <c r="E109" s="347">
        <v>20</v>
      </c>
      <c r="F109" s="349">
        <v>79.989999999999995</v>
      </c>
      <c r="G109" s="125">
        <f t="shared" si="345"/>
        <v>1599.8</v>
      </c>
      <c r="H109" s="347">
        <v>20</v>
      </c>
      <c r="I109" s="349">
        <v>79.989999999999995</v>
      </c>
      <c r="J109" s="125">
        <f t="shared" si="346"/>
        <v>1599.8</v>
      </c>
      <c r="K109" s="123"/>
      <c r="L109" s="124"/>
      <c r="M109" s="125">
        <f t="shared" si="347"/>
        <v>0</v>
      </c>
      <c r="N109" s="123"/>
      <c r="O109" s="124"/>
      <c r="P109" s="125">
        <f t="shared" si="348"/>
        <v>0</v>
      </c>
      <c r="Q109" s="123"/>
      <c r="R109" s="124"/>
      <c r="S109" s="125">
        <f t="shared" si="349"/>
        <v>0</v>
      </c>
      <c r="T109" s="123"/>
      <c r="U109" s="124"/>
      <c r="V109" s="125">
        <f t="shared" si="350"/>
        <v>0</v>
      </c>
      <c r="W109" s="126">
        <f t="shared" si="351"/>
        <v>1599.8</v>
      </c>
      <c r="X109" s="127">
        <f t="shared" si="352"/>
        <v>1599.8</v>
      </c>
      <c r="Y109" s="127">
        <f t="shared" si="343"/>
        <v>0</v>
      </c>
      <c r="Z109" s="128">
        <f t="shared" si="344"/>
        <v>0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32" t="s">
        <v>71</v>
      </c>
      <c r="B110" s="133" t="s">
        <v>381</v>
      </c>
      <c r="C110" s="362" t="s">
        <v>386</v>
      </c>
      <c r="D110" s="134" t="s">
        <v>106</v>
      </c>
      <c r="E110" s="348">
        <v>5</v>
      </c>
      <c r="F110" s="350">
        <v>54.99</v>
      </c>
      <c r="G110" s="137">
        <f t="shared" si="345"/>
        <v>274.95</v>
      </c>
      <c r="H110" s="348">
        <v>5</v>
      </c>
      <c r="I110" s="350">
        <v>54.99</v>
      </c>
      <c r="J110" s="137">
        <f t="shared" si="346"/>
        <v>274.95</v>
      </c>
      <c r="K110" s="135"/>
      <c r="L110" s="136"/>
      <c r="M110" s="137">
        <f t="shared" si="347"/>
        <v>0</v>
      </c>
      <c r="N110" s="135"/>
      <c r="O110" s="136"/>
      <c r="P110" s="137">
        <f t="shared" si="348"/>
        <v>0</v>
      </c>
      <c r="Q110" s="135"/>
      <c r="R110" s="136"/>
      <c r="S110" s="137">
        <f t="shared" si="349"/>
        <v>0</v>
      </c>
      <c r="T110" s="135"/>
      <c r="U110" s="136"/>
      <c r="V110" s="137">
        <f t="shared" si="350"/>
        <v>0</v>
      </c>
      <c r="W110" s="138">
        <f t="shared" si="351"/>
        <v>274.95</v>
      </c>
      <c r="X110" s="127">
        <f t="shared" si="352"/>
        <v>274.95</v>
      </c>
      <c r="Y110" s="127">
        <f t="shared" si="343"/>
        <v>0</v>
      </c>
      <c r="Z110" s="128">
        <f t="shared" si="344"/>
        <v>0</v>
      </c>
      <c r="AA110" s="13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08" t="s">
        <v>66</v>
      </c>
      <c r="B111" s="155" t="s">
        <v>204</v>
      </c>
      <c r="C111" s="222" t="s">
        <v>205</v>
      </c>
      <c r="D111" s="141"/>
      <c r="E111" s="142">
        <f>SUM(E112:E114)</f>
        <v>10</v>
      </c>
      <c r="F111" s="143"/>
      <c r="G111" s="144">
        <f t="shared" ref="G111:H111" si="363">SUM(G112:G114)</f>
        <v>15600</v>
      </c>
      <c r="H111" s="142">
        <f t="shared" si="363"/>
        <v>10</v>
      </c>
      <c r="I111" s="143"/>
      <c r="J111" s="144">
        <f t="shared" ref="J111:K111" si="364">SUM(J112:J114)</f>
        <v>15420</v>
      </c>
      <c r="K111" s="142">
        <f t="shared" si="364"/>
        <v>0</v>
      </c>
      <c r="L111" s="143"/>
      <c r="M111" s="144">
        <f t="shared" ref="M111:N111" si="365">SUM(M112:M114)</f>
        <v>0</v>
      </c>
      <c r="N111" s="142">
        <f t="shared" si="365"/>
        <v>0</v>
      </c>
      <c r="O111" s="143"/>
      <c r="P111" s="144">
        <f t="shared" ref="P111:Q111" si="366">SUM(P112:P114)</f>
        <v>0</v>
      </c>
      <c r="Q111" s="142">
        <f t="shared" si="366"/>
        <v>0</v>
      </c>
      <c r="R111" s="143"/>
      <c r="S111" s="144">
        <f t="shared" ref="S111:T111" si="367">SUM(S112:S114)</f>
        <v>0</v>
      </c>
      <c r="T111" s="142">
        <f t="shared" si="367"/>
        <v>0</v>
      </c>
      <c r="U111" s="143"/>
      <c r="V111" s="144">
        <f t="shared" ref="V111:X111" si="368">SUM(V112:V114)</f>
        <v>0</v>
      </c>
      <c r="W111" s="144">
        <f t="shared" si="368"/>
        <v>15600</v>
      </c>
      <c r="X111" s="144">
        <f t="shared" si="368"/>
        <v>15420</v>
      </c>
      <c r="Y111" s="144">
        <f t="shared" si="343"/>
        <v>180</v>
      </c>
      <c r="Z111" s="144">
        <f t="shared" si="344"/>
        <v>1.1538461538461539E-2</v>
      </c>
      <c r="AA111" s="146"/>
      <c r="AB111" s="118"/>
      <c r="AC111" s="118"/>
      <c r="AD111" s="118"/>
      <c r="AE111" s="118"/>
      <c r="AF111" s="118"/>
      <c r="AG111" s="118"/>
    </row>
    <row r="112" spans="1:33" ht="104.25" customHeight="1" x14ac:dyDescent="0.25">
      <c r="A112" s="119" t="s">
        <v>71</v>
      </c>
      <c r="B112" s="120" t="s">
        <v>206</v>
      </c>
      <c r="C112" s="361" t="s">
        <v>387</v>
      </c>
      <c r="D112" s="122" t="s">
        <v>106</v>
      </c>
      <c r="E112" s="347">
        <v>5</v>
      </c>
      <c r="F112" s="349">
        <v>2600</v>
      </c>
      <c r="G112" s="125">
        <f t="shared" ref="G112:G114" si="369">E112*F112</f>
        <v>13000</v>
      </c>
      <c r="H112" s="123">
        <v>5</v>
      </c>
      <c r="I112" s="124">
        <v>2655</v>
      </c>
      <c r="J112" s="125">
        <f t="shared" ref="J112:J114" si="370">H112*I112</f>
        <v>13275</v>
      </c>
      <c r="K112" s="123"/>
      <c r="L112" s="124"/>
      <c r="M112" s="125">
        <f t="shared" ref="M112:M114" si="371">K112*L112</f>
        <v>0</v>
      </c>
      <c r="N112" s="123"/>
      <c r="O112" s="124"/>
      <c r="P112" s="125">
        <f t="shared" ref="P112:P114" si="372">N112*O112</f>
        <v>0</v>
      </c>
      <c r="Q112" s="123"/>
      <c r="R112" s="124"/>
      <c r="S112" s="125">
        <f t="shared" ref="S112:S114" si="373">Q112*R112</f>
        <v>0</v>
      </c>
      <c r="T112" s="123"/>
      <c r="U112" s="124"/>
      <c r="V112" s="125">
        <f t="shared" ref="V112:V114" si="374">T112*U112</f>
        <v>0</v>
      </c>
      <c r="W112" s="126">
        <f t="shared" ref="W112:W114" si="375">G112+M112+S112</f>
        <v>13000</v>
      </c>
      <c r="X112" s="127">
        <f t="shared" ref="X112:X114" si="376">J112+P112+V112</f>
        <v>13275</v>
      </c>
      <c r="Y112" s="127">
        <f t="shared" si="343"/>
        <v>-275</v>
      </c>
      <c r="Z112" s="128">
        <f t="shared" si="344"/>
        <v>-2.1153846153846155E-2</v>
      </c>
      <c r="AA112" s="129" t="s">
        <v>397</v>
      </c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71</v>
      </c>
      <c r="B113" s="120" t="s">
        <v>207</v>
      </c>
      <c r="C113" s="361" t="s">
        <v>388</v>
      </c>
      <c r="D113" s="122" t="s">
        <v>106</v>
      </c>
      <c r="E113" s="347">
        <v>5</v>
      </c>
      <c r="F113" s="349">
        <v>520</v>
      </c>
      <c r="G113" s="125">
        <f t="shared" si="369"/>
        <v>2600</v>
      </c>
      <c r="H113" s="123">
        <v>5</v>
      </c>
      <c r="I113" s="124">
        <v>429</v>
      </c>
      <c r="J113" s="125">
        <f t="shared" si="370"/>
        <v>2145</v>
      </c>
      <c r="K113" s="123"/>
      <c r="L113" s="124"/>
      <c r="M113" s="125">
        <f t="shared" si="371"/>
        <v>0</v>
      </c>
      <c r="N113" s="123"/>
      <c r="O113" s="124"/>
      <c r="P113" s="125">
        <f t="shared" si="372"/>
        <v>0</v>
      </c>
      <c r="Q113" s="123"/>
      <c r="R113" s="124"/>
      <c r="S113" s="125">
        <f t="shared" si="373"/>
        <v>0</v>
      </c>
      <c r="T113" s="123"/>
      <c r="U113" s="124"/>
      <c r="V113" s="125">
        <f t="shared" si="374"/>
        <v>0</v>
      </c>
      <c r="W113" s="126">
        <f t="shared" si="375"/>
        <v>2600</v>
      </c>
      <c r="X113" s="127">
        <f t="shared" si="376"/>
        <v>2145</v>
      </c>
      <c r="Y113" s="127">
        <f t="shared" si="343"/>
        <v>455</v>
      </c>
      <c r="Z113" s="128">
        <f t="shared" si="344"/>
        <v>0.17499999999999999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32" t="s">
        <v>71</v>
      </c>
      <c r="B114" s="133" t="s">
        <v>208</v>
      </c>
      <c r="C114" s="163" t="s">
        <v>201</v>
      </c>
      <c r="D114" s="134" t="s">
        <v>106</v>
      </c>
      <c r="E114" s="135"/>
      <c r="F114" s="136"/>
      <c r="G114" s="137">
        <f t="shared" si="369"/>
        <v>0</v>
      </c>
      <c r="H114" s="135"/>
      <c r="I114" s="136"/>
      <c r="J114" s="137">
        <f t="shared" si="370"/>
        <v>0</v>
      </c>
      <c r="K114" s="135"/>
      <c r="L114" s="136"/>
      <c r="M114" s="137">
        <f t="shared" si="371"/>
        <v>0</v>
      </c>
      <c r="N114" s="135"/>
      <c r="O114" s="136"/>
      <c r="P114" s="137">
        <f t="shared" si="372"/>
        <v>0</v>
      </c>
      <c r="Q114" s="135"/>
      <c r="R114" s="136"/>
      <c r="S114" s="137">
        <f t="shared" si="373"/>
        <v>0</v>
      </c>
      <c r="T114" s="135"/>
      <c r="U114" s="136"/>
      <c r="V114" s="137">
        <f t="shared" si="374"/>
        <v>0</v>
      </c>
      <c r="W114" s="138">
        <f t="shared" si="375"/>
        <v>0</v>
      </c>
      <c r="X114" s="127">
        <f t="shared" si="376"/>
        <v>0</v>
      </c>
      <c r="Y114" s="127">
        <f t="shared" si="343"/>
        <v>0</v>
      </c>
      <c r="Z114" s="128" t="e">
        <f t="shared" si="344"/>
        <v>#DIV/0!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08" t="s">
        <v>66</v>
      </c>
      <c r="B115" s="155" t="s">
        <v>209</v>
      </c>
      <c r="C115" s="222" t="s">
        <v>210</v>
      </c>
      <c r="D115" s="141"/>
      <c r="E115" s="142">
        <f>SUM(E116:E118)</f>
        <v>0</v>
      </c>
      <c r="F115" s="143"/>
      <c r="G115" s="144">
        <f t="shared" ref="G115:H115" si="377">SUM(G116:G118)</f>
        <v>0</v>
      </c>
      <c r="H115" s="142">
        <f t="shared" si="377"/>
        <v>0</v>
      </c>
      <c r="I115" s="143"/>
      <c r="J115" s="144">
        <f t="shared" ref="J115:K115" si="378">SUM(J116:J118)</f>
        <v>0</v>
      </c>
      <c r="K115" s="142">
        <f t="shared" si="378"/>
        <v>0</v>
      </c>
      <c r="L115" s="143"/>
      <c r="M115" s="144">
        <f t="shared" ref="M115:N115" si="379">SUM(M116:M118)</f>
        <v>0</v>
      </c>
      <c r="N115" s="142">
        <f t="shared" si="379"/>
        <v>0</v>
      </c>
      <c r="O115" s="143"/>
      <c r="P115" s="144">
        <f t="shared" ref="P115:Q115" si="380">SUM(P116:P118)</f>
        <v>0</v>
      </c>
      <c r="Q115" s="142">
        <f t="shared" si="380"/>
        <v>0</v>
      </c>
      <c r="R115" s="143"/>
      <c r="S115" s="144">
        <f t="shared" ref="S115:T115" si="381">SUM(S116:S118)</f>
        <v>0</v>
      </c>
      <c r="T115" s="142">
        <f t="shared" si="381"/>
        <v>0</v>
      </c>
      <c r="U115" s="143"/>
      <c r="V115" s="144">
        <f t="shared" ref="V115:X115" si="382">SUM(V116:V118)</f>
        <v>0</v>
      </c>
      <c r="W115" s="144">
        <f t="shared" si="382"/>
        <v>0</v>
      </c>
      <c r="X115" s="144">
        <f t="shared" si="382"/>
        <v>0</v>
      </c>
      <c r="Y115" s="144">
        <f t="shared" si="343"/>
        <v>0</v>
      </c>
      <c r="Z115" s="144" t="e">
        <f t="shared" si="344"/>
        <v>#DIV/0!</v>
      </c>
      <c r="AA115" s="146"/>
      <c r="AB115" s="118"/>
      <c r="AC115" s="118"/>
      <c r="AD115" s="118"/>
      <c r="AE115" s="118"/>
      <c r="AF115" s="118"/>
      <c r="AG115" s="118"/>
    </row>
    <row r="116" spans="1:33" ht="30" customHeight="1" x14ac:dyDescent="0.25">
      <c r="A116" s="119" t="s">
        <v>71</v>
      </c>
      <c r="B116" s="120" t="s">
        <v>211</v>
      </c>
      <c r="C116" s="187" t="s">
        <v>201</v>
      </c>
      <c r="D116" s="122" t="s">
        <v>106</v>
      </c>
      <c r="E116" s="123"/>
      <c r="F116" s="124"/>
      <c r="G116" s="125">
        <f t="shared" ref="G116:G118" si="383">E116*F116</f>
        <v>0</v>
      </c>
      <c r="H116" s="123"/>
      <c r="I116" s="124"/>
      <c r="J116" s="125">
        <f t="shared" ref="J116:J118" si="384">H116*I116</f>
        <v>0</v>
      </c>
      <c r="K116" s="123"/>
      <c r="L116" s="124"/>
      <c r="M116" s="125">
        <f t="shared" ref="M116:M118" si="385">K116*L116</f>
        <v>0</v>
      </c>
      <c r="N116" s="123"/>
      <c r="O116" s="124"/>
      <c r="P116" s="125">
        <f t="shared" ref="P116:P118" si="386">N116*O116</f>
        <v>0</v>
      </c>
      <c r="Q116" s="123"/>
      <c r="R116" s="124"/>
      <c r="S116" s="125">
        <f t="shared" ref="S116:S118" si="387">Q116*R116</f>
        <v>0</v>
      </c>
      <c r="T116" s="123"/>
      <c r="U116" s="124"/>
      <c r="V116" s="125">
        <f t="shared" ref="V116:V118" si="388">T116*U116</f>
        <v>0</v>
      </c>
      <c r="W116" s="126">
        <f t="shared" ref="W116:W118" si="389">G116+M116+S116</f>
        <v>0</v>
      </c>
      <c r="X116" s="127">
        <f t="shared" ref="X116:X118" si="390">J116+P116+V116</f>
        <v>0</v>
      </c>
      <c r="Y116" s="127">
        <f t="shared" si="343"/>
        <v>0</v>
      </c>
      <c r="Z116" s="128" t="e">
        <f t="shared" si="344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19" t="s">
        <v>71</v>
      </c>
      <c r="B117" s="120" t="s">
        <v>212</v>
      </c>
      <c r="C117" s="187" t="s">
        <v>201</v>
      </c>
      <c r="D117" s="122" t="s">
        <v>106</v>
      </c>
      <c r="E117" s="123"/>
      <c r="F117" s="124"/>
      <c r="G117" s="125">
        <f t="shared" si="383"/>
        <v>0</v>
      </c>
      <c r="H117" s="123"/>
      <c r="I117" s="124"/>
      <c r="J117" s="125">
        <f t="shared" si="384"/>
        <v>0</v>
      </c>
      <c r="K117" s="123"/>
      <c r="L117" s="124"/>
      <c r="M117" s="125">
        <f t="shared" si="385"/>
        <v>0</v>
      </c>
      <c r="N117" s="123"/>
      <c r="O117" s="124"/>
      <c r="P117" s="125">
        <f t="shared" si="386"/>
        <v>0</v>
      </c>
      <c r="Q117" s="123"/>
      <c r="R117" s="124"/>
      <c r="S117" s="125">
        <f t="shared" si="387"/>
        <v>0</v>
      </c>
      <c r="T117" s="123"/>
      <c r="U117" s="124"/>
      <c r="V117" s="125">
        <f t="shared" si="388"/>
        <v>0</v>
      </c>
      <c r="W117" s="126">
        <f t="shared" si="389"/>
        <v>0</v>
      </c>
      <c r="X117" s="127">
        <f t="shared" si="390"/>
        <v>0</v>
      </c>
      <c r="Y117" s="127">
        <f t="shared" si="343"/>
        <v>0</v>
      </c>
      <c r="Z117" s="128" t="e">
        <f t="shared" si="344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71</v>
      </c>
      <c r="B118" s="133" t="s">
        <v>213</v>
      </c>
      <c r="C118" s="163" t="s">
        <v>201</v>
      </c>
      <c r="D118" s="134" t="s">
        <v>106</v>
      </c>
      <c r="E118" s="149"/>
      <c r="F118" s="150"/>
      <c r="G118" s="151">
        <f t="shared" si="383"/>
        <v>0</v>
      </c>
      <c r="H118" s="149"/>
      <c r="I118" s="150"/>
      <c r="J118" s="151">
        <f t="shared" si="384"/>
        <v>0</v>
      </c>
      <c r="K118" s="149"/>
      <c r="L118" s="150"/>
      <c r="M118" s="151">
        <f t="shared" si="385"/>
        <v>0</v>
      </c>
      <c r="N118" s="149"/>
      <c r="O118" s="150"/>
      <c r="P118" s="151">
        <f t="shared" si="386"/>
        <v>0</v>
      </c>
      <c r="Q118" s="149"/>
      <c r="R118" s="150"/>
      <c r="S118" s="151">
        <f t="shared" si="387"/>
        <v>0</v>
      </c>
      <c r="T118" s="149"/>
      <c r="U118" s="150"/>
      <c r="V118" s="151">
        <f t="shared" si="388"/>
        <v>0</v>
      </c>
      <c r="W118" s="138">
        <f t="shared" si="389"/>
        <v>0</v>
      </c>
      <c r="X118" s="165">
        <f t="shared" si="390"/>
        <v>0</v>
      </c>
      <c r="Y118" s="165">
        <f t="shared" si="343"/>
        <v>0</v>
      </c>
      <c r="Z118" s="223" t="e">
        <f t="shared" si="344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66" t="s">
        <v>214</v>
      </c>
      <c r="B119" s="167"/>
      <c r="C119" s="168"/>
      <c r="D119" s="169"/>
      <c r="E119" s="173">
        <f>E115+E111+E105</f>
        <v>100</v>
      </c>
      <c r="F119" s="189"/>
      <c r="G119" s="172">
        <f t="shared" ref="G119:H119" si="391">G115+G111+G105</f>
        <v>19184.150000000001</v>
      </c>
      <c r="H119" s="173">
        <f t="shared" si="391"/>
        <v>100</v>
      </c>
      <c r="I119" s="189"/>
      <c r="J119" s="172">
        <f t="shared" ref="J119:K119" si="392">J115+J111+J105</f>
        <v>19004.150000000001</v>
      </c>
      <c r="K119" s="190">
        <f t="shared" si="392"/>
        <v>0</v>
      </c>
      <c r="L119" s="189"/>
      <c r="M119" s="172">
        <f t="shared" ref="M119:N119" si="393">M115+M111+M105</f>
        <v>0</v>
      </c>
      <c r="N119" s="190">
        <f t="shared" si="393"/>
        <v>0</v>
      </c>
      <c r="O119" s="189"/>
      <c r="P119" s="172">
        <f t="shared" ref="P119:Q119" si="394">P115+P111+P105</f>
        <v>0</v>
      </c>
      <c r="Q119" s="190">
        <f t="shared" si="394"/>
        <v>0</v>
      </c>
      <c r="R119" s="189"/>
      <c r="S119" s="172">
        <f t="shared" ref="S119:T119" si="395">S115+S111+S105</f>
        <v>0</v>
      </c>
      <c r="T119" s="190">
        <f t="shared" si="395"/>
        <v>0</v>
      </c>
      <c r="U119" s="189"/>
      <c r="V119" s="174">
        <f t="shared" ref="V119:X119" si="396">V115+V111+V105</f>
        <v>0</v>
      </c>
      <c r="W119" s="224">
        <f t="shared" si="396"/>
        <v>19184.150000000001</v>
      </c>
      <c r="X119" s="225">
        <f t="shared" si="396"/>
        <v>19004.150000000001</v>
      </c>
      <c r="Y119" s="225">
        <f t="shared" si="343"/>
        <v>180</v>
      </c>
      <c r="Z119" s="225">
        <f t="shared" si="344"/>
        <v>9.3827456520096005E-3</v>
      </c>
      <c r="AA119" s="226"/>
      <c r="AB119" s="7"/>
      <c r="AC119" s="7"/>
      <c r="AD119" s="7"/>
      <c r="AE119" s="7"/>
      <c r="AF119" s="7"/>
      <c r="AG119" s="7"/>
    </row>
    <row r="120" spans="1:33" ht="30" customHeight="1" x14ac:dyDescent="0.25">
      <c r="A120" s="178" t="s">
        <v>66</v>
      </c>
      <c r="B120" s="208">
        <v>7</v>
      </c>
      <c r="C120" s="180" t="s">
        <v>215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7"/>
      <c r="AC120" s="7"/>
      <c r="AD120" s="7"/>
      <c r="AE120" s="7"/>
      <c r="AF120" s="7"/>
      <c r="AG120" s="7"/>
    </row>
    <row r="121" spans="1:33" ht="30" customHeight="1" x14ac:dyDescent="0.25">
      <c r="A121" s="119" t="s">
        <v>71</v>
      </c>
      <c r="B121" s="120" t="s">
        <v>216</v>
      </c>
      <c r="C121" s="187" t="s">
        <v>217</v>
      </c>
      <c r="D121" s="122" t="s">
        <v>106</v>
      </c>
      <c r="E121" s="123"/>
      <c r="F121" s="124"/>
      <c r="G121" s="125">
        <f t="shared" ref="G121:G131" si="397">E121*F121</f>
        <v>0</v>
      </c>
      <c r="H121" s="123"/>
      <c r="I121" s="124"/>
      <c r="J121" s="125">
        <f t="shared" ref="J121:J131" si="398">H121*I121</f>
        <v>0</v>
      </c>
      <c r="K121" s="123"/>
      <c r="L121" s="124"/>
      <c r="M121" s="125">
        <f t="shared" ref="M121:M131" si="399">K121*L121</f>
        <v>0</v>
      </c>
      <c r="N121" s="123"/>
      <c r="O121" s="124"/>
      <c r="P121" s="125">
        <f t="shared" ref="P121:P131" si="400">N121*O121</f>
        <v>0</v>
      </c>
      <c r="Q121" s="123"/>
      <c r="R121" s="124"/>
      <c r="S121" s="125">
        <f t="shared" ref="S121:S131" si="401">Q121*R121</f>
        <v>0</v>
      </c>
      <c r="T121" s="123"/>
      <c r="U121" s="124"/>
      <c r="V121" s="229">
        <f t="shared" ref="V121:V131" si="402">T121*U121</f>
        <v>0</v>
      </c>
      <c r="W121" s="230">
        <f t="shared" ref="W121:W131" si="403">G121+M121+S121</f>
        <v>0</v>
      </c>
      <c r="X121" s="231">
        <f t="shared" ref="X121:X131" si="404">J121+P121+V121</f>
        <v>0</v>
      </c>
      <c r="Y121" s="231">
        <f t="shared" ref="Y121:Y132" si="405">W121-X121</f>
        <v>0</v>
      </c>
      <c r="Z121" s="232" t="e">
        <f t="shared" ref="Z121:Z132" si="406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71</v>
      </c>
      <c r="B122" s="120" t="s">
        <v>218</v>
      </c>
      <c r="C122" s="187" t="s">
        <v>219</v>
      </c>
      <c r="D122" s="122" t="s">
        <v>106</v>
      </c>
      <c r="E122" s="123"/>
      <c r="F122" s="124"/>
      <c r="G122" s="125">
        <f t="shared" si="397"/>
        <v>0</v>
      </c>
      <c r="H122" s="123"/>
      <c r="I122" s="124"/>
      <c r="J122" s="125">
        <f t="shared" si="398"/>
        <v>0</v>
      </c>
      <c r="K122" s="123"/>
      <c r="L122" s="124"/>
      <c r="M122" s="125">
        <f t="shared" si="399"/>
        <v>0</v>
      </c>
      <c r="N122" s="123"/>
      <c r="O122" s="124"/>
      <c r="P122" s="125">
        <f t="shared" si="400"/>
        <v>0</v>
      </c>
      <c r="Q122" s="123"/>
      <c r="R122" s="124"/>
      <c r="S122" s="125">
        <f t="shared" si="401"/>
        <v>0</v>
      </c>
      <c r="T122" s="123"/>
      <c r="U122" s="124"/>
      <c r="V122" s="229">
        <f t="shared" si="402"/>
        <v>0</v>
      </c>
      <c r="W122" s="234">
        <f t="shared" si="403"/>
        <v>0</v>
      </c>
      <c r="X122" s="127">
        <f t="shared" si="404"/>
        <v>0</v>
      </c>
      <c r="Y122" s="127">
        <f t="shared" si="405"/>
        <v>0</v>
      </c>
      <c r="Z122" s="128" t="e">
        <f t="shared" si="406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71</v>
      </c>
      <c r="B123" s="120" t="s">
        <v>220</v>
      </c>
      <c r="C123" s="187" t="s">
        <v>221</v>
      </c>
      <c r="D123" s="122" t="s">
        <v>106</v>
      </c>
      <c r="E123" s="123"/>
      <c r="F123" s="124"/>
      <c r="G123" s="125">
        <f t="shared" si="397"/>
        <v>0</v>
      </c>
      <c r="H123" s="123"/>
      <c r="I123" s="124"/>
      <c r="J123" s="125">
        <f t="shared" si="398"/>
        <v>0</v>
      </c>
      <c r="K123" s="123"/>
      <c r="L123" s="124"/>
      <c r="M123" s="125">
        <f t="shared" si="399"/>
        <v>0</v>
      </c>
      <c r="N123" s="123"/>
      <c r="O123" s="124"/>
      <c r="P123" s="125">
        <f t="shared" si="400"/>
        <v>0</v>
      </c>
      <c r="Q123" s="123"/>
      <c r="R123" s="124"/>
      <c r="S123" s="125">
        <f t="shared" si="401"/>
        <v>0</v>
      </c>
      <c r="T123" s="123"/>
      <c r="U123" s="124"/>
      <c r="V123" s="229">
        <f t="shared" si="402"/>
        <v>0</v>
      </c>
      <c r="W123" s="234">
        <f t="shared" si="403"/>
        <v>0</v>
      </c>
      <c r="X123" s="127">
        <f t="shared" si="404"/>
        <v>0</v>
      </c>
      <c r="Y123" s="127">
        <f t="shared" si="405"/>
        <v>0</v>
      </c>
      <c r="Z123" s="128" t="e">
        <f t="shared" si="40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71</v>
      </c>
      <c r="B124" s="120" t="s">
        <v>222</v>
      </c>
      <c r="C124" s="187" t="s">
        <v>223</v>
      </c>
      <c r="D124" s="122" t="s">
        <v>106</v>
      </c>
      <c r="E124" s="123"/>
      <c r="F124" s="124"/>
      <c r="G124" s="125">
        <f t="shared" si="397"/>
        <v>0</v>
      </c>
      <c r="H124" s="123"/>
      <c r="I124" s="124"/>
      <c r="J124" s="125">
        <f t="shared" si="398"/>
        <v>0</v>
      </c>
      <c r="K124" s="123"/>
      <c r="L124" s="124"/>
      <c r="M124" s="125">
        <f t="shared" si="399"/>
        <v>0</v>
      </c>
      <c r="N124" s="123"/>
      <c r="O124" s="124"/>
      <c r="P124" s="125">
        <f t="shared" si="400"/>
        <v>0</v>
      </c>
      <c r="Q124" s="123"/>
      <c r="R124" s="124"/>
      <c r="S124" s="125">
        <f t="shared" si="401"/>
        <v>0</v>
      </c>
      <c r="T124" s="123"/>
      <c r="U124" s="124"/>
      <c r="V124" s="229">
        <f t="shared" si="402"/>
        <v>0</v>
      </c>
      <c r="W124" s="234">
        <f t="shared" si="403"/>
        <v>0</v>
      </c>
      <c r="X124" s="127">
        <f t="shared" si="404"/>
        <v>0</v>
      </c>
      <c r="Y124" s="127">
        <f t="shared" si="405"/>
        <v>0</v>
      </c>
      <c r="Z124" s="128" t="e">
        <f t="shared" si="40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71</v>
      </c>
      <c r="B125" s="120" t="s">
        <v>224</v>
      </c>
      <c r="C125" s="187" t="s">
        <v>225</v>
      </c>
      <c r="D125" s="122" t="s">
        <v>106</v>
      </c>
      <c r="E125" s="123"/>
      <c r="F125" s="124"/>
      <c r="G125" s="125">
        <f t="shared" si="397"/>
        <v>0</v>
      </c>
      <c r="H125" s="123"/>
      <c r="I125" s="124"/>
      <c r="J125" s="125">
        <f t="shared" si="398"/>
        <v>0</v>
      </c>
      <c r="K125" s="123"/>
      <c r="L125" s="124"/>
      <c r="M125" s="125">
        <f t="shared" si="399"/>
        <v>0</v>
      </c>
      <c r="N125" s="123"/>
      <c r="O125" s="124"/>
      <c r="P125" s="125">
        <f t="shared" si="400"/>
        <v>0</v>
      </c>
      <c r="Q125" s="123"/>
      <c r="R125" s="124"/>
      <c r="S125" s="125">
        <f t="shared" si="401"/>
        <v>0</v>
      </c>
      <c r="T125" s="123"/>
      <c r="U125" s="124"/>
      <c r="V125" s="229">
        <f t="shared" si="402"/>
        <v>0</v>
      </c>
      <c r="W125" s="234">
        <f t="shared" si="403"/>
        <v>0</v>
      </c>
      <c r="X125" s="127">
        <f t="shared" si="404"/>
        <v>0</v>
      </c>
      <c r="Y125" s="127">
        <f t="shared" si="405"/>
        <v>0</v>
      </c>
      <c r="Z125" s="128" t="e">
        <f t="shared" si="406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71</v>
      </c>
      <c r="B126" s="120" t="s">
        <v>226</v>
      </c>
      <c r="C126" s="187" t="s">
        <v>227</v>
      </c>
      <c r="D126" s="122" t="s">
        <v>106</v>
      </c>
      <c r="E126" s="123"/>
      <c r="F126" s="124"/>
      <c r="G126" s="125">
        <f t="shared" si="397"/>
        <v>0</v>
      </c>
      <c r="H126" s="123"/>
      <c r="I126" s="124"/>
      <c r="J126" s="125">
        <f t="shared" si="398"/>
        <v>0</v>
      </c>
      <c r="K126" s="123"/>
      <c r="L126" s="124"/>
      <c r="M126" s="125">
        <f t="shared" si="399"/>
        <v>0</v>
      </c>
      <c r="N126" s="123"/>
      <c r="O126" s="124"/>
      <c r="P126" s="125">
        <f t="shared" si="400"/>
        <v>0</v>
      </c>
      <c r="Q126" s="123"/>
      <c r="R126" s="124"/>
      <c r="S126" s="125">
        <f t="shared" si="401"/>
        <v>0</v>
      </c>
      <c r="T126" s="123"/>
      <c r="U126" s="124"/>
      <c r="V126" s="229">
        <f t="shared" si="402"/>
        <v>0</v>
      </c>
      <c r="W126" s="234">
        <f t="shared" si="403"/>
        <v>0</v>
      </c>
      <c r="X126" s="127">
        <f t="shared" si="404"/>
        <v>0</v>
      </c>
      <c r="Y126" s="127">
        <f t="shared" si="405"/>
        <v>0</v>
      </c>
      <c r="Z126" s="128" t="e">
        <f t="shared" si="406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19" t="s">
        <v>71</v>
      </c>
      <c r="B127" s="120" t="s">
        <v>228</v>
      </c>
      <c r="C127" s="187" t="s">
        <v>229</v>
      </c>
      <c r="D127" s="122" t="s">
        <v>106</v>
      </c>
      <c r="E127" s="123"/>
      <c r="F127" s="124"/>
      <c r="G127" s="125">
        <f t="shared" si="397"/>
        <v>0</v>
      </c>
      <c r="H127" s="123"/>
      <c r="I127" s="124"/>
      <c r="J127" s="125">
        <f t="shared" si="398"/>
        <v>0</v>
      </c>
      <c r="K127" s="123"/>
      <c r="L127" s="124"/>
      <c r="M127" s="125">
        <f t="shared" si="399"/>
        <v>0</v>
      </c>
      <c r="N127" s="123"/>
      <c r="O127" s="124"/>
      <c r="P127" s="125">
        <f t="shared" si="400"/>
        <v>0</v>
      </c>
      <c r="Q127" s="123"/>
      <c r="R127" s="124"/>
      <c r="S127" s="125">
        <f t="shared" si="401"/>
        <v>0</v>
      </c>
      <c r="T127" s="123"/>
      <c r="U127" s="124"/>
      <c r="V127" s="229">
        <f t="shared" si="402"/>
        <v>0</v>
      </c>
      <c r="W127" s="234">
        <f t="shared" si="403"/>
        <v>0</v>
      </c>
      <c r="X127" s="127">
        <f t="shared" si="404"/>
        <v>0</v>
      </c>
      <c r="Y127" s="127">
        <f t="shared" si="405"/>
        <v>0</v>
      </c>
      <c r="Z127" s="128" t="e">
        <f t="shared" si="40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5">
      <c r="A128" s="119" t="s">
        <v>71</v>
      </c>
      <c r="B128" s="120" t="s">
        <v>230</v>
      </c>
      <c r="C128" s="187" t="s">
        <v>231</v>
      </c>
      <c r="D128" s="122" t="s">
        <v>106</v>
      </c>
      <c r="E128" s="123"/>
      <c r="F128" s="124"/>
      <c r="G128" s="125">
        <f t="shared" si="397"/>
        <v>0</v>
      </c>
      <c r="H128" s="123"/>
      <c r="I128" s="124"/>
      <c r="J128" s="125">
        <f t="shared" si="398"/>
        <v>0</v>
      </c>
      <c r="K128" s="123"/>
      <c r="L128" s="124"/>
      <c r="M128" s="125">
        <f t="shared" si="399"/>
        <v>0</v>
      </c>
      <c r="N128" s="123"/>
      <c r="O128" s="124"/>
      <c r="P128" s="125">
        <f t="shared" si="400"/>
        <v>0</v>
      </c>
      <c r="Q128" s="123"/>
      <c r="R128" s="124"/>
      <c r="S128" s="125">
        <f t="shared" si="401"/>
        <v>0</v>
      </c>
      <c r="T128" s="123"/>
      <c r="U128" s="124"/>
      <c r="V128" s="229">
        <f t="shared" si="402"/>
        <v>0</v>
      </c>
      <c r="W128" s="234">
        <f t="shared" si="403"/>
        <v>0</v>
      </c>
      <c r="X128" s="127">
        <f t="shared" si="404"/>
        <v>0</v>
      </c>
      <c r="Y128" s="127">
        <f t="shared" si="405"/>
        <v>0</v>
      </c>
      <c r="Z128" s="128" t="e">
        <f t="shared" si="406"/>
        <v>#DIV/0!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5">
      <c r="A129" s="132" t="s">
        <v>71</v>
      </c>
      <c r="B129" s="120" t="s">
        <v>232</v>
      </c>
      <c r="C129" s="163" t="s">
        <v>233</v>
      </c>
      <c r="D129" s="122" t="s">
        <v>106</v>
      </c>
      <c r="E129" s="135"/>
      <c r="F129" s="136"/>
      <c r="G129" s="125">
        <f t="shared" si="397"/>
        <v>0</v>
      </c>
      <c r="H129" s="135"/>
      <c r="I129" s="136"/>
      <c r="J129" s="125">
        <f t="shared" si="398"/>
        <v>0</v>
      </c>
      <c r="K129" s="123"/>
      <c r="L129" s="124"/>
      <c r="M129" s="125">
        <f t="shared" si="399"/>
        <v>0</v>
      </c>
      <c r="N129" s="123"/>
      <c r="O129" s="124"/>
      <c r="P129" s="125">
        <f t="shared" si="400"/>
        <v>0</v>
      </c>
      <c r="Q129" s="123"/>
      <c r="R129" s="124"/>
      <c r="S129" s="125">
        <f t="shared" si="401"/>
        <v>0</v>
      </c>
      <c r="T129" s="123"/>
      <c r="U129" s="124"/>
      <c r="V129" s="229">
        <f t="shared" si="402"/>
        <v>0</v>
      </c>
      <c r="W129" s="234">
        <f t="shared" si="403"/>
        <v>0</v>
      </c>
      <c r="X129" s="127">
        <f t="shared" si="404"/>
        <v>0</v>
      </c>
      <c r="Y129" s="127">
        <f t="shared" si="405"/>
        <v>0</v>
      </c>
      <c r="Z129" s="128" t="e">
        <f t="shared" si="406"/>
        <v>#DIV/0!</v>
      </c>
      <c r="AA129" s="139"/>
      <c r="AB129" s="131"/>
      <c r="AC129" s="131"/>
      <c r="AD129" s="131"/>
      <c r="AE129" s="131"/>
      <c r="AF129" s="131"/>
      <c r="AG129" s="131"/>
    </row>
    <row r="130" spans="1:33" ht="30" customHeight="1" x14ac:dyDescent="0.25">
      <c r="A130" s="132" t="s">
        <v>71</v>
      </c>
      <c r="B130" s="120" t="s">
        <v>234</v>
      </c>
      <c r="C130" s="163" t="s">
        <v>235</v>
      </c>
      <c r="D130" s="134" t="s">
        <v>106</v>
      </c>
      <c r="E130" s="123"/>
      <c r="F130" s="124"/>
      <c r="G130" s="125">
        <f t="shared" si="397"/>
        <v>0</v>
      </c>
      <c r="H130" s="123"/>
      <c r="I130" s="124"/>
      <c r="J130" s="125">
        <f t="shared" si="398"/>
        <v>0</v>
      </c>
      <c r="K130" s="123"/>
      <c r="L130" s="124"/>
      <c r="M130" s="125">
        <f t="shared" si="399"/>
        <v>0</v>
      </c>
      <c r="N130" s="123"/>
      <c r="O130" s="124"/>
      <c r="P130" s="125">
        <f t="shared" si="400"/>
        <v>0</v>
      </c>
      <c r="Q130" s="123"/>
      <c r="R130" s="124"/>
      <c r="S130" s="125">
        <f t="shared" si="401"/>
        <v>0</v>
      </c>
      <c r="T130" s="123"/>
      <c r="U130" s="124"/>
      <c r="V130" s="229">
        <f t="shared" si="402"/>
        <v>0</v>
      </c>
      <c r="W130" s="234">
        <f t="shared" si="403"/>
        <v>0</v>
      </c>
      <c r="X130" s="127">
        <f t="shared" si="404"/>
        <v>0</v>
      </c>
      <c r="Y130" s="127">
        <f t="shared" si="405"/>
        <v>0</v>
      </c>
      <c r="Z130" s="128" t="e">
        <f t="shared" si="406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32" t="s">
        <v>71</v>
      </c>
      <c r="B131" s="120" t="s">
        <v>236</v>
      </c>
      <c r="C131" s="235" t="s">
        <v>237</v>
      </c>
      <c r="D131" s="134"/>
      <c r="E131" s="135"/>
      <c r="F131" s="136">
        <v>0.22</v>
      </c>
      <c r="G131" s="137">
        <f t="shared" si="397"/>
        <v>0</v>
      </c>
      <c r="H131" s="135"/>
      <c r="I131" s="136">
        <v>0.22</v>
      </c>
      <c r="J131" s="137">
        <f t="shared" si="398"/>
        <v>0</v>
      </c>
      <c r="K131" s="135"/>
      <c r="L131" s="136">
        <v>0.22</v>
      </c>
      <c r="M131" s="137">
        <f t="shared" si="399"/>
        <v>0</v>
      </c>
      <c r="N131" s="135"/>
      <c r="O131" s="136">
        <v>0.22</v>
      </c>
      <c r="P131" s="137">
        <f t="shared" si="400"/>
        <v>0</v>
      </c>
      <c r="Q131" s="135"/>
      <c r="R131" s="136">
        <v>0.22</v>
      </c>
      <c r="S131" s="137">
        <f t="shared" si="401"/>
        <v>0</v>
      </c>
      <c r="T131" s="135"/>
      <c r="U131" s="136">
        <v>0.22</v>
      </c>
      <c r="V131" s="236">
        <f t="shared" si="402"/>
        <v>0</v>
      </c>
      <c r="W131" s="237">
        <f t="shared" si="403"/>
        <v>0</v>
      </c>
      <c r="X131" s="238">
        <f t="shared" si="404"/>
        <v>0</v>
      </c>
      <c r="Y131" s="238">
        <f t="shared" si="405"/>
        <v>0</v>
      </c>
      <c r="Z131" s="239" t="e">
        <f t="shared" si="406"/>
        <v>#DIV/0!</v>
      </c>
      <c r="AA131" s="152"/>
      <c r="AB131" s="7"/>
      <c r="AC131" s="7"/>
      <c r="AD131" s="7"/>
      <c r="AE131" s="7"/>
      <c r="AF131" s="7"/>
      <c r="AG131" s="7"/>
    </row>
    <row r="132" spans="1:33" ht="30" customHeight="1" x14ac:dyDescent="0.25">
      <c r="A132" s="166" t="s">
        <v>238</v>
      </c>
      <c r="B132" s="240"/>
      <c r="C132" s="168"/>
      <c r="D132" s="169"/>
      <c r="E132" s="173">
        <f>SUM(E121:E130)</f>
        <v>0</v>
      </c>
      <c r="F132" s="189"/>
      <c r="G132" s="172">
        <f>SUM(G121:G131)</f>
        <v>0</v>
      </c>
      <c r="H132" s="173">
        <f>SUM(H121:H130)</f>
        <v>0</v>
      </c>
      <c r="I132" s="189"/>
      <c r="J132" s="172">
        <f>SUM(J121:J131)</f>
        <v>0</v>
      </c>
      <c r="K132" s="190">
        <f>SUM(K121:K130)</f>
        <v>0</v>
      </c>
      <c r="L132" s="189"/>
      <c r="M132" s="172">
        <f>SUM(M121:M131)</f>
        <v>0</v>
      </c>
      <c r="N132" s="190">
        <f>SUM(N121:N130)</f>
        <v>0</v>
      </c>
      <c r="O132" s="189"/>
      <c r="P132" s="172">
        <f>SUM(P121:P131)</f>
        <v>0</v>
      </c>
      <c r="Q132" s="190">
        <f>SUM(Q121:Q130)</f>
        <v>0</v>
      </c>
      <c r="R132" s="189"/>
      <c r="S132" s="172">
        <f>SUM(S121:S131)</f>
        <v>0</v>
      </c>
      <c r="T132" s="190">
        <f>SUM(T121:T130)</f>
        <v>0</v>
      </c>
      <c r="U132" s="189"/>
      <c r="V132" s="174">
        <f t="shared" ref="V132:X132" si="407">SUM(V121:V131)</f>
        <v>0</v>
      </c>
      <c r="W132" s="224">
        <f t="shared" si="407"/>
        <v>0</v>
      </c>
      <c r="X132" s="225">
        <f t="shared" si="407"/>
        <v>0</v>
      </c>
      <c r="Y132" s="225">
        <f t="shared" si="405"/>
        <v>0</v>
      </c>
      <c r="Z132" s="225" t="e">
        <f t="shared" si="406"/>
        <v>#DIV/0!</v>
      </c>
      <c r="AA132" s="226"/>
      <c r="AB132" s="7"/>
      <c r="AC132" s="7"/>
      <c r="AD132" s="7"/>
      <c r="AE132" s="7"/>
      <c r="AF132" s="7"/>
      <c r="AG132" s="7"/>
    </row>
    <row r="133" spans="1:33" ht="30" customHeight="1" x14ac:dyDescent="0.25">
      <c r="A133" s="241" t="s">
        <v>66</v>
      </c>
      <c r="B133" s="208">
        <v>8</v>
      </c>
      <c r="C133" s="242" t="s">
        <v>239</v>
      </c>
      <c r="D133" s="181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227"/>
      <c r="X133" s="227"/>
      <c r="Y133" s="182"/>
      <c r="Z133" s="227"/>
      <c r="AA133" s="228"/>
      <c r="AB133" s="118"/>
      <c r="AC133" s="118"/>
      <c r="AD133" s="118"/>
      <c r="AE133" s="118"/>
      <c r="AF133" s="118"/>
      <c r="AG133" s="118"/>
    </row>
    <row r="134" spans="1:33" ht="30" customHeight="1" x14ac:dyDescent="0.25">
      <c r="A134" s="119" t="s">
        <v>71</v>
      </c>
      <c r="B134" s="120" t="s">
        <v>240</v>
      </c>
      <c r="C134" s="187" t="s">
        <v>241</v>
      </c>
      <c r="D134" s="122" t="s">
        <v>242</v>
      </c>
      <c r="E134" s="123"/>
      <c r="F134" s="124"/>
      <c r="G134" s="125">
        <f t="shared" ref="G134:G139" si="408">E134*F134</f>
        <v>0</v>
      </c>
      <c r="H134" s="123"/>
      <c r="I134" s="124"/>
      <c r="J134" s="125">
        <f t="shared" ref="J134:J139" si="409">H134*I134</f>
        <v>0</v>
      </c>
      <c r="K134" s="123"/>
      <c r="L134" s="124"/>
      <c r="M134" s="125">
        <f t="shared" ref="M134:M139" si="410">K134*L134</f>
        <v>0</v>
      </c>
      <c r="N134" s="123"/>
      <c r="O134" s="124"/>
      <c r="P134" s="125">
        <f t="shared" ref="P134:P139" si="411">N134*O134</f>
        <v>0</v>
      </c>
      <c r="Q134" s="123"/>
      <c r="R134" s="124"/>
      <c r="S134" s="125">
        <f t="shared" ref="S134:S139" si="412">Q134*R134</f>
        <v>0</v>
      </c>
      <c r="T134" s="123"/>
      <c r="U134" s="124"/>
      <c r="V134" s="229">
        <f t="shared" ref="V134:V139" si="413">T134*U134</f>
        <v>0</v>
      </c>
      <c r="W134" s="230">
        <f t="shared" ref="W134:W139" si="414">G134+M134+S134</f>
        <v>0</v>
      </c>
      <c r="X134" s="231">
        <f t="shared" ref="X134:X139" si="415">J134+P134+V134</f>
        <v>0</v>
      </c>
      <c r="Y134" s="231">
        <f t="shared" ref="Y134:Y140" si="416">W134-X134</f>
        <v>0</v>
      </c>
      <c r="Z134" s="232" t="e">
        <f t="shared" ref="Z134:Z140" si="417">Y134/W134</f>
        <v>#DIV/0!</v>
      </c>
      <c r="AA134" s="233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19" t="s">
        <v>71</v>
      </c>
      <c r="B135" s="120" t="s">
        <v>243</v>
      </c>
      <c r="C135" s="187" t="s">
        <v>244</v>
      </c>
      <c r="D135" s="122" t="s">
        <v>242</v>
      </c>
      <c r="E135" s="123"/>
      <c r="F135" s="124"/>
      <c r="G135" s="125">
        <f t="shared" si="408"/>
        <v>0</v>
      </c>
      <c r="H135" s="123"/>
      <c r="I135" s="124"/>
      <c r="J135" s="125">
        <f t="shared" si="409"/>
        <v>0</v>
      </c>
      <c r="K135" s="123"/>
      <c r="L135" s="124"/>
      <c r="M135" s="125">
        <f t="shared" si="410"/>
        <v>0</v>
      </c>
      <c r="N135" s="123"/>
      <c r="O135" s="124"/>
      <c r="P135" s="125">
        <f t="shared" si="411"/>
        <v>0</v>
      </c>
      <c r="Q135" s="123"/>
      <c r="R135" s="124"/>
      <c r="S135" s="125">
        <f t="shared" si="412"/>
        <v>0</v>
      </c>
      <c r="T135" s="123"/>
      <c r="U135" s="124"/>
      <c r="V135" s="229">
        <f t="shared" si="413"/>
        <v>0</v>
      </c>
      <c r="W135" s="234">
        <f t="shared" si="414"/>
        <v>0</v>
      </c>
      <c r="X135" s="127">
        <f t="shared" si="415"/>
        <v>0</v>
      </c>
      <c r="Y135" s="127">
        <f t="shared" si="416"/>
        <v>0</v>
      </c>
      <c r="Z135" s="128" t="e">
        <f t="shared" si="417"/>
        <v>#DIV/0!</v>
      </c>
      <c r="AA135" s="129"/>
      <c r="AB135" s="131"/>
      <c r="AC135" s="131"/>
      <c r="AD135" s="131"/>
      <c r="AE135" s="131"/>
      <c r="AF135" s="131"/>
      <c r="AG135" s="131"/>
    </row>
    <row r="136" spans="1:33" ht="30" customHeight="1" x14ac:dyDescent="0.25">
      <c r="A136" s="119" t="s">
        <v>71</v>
      </c>
      <c r="B136" s="120" t="s">
        <v>245</v>
      </c>
      <c r="C136" s="187" t="s">
        <v>246</v>
      </c>
      <c r="D136" s="122" t="s">
        <v>247</v>
      </c>
      <c r="E136" s="243"/>
      <c r="F136" s="244"/>
      <c r="G136" s="125">
        <f t="shared" si="408"/>
        <v>0</v>
      </c>
      <c r="H136" s="243"/>
      <c r="I136" s="244"/>
      <c r="J136" s="125">
        <f t="shared" si="409"/>
        <v>0</v>
      </c>
      <c r="K136" s="123"/>
      <c r="L136" s="124"/>
      <c r="M136" s="125">
        <f t="shared" si="410"/>
        <v>0</v>
      </c>
      <c r="N136" s="123"/>
      <c r="O136" s="124"/>
      <c r="P136" s="125">
        <f t="shared" si="411"/>
        <v>0</v>
      </c>
      <c r="Q136" s="123"/>
      <c r="R136" s="124"/>
      <c r="S136" s="125">
        <f t="shared" si="412"/>
        <v>0</v>
      </c>
      <c r="T136" s="123"/>
      <c r="U136" s="124"/>
      <c r="V136" s="229">
        <f t="shared" si="413"/>
        <v>0</v>
      </c>
      <c r="W136" s="245">
        <f t="shared" si="414"/>
        <v>0</v>
      </c>
      <c r="X136" s="127">
        <f t="shared" si="415"/>
        <v>0</v>
      </c>
      <c r="Y136" s="127">
        <f t="shared" si="416"/>
        <v>0</v>
      </c>
      <c r="Z136" s="128" t="e">
        <f t="shared" si="417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5">
      <c r="A137" s="119" t="s">
        <v>71</v>
      </c>
      <c r="B137" s="120" t="s">
        <v>248</v>
      </c>
      <c r="C137" s="187" t="s">
        <v>249</v>
      </c>
      <c r="D137" s="122" t="s">
        <v>247</v>
      </c>
      <c r="E137" s="123"/>
      <c r="F137" s="124"/>
      <c r="G137" s="125">
        <f t="shared" si="408"/>
        <v>0</v>
      </c>
      <c r="H137" s="123"/>
      <c r="I137" s="124"/>
      <c r="J137" s="125">
        <f t="shared" si="409"/>
        <v>0</v>
      </c>
      <c r="K137" s="243"/>
      <c r="L137" s="244"/>
      <c r="M137" s="125">
        <f t="shared" si="410"/>
        <v>0</v>
      </c>
      <c r="N137" s="243"/>
      <c r="O137" s="244"/>
      <c r="P137" s="125">
        <f t="shared" si="411"/>
        <v>0</v>
      </c>
      <c r="Q137" s="243"/>
      <c r="R137" s="244"/>
      <c r="S137" s="125">
        <f t="shared" si="412"/>
        <v>0</v>
      </c>
      <c r="T137" s="243"/>
      <c r="U137" s="244"/>
      <c r="V137" s="229">
        <f t="shared" si="413"/>
        <v>0</v>
      </c>
      <c r="W137" s="245">
        <f t="shared" si="414"/>
        <v>0</v>
      </c>
      <c r="X137" s="127">
        <f t="shared" si="415"/>
        <v>0</v>
      </c>
      <c r="Y137" s="127">
        <f t="shared" si="416"/>
        <v>0</v>
      </c>
      <c r="Z137" s="128" t="e">
        <f t="shared" si="417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71</v>
      </c>
      <c r="B138" s="120" t="s">
        <v>250</v>
      </c>
      <c r="C138" s="187" t="s">
        <v>251</v>
      </c>
      <c r="D138" s="122" t="s">
        <v>247</v>
      </c>
      <c r="E138" s="123"/>
      <c r="F138" s="124"/>
      <c r="G138" s="125">
        <f t="shared" si="408"/>
        <v>0</v>
      </c>
      <c r="H138" s="123"/>
      <c r="I138" s="124"/>
      <c r="J138" s="125">
        <f t="shared" si="409"/>
        <v>0</v>
      </c>
      <c r="K138" s="123"/>
      <c r="L138" s="124"/>
      <c r="M138" s="125">
        <f t="shared" si="410"/>
        <v>0</v>
      </c>
      <c r="N138" s="123"/>
      <c r="O138" s="124"/>
      <c r="P138" s="125">
        <f t="shared" si="411"/>
        <v>0</v>
      </c>
      <c r="Q138" s="123"/>
      <c r="R138" s="124"/>
      <c r="S138" s="125">
        <f t="shared" si="412"/>
        <v>0</v>
      </c>
      <c r="T138" s="123"/>
      <c r="U138" s="124"/>
      <c r="V138" s="229">
        <f t="shared" si="413"/>
        <v>0</v>
      </c>
      <c r="W138" s="234">
        <f t="shared" si="414"/>
        <v>0</v>
      </c>
      <c r="X138" s="127">
        <f t="shared" si="415"/>
        <v>0</v>
      </c>
      <c r="Y138" s="127">
        <f t="shared" si="416"/>
        <v>0</v>
      </c>
      <c r="Z138" s="128" t="e">
        <f t="shared" si="417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32" t="s">
        <v>71</v>
      </c>
      <c r="B139" s="154" t="s">
        <v>252</v>
      </c>
      <c r="C139" s="164" t="s">
        <v>253</v>
      </c>
      <c r="D139" s="134"/>
      <c r="E139" s="135"/>
      <c r="F139" s="136">
        <v>0.22</v>
      </c>
      <c r="G139" s="137">
        <f t="shared" si="408"/>
        <v>0</v>
      </c>
      <c r="H139" s="135"/>
      <c r="I139" s="136">
        <v>0.22</v>
      </c>
      <c r="J139" s="137">
        <f t="shared" si="409"/>
        <v>0</v>
      </c>
      <c r="K139" s="135"/>
      <c r="L139" s="136">
        <v>0.22</v>
      </c>
      <c r="M139" s="137">
        <f t="shared" si="410"/>
        <v>0</v>
      </c>
      <c r="N139" s="135"/>
      <c r="O139" s="136">
        <v>0.22</v>
      </c>
      <c r="P139" s="137">
        <f t="shared" si="411"/>
        <v>0</v>
      </c>
      <c r="Q139" s="135"/>
      <c r="R139" s="136">
        <v>0.22</v>
      </c>
      <c r="S139" s="137">
        <f t="shared" si="412"/>
        <v>0</v>
      </c>
      <c r="T139" s="135"/>
      <c r="U139" s="136">
        <v>0.22</v>
      </c>
      <c r="V139" s="236">
        <f t="shared" si="413"/>
        <v>0</v>
      </c>
      <c r="W139" s="237">
        <f t="shared" si="414"/>
        <v>0</v>
      </c>
      <c r="X139" s="238">
        <f t="shared" si="415"/>
        <v>0</v>
      </c>
      <c r="Y139" s="238">
        <f t="shared" si="416"/>
        <v>0</v>
      </c>
      <c r="Z139" s="239" t="e">
        <f t="shared" si="417"/>
        <v>#DIV/0!</v>
      </c>
      <c r="AA139" s="152"/>
      <c r="AB139" s="7"/>
      <c r="AC139" s="7"/>
      <c r="AD139" s="7"/>
      <c r="AE139" s="7"/>
      <c r="AF139" s="7"/>
      <c r="AG139" s="7"/>
    </row>
    <row r="140" spans="1:33" ht="30" customHeight="1" x14ac:dyDescent="0.25">
      <c r="A140" s="166" t="s">
        <v>254</v>
      </c>
      <c r="B140" s="246"/>
      <c r="C140" s="168"/>
      <c r="D140" s="169"/>
      <c r="E140" s="173">
        <f>SUM(E134:E138)</f>
        <v>0</v>
      </c>
      <c r="F140" s="189"/>
      <c r="G140" s="173">
        <f>SUM(G134:G139)</f>
        <v>0</v>
      </c>
      <c r="H140" s="173">
        <f>SUM(H134:H138)</f>
        <v>0</v>
      </c>
      <c r="I140" s="189"/>
      <c r="J140" s="173">
        <f>SUM(J134:J139)</f>
        <v>0</v>
      </c>
      <c r="K140" s="173">
        <f>SUM(K134:K138)</f>
        <v>0</v>
      </c>
      <c r="L140" s="189"/>
      <c r="M140" s="173">
        <f>SUM(M134:M139)</f>
        <v>0</v>
      </c>
      <c r="N140" s="173">
        <f>SUM(N134:N138)</f>
        <v>0</v>
      </c>
      <c r="O140" s="189"/>
      <c r="P140" s="173">
        <f>SUM(P134:P139)</f>
        <v>0</v>
      </c>
      <c r="Q140" s="173">
        <f>SUM(Q134:Q138)</f>
        <v>0</v>
      </c>
      <c r="R140" s="189"/>
      <c r="S140" s="173">
        <f>SUM(S134:S139)</f>
        <v>0</v>
      </c>
      <c r="T140" s="173">
        <f>SUM(T134:T138)</f>
        <v>0</v>
      </c>
      <c r="U140" s="189"/>
      <c r="V140" s="247">
        <f t="shared" ref="V140:X140" si="418">SUM(V134:V139)</f>
        <v>0</v>
      </c>
      <c r="W140" s="224">
        <f t="shared" si="418"/>
        <v>0</v>
      </c>
      <c r="X140" s="225">
        <f t="shared" si="418"/>
        <v>0</v>
      </c>
      <c r="Y140" s="225">
        <f t="shared" si="416"/>
        <v>0</v>
      </c>
      <c r="Z140" s="225" t="e">
        <f t="shared" si="417"/>
        <v>#DIV/0!</v>
      </c>
      <c r="AA140" s="226"/>
      <c r="AB140" s="7"/>
      <c r="AC140" s="7"/>
      <c r="AD140" s="7"/>
      <c r="AE140" s="7"/>
      <c r="AF140" s="7"/>
      <c r="AG140" s="7"/>
    </row>
    <row r="141" spans="1:33" ht="30" customHeight="1" x14ac:dyDescent="0.25">
      <c r="A141" s="178" t="s">
        <v>66</v>
      </c>
      <c r="B141" s="179">
        <v>9</v>
      </c>
      <c r="C141" s="180" t="s">
        <v>255</v>
      </c>
      <c r="D141" s="181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248"/>
      <c r="X141" s="248"/>
      <c r="Y141" s="210"/>
      <c r="Z141" s="248"/>
      <c r="AA141" s="249"/>
      <c r="AB141" s="7"/>
      <c r="AC141" s="7"/>
      <c r="AD141" s="7"/>
      <c r="AE141" s="7"/>
      <c r="AF141" s="7"/>
      <c r="AG141" s="7"/>
    </row>
    <row r="142" spans="1:33" ht="30" customHeight="1" x14ac:dyDescent="0.25">
      <c r="A142" s="250" t="s">
        <v>71</v>
      </c>
      <c r="B142" s="251">
        <v>43839</v>
      </c>
      <c r="C142" s="252" t="s">
        <v>256</v>
      </c>
      <c r="D142" s="253" t="s">
        <v>106</v>
      </c>
      <c r="E142" s="363">
        <v>800</v>
      </c>
      <c r="F142" s="364">
        <v>200</v>
      </c>
      <c r="G142" s="255">
        <f t="shared" ref="G142:G147" si="419">E142*F142</f>
        <v>160000</v>
      </c>
      <c r="H142" s="363">
        <v>800</v>
      </c>
      <c r="I142" s="364">
        <v>200</v>
      </c>
      <c r="J142" s="255">
        <f t="shared" ref="J142:J147" si="420">H142*I142</f>
        <v>160000</v>
      </c>
      <c r="K142" s="256"/>
      <c r="L142" s="254"/>
      <c r="M142" s="255">
        <f t="shared" ref="M142:M147" si="421">K142*L142</f>
        <v>0</v>
      </c>
      <c r="N142" s="256"/>
      <c r="O142" s="254"/>
      <c r="P142" s="255">
        <f t="shared" ref="P142:P147" si="422">N142*O142</f>
        <v>0</v>
      </c>
      <c r="Q142" s="256"/>
      <c r="R142" s="254"/>
      <c r="S142" s="255">
        <f t="shared" ref="S142:S147" si="423">Q142*R142</f>
        <v>0</v>
      </c>
      <c r="T142" s="256"/>
      <c r="U142" s="254"/>
      <c r="V142" s="255">
        <f t="shared" ref="V142:V147" si="424">T142*U142</f>
        <v>0</v>
      </c>
      <c r="W142" s="231">
        <f t="shared" ref="W142:W147" si="425">G142+M142+S142</f>
        <v>160000</v>
      </c>
      <c r="X142" s="127">
        <f t="shared" ref="X142:X147" si="426">J142+P142+V142</f>
        <v>160000</v>
      </c>
      <c r="Y142" s="127">
        <f t="shared" ref="Y142:Y148" si="427">W142-X142</f>
        <v>0</v>
      </c>
      <c r="Z142" s="128">
        <f t="shared" ref="Z142:Z148" si="428">Y142/W142</f>
        <v>0</v>
      </c>
      <c r="AA142" s="233"/>
      <c r="AB142" s="130"/>
      <c r="AC142" s="131"/>
      <c r="AD142" s="131"/>
      <c r="AE142" s="131"/>
      <c r="AF142" s="131"/>
      <c r="AG142" s="131"/>
    </row>
    <row r="143" spans="1:33" ht="30" customHeight="1" x14ac:dyDescent="0.25">
      <c r="A143" s="119" t="s">
        <v>71</v>
      </c>
      <c r="B143" s="257">
        <v>43870</v>
      </c>
      <c r="C143" s="187" t="s">
        <v>257</v>
      </c>
      <c r="D143" s="258" t="s">
        <v>389</v>
      </c>
      <c r="E143" s="365">
        <v>20</v>
      </c>
      <c r="F143" s="349">
        <v>750</v>
      </c>
      <c r="G143" s="125">
        <f t="shared" si="419"/>
        <v>15000</v>
      </c>
      <c r="H143" s="365">
        <v>20</v>
      </c>
      <c r="I143" s="349">
        <v>750</v>
      </c>
      <c r="J143" s="125">
        <f t="shared" si="420"/>
        <v>15000</v>
      </c>
      <c r="K143" s="123"/>
      <c r="L143" s="124"/>
      <c r="M143" s="125">
        <f t="shared" si="421"/>
        <v>0</v>
      </c>
      <c r="N143" s="123"/>
      <c r="O143" s="124"/>
      <c r="P143" s="125">
        <f t="shared" si="422"/>
        <v>0</v>
      </c>
      <c r="Q143" s="123"/>
      <c r="R143" s="124"/>
      <c r="S143" s="125">
        <f t="shared" si="423"/>
        <v>0</v>
      </c>
      <c r="T143" s="123"/>
      <c r="U143" s="124"/>
      <c r="V143" s="125">
        <f t="shared" si="424"/>
        <v>0</v>
      </c>
      <c r="W143" s="126">
        <f t="shared" si="425"/>
        <v>15000</v>
      </c>
      <c r="X143" s="127">
        <f t="shared" si="426"/>
        <v>15000</v>
      </c>
      <c r="Y143" s="127">
        <f t="shared" si="427"/>
        <v>0</v>
      </c>
      <c r="Z143" s="128">
        <f t="shared" si="428"/>
        <v>0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5">
      <c r="A144" s="119" t="s">
        <v>71</v>
      </c>
      <c r="B144" s="257">
        <v>43899</v>
      </c>
      <c r="C144" s="187" t="s">
        <v>258</v>
      </c>
      <c r="D144" s="258"/>
      <c r="E144" s="259"/>
      <c r="F144" s="124"/>
      <c r="G144" s="125">
        <f t="shared" si="419"/>
        <v>0</v>
      </c>
      <c r="H144" s="259"/>
      <c r="I144" s="124"/>
      <c r="J144" s="125">
        <f t="shared" si="420"/>
        <v>0</v>
      </c>
      <c r="K144" s="123"/>
      <c r="L144" s="124"/>
      <c r="M144" s="125">
        <f t="shared" si="421"/>
        <v>0</v>
      </c>
      <c r="N144" s="123"/>
      <c r="O144" s="124"/>
      <c r="P144" s="125">
        <f t="shared" si="422"/>
        <v>0</v>
      </c>
      <c r="Q144" s="123"/>
      <c r="R144" s="124"/>
      <c r="S144" s="125">
        <f t="shared" si="423"/>
        <v>0</v>
      </c>
      <c r="T144" s="123"/>
      <c r="U144" s="124"/>
      <c r="V144" s="125">
        <f t="shared" si="424"/>
        <v>0</v>
      </c>
      <c r="W144" s="126">
        <f t="shared" si="425"/>
        <v>0</v>
      </c>
      <c r="X144" s="127">
        <f t="shared" si="426"/>
        <v>0</v>
      </c>
      <c r="Y144" s="127">
        <f t="shared" si="427"/>
        <v>0</v>
      </c>
      <c r="Z144" s="128" t="e">
        <f t="shared" si="428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119" t="s">
        <v>71</v>
      </c>
      <c r="B145" s="257">
        <v>43930</v>
      </c>
      <c r="C145" s="187" t="s">
        <v>259</v>
      </c>
      <c r="D145" s="258"/>
      <c r="E145" s="259"/>
      <c r="F145" s="124"/>
      <c r="G145" s="125">
        <f t="shared" si="419"/>
        <v>0</v>
      </c>
      <c r="H145" s="259"/>
      <c r="I145" s="124"/>
      <c r="J145" s="125">
        <f t="shared" si="420"/>
        <v>0</v>
      </c>
      <c r="K145" s="123"/>
      <c r="L145" s="124"/>
      <c r="M145" s="125">
        <f t="shared" si="421"/>
        <v>0</v>
      </c>
      <c r="N145" s="123"/>
      <c r="O145" s="124"/>
      <c r="P145" s="125">
        <f t="shared" si="422"/>
        <v>0</v>
      </c>
      <c r="Q145" s="123"/>
      <c r="R145" s="124"/>
      <c r="S145" s="125">
        <f t="shared" si="423"/>
        <v>0</v>
      </c>
      <c r="T145" s="123"/>
      <c r="U145" s="124"/>
      <c r="V145" s="125">
        <f t="shared" si="424"/>
        <v>0</v>
      </c>
      <c r="W145" s="126">
        <f t="shared" si="425"/>
        <v>0</v>
      </c>
      <c r="X145" s="127">
        <f t="shared" si="426"/>
        <v>0</v>
      </c>
      <c r="Y145" s="127">
        <f t="shared" si="427"/>
        <v>0</v>
      </c>
      <c r="Z145" s="128" t="e">
        <f t="shared" si="428"/>
        <v>#DIV/0!</v>
      </c>
      <c r="AA145" s="129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132" t="s">
        <v>71</v>
      </c>
      <c r="B146" s="257">
        <v>43960</v>
      </c>
      <c r="C146" s="163" t="s">
        <v>260</v>
      </c>
      <c r="D146" s="260"/>
      <c r="E146" s="261"/>
      <c r="F146" s="136"/>
      <c r="G146" s="137">
        <f t="shared" si="419"/>
        <v>0</v>
      </c>
      <c r="H146" s="261"/>
      <c r="I146" s="124"/>
      <c r="J146" s="137">
        <f t="shared" si="420"/>
        <v>0</v>
      </c>
      <c r="K146" s="135"/>
      <c r="L146" s="136"/>
      <c r="M146" s="137">
        <f t="shared" si="421"/>
        <v>0</v>
      </c>
      <c r="N146" s="135"/>
      <c r="O146" s="136"/>
      <c r="P146" s="137">
        <f t="shared" si="422"/>
        <v>0</v>
      </c>
      <c r="Q146" s="135"/>
      <c r="R146" s="136"/>
      <c r="S146" s="137">
        <f t="shared" si="423"/>
        <v>0</v>
      </c>
      <c r="T146" s="135"/>
      <c r="U146" s="136"/>
      <c r="V146" s="137">
        <f t="shared" si="424"/>
        <v>0</v>
      </c>
      <c r="W146" s="138">
        <f t="shared" si="425"/>
        <v>0</v>
      </c>
      <c r="X146" s="127">
        <f t="shared" si="426"/>
        <v>0</v>
      </c>
      <c r="Y146" s="127">
        <f t="shared" si="427"/>
        <v>0</v>
      </c>
      <c r="Z146" s="128" t="e">
        <f t="shared" si="428"/>
        <v>#DIV/0!</v>
      </c>
      <c r="AA146" s="139"/>
      <c r="AB146" s="131"/>
      <c r="AC146" s="131"/>
      <c r="AD146" s="131"/>
      <c r="AE146" s="131"/>
      <c r="AF146" s="131"/>
      <c r="AG146" s="131"/>
    </row>
    <row r="147" spans="1:33" ht="30" customHeight="1" x14ac:dyDescent="0.25">
      <c r="A147" s="132" t="s">
        <v>71</v>
      </c>
      <c r="B147" s="257">
        <v>43991</v>
      </c>
      <c r="C147" s="235" t="s">
        <v>261</v>
      </c>
      <c r="D147" s="148"/>
      <c r="E147" s="135"/>
      <c r="F147" s="136">
        <v>0.22</v>
      </c>
      <c r="G147" s="137">
        <f t="shared" si="419"/>
        <v>0</v>
      </c>
      <c r="H147" s="135"/>
      <c r="I147" s="136">
        <v>0.22</v>
      </c>
      <c r="J147" s="137">
        <f t="shared" si="420"/>
        <v>0</v>
      </c>
      <c r="K147" s="135"/>
      <c r="L147" s="136">
        <v>0.22</v>
      </c>
      <c r="M147" s="137">
        <f t="shared" si="421"/>
        <v>0</v>
      </c>
      <c r="N147" s="135"/>
      <c r="O147" s="136">
        <v>0.22</v>
      </c>
      <c r="P147" s="137">
        <f t="shared" si="422"/>
        <v>0</v>
      </c>
      <c r="Q147" s="135"/>
      <c r="R147" s="136">
        <v>0.22</v>
      </c>
      <c r="S147" s="137">
        <f t="shared" si="423"/>
        <v>0</v>
      </c>
      <c r="T147" s="135"/>
      <c r="U147" s="136">
        <v>0.22</v>
      </c>
      <c r="V147" s="137">
        <f t="shared" si="424"/>
        <v>0</v>
      </c>
      <c r="W147" s="138">
        <f t="shared" si="425"/>
        <v>0</v>
      </c>
      <c r="X147" s="165">
        <f t="shared" si="426"/>
        <v>0</v>
      </c>
      <c r="Y147" s="165">
        <f t="shared" si="427"/>
        <v>0</v>
      </c>
      <c r="Z147" s="223" t="e">
        <f t="shared" si="428"/>
        <v>#DIV/0!</v>
      </c>
      <c r="AA147" s="139"/>
      <c r="AB147" s="7"/>
      <c r="AC147" s="7"/>
      <c r="AD147" s="7"/>
      <c r="AE147" s="7"/>
      <c r="AF147" s="7"/>
      <c r="AG147" s="7"/>
    </row>
    <row r="148" spans="1:33" ht="30" customHeight="1" x14ac:dyDescent="0.25">
      <c r="A148" s="166" t="s">
        <v>262</v>
      </c>
      <c r="B148" s="167"/>
      <c r="C148" s="168"/>
      <c r="D148" s="169"/>
      <c r="E148" s="173">
        <f>SUM(E142:E146)</f>
        <v>820</v>
      </c>
      <c r="F148" s="189"/>
      <c r="G148" s="172">
        <f>SUM(G142:G147)</f>
        <v>175000</v>
      </c>
      <c r="H148" s="173">
        <f>SUM(H142:H146)</f>
        <v>820</v>
      </c>
      <c r="I148" s="189"/>
      <c r="J148" s="172">
        <f>SUM(J142:J147)</f>
        <v>175000</v>
      </c>
      <c r="K148" s="190">
        <f>SUM(K142:K146)</f>
        <v>0</v>
      </c>
      <c r="L148" s="189"/>
      <c r="M148" s="172">
        <f>SUM(M142:M147)</f>
        <v>0</v>
      </c>
      <c r="N148" s="190">
        <f>SUM(N142:N146)</f>
        <v>0</v>
      </c>
      <c r="O148" s="189"/>
      <c r="P148" s="172">
        <f>SUM(P142:P147)</f>
        <v>0</v>
      </c>
      <c r="Q148" s="190">
        <f>SUM(Q142:Q146)</f>
        <v>0</v>
      </c>
      <c r="R148" s="189"/>
      <c r="S148" s="172">
        <f>SUM(S142:S147)</f>
        <v>0</v>
      </c>
      <c r="T148" s="190">
        <f>SUM(T142:T146)</f>
        <v>0</v>
      </c>
      <c r="U148" s="189"/>
      <c r="V148" s="174">
        <f t="shared" ref="V148:X148" si="429">SUM(V142:V147)</f>
        <v>0</v>
      </c>
      <c r="W148" s="224">
        <f t="shared" si="429"/>
        <v>175000</v>
      </c>
      <c r="X148" s="225">
        <f t="shared" si="429"/>
        <v>175000</v>
      </c>
      <c r="Y148" s="225">
        <f t="shared" si="427"/>
        <v>0</v>
      </c>
      <c r="Z148" s="225">
        <f t="shared" si="428"/>
        <v>0</v>
      </c>
      <c r="AA148" s="226"/>
      <c r="AB148" s="7"/>
      <c r="AC148" s="7"/>
      <c r="AD148" s="7"/>
      <c r="AE148" s="7"/>
      <c r="AF148" s="7"/>
      <c r="AG148" s="7"/>
    </row>
    <row r="149" spans="1:33" ht="30" customHeight="1" x14ac:dyDescent="0.25">
      <c r="A149" s="178" t="s">
        <v>66</v>
      </c>
      <c r="B149" s="208">
        <v>10</v>
      </c>
      <c r="C149" s="262" t="s">
        <v>263</v>
      </c>
      <c r="D149" s="181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27"/>
      <c r="X149" s="227"/>
      <c r="Y149" s="182"/>
      <c r="Z149" s="227"/>
      <c r="AA149" s="228"/>
      <c r="AB149" s="7"/>
      <c r="AC149" s="7"/>
      <c r="AD149" s="7"/>
      <c r="AE149" s="7"/>
      <c r="AF149" s="7"/>
      <c r="AG149" s="7"/>
    </row>
    <row r="150" spans="1:33" ht="30" customHeight="1" x14ac:dyDescent="0.25">
      <c r="A150" s="119" t="s">
        <v>71</v>
      </c>
      <c r="B150" s="257">
        <v>43840</v>
      </c>
      <c r="C150" s="263" t="s">
        <v>264</v>
      </c>
      <c r="D150" s="253"/>
      <c r="E150" s="264"/>
      <c r="F150" s="160"/>
      <c r="G150" s="161">
        <f t="shared" ref="G150:G154" si="430">E150*F150</f>
        <v>0</v>
      </c>
      <c r="H150" s="264"/>
      <c r="I150" s="160"/>
      <c r="J150" s="161">
        <f t="shared" ref="J150:J154" si="431">H150*I150</f>
        <v>0</v>
      </c>
      <c r="K150" s="159"/>
      <c r="L150" s="160"/>
      <c r="M150" s="161">
        <f t="shared" ref="M150:M154" si="432">K150*L150</f>
        <v>0</v>
      </c>
      <c r="N150" s="159"/>
      <c r="O150" s="160"/>
      <c r="P150" s="161">
        <f t="shared" ref="P150:P154" si="433">N150*O150</f>
        <v>0</v>
      </c>
      <c r="Q150" s="159"/>
      <c r="R150" s="160"/>
      <c r="S150" s="161">
        <f t="shared" ref="S150:S154" si="434">Q150*R150</f>
        <v>0</v>
      </c>
      <c r="T150" s="159"/>
      <c r="U150" s="160"/>
      <c r="V150" s="265">
        <f t="shared" ref="V150:V154" si="435">T150*U150</f>
        <v>0</v>
      </c>
      <c r="W150" s="266">
        <f t="shared" ref="W150:W154" si="436">G150+M150+S150</f>
        <v>0</v>
      </c>
      <c r="X150" s="231">
        <f t="shared" ref="X150:X154" si="437">J150+P150+V150</f>
        <v>0</v>
      </c>
      <c r="Y150" s="231">
        <f t="shared" ref="Y150:Y155" si="438">W150-X150</f>
        <v>0</v>
      </c>
      <c r="Z150" s="232" t="e">
        <f t="shared" ref="Z150:Z155" si="439">Y150/W150</f>
        <v>#DIV/0!</v>
      </c>
      <c r="AA150" s="267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19" t="s">
        <v>71</v>
      </c>
      <c r="B151" s="257">
        <v>43871</v>
      </c>
      <c r="C151" s="263" t="s">
        <v>264</v>
      </c>
      <c r="D151" s="258"/>
      <c r="E151" s="259"/>
      <c r="F151" s="124"/>
      <c r="G151" s="125">
        <f t="shared" si="430"/>
        <v>0</v>
      </c>
      <c r="H151" s="259"/>
      <c r="I151" s="124"/>
      <c r="J151" s="125">
        <f t="shared" si="431"/>
        <v>0</v>
      </c>
      <c r="K151" s="123"/>
      <c r="L151" s="124"/>
      <c r="M151" s="125">
        <f t="shared" si="432"/>
        <v>0</v>
      </c>
      <c r="N151" s="123"/>
      <c r="O151" s="124"/>
      <c r="P151" s="125">
        <f t="shared" si="433"/>
        <v>0</v>
      </c>
      <c r="Q151" s="123"/>
      <c r="R151" s="124"/>
      <c r="S151" s="125">
        <f t="shared" si="434"/>
        <v>0</v>
      </c>
      <c r="T151" s="123"/>
      <c r="U151" s="124"/>
      <c r="V151" s="229">
        <f t="shared" si="435"/>
        <v>0</v>
      </c>
      <c r="W151" s="234">
        <f t="shared" si="436"/>
        <v>0</v>
      </c>
      <c r="X151" s="127">
        <f t="shared" si="437"/>
        <v>0</v>
      </c>
      <c r="Y151" s="127">
        <f t="shared" si="438"/>
        <v>0</v>
      </c>
      <c r="Z151" s="128" t="e">
        <f t="shared" si="439"/>
        <v>#DIV/0!</v>
      </c>
      <c r="AA151" s="129"/>
      <c r="AB151" s="131"/>
      <c r="AC151" s="131"/>
      <c r="AD151" s="131"/>
      <c r="AE151" s="131"/>
      <c r="AF151" s="131"/>
      <c r="AG151" s="131"/>
    </row>
    <row r="152" spans="1:33" ht="30" customHeight="1" x14ac:dyDescent="0.25">
      <c r="A152" s="119" t="s">
        <v>71</v>
      </c>
      <c r="B152" s="257">
        <v>43900</v>
      </c>
      <c r="C152" s="263" t="s">
        <v>264</v>
      </c>
      <c r="D152" s="258"/>
      <c r="E152" s="259"/>
      <c r="F152" s="124"/>
      <c r="G152" s="125">
        <f t="shared" si="430"/>
        <v>0</v>
      </c>
      <c r="H152" s="259"/>
      <c r="I152" s="124"/>
      <c r="J152" s="125">
        <f t="shared" si="431"/>
        <v>0</v>
      </c>
      <c r="K152" s="123"/>
      <c r="L152" s="124"/>
      <c r="M152" s="125">
        <f t="shared" si="432"/>
        <v>0</v>
      </c>
      <c r="N152" s="123"/>
      <c r="O152" s="124"/>
      <c r="P152" s="125">
        <f t="shared" si="433"/>
        <v>0</v>
      </c>
      <c r="Q152" s="123"/>
      <c r="R152" s="124"/>
      <c r="S152" s="125">
        <f t="shared" si="434"/>
        <v>0</v>
      </c>
      <c r="T152" s="123"/>
      <c r="U152" s="124"/>
      <c r="V152" s="229">
        <f t="shared" si="435"/>
        <v>0</v>
      </c>
      <c r="W152" s="234">
        <f t="shared" si="436"/>
        <v>0</v>
      </c>
      <c r="X152" s="127">
        <f t="shared" si="437"/>
        <v>0</v>
      </c>
      <c r="Y152" s="127">
        <f t="shared" si="438"/>
        <v>0</v>
      </c>
      <c r="Z152" s="128" t="e">
        <f t="shared" si="439"/>
        <v>#DIV/0!</v>
      </c>
      <c r="AA152" s="129"/>
      <c r="AB152" s="131"/>
      <c r="AC152" s="131"/>
      <c r="AD152" s="131"/>
      <c r="AE152" s="131"/>
      <c r="AF152" s="131"/>
      <c r="AG152" s="131"/>
    </row>
    <row r="153" spans="1:33" ht="30" customHeight="1" x14ac:dyDescent="0.25">
      <c r="A153" s="132" t="s">
        <v>71</v>
      </c>
      <c r="B153" s="268">
        <v>43931</v>
      </c>
      <c r="C153" s="163" t="s">
        <v>265</v>
      </c>
      <c r="D153" s="260" t="s">
        <v>74</v>
      </c>
      <c r="E153" s="261"/>
      <c r="F153" s="136"/>
      <c r="G153" s="125">
        <f t="shared" si="430"/>
        <v>0</v>
      </c>
      <c r="H153" s="261"/>
      <c r="I153" s="136"/>
      <c r="J153" s="125">
        <f t="shared" si="431"/>
        <v>0</v>
      </c>
      <c r="K153" s="135"/>
      <c r="L153" s="136"/>
      <c r="M153" s="137">
        <f t="shared" si="432"/>
        <v>0</v>
      </c>
      <c r="N153" s="135"/>
      <c r="O153" s="136"/>
      <c r="P153" s="137">
        <f t="shared" si="433"/>
        <v>0</v>
      </c>
      <c r="Q153" s="135"/>
      <c r="R153" s="136"/>
      <c r="S153" s="137">
        <f t="shared" si="434"/>
        <v>0</v>
      </c>
      <c r="T153" s="135"/>
      <c r="U153" s="136"/>
      <c r="V153" s="236">
        <f t="shared" si="435"/>
        <v>0</v>
      </c>
      <c r="W153" s="269">
        <f t="shared" si="436"/>
        <v>0</v>
      </c>
      <c r="X153" s="127">
        <f t="shared" si="437"/>
        <v>0</v>
      </c>
      <c r="Y153" s="127">
        <f t="shared" si="438"/>
        <v>0</v>
      </c>
      <c r="Z153" s="128" t="e">
        <f t="shared" si="439"/>
        <v>#DIV/0!</v>
      </c>
      <c r="AA153" s="220"/>
      <c r="AB153" s="131"/>
      <c r="AC153" s="131"/>
      <c r="AD153" s="131"/>
      <c r="AE153" s="131"/>
      <c r="AF153" s="131"/>
      <c r="AG153" s="131"/>
    </row>
    <row r="154" spans="1:33" ht="30" customHeight="1" x14ac:dyDescent="0.25">
      <c r="A154" s="132" t="s">
        <v>71</v>
      </c>
      <c r="B154" s="270">
        <v>43961</v>
      </c>
      <c r="C154" s="235" t="s">
        <v>266</v>
      </c>
      <c r="D154" s="271"/>
      <c r="E154" s="135"/>
      <c r="F154" s="136">
        <v>0.22</v>
      </c>
      <c r="G154" s="137">
        <f t="shared" si="430"/>
        <v>0</v>
      </c>
      <c r="H154" s="135"/>
      <c r="I154" s="136">
        <v>0.22</v>
      </c>
      <c r="J154" s="137">
        <f t="shared" si="431"/>
        <v>0</v>
      </c>
      <c r="K154" s="135"/>
      <c r="L154" s="136">
        <v>0.22</v>
      </c>
      <c r="M154" s="137">
        <f t="shared" si="432"/>
        <v>0</v>
      </c>
      <c r="N154" s="135"/>
      <c r="O154" s="136">
        <v>0.22</v>
      </c>
      <c r="P154" s="137">
        <f t="shared" si="433"/>
        <v>0</v>
      </c>
      <c r="Q154" s="135"/>
      <c r="R154" s="136">
        <v>0.22</v>
      </c>
      <c r="S154" s="137">
        <f t="shared" si="434"/>
        <v>0</v>
      </c>
      <c r="T154" s="135"/>
      <c r="U154" s="136">
        <v>0.22</v>
      </c>
      <c r="V154" s="236">
        <f t="shared" si="435"/>
        <v>0</v>
      </c>
      <c r="W154" s="237">
        <f t="shared" si="436"/>
        <v>0</v>
      </c>
      <c r="X154" s="238">
        <f t="shared" si="437"/>
        <v>0</v>
      </c>
      <c r="Y154" s="238">
        <f t="shared" si="438"/>
        <v>0</v>
      </c>
      <c r="Z154" s="239" t="e">
        <f t="shared" si="439"/>
        <v>#DIV/0!</v>
      </c>
      <c r="AA154" s="272"/>
      <c r="AB154" s="7"/>
      <c r="AC154" s="7"/>
      <c r="AD154" s="7"/>
      <c r="AE154" s="7"/>
      <c r="AF154" s="7"/>
      <c r="AG154" s="7"/>
    </row>
    <row r="155" spans="1:33" ht="30" customHeight="1" x14ac:dyDescent="0.25">
      <c r="A155" s="166" t="s">
        <v>267</v>
      </c>
      <c r="B155" s="167"/>
      <c r="C155" s="168"/>
      <c r="D155" s="169"/>
      <c r="E155" s="173">
        <f>SUM(E150:E153)</f>
        <v>0</v>
      </c>
      <c r="F155" s="189"/>
      <c r="G155" s="172">
        <f>SUM(G150:G154)</f>
        <v>0</v>
      </c>
      <c r="H155" s="173">
        <f>SUM(H150:H153)</f>
        <v>0</v>
      </c>
      <c r="I155" s="189"/>
      <c r="J155" s="172">
        <f>SUM(J150:J154)</f>
        <v>0</v>
      </c>
      <c r="K155" s="190">
        <f>SUM(K150:K153)</f>
        <v>0</v>
      </c>
      <c r="L155" s="189"/>
      <c r="M155" s="172">
        <f>SUM(M150:M154)</f>
        <v>0</v>
      </c>
      <c r="N155" s="190">
        <f>SUM(N150:N153)</f>
        <v>0</v>
      </c>
      <c r="O155" s="189"/>
      <c r="P155" s="172">
        <f>SUM(P150:P154)</f>
        <v>0</v>
      </c>
      <c r="Q155" s="190">
        <f>SUM(Q150:Q153)</f>
        <v>0</v>
      </c>
      <c r="R155" s="189"/>
      <c r="S155" s="172">
        <f>SUM(S150:S154)</f>
        <v>0</v>
      </c>
      <c r="T155" s="190">
        <f>SUM(T150:T153)</f>
        <v>0</v>
      </c>
      <c r="U155" s="189"/>
      <c r="V155" s="174">
        <f t="shared" ref="V155:X155" si="440">SUM(V150:V154)</f>
        <v>0</v>
      </c>
      <c r="W155" s="224">
        <f t="shared" si="440"/>
        <v>0</v>
      </c>
      <c r="X155" s="225">
        <f t="shared" si="440"/>
        <v>0</v>
      </c>
      <c r="Y155" s="225">
        <f t="shared" si="438"/>
        <v>0</v>
      </c>
      <c r="Z155" s="225" t="e">
        <f t="shared" si="439"/>
        <v>#DIV/0!</v>
      </c>
      <c r="AA155" s="226"/>
      <c r="AB155" s="7"/>
      <c r="AC155" s="7"/>
      <c r="AD155" s="7"/>
      <c r="AE155" s="7"/>
      <c r="AF155" s="7"/>
      <c r="AG155" s="7"/>
    </row>
    <row r="156" spans="1:33" ht="30" customHeight="1" x14ac:dyDescent="0.25">
      <c r="A156" s="178" t="s">
        <v>66</v>
      </c>
      <c r="B156" s="208">
        <v>11</v>
      </c>
      <c r="C156" s="180" t="s">
        <v>268</v>
      </c>
      <c r="D156" s="181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227"/>
      <c r="X156" s="227"/>
      <c r="Y156" s="182"/>
      <c r="Z156" s="227"/>
      <c r="AA156" s="228"/>
      <c r="AB156" s="7"/>
      <c r="AC156" s="7"/>
      <c r="AD156" s="7"/>
      <c r="AE156" s="7"/>
      <c r="AF156" s="7"/>
      <c r="AG156" s="7"/>
    </row>
    <row r="157" spans="1:33" ht="30" customHeight="1" x14ac:dyDescent="0.25">
      <c r="A157" s="273" t="s">
        <v>71</v>
      </c>
      <c r="B157" s="257">
        <v>43841</v>
      </c>
      <c r="C157" s="263" t="s">
        <v>269</v>
      </c>
      <c r="D157" s="158" t="s">
        <v>106</v>
      </c>
      <c r="E157" s="159"/>
      <c r="F157" s="160"/>
      <c r="G157" s="161">
        <f t="shared" ref="G157:G158" si="441">E157*F157</f>
        <v>0</v>
      </c>
      <c r="H157" s="159"/>
      <c r="I157" s="160"/>
      <c r="J157" s="161">
        <f t="shared" ref="J157:J158" si="442">H157*I157</f>
        <v>0</v>
      </c>
      <c r="K157" s="159"/>
      <c r="L157" s="160"/>
      <c r="M157" s="161">
        <f t="shared" ref="M157:M158" si="443">K157*L157</f>
        <v>0</v>
      </c>
      <c r="N157" s="159"/>
      <c r="O157" s="160"/>
      <c r="P157" s="161">
        <f t="shared" ref="P157:P158" si="444">N157*O157</f>
        <v>0</v>
      </c>
      <c r="Q157" s="159"/>
      <c r="R157" s="160"/>
      <c r="S157" s="161">
        <f t="shared" ref="S157:S158" si="445">Q157*R157</f>
        <v>0</v>
      </c>
      <c r="T157" s="159"/>
      <c r="U157" s="160"/>
      <c r="V157" s="265">
        <f t="shared" ref="V157:V158" si="446">T157*U157</f>
        <v>0</v>
      </c>
      <c r="W157" s="266">
        <f t="shared" ref="W157:W158" si="447">G157+M157+S157</f>
        <v>0</v>
      </c>
      <c r="X157" s="231">
        <f t="shared" ref="X157:X158" si="448">J157+P157+V157</f>
        <v>0</v>
      </c>
      <c r="Y157" s="231">
        <f t="shared" ref="Y157:Y159" si="449">W157-X157</f>
        <v>0</v>
      </c>
      <c r="Z157" s="232" t="e">
        <f t="shared" ref="Z157:Z159" si="450">Y157/W157</f>
        <v>#DIV/0!</v>
      </c>
      <c r="AA157" s="267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274" t="s">
        <v>71</v>
      </c>
      <c r="B158" s="257">
        <v>43872</v>
      </c>
      <c r="C158" s="163" t="s">
        <v>269</v>
      </c>
      <c r="D158" s="134" t="s">
        <v>106</v>
      </c>
      <c r="E158" s="135"/>
      <c r="F158" s="136"/>
      <c r="G158" s="125">
        <f t="shared" si="441"/>
        <v>0</v>
      </c>
      <c r="H158" s="135"/>
      <c r="I158" s="136"/>
      <c r="J158" s="125">
        <f t="shared" si="442"/>
        <v>0</v>
      </c>
      <c r="K158" s="135"/>
      <c r="L158" s="136"/>
      <c r="M158" s="137">
        <f t="shared" si="443"/>
        <v>0</v>
      </c>
      <c r="N158" s="135"/>
      <c r="O158" s="136"/>
      <c r="P158" s="137">
        <f t="shared" si="444"/>
        <v>0</v>
      </c>
      <c r="Q158" s="135"/>
      <c r="R158" s="136"/>
      <c r="S158" s="137">
        <f t="shared" si="445"/>
        <v>0</v>
      </c>
      <c r="T158" s="135"/>
      <c r="U158" s="136"/>
      <c r="V158" s="236">
        <f t="shared" si="446"/>
        <v>0</v>
      </c>
      <c r="W158" s="275">
        <f t="shared" si="447"/>
        <v>0</v>
      </c>
      <c r="X158" s="238">
        <f t="shared" si="448"/>
        <v>0</v>
      </c>
      <c r="Y158" s="238">
        <f t="shared" si="449"/>
        <v>0</v>
      </c>
      <c r="Z158" s="239" t="e">
        <f t="shared" si="450"/>
        <v>#DIV/0!</v>
      </c>
      <c r="AA158" s="272"/>
      <c r="AB158" s="130"/>
      <c r="AC158" s="131"/>
      <c r="AD158" s="131"/>
      <c r="AE158" s="131"/>
      <c r="AF158" s="131"/>
      <c r="AG158" s="131"/>
    </row>
    <row r="159" spans="1:33" ht="30" customHeight="1" x14ac:dyDescent="0.25">
      <c r="A159" s="392" t="s">
        <v>270</v>
      </c>
      <c r="B159" s="393"/>
      <c r="C159" s="393"/>
      <c r="D159" s="394"/>
      <c r="E159" s="173">
        <f>SUM(E157:E158)</f>
        <v>0</v>
      </c>
      <c r="F159" s="189"/>
      <c r="G159" s="172">
        <f t="shared" ref="G159:H159" si="451">SUM(G157:G158)</f>
        <v>0</v>
      </c>
      <c r="H159" s="173">
        <f t="shared" si="451"/>
        <v>0</v>
      </c>
      <c r="I159" s="189"/>
      <c r="J159" s="172">
        <f t="shared" ref="J159:K159" si="452">SUM(J157:J158)</f>
        <v>0</v>
      </c>
      <c r="K159" s="190">
        <f t="shared" si="452"/>
        <v>0</v>
      </c>
      <c r="L159" s="189"/>
      <c r="M159" s="172">
        <f t="shared" ref="M159:N159" si="453">SUM(M157:M158)</f>
        <v>0</v>
      </c>
      <c r="N159" s="190">
        <f t="shared" si="453"/>
        <v>0</v>
      </c>
      <c r="O159" s="189"/>
      <c r="P159" s="172">
        <f t="shared" ref="P159:Q159" si="454">SUM(P157:P158)</f>
        <v>0</v>
      </c>
      <c r="Q159" s="190">
        <f t="shared" si="454"/>
        <v>0</v>
      </c>
      <c r="R159" s="189"/>
      <c r="S159" s="172">
        <f t="shared" ref="S159:T159" si="455">SUM(S157:S158)</f>
        <v>0</v>
      </c>
      <c r="T159" s="190">
        <f t="shared" si="455"/>
        <v>0</v>
      </c>
      <c r="U159" s="189"/>
      <c r="V159" s="174">
        <f t="shared" ref="V159:X159" si="456">SUM(V157:V158)</f>
        <v>0</v>
      </c>
      <c r="W159" s="224">
        <f t="shared" si="456"/>
        <v>0</v>
      </c>
      <c r="X159" s="225">
        <f t="shared" si="456"/>
        <v>0</v>
      </c>
      <c r="Y159" s="225">
        <f t="shared" si="449"/>
        <v>0</v>
      </c>
      <c r="Z159" s="225" t="e">
        <f t="shared" si="450"/>
        <v>#DIV/0!</v>
      </c>
      <c r="AA159" s="226"/>
      <c r="AB159" s="7"/>
      <c r="AC159" s="7"/>
      <c r="AD159" s="7"/>
      <c r="AE159" s="7"/>
      <c r="AF159" s="7"/>
      <c r="AG159" s="7"/>
    </row>
    <row r="160" spans="1:33" ht="30" customHeight="1" x14ac:dyDescent="0.25">
      <c r="A160" s="207" t="s">
        <v>66</v>
      </c>
      <c r="B160" s="208">
        <v>12</v>
      </c>
      <c r="C160" s="209" t="s">
        <v>271</v>
      </c>
      <c r="D160" s="276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227"/>
      <c r="X160" s="227"/>
      <c r="Y160" s="182"/>
      <c r="Z160" s="227"/>
      <c r="AA160" s="228"/>
      <c r="AB160" s="7"/>
      <c r="AC160" s="7"/>
      <c r="AD160" s="7"/>
      <c r="AE160" s="7"/>
      <c r="AF160" s="7"/>
      <c r="AG160" s="7"/>
    </row>
    <row r="161" spans="1:33" ht="30" customHeight="1" x14ac:dyDescent="0.25">
      <c r="A161" s="156" t="s">
        <v>71</v>
      </c>
      <c r="B161" s="277">
        <v>43842</v>
      </c>
      <c r="C161" s="366" t="s">
        <v>390</v>
      </c>
      <c r="D161" s="367" t="s">
        <v>272</v>
      </c>
      <c r="E161" s="368">
        <v>30</v>
      </c>
      <c r="F161" s="359">
        <v>900</v>
      </c>
      <c r="G161" s="161">
        <f t="shared" ref="G161:G164" si="457">E161*F161</f>
        <v>27000</v>
      </c>
      <c r="H161" s="368">
        <v>30</v>
      </c>
      <c r="I161" s="359">
        <v>900</v>
      </c>
      <c r="J161" s="161">
        <f t="shared" ref="J161:J164" si="458">H161*I161</f>
        <v>27000</v>
      </c>
      <c r="K161" s="159"/>
      <c r="L161" s="160"/>
      <c r="M161" s="161">
        <f t="shared" ref="M161:M164" si="459">K161*L161</f>
        <v>0</v>
      </c>
      <c r="N161" s="159"/>
      <c r="O161" s="160"/>
      <c r="P161" s="161">
        <f t="shared" ref="P161:P164" si="460">N161*O161</f>
        <v>0</v>
      </c>
      <c r="Q161" s="159"/>
      <c r="R161" s="160"/>
      <c r="S161" s="161">
        <f t="shared" ref="S161:S164" si="461">Q161*R161</f>
        <v>0</v>
      </c>
      <c r="T161" s="159"/>
      <c r="U161" s="160"/>
      <c r="V161" s="265">
        <f t="shared" ref="V161:V164" si="462">T161*U161</f>
        <v>0</v>
      </c>
      <c r="W161" s="266">
        <f t="shared" ref="W161:W164" si="463">G161+M161+S161</f>
        <v>27000</v>
      </c>
      <c r="X161" s="231">
        <f t="shared" ref="X161:X164" si="464">J161+P161+V161</f>
        <v>27000</v>
      </c>
      <c r="Y161" s="231">
        <f t="shared" ref="Y161:Y165" si="465">W161-X161</f>
        <v>0</v>
      </c>
      <c r="Z161" s="232">
        <f t="shared" ref="Z161:Z165" si="466">Y161/W161</f>
        <v>0</v>
      </c>
      <c r="AA161" s="278"/>
      <c r="AB161" s="130"/>
      <c r="AC161" s="131"/>
      <c r="AD161" s="131"/>
      <c r="AE161" s="131"/>
      <c r="AF161" s="131"/>
      <c r="AG161" s="131"/>
    </row>
    <row r="162" spans="1:33" ht="30" customHeight="1" x14ac:dyDescent="0.25">
      <c r="A162" s="119" t="s">
        <v>71</v>
      </c>
      <c r="B162" s="257">
        <v>43873</v>
      </c>
      <c r="C162" s="361" t="s">
        <v>391</v>
      </c>
      <c r="D162" s="369" t="s">
        <v>272</v>
      </c>
      <c r="E162" s="365">
        <v>25</v>
      </c>
      <c r="F162" s="349">
        <v>700</v>
      </c>
      <c r="G162" s="125">
        <f t="shared" si="457"/>
        <v>17500</v>
      </c>
      <c r="H162" s="365">
        <v>25</v>
      </c>
      <c r="I162" s="349">
        <v>700</v>
      </c>
      <c r="J162" s="125">
        <f t="shared" si="458"/>
        <v>17500</v>
      </c>
      <c r="K162" s="123"/>
      <c r="L162" s="124"/>
      <c r="M162" s="125">
        <f t="shared" si="459"/>
        <v>0</v>
      </c>
      <c r="N162" s="123"/>
      <c r="O162" s="124"/>
      <c r="P162" s="125">
        <f t="shared" si="460"/>
        <v>0</v>
      </c>
      <c r="Q162" s="123"/>
      <c r="R162" s="124"/>
      <c r="S162" s="125">
        <f t="shared" si="461"/>
        <v>0</v>
      </c>
      <c r="T162" s="123"/>
      <c r="U162" s="124"/>
      <c r="V162" s="229">
        <f t="shared" si="462"/>
        <v>0</v>
      </c>
      <c r="W162" s="279">
        <f t="shared" si="463"/>
        <v>17500</v>
      </c>
      <c r="X162" s="127">
        <f t="shared" si="464"/>
        <v>17500</v>
      </c>
      <c r="Y162" s="127">
        <f t="shared" si="465"/>
        <v>0</v>
      </c>
      <c r="Z162" s="128">
        <f t="shared" si="466"/>
        <v>0</v>
      </c>
      <c r="AA162" s="280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71</v>
      </c>
      <c r="B163" s="268">
        <v>43902</v>
      </c>
      <c r="C163" s="163" t="s">
        <v>273</v>
      </c>
      <c r="D163" s="260" t="s">
        <v>242</v>
      </c>
      <c r="E163" s="261"/>
      <c r="F163" s="136"/>
      <c r="G163" s="137">
        <f t="shared" si="457"/>
        <v>0</v>
      </c>
      <c r="H163" s="261"/>
      <c r="I163" s="136"/>
      <c r="J163" s="137">
        <f t="shared" si="458"/>
        <v>0</v>
      </c>
      <c r="K163" s="135"/>
      <c r="L163" s="136"/>
      <c r="M163" s="137">
        <f t="shared" si="459"/>
        <v>0</v>
      </c>
      <c r="N163" s="135"/>
      <c r="O163" s="136"/>
      <c r="P163" s="137">
        <f t="shared" si="460"/>
        <v>0</v>
      </c>
      <c r="Q163" s="135"/>
      <c r="R163" s="136"/>
      <c r="S163" s="137">
        <f t="shared" si="461"/>
        <v>0</v>
      </c>
      <c r="T163" s="135"/>
      <c r="U163" s="136"/>
      <c r="V163" s="236">
        <f t="shared" si="462"/>
        <v>0</v>
      </c>
      <c r="W163" s="269">
        <f t="shared" si="463"/>
        <v>0</v>
      </c>
      <c r="X163" s="127">
        <f t="shared" si="464"/>
        <v>0</v>
      </c>
      <c r="Y163" s="127">
        <f t="shared" si="465"/>
        <v>0</v>
      </c>
      <c r="Z163" s="128" t="e">
        <f t="shared" si="466"/>
        <v>#DIV/0!</v>
      </c>
      <c r="AA163" s="281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71</v>
      </c>
      <c r="B164" s="268">
        <v>43933</v>
      </c>
      <c r="C164" s="235" t="s">
        <v>274</v>
      </c>
      <c r="D164" s="271"/>
      <c r="E164" s="261">
        <f>SUM(G161:G162)</f>
        <v>44500</v>
      </c>
      <c r="F164" s="136">
        <v>0.22</v>
      </c>
      <c r="G164" s="137">
        <f t="shared" si="457"/>
        <v>9790</v>
      </c>
      <c r="H164" s="261">
        <v>44500</v>
      </c>
      <c r="I164" s="136">
        <v>0.22</v>
      </c>
      <c r="J164" s="137">
        <f t="shared" si="458"/>
        <v>9790</v>
      </c>
      <c r="K164" s="135"/>
      <c r="L164" s="136">
        <v>0.22</v>
      </c>
      <c r="M164" s="137">
        <f t="shared" si="459"/>
        <v>0</v>
      </c>
      <c r="N164" s="135"/>
      <c r="O164" s="136">
        <v>0.22</v>
      </c>
      <c r="P164" s="137">
        <f t="shared" si="460"/>
        <v>0</v>
      </c>
      <c r="Q164" s="135"/>
      <c r="R164" s="136">
        <v>0.22</v>
      </c>
      <c r="S164" s="137">
        <f t="shared" si="461"/>
        <v>0</v>
      </c>
      <c r="T164" s="135"/>
      <c r="U164" s="136">
        <v>0.22</v>
      </c>
      <c r="V164" s="236">
        <f t="shared" si="462"/>
        <v>0</v>
      </c>
      <c r="W164" s="237">
        <f t="shared" si="463"/>
        <v>9790</v>
      </c>
      <c r="X164" s="238">
        <f t="shared" si="464"/>
        <v>9790</v>
      </c>
      <c r="Y164" s="238">
        <f t="shared" si="465"/>
        <v>0</v>
      </c>
      <c r="Z164" s="239">
        <f t="shared" si="466"/>
        <v>0</v>
      </c>
      <c r="AA164" s="152"/>
      <c r="AB164" s="7"/>
      <c r="AC164" s="7"/>
      <c r="AD164" s="7"/>
      <c r="AE164" s="7"/>
      <c r="AF164" s="7"/>
      <c r="AG164" s="7"/>
    </row>
    <row r="165" spans="1:33" ht="30" customHeight="1" x14ac:dyDescent="0.25">
      <c r="A165" s="166" t="s">
        <v>275</v>
      </c>
      <c r="B165" s="167"/>
      <c r="C165" s="168"/>
      <c r="D165" s="282"/>
      <c r="E165" s="173">
        <f>SUM(E161:E163)</f>
        <v>55</v>
      </c>
      <c r="F165" s="189"/>
      <c r="G165" s="172">
        <f>SUM(G161:G164)</f>
        <v>54290</v>
      </c>
      <c r="H165" s="173">
        <f>SUM(H161:H163)</f>
        <v>55</v>
      </c>
      <c r="I165" s="189"/>
      <c r="J165" s="172">
        <f>SUM(J161:J164)</f>
        <v>54290</v>
      </c>
      <c r="K165" s="190">
        <f>SUM(K161:K163)</f>
        <v>0</v>
      </c>
      <c r="L165" s="189"/>
      <c r="M165" s="172">
        <f>SUM(M161:M164)</f>
        <v>0</v>
      </c>
      <c r="N165" s="190">
        <f>SUM(N161:N163)</f>
        <v>0</v>
      </c>
      <c r="O165" s="189"/>
      <c r="P165" s="172">
        <f>SUM(P161:P164)</f>
        <v>0</v>
      </c>
      <c r="Q165" s="190">
        <f>SUM(Q161:Q163)</f>
        <v>0</v>
      </c>
      <c r="R165" s="189"/>
      <c r="S165" s="172">
        <f>SUM(S161:S164)</f>
        <v>0</v>
      </c>
      <c r="T165" s="190">
        <f>SUM(T161:T163)</f>
        <v>0</v>
      </c>
      <c r="U165" s="189"/>
      <c r="V165" s="174">
        <f t="shared" ref="V165:X165" si="467">SUM(V161:V164)</f>
        <v>0</v>
      </c>
      <c r="W165" s="224">
        <f t="shared" si="467"/>
        <v>54290</v>
      </c>
      <c r="X165" s="225">
        <f t="shared" si="467"/>
        <v>54290</v>
      </c>
      <c r="Y165" s="225">
        <f t="shared" si="465"/>
        <v>0</v>
      </c>
      <c r="Z165" s="225">
        <f t="shared" si="466"/>
        <v>0</v>
      </c>
      <c r="AA165" s="226"/>
      <c r="AB165" s="7"/>
      <c r="AC165" s="7"/>
      <c r="AD165" s="7"/>
      <c r="AE165" s="7"/>
      <c r="AF165" s="7"/>
      <c r="AG165" s="7"/>
    </row>
    <row r="166" spans="1:33" ht="30" customHeight="1" x14ac:dyDescent="0.25">
      <c r="A166" s="207" t="s">
        <v>66</v>
      </c>
      <c r="B166" s="283">
        <v>13</v>
      </c>
      <c r="C166" s="209" t="s">
        <v>276</v>
      </c>
      <c r="D166" s="10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227"/>
      <c r="X166" s="227"/>
      <c r="Y166" s="182"/>
      <c r="Z166" s="227"/>
      <c r="AA166" s="228"/>
      <c r="AB166" s="6"/>
      <c r="AC166" s="7"/>
      <c r="AD166" s="7"/>
      <c r="AE166" s="7"/>
      <c r="AF166" s="7"/>
      <c r="AG166" s="7"/>
    </row>
    <row r="167" spans="1:33" ht="30" customHeight="1" x14ac:dyDescent="0.25">
      <c r="A167" s="108" t="s">
        <v>68</v>
      </c>
      <c r="B167" s="155" t="s">
        <v>277</v>
      </c>
      <c r="C167" s="284" t="s">
        <v>278</v>
      </c>
      <c r="D167" s="141"/>
      <c r="E167" s="142">
        <f>SUM(E168:E170)</f>
        <v>0</v>
      </c>
      <c r="F167" s="143"/>
      <c r="G167" s="144">
        <f>SUM(G168:G171)</f>
        <v>0</v>
      </c>
      <c r="H167" s="142">
        <f>SUM(H168:H170)</f>
        <v>0</v>
      </c>
      <c r="I167" s="143"/>
      <c r="J167" s="144">
        <f>SUM(J168:J171)</f>
        <v>0</v>
      </c>
      <c r="K167" s="142">
        <f>SUM(K168:K170)</f>
        <v>1</v>
      </c>
      <c r="L167" s="143"/>
      <c r="M167" s="144">
        <f>SUM(M168:M171)</f>
        <v>20000</v>
      </c>
      <c r="N167" s="142">
        <f>SUM(N168:N170)</f>
        <v>0</v>
      </c>
      <c r="O167" s="143"/>
      <c r="P167" s="144">
        <f>SUM(P168:P171)</f>
        <v>0</v>
      </c>
      <c r="Q167" s="142">
        <f>SUM(Q168:Q170)</f>
        <v>0</v>
      </c>
      <c r="R167" s="143"/>
      <c r="S167" s="144">
        <f>SUM(S168:S171)</f>
        <v>0</v>
      </c>
      <c r="T167" s="142">
        <f>SUM(T168:T170)</f>
        <v>0</v>
      </c>
      <c r="U167" s="143"/>
      <c r="V167" s="285">
        <f t="shared" ref="V167:X167" si="468">SUM(V168:V171)</f>
        <v>0</v>
      </c>
      <c r="W167" s="286">
        <f t="shared" si="468"/>
        <v>20000</v>
      </c>
      <c r="X167" s="144">
        <f t="shared" si="468"/>
        <v>0</v>
      </c>
      <c r="Y167" s="144">
        <f t="shared" ref="Y167:Y190" si="469">W167-X167</f>
        <v>20000</v>
      </c>
      <c r="Z167" s="144">
        <f t="shared" ref="Z167:Z191" si="470">Y167/W167</f>
        <v>1</v>
      </c>
      <c r="AA167" s="146"/>
      <c r="AB167" s="118"/>
      <c r="AC167" s="118"/>
      <c r="AD167" s="118"/>
      <c r="AE167" s="118"/>
      <c r="AF167" s="118"/>
      <c r="AG167" s="118"/>
    </row>
    <row r="168" spans="1:33" ht="30" customHeight="1" x14ac:dyDescent="0.25">
      <c r="A168" s="119" t="s">
        <v>71</v>
      </c>
      <c r="B168" s="120" t="s">
        <v>279</v>
      </c>
      <c r="C168" s="287" t="s">
        <v>280</v>
      </c>
      <c r="D168" s="122" t="s">
        <v>137</v>
      </c>
      <c r="E168" s="123"/>
      <c r="F168" s="124"/>
      <c r="G168" s="125">
        <f t="shared" ref="G168:G171" si="471">E168*F168</f>
        <v>0</v>
      </c>
      <c r="H168" s="123"/>
      <c r="I168" s="124"/>
      <c r="J168" s="125">
        <f t="shared" ref="J168:J171" si="472">H168*I168</f>
        <v>0</v>
      </c>
      <c r="K168" s="123"/>
      <c r="L168" s="124"/>
      <c r="M168" s="125">
        <f t="shared" ref="M168:M171" si="473">K168*L168</f>
        <v>0</v>
      </c>
      <c r="N168" s="123"/>
      <c r="O168" s="124"/>
      <c r="P168" s="125">
        <f t="shared" ref="P168:P171" si="474">N168*O168</f>
        <v>0</v>
      </c>
      <c r="Q168" s="123"/>
      <c r="R168" s="124"/>
      <c r="S168" s="125">
        <f t="shared" ref="S168:S171" si="475">Q168*R168</f>
        <v>0</v>
      </c>
      <c r="T168" s="123"/>
      <c r="U168" s="124"/>
      <c r="V168" s="229">
        <f t="shared" ref="V168:V171" si="476">T168*U168</f>
        <v>0</v>
      </c>
      <c r="W168" s="234">
        <f t="shared" ref="W168:W171" si="477">G168+M168+S168</f>
        <v>0</v>
      </c>
      <c r="X168" s="127">
        <f t="shared" ref="X168:X171" si="478">J168+P168+V168</f>
        <v>0</v>
      </c>
      <c r="Y168" s="127">
        <f t="shared" si="469"/>
        <v>0</v>
      </c>
      <c r="Z168" s="128" t="e">
        <f t="shared" si="470"/>
        <v>#DIV/0!</v>
      </c>
      <c r="AA168" s="129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19" t="s">
        <v>71</v>
      </c>
      <c r="B169" s="120" t="s">
        <v>281</v>
      </c>
      <c r="C169" s="288" t="s">
        <v>282</v>
      </c>
      <c r="D169" s="122" t="s">
        <v>137</v>
      </c>
      <c r="E169" s="123"/>
      <c r="F169" s="124"/>
      <c r="G169" s="125">
        <f t="shared" si="471"/>
        <v>0</v>
      </c>
      <c r="H169" s="123"/>
      <c r="I169" s="124"/>
      <c r="J169" s="125">
        <f t="shared" si="472"/>
        <v>0</v>
      </c>
      <c r="K169" s="123"/>
      <c r="L169" s="124"/>
      <c r="M169" s="125">
        <f t="shared" si="473"/>
        <v>0</v>
      </c>
      <c r="N169" s="123"/>
      <c r="O169" s="124"/>
      <c r="P169" s="125">
        <f t="shared" si="474"/>
        <v>0</v>
      </c>
      <c r="Q169" s="123"/>
      <c r="R169" s="124"/>
      <c r="S169" s="125">
        <f t="shared" si="475"/>
        <v>0</v>
      </c>
      <c r="T169" s="123"/>
      <c r="U169" s="124"/>
      <c r="V169" s="229">
        <f t="shared" si="476"/>
        <v>0</v>
      </c>
      <c r="W169" s="234">
        <f t="shared" si="477"/>
        <v>0</v>
      </c>
      <c r="X169" s="127">
        <f t="shared" si="478"/>
        <v>0</v>
      </c>
      <c r="Y169" s="127">
        <f t="shared" si="469"/>
        <v>0</v>
      </c>
      <c r="Z169" s="128" t="e">
        <f t="shared" si="470"/>
        <v>#DIV/0!</v>
      </c>
      <c r="AA169" s="129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71</v>
      </c>
      <c r="B170" s="120" t="s">
        <v>283</v>
      </c>
      <c r="C170" s="288" t="s">
        <v>284</v>
      </c>
      <c r="D170" s="122" t="s">
        <v>137</v>
      </c>
      <c r="E170" s="123"/>
      <c r="F170" s="124"/>
      <c r="G170" s="125">
        <f t="shared" si="471"/>
        <v>0</v>
      </c>
      <c r="H170" s="123"/>
      <c r="I170" s="124"/>
      <c r="J170" s="125">
        <f t="shared" si="472"/>
        <v>0</v>
      </c>
      <c r="K170" s="123">
        <v>1</v>
      </c>
      <c r="L170" s="124">
        <v>20000</v>
      </c>
      <c r="M170" s="125">
        <f t="shared" si="473"/>
        <v>20000</v>
      </c>
      <c r="N170" s="123"/>
      <c r="O170" s="124"/>
      <c r="P170" s="125">
        <f t="shared" si="474"/>
        <v>0</v>
      </c>
      <c r="Q170" s="123"/>
      <c r="R170" s="124"/>
      <c r="S170" s="125">
        <f t="shared" si="475"/>
        <v>0</v>
      </c>
      <c r="T170" s="123"/>
      <c r="U170" s="124"/>
      <c r="V170" s="229">
        <f t="shared" si="476"/>
        <v>0</v>
      </c>
      <c r="W170" s="234">
        <f t="shared" si="477"/>
        <v>20000</v>
      </c>
      <c r="X170" s="127">
        <f t="shared" si="478"/>
        <v>0</v>
      </c>
      <c r="Y170" s="127">
        <f t="shared" si="469"/>
        <v>20000</v>
      </c>
      <c r="Z170" s="128">
        <f t="shared" si="470"/>
        <v>1</v>
      </c>
      <c r="AA170" s="129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47" t="s">
        <v>71</v>
      </c>
      <c r="B171" s="154" t="s">
        <v>285</v>
      </c>
      <c r="C171" s="288" t="s">
        <v>286</v>
      </c>
      <c r="D171" s="148"/>
      <c r="E171" s="149"/>
      <c r="F171" s="150">
        <v>0.22</v>
      </c>
      <c r="G171" s="151">
        <f t="shared" si="471"/>
        <v>0</v>
      </c>
      <c r="H171" s="149"/>
      <c r="I171" s="150">
        <v>0.22</v>
      </c>
      <c r="J171" s="151">
        <f t="shared" si="472"/>
        <v>0</v>
      </c>
      <c r="K171" s="149"/>
      <c r="L171" s="150">
        <v>0.22</v>
      </c>
      <c r="M171" s="151">
        <f t="shared" si="473"/>
        <v>0</v>
      </c>
      <c r="N171" s="149"/>
      <c r="O171" s="150">
        <v>0.22</v>
      </c>
      <c r="P171" s="151">
        <f t="shared" si="474"/>
        <v>0</v>
      </c>
      <c r="Q171" s="149"/>
      <c r="R171" s="150">
        <v>0.22</v>
      </c>
      <c r="S171" s="151">
        <f t="shared" si="475"/>
        <v>0</v>
      </c>
      <c r="T171" s="149"/>
      <c r="U171" s="150">
        <v>0.22</v>
      </c>
      <c r="V171" s="289">
        <f t="shared" si="476"/>
        <v>0</v>
      </c>
      <c r="W171" s="237">
        <f t="shared" si="477"/>
        <v>0</v>
      </c>
      <c r="X171" s="238">
        <f t="shared" si="478"/>
        <v>0</v>
      </c>
      <c r="Y171" s="238">
        <f t="shared" si="469"/>
        <v>0</v>
      </c>
      <c r="Z171" s="239" t="e">
        <f t="shared" si="470"/>
        <v>#DIV/0!</v>
      </c>
      <c r="AA171" s="152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290" t="s">
        <v>68</v>
      </c>
      <c r="B172" s="291" t="s">
        <v>287</v>
      </c>
      <c r="C172" s="222" t="s">
        <v>288</v>
      </c>
      <c r="D172" s="111"/>
      <c r="E172" s="112">
        <f>SUM(E173:E175)</f>
        <v>0</v>
      </c>
      <c r="F172" s="113"/>
      <c r="G172" s="114">
        <f>SUM(G173:G176)</f>
        <v>0</v>
      </c>
      <c r="H172" s="112">
        <f>SUM(H173:H175)</f>
        <v>0</v>
      </c>
      <c r="I172" s="113"/>
      <c r="J172" s="114">
        <f>SUM(J173:J176)</f>
        <v>0</v>
      </c>
      <c r="K172" s="112">
        <f>SUM(K173:K175)</f>
        <v>0</v>
      </c>
      <c r="L172" s="113"/>
      <c r="M172" s="114">
        <f>SUM(M173:M176)</f>
        <v>0</v>
      </c>
      <c r="N172" s="112">
        <f>SUM(N173:N175)</f>
        <v>0</v>
      </c>
      <c r="O172" s="113"/>
      <c r="P172" s="114">
        <f>SUM(P173:P176)</f>
        <v>0</v>
      </c>
      <c r="Q172" s="112">
        <f>SUM(Q173:Q175)</f>
        <v>0</v>
      </c>
      <c r="R172" s="113"/>
      <c r="S172" s="114">
        <f>SUM(S173:S176)</f>
        <v>0</v>
      </c>
      <c r="T172" s="112">
        <f>SUM(T173:T175)</f>
        <v>0</v>
      </c>
      <c r="U172" s="113"/>
      <c r="V172" s="114">
        <f t="shared" ref="V172:X172" si="479">SUM(V173:V176)</f>
        <v>0</v>
      </c>
      <c r="W172" s="114">
        <f t="shared" si="479"/>
        <v>0</v>
      </c>
      <c r="X172" s="114">
        <f t="shared" si="479"/>
        <v>0</v>
      </c>
      <c r="Y172" s="114">
        <f t="shared" si="469"/>
        <v>0</v>
      </c>
      <c r="Z172" s="114" t="e">
        <f t="shared" si="470"/>
        <v>#DIV/0!</v>
      </c>
      <c r="AA172" s="114"/>
      <c r="AB172" s="118"/>
      <c r="AC172" s="118"/>
      <c r="AD172" s="118"/>
      <c r="AE172" s="118"/>
      <c r="AF172" s="118"/>
      <c r="AG172" s="118"/>
    </row>
    <row r="173" spans="1:33" ht="30" customHeight="1" x14ac:dyDescent="0.25">
      <c r="A173" s="119" t="s">
        <v>71</v>
      </c>
      <c r="B173" s="120" t="s">
        <v>289</v>
      </c>
      <c r="C173" s="187" t="s">
        <v>290</v>
      </c>
      <c r="D173" s="122"/>
      <c r="E173" s="123"/>
      <c r="F173" s="124"/>
      <c r="G173" s="125">
        <f t="shared" ref="G173:G176" si="480">E173*F173</f>
        <v>0</v>
      </c>
      <c r="H173" s="123"/>
      <c r="I173" s="124"/>
      <c r="J173" s="125">
        <f t="shared" ref="J173:J176" si="481">H173*I173</f>
        <v>0</v>
      </c>
      <c r="K173" s="123"/>
      <c r="L173" s="124"/>
      <c r="M173" s="125">
        <f t="shared" ref="M173:M176" si="482">K173*L173</f>
        <v>0</v>
      </c>
      <c r="N173" s="123"/>
      <c r="O173" s="124"/>
      <c r="P173" s="125">
        <f t="shared" ref="P173:P176" si="483">N173*O173</f>
        <v>0</v>
      </c>
      <c r="Q173" s="123"/>
      <c r="R173" s="124"/>
      <c r="S173" s="125">
        <f t="shared" ref="S173:S176" si="484">Q173*R173</f>
        <v>0</v>
      </c>
      <c r="T173" s="123"/>
      <c r="U173" s="124"/>
      <c r="V173" s="125">
        <f t="shared" ref="V173:V176" si="485">T173*U173</f>
        <v>0</v>
      </c>
      <c r="W173" s="126">
        <f t="shared" ref="W173:W176" si="486">G173+M173+S173</f>
        <v>0</v>
      </c>
      <c r="X173" s="127">
        <f t="shared" ref="X173:X176" si="487">J173+P173+V173</f>
        <v>0</v>
      </c>
      <c r="Y173" s="127">
        <f t="shared" si="469"/>
        <v>0</v>
      </c>
      <c r="Z173" s="128" t="e">
        <f t="shared" si="470"/>
        <v>#DIV/0!</v>
      </c>
      <c r="AA173" s="129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71</v>
      </c>
      <c r="B174" s="120" t="s">
        <v>291</v>
      </c>
      <c r="C174" s="187" t="s">
        <v>290</v>
      </c>
      <c r="D174" s="122"/>
      <c r="E174" s="123"/>
      <c r="F174" s="124"/>
      <c r="G174" s="125">
        <f t="shared" si="480"/>
        <v>0</v>
      </c>
      <c r="H174" s="123"/>
      <c r="I174" s="124"/>
      <c r="J174" s="125">
        <f t="shared" si="481"/>
        <v>0</v>
      </c>
      <c r="K174" s="123"/>
      <c r="L174" s="124"/>
      <c r="M174" s="125">
        <f t="shared" si="482"/>
        <v>0</v>
      </c>
      <c r="N174" s="123"/>
      <c r="O174" s="124"/>
      <c r="P174" s="125">
        <f t="shared" si="483"/>
        <v>0</v>
      </c>
      <c r="Q174" s="123"/>
      <c r="R174" s="124"/>
      <c r="S174" s="125">
        <f t="shared" si="484"/>
        <v>0</v>
      </c>
      <c r="T174" s="123"/>
      <c r="U174" s="124"/>
      <c r="V174" s="125">
        <f t="shared" si="485"/>
        <v>0</v>
      </c>
      <c r="W174" s="126">
        <f t="shared" si="486"/>
        <v>0</v>
      </c>
      <c r="X174" s="127">
        <f t="shared" si="487"/>
        <v>0</v>
      </c>
      <c r="Y174" s="127">
        <f t="shared" si="469"/>
        <v>0</v>
      </c>
      <c r="Z174" s="128" t="e">
        <f t="shared" si="470"/>
        <v>#DIV/0!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71</v>
      </c>
      <c r="B175" s="133" t="s">
        <v>292</v>
      </c>
      <c r="C175" s="187" t="s">
        <v>290</v>
      </c>
      <c r="D175" s="134"/>
      <c r="E175" s="135"/>
      <c r="F175" s="136"/>
      <c r="G175" s="137">
        <f t="shared" si="480"/>
        <v>0</v>
      </c>
      <c r="H175" s="135"/>
      <c r="I175" s="136"/>
      <c r="J175" s="137">
        <f t="shared" si="481"/>
        <v>0</v>
      </c>
      <c r="K175" s="135"/>
      <c r="L175" s="136"/>
      <c r="M175" s="137">
        <f t="shared" si="482"/>
        <v>0</v>
      </c>
      <c r="N175" s="135"/>
      <c r="O175" s="136"/>
      <c r="P175" s="137">
        <f t="shared" si="483"/>
        <v>0</v>
      </c>
      <c r="Q175" s="135"/>
      <c r="R175" s="136"/>
      <c r="S175" s="137">
        <f t="shared" si="484"/>
        <v>0</v>
      </c>
      <c r="T175" s="135"/>
      <c r="U175" s="136"/>
      <c r="V175" s="137">
        <f t="shared" si="485"/>
        <v>0</v>
      </c>
      <c r="W175" s="138">
        <f t="shared" si="486"/>
        <v>0</v>
      </c>
      <c r="X175" s="127">
        <f t="shared" si="487"/>
        <v>0</v>
      </c>
      <c r="Y175" s="127">
        <f t="shared" si="469"/>
        <v>0</v>
      </c>
      <c r="Z175" s="128" t="e">
        <f t="shared" si="470"/>
        <v>#DIV/0!</v>
      </c>
      <c r="AA175" s="139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71</v>
      </c>
      <c r="B176" s="133" t="s">
        <v>293</v>
      </c>
      <c r="C176" s="188" t="s">
        <v>294</v>
      </c>
      <c r="D176" s="148"/>
      <c r="E176" s="135"/>
      <c r="F176" s="136">
        <v>0.22</v>
      </c>
      <c r="G176" s="137">
        <f t="shared" si="480"/>
        <v>0</v>
      </c>
      <c r="H176" s="135"/>
      <c r="I176" s="136">
        <v>0.22</v>
      </c>
      <c r="J176" s="137">
        <f t="shared" si="481"/>
        <v>0</v>
      </c>
      <c r="K176" s="135"/>
      <c r="L176" s="136">
        <v>0.22</v>
      </c>
      <c r="M176" s="137">
        <f t="shared" si="482"/>
        <v>0</v>
      </c>
      <c r="N176" s="135"/>
      <c r="O176" s="136">
        <v>0.22</v>
      </c>
      <c r="P176" s="137">
        <f t="shared" si="483"/>
        <v>0</v>
      </c>
      <c r="Q176" s="135"/>
      <c r="R176" s="136">
        <v>0.22</v>
      </c>
      <c r="S176" s="137">
        <f t="shared" si="484"/>
        <v>0</v>
      </c>
      <c r="T176" s="135"/>
      <c r="U176" s="136">
        <v>0.22</v>
      </c>
      <c r="V176" s="137">
        <f t="shared" si="485"/>
        <v>0</v>
      </c>
      <c r="W176" s="138">
        <f t="shared" si="486"/>
        <v>0</v>
      </c>
      <c r="X176" s="127">
        <f t="shared" si="487"/>
        <v>0</v>
      </c>
      <c r="Y176" s="127">
        <f t="shared" si="469"/>
        <v>0</v>
      </c>
      <c r="Z176" s="128" t="e">
        <f t="shared" si="470"/>
        <v>#DIV/0!</v>
      </c>
      <c r="AA176" s="152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08" t="s">
        <v>68</v>
      </c>
      <c r="B177" s="155" t="s">
        <v>295</v>
      </c>
      <c r="C177" s="222" t="s">
        <v>296</v>
      </c>
      <c r="D177" s="141"/>
      <c r="E177" s="142">
        <f>SUM(E178:E180)</f>
        <v>0</v>
      </c>
      <c r="F177" s="143"/>
      <c r="G177" s="144">
        <f t="shared" ref="G177:H177" si="488">SUM(G178:G180)</f>
        <v>0</v>
      </c>
      <c r="H177" s="142">
        <f t="shared" si="488"/>
        <v>0</v>
      </c>
      <c r="I177" s="143"/>
      <c r="J177" s="144">
        <f t="shared" ref="J177:K177" si="489">SUM(J178:J180)</f>
        <v>0</v>
      </c>
      <c r="K177" s="142">
        <f t="shared" si="489"/>
        <v>0</v>
      </c>
      <c r="L177" s="143"/>
      <c r="M177" s="144">
        <f t="shared" ref="M177:N177" si="490">SUM(M178:M180)</f>
        <v>0</v>
      </c>
      <c r="N177" s="142">
        <f t="shared" si="490"/>
        <v>0</v>
      </c>
      <c r="O177" s="143"/>
      <c r="P177" s="144">
        <f t="shared" ref="P177:Q177" si="491">SUM(P178:P180)</f>
        <v>0</v>
      </c>
      <c r="Q177" s="142">
        <f t="shared" si="491"/>
        <v>0</v>
      </c>
      <c r="R177" s="143"/>
      <c r="S177" s="144">
        <f t="shared" ref="S177:T177" si="492">SUM(S178:S180)</f>
        <v>0</v>
      </c>
      <c r="T177" s="142">
        <f t="shared" si="492"/>
        <v>0</v>
      </c>
      <c r="U177" s="143"/>
      <c r="V177" s="144">
        <f t="shared" ref="V177:X177" si="493">SUM(V178:V180)</f>
        <v>0</v>
      </c>
      <c r="W177" s="144">
        <f t="shared" si="493"/>
        <v>0</v>
      </c>
      <c r="X177" s="144">
        <f t="shared" si="493"/>
        <v>0</v>
      </c>
      <c r="Y177" s="144">
        <f t="shared" si="469"/>
        <v>0</v>
      </c>
      <c r="Z177" s="144" t="e">
        <f t="shared" si="470"/>
        <v>#DIV/0!</v>
      </c>
      <c r="AA177" s="292"/>
      <c r="AB177" s="118"/>
      <c r="AC177" s="118"/>
      <c r="AD177" s="118"/>
      <c r="AE177" s="118"/>
      <c r="AF177" s="118"/>
      <c r="AG177" s="118"/>
    </row>
    <row r="178" spans="1:33" ht="30" customHeight="1" x14ac:dyDescent="0.25">
      <c r="A178" s="119" t="s">
        <v>71</v>
      </c>
      <c r="B178" s="120" t="s">
        <v>297</v>
      </c>
      <c r="C178" s="187" t="s">
        <v>298</v>
      </c>
      <c r="D178" s="122"/>
      <c r="E178" s="123"/>
      <c r="F178" s="124"/>
      <c r="G178" s="125">
        <f t="shared" ref="G178:G180" si="494">E178*F178</f>
        <v>0</v>
      </c>
      <c r="H178" s="123"/>
      <c r="I178" s="124"/>
      <c r="J178" s="125">
        <f t="shared" ref="J178:J180" si="495">H178*I178</f>
        <v>0</v>
      </c>
      <c r="K178" s="123"/>
      <c r="L178" s="124"/>
      <c r="M178" s="125">
        <f t="shared" ref="M178:M180" si="496">K178*L178</f>
        <v>0</v>
      </c>
      <c r="N178" s="123"/>
      <c r="O178" s="124"/>
      <c r="P178" s="125">
        <f t="shared" ref="P178:P180" si="497">N178*O178</f>
        <v>0</v>
      </c>
      <c r="Q178" s="123"/>
      <c r="R178" s="124"/>
      <c r="S178" s="125">
        <f t="shared" ref="S178:S180" si="498">Q178*R178</f>
        <v>0</v>
      </c>
      <c r="T178" s="123"/>
      <c r="U178" s="124"/>
      <c r="V178" s="125">
        <f t="shared" ref="V178:V180" si="499">T178*U178</f>
        <v>0</v>
      </c>
      <c r="W178" s="126">
        <f t="shared" ref="W178:W180" si="500">G178+M178+S178</f>
        <v>0</v>
      </c>
      <c r="X178" s="127">
        <f t="shared" ref="X178:X180" si="501">J178+P178+V178</f>
        <v>0</v>
      </c>
      <c r="Y178" s="127">
        <f t="shared" si="469"/>
        <v>0</v>
      </c>
      <c r="Z178" s="128" t="e">
        <f t="shared" si="470"/>
        <v>#DIV/0!</v>
      </c>
      <c r="AA178" s="280"/>
      <c r="AB178" s="131"/>
      <c r="AC178" s="131"/>
      <c r="AD178" s="131"/>
      <c r="AE178" s="131"/>
      <c r="AF178" s="131"/>
      <c r="AG178" s="131"/>
    </row>
    <row r="179" spans="1:33" ht="30" customHeight="1" x14ac:dyDescent="0.25">
      <c r="A179" s="119" t="s">
        <v>71</v>
      </c>
      <c r="B179" s="120" t="s">
        <v>299</v>
      </c>
      <c r="C179" s="187" t="s">
        <v>298</v>
      </c>
      <c r="D179" s="122"/>
      <c r="E179" s="123"/>
      <c r="F179" s="124"/>
      <c r="G179" s="125">
        <f t="shared" si="494"/>
        <v>0</v>
      </c>
      <c r="H179" s="123"/>
      <c r="I179" s="124"/>
      <c r="J179" s="125">
        <f t="shared" si="495"/>
        <v>0</v>
      </c>
      <c r="K179" s="123"/>
      <c r="L179" s="124"/>
      <c r="M179" s="125">
        <f t="shared" si="496"/>
        <v>0</v>
      </c>
      <c r="N179" s="123"/>
      <c r="O179" s="124"/>
      <c r="P179" s="125">
        <f t="shared" si="497"/>
        <v>0</v>
      </c>
      <c r="Q179" s="123"/>
      <c r="R179" s="124"/>
      <c r="S179" s="125">
        <f t="shared" si="498"/>
        <v>0</v>
      </c>
      <c r="T179" s="123"/>
      <c r="U179" s="124"/>
      <c r="V179" s="125">
        <f t="shared" si="499"/>
        <v>0</v>
      </c>
      <c r="W179" s="126">
        <f t="shared" si="500"/>
        <v>0</v>
      </c>
      <c r="X179" s="127">
        <f t="shared" si="501"/>
        <v>0</v>
      </c>
      <c r="Y179" s="127">
        <f t="shared" si="469"/>
        <v>0</v>
      </c>
      <c r="Z179" s="128" t="e">
        <f t="shared" si="470"/>
        <v>#DIV/0!</v>
      </c>
      <c r="AA179" s="280"/>
      <c r="AB179" s="131"/>
      <c r="AC179" s="131"/>
      <c r="AD179" s="131"/>
      <c r="AE179" s="131"/>
      <c r="AF179" s="131"/>
      <c r="AG179" s="131"/>
    </row>
    <row r="180" spans="1:33" ht="30" customHeight="1" x14ac:dyDescent="0.25">
      <c r="A180" s="132" t="s">
        <v>71</v>
      </c>
      <c r="B180" s="133" t="s">
        <v>300</v>
      </c>
      <c r="C180" s="163" t="s">
        <v>298</v>
      </c>
      <c r="D180" s="134"/>
      <c r="E180" s="135"/>
      <c r="F180" s="136"/>
      <c r="G180" s="137">
        <f t="shared" si="494"/>
        <v>0</v>
      </c>
      <c r="H180" s="135"/>
      <c r="I180" s="136"/>
      <c r="J180" s="137">
        <f t="shared" si="495"/>
        <v>0</v>
      </c>
      <c r="K180" s="135"/>
      <c r="L180" s="136"/>
      <c r="M180" s="137">
        <f t="shared" si="496"/>
        <v>0</v>
      </c>
      <c r="N180" s="135"/>
      <c r="O180" s="136"/>
      <c r="P180" s="137">
        <f t="shared" si="497"/>
        <v>0</v>
      </c>
      <c r="Q180" s="135"/>
      <c r="R180" s="136"/>
      <c r="S180" s="137">
        <f t="shared" si="498"/>
        <v>0</v>
      </c>
      <c r="T180" s="135"/>
      <c r="U180" s="136"/>
      <c r="V180" s="137">
        <f t="shared" si="499"/>
        <v>0</v>
      </c>
      <c r="W180" s="138">
        <f t="shared" si="500"/>
        <v>0</v>
      </c>
      <c r="X180" s="127">
        <f t="shared" si="501"/>
        <v>0</v>
      </c>
      <c r="Y180" s="127">
        <f t="shared" si="469"/>
        <v>0</v>
      </c>
      <c r="Z180" s="128" t="e">
        <f t="shared" si="470"/>
        <v>#DIV/0!</v>
      </c>
      <c r="AA180" s="281"/>
      <c r="AB180" s="131"/>
      <c r="AC180" s="131"/>
      <c r="AD180" s="131"/>
      <c r="AE180" s="131"/>
      <c r="AF180" s="131"/>
      <c r="AG180" s="131"/>
    </row>
    <row r="181" spans="1:33" ht="30" customHeight="1" x14ac:dyDescent="0.25">
      <c r="A181" s="108" t="s">
        <v>68</v>
      </c>
      <c r="B181" s="155" t="s">
        <v>301</v>
      </c>
      <c r="C181" s="293" t="s">
        <v>276</v>
      </c>
      <c r="D181" s="141"/>
      <c r="E181" s="142">
        <f>SUM(E182:E188)</f>
        <v>0</v>
      </c>
      <c r="F181" s="143"/>
      <c r="G181" s="144">
        <f>SUM(G182:G189)</f>
        <v>0</v>
      </c>
      <c r="H181" s="142">
        <f>SUM(H182:H188)</f>
        <v>0</v>
      </c>
      <c r="I181" s="143"/>
      <c r="J181" s="144">
        <f>SUM(J182:J189)</f>
        <v>0</v>
      </c>
      <c r="K181" s="142">
        <f>SUM(K182:K188)</f>
        <v>0</v>
      </c>
      <c r="L181" s="143"/>
      <c r="M181" s="144">
        <f>SUM(M182:M189)</f>
        <v>0</v>
      </c>
      <c r="N181" s="142">
        <f>SUM(N182:N188)</f>
        <v>0</v>
      </c>
      <c r="O181" s="143"/>
      <c r="P181" s="144">
        <f>SUM(P182:P189)</f>
        <v>0</v>
      </c>
      <c r="Q181" s="142">
        <f>SUM(Q182:Q188)</f>
        <v>0</v>
      </c>
      <c r="R181" s="143"/>
      <c r="S181" s="144">
        <f>SUM(S182:S189)</f>
        <v>0</v>
      </c>
      <c r="T181" s="142">
        <f>SUM(T182:T188)</f>
        <v>0</v>
      </c>
      <c r="U181" s="143"/>
      <c r="V181" s="144">
        <f t="shared" ref="V181:X181" si="502">SUM(V182:V189)</f>
        <v>0</v>
      </c>
      <c r="W181" s="144">
        <f t="shared" si="502"/>
        <v>0</v>
      </c>
      <c r="X181" s="144">
        <f t="shared" si="502"/>
        <v>0</v>
      </c>
      <c r="Y181" s="144">
        <f t="shared" si="469"/>
        <v>0</v>
      </c>
      <c r="Z181" s="144" t="e">
        <f t="shared" si="470"/>
        <v>#DIV/0!</v>
      </c>
      <c r="AA181" s="292"/>
      <c r="AB181" s="118"/>
      <c r="AC181" s="118"/>
      <c r="AD181" s="118"/>
      <c r="AE181" s="118"/>
      <c r="AF181" s="118"/>
      <c r="AG181" s="118"/>
    </row>
    <row r="182" spans="1:33" ht="30" customHeight="1" x14ac:dyDescent="0.25">
      <c r="A182" s="119" t="s">
        <v>71</v>
      </c>
      <c r="B182" s="120" t="s">
        <v>302</v>
      </c>
      <c r="C182" s="187" t="s">
        <v>303</v>
      </c>
      <c r="D182" s="122"/>
      <c r="E182" s="123"/>
      <c r="F182" s="124"/>
      <c r="G182" s="125">
        <f t="shared" ref="G182:G189" si="503">E182*F182</f>
        <v>0</v>
      </c>
      <c r="H182" s="123"/>
      <c r="I182" s="124"/>
      <c r="J182" s="125">
        <f t="shared" ref="J182:J189" si="504">H182*I182</f>
        <v>0</v>
      </c>
      <c r="K182" s="123"/>
      <c r="L182" s="124"/>
      <c r="M182" s="125">
        <f t="shared" ref="M182:M189" si="505">K182*L182</f>
        <v>0</v>
      </c>
      <c r="N182" s="123"/>
      <c r="O182" s="124"/>
      <c r="P182" s="125">
        <f t="shared" ref="P182:P189" si="506">N182*O182</f>
        <v>0</v>
      </c>
      <c r="Q182" s="123"/>
      <c r="R182" s="124"/>
      <c r="S182" s="125">
        <f t="shared" ref="S182:S189" si="507">Q182*R182</f>
        <v>0</v>
      </c>
      <c r="T182" s="123"/>
      <c r="U182" s="124"/>
      <c r="V182" s="125">
        <f t="shared" ref="V182:V189" si="508">T182*U182</f>
        <v>0</v>
      </c>
      <c r="W182" s="126">
        <f t="shared" ref="W182:W189" si="509">G182+M182+S182</f>
        <v>0</v>
      </c>
      <c r="X182" s="127">
        <f t="shared" ref="X182:X189" si="510">J182+P182+V182</f>
        <v>0</v>
      </c>
      <c r="Y182" s="127">
        <f t="shared" si="469"/>
        <v>0</v>
      </c>
      <c r="Z182" s="128" t="e">
        <f t="shared" si="470"/>
        <v>#DIV/0!</v>
      </c>
      <c r="AA182" s="280"/>
      <c r="AB182" s="131"/>
      <c r="AC182" s="131"/>
      <c r="AD182" s="131"/>
      <c r="AE182" s="131"/>
      <c r="AF182" s="131"/>
      <c r="AG182" s="131"/>
    </row>
    <row r="183" spans="1:33" ht="30" customHeight="1" x14ac:dyDescent="0.25">
      <c r="A183" s="119" t="s">
        <v>71</v>
      </c>
      <c r="B183" s="120" t="s">
        <v>304</v>
      </c>
      <c r="C183" s="187" t="s">
        <v>305</v>
      </c>
      <c r="D183" s="122"/>
      <c r="E183" s="123"/>
      <c r="F183" s="124"/>
      <c r="G183" s="125">
        <f t="shared" si="503"/>
        <v>0</v>
      </c>
      <c r="H183" s="123"/>
      <c r="I183" s="124"/>
      <c r="J183" s="125">
        <f t="shared" si="504"/>
        <v>0</v>
      </c>
      <c r="K183" s="123"/>
      <c r="L183" s="124"/>
      <c r="M183" s="125">
        <f t="shared" si="505"/>
        <v>0</v>
      </c>
      <c r="N183" s="123"/>
      <c r="O183" s="124"/>
      <c r="P183" s="125">
        <f t="shared" si="506"/>
        <v>0</v>
      </c>
      <c r="Q183" s="123"/>
      <c r="R183" s="124"/>
      <c r="S183" s="125">
        <f t="shared" si="507"/>
        <v>0</v>
      </c>
      <c r="T183" s="123"/>
      <c r="U183" s="124"/>
      <c r="V183" s="125">
        <f t="shared" si="508"/>
        <v>0</v>
      </c>
      <c r="W183" s="138">
        <f t="shared" si="509"/>
        <v>0</v>
      </c>
      <c r="X183" s="127">
        <f t="shared" si="510"/>
        <v>0</v>
      </c>
      <c r="Y183" s="127">
        <f t="shared" si="469"/>
        <v>0</v>
      </c>
      <c r="Z183" s="128" t="e">
        <f t="shared" si="470"/>
        <v>#DIV/0!</v>
      </c>
      <c r="AA183" s="280"/>
      <c r="AB183" s="131"/>
      <c r="AC183" s="131"/>
      <c r="AD183" s="131"/>
      <c r="AE183" s="131"/>
      <c r="AF183" s="131"/>
      <c r="AG183" s="131"/>
    </row>
    <row r="184" spans="1:33" ht="30" customHeight="1" x14ac:dyDescent="0.25">
      <c r="A184" s="119" t="s">
        <v>71</v>
      </c>
      <c r="B184" s="120" t="s">
        <v>306</v>
      </c>
      <c r="C184" s="187" t="s">
        <v>307</v>
      </c>
      <c r="D184" s="122"/>
      <c r="E184" s="123"/>
      <c r="F184" s="124"/>
      <c r="G184" s="125">
        <f t="shared" si="503"/>
        <v>0</v>
      </c>
      <c r="H184" s="123"/>
      <c r="I184" s="124"/>
      <c r="J184" s="125">
        <f t="shared" si="504"/>
        <v>0</v>
      </c>
      <c r="K184" s="123"/>
      <c r="L184" s="124"/>
      <c r="M184" s="125">
        <f t="shared" si="505"/>
        <v>0</v>
      </c>
      <c r="N184" s="123"/>
      <c r="O184" s="124"/>
      <c r="P184" s="125">
        <f t="shared" si="506"/>
        <v>0</v>
      </c>
      <c r="Q184" s="123"/>
      <c r="R184" s="124"/>
      <c r="S184" s="125">
        <f t="shared" si="507"/>
        <v>0</v>
      </c>
      <c r="T184" s="123"/>
      <c r="U184" s="124"/>
      <c r="V184" s="125">
        <f t="shared" si="508"/>
        <v>0</v>
      </c>
      <c r="W184" s="138">
        <f t="shared" si="509"/>
        <v>0</v>
      </c>
      <c r="X184" s="127">
        <f t="shared" si="510"/>
        <v>0</v>
      </c>
      <c r="Y184" s="127">
        <f t="shared" si="469"/>
        <v>0</v>
      </c>
      <c r="Z184" s="128" t="e">
        <f t="shared" si="470"/>
        <v>#DIV/0!</v>
      </c>
      <c r="AA184" s="280"/>
      <c r="AB184" s="131"/>
      <c r="AC184" s="131"/>
      <c r="AD184" s="131"/>
      <c r="AE184" s="131"/>
      <c r="AF184" s="131"/>
      <c r="AG184" s="131"/>
    </row>
    <row r="185" spans="1:33" ht="30" customHeight="1" x14ac:dyDescent="0.25">
      <c r="A185" s="119" t="s">
        <v>71</v>
      </c>
      <c r="B185" s="120" t="s">
        <v>308</v>
      </c>
      <c r="C185" s="187" t="s">
        <v>309</v>
      </c>
      <c r="D185" s="122"/>
      <c r="E185" s="123"/>
      <c r="F185" s="124"/>
      <c r="G185" s="125">
        <f t="shared" si="503"/>
        <v>0</v>
      </c>
      <c r="H185" s="123"/>
      <c r="I185" s="124"/>
      <c r="J185" s="125">
        <f t="shared" si="504"/>
        <v>0</v>
      </c>
      <c r="K185" s="123"/>
      <c r="L185" s="124"/>
      <c r="M185" s="125">
        <f t="shared" si="505"/>
        <v>0</v>
      </c>
      <c r="N185" s="123"/>
      <c r="O185" s="124"/>
      <c r="P185" s="125">
        <f t="shared" si="506"/>
        <v>0</v>
      </c>
      <c r="Q185" s="123"/>
      <c r="R185" s="124"/>
      <c r="S185" s="125">
        <f t="shared" si="507"/>
        <v>0</v>
      </c>
      <c r="T185" s="123"/>
      <c r="U185" s="124"/>
      <c r="V185" s="125">
        <f t="shared" si="508"/>
        <v>0</v>
      </c>
      <c r="W185" s="138">
        <f t="shared" si="509"/>
        <v>0</v>
      </c>
      <c r="X185" s="127">
        <f t="shared" si="510"/>
        <v>0</v>
      </c>
      <c r="Y185" s="127">
        <f t="shared" si="469"/>
        <v>0</v>
      </c>
      <c r="Z185" s="128" t="e">
        <f t="shared" si="470"/>
        <v>#DIV/0!</v>
      </c>
      <c r="AA185" s="280"/>
      <c r="AB185" s="131"/>
      <c r="AC185" s="131"/>
      <c r="AD185" s="131"/>
      <c r="AE185" s="131"/>
      <c r="AF185" s="131"/>
      <c r="AG185" s="131"/>
    </row>
    <row r="186" spans="1:33" ht="30" customHeight="1" x14ac:dyDescent="0.25">
      <c r="A186" s="119" t="s">
        <v>71</v>
      </c>
      <c r="B186" s="120" t="s">
        <v>310</v>
      </c>
      <c r="C186" s="163" t="s">
        <v>311</v>
      </c>
      <c r="D186" s="122"/>
      <c r="E186" s="123"/>
      <c r="F186" s="124"/>
      <c r="G186" s="125">
        <f t="shared" si="503"/>
        <v>0</v>
      </c>
      <c r="H186" s="123"/>
      <c r="I186" s="124"/>
      <c r="J186" s="125">
        <f t="shared" si="504"/>
        <v>0</v>
      </c>
      <c r="K186" s="123"/>
      <c r="L186" s="124"/>
      <c r="M186" s="125">
        <f t="shared" si="505"/>
        <v>0</v>
      </c>
      <c r="N186" s="123"/>
      <c r="O186" s="124"/>
      <c r="P186" s="125">
        <f t="shared" si="506"/>
        <v>0</v>
      </c>
      <c r="Q186" s="123"/>
      <c r="R186" s="124"/>
      <c r="S186" s="125">
        <f t="shared" si="507"/>
        <v>0</v>
      </c>
      <c r="T186" s="123"/>
      <c r="U186" s="124"/>
      <c r="V186" s="125">
        <f t="shared" si="508"/>
        <v>0</v>
      </c>
      <c r="W186" s="138">
        <f t="shared" si="509"/>
        <v>0</v>
      </c>
      <c r="X186" s="127">
        <f t="shared" si="510"/>
        <v>0</v>
      </c>
      <c r="Y186" s="127">
        <f t="shared" si="469"/>
        <v>0</v>
      </c>
      <c r="Z186" s="128" t="e">
        <f t="shared" si="470"/>
        <v>#DIV/0!</v>
      </c>
      <c r="AA186" s="280"/>
      <c r="AB186" s="130"/>
      <c r="AC186" s="131"/>
      <c r="AD186" s="131"/>
      <c r="AE186" s="131"/>
      <c r="AF186" s="131"/>
      <c r="AG186" s="131"/>
    </row>
    <row r="187" spans="1:33" ht="30" customHeight="1" x14ac:dyDescent="0.25">
      <c r="A187" s="119" t="s">
        <v>71</v>
      </c>
      <c r="B187" s="120" t="s">
        <v>312</v>
      </c>
      <c r="C187" s="163" t="s">
        <v>311</v>
      </c>
      <c r="D187" s="122"/>
      <c r="E187" s="123"/>
      <c r="F187" s="124"/>
      <c r="G187" s="125">
        <f t="shared" si="503"/>
        <v>0</v>
      </c>
      <c r="H187" s="123"/>
      <c r="I187" s="124"/>
      <c r="J187" s="125">
        <f t="shared" si="504"/>
        <v>0</v>
      </c>
      <c r="K187" s="123"/>
      <c r="L187" s="124"/>
      <c r="M187" s="125">
        <f t="shared" si="505"/>
        <v>0</v>
      </c>
      <c r="N187" s="123"/>
      <c r="O187" s="124"/>
      <c r="P187" s="125">
        <f t="shared" si="506"/>
        <v>0</v>
      </c>
      <c r="Q187" s="123"/>
      <c r="R187" s="124"/>
      <c r="S187" s="125">
        <f t="shared" si="507"/>
        <v>0</v>
      </c>
      <c r="T187" s="123"/>
      <c r="U187" s="124"/>
      <c r="V187" s="125">
        <f t="shared" si="508"/>
        <v>0</v>
      </c>
      <c r="W187" s="138">
        <f t="shared" si="509"/>
        <v>0</v>
      </c>
      <c r="X187" s="127">
        <f t="shared" si="510"/>
        <v>0</v>
      </c>
      <c r="Y187" s="127">
        <f t="shared" si="469"/>
        <v>0</v>
      </c>
      <c r="Z187" s="128" t="e">
        <f t="shared" si="470"/>
        <v>#DIV/0!</v>
      </c>
      <c r="AA187" s="280"/>
      <c r="AB187" s="131"/>
      <c r="AC187" s="131"/>
      <c r="AD187" s="131"/>
      <c r="AE187" s="131"/>
      <c r="AF187" s="131"/>
      <c r="AG187" s="131"/>
    </row>
    <row r="188" spans="1:33" ht="30" customHeight="1" x14ac:dyDescent="0.25">
      <c r="A188" s="132" t="s">
        <v>71</v>
      </c>
      <c r="B188" s="133" t="s">
        <v>313</v>
      </c>
      <c r="C188" s="163" t="s">
        <v>311</v>
      </c>
      <c r="D188" s="134"/>
      <c r="E188" s="135"/>
      <c r="F188" s="136"/>
      <c r="G188" s="137">
        <f t="shared" si="503"/>
        <v>0</v>
      </c>
      <c r="H188" s="135"/>
      <c r="I188" s="136"/>
      <c r="J188" s="137">
        <f t="shared" si="504"/>
        <v>0</v>
      </c>
      <c r="K188" s="135"/>
      <c r="L188" s="136"/>
      <c r="M188" s="137">
        <f t="shared" si="505"/>
        <v>0</v>
      </c>
      <c r="N188" s="135"/>
      <c r="O188" s="136"/>
      <c r="P188" s="137">
        <f t="shared" si="506"/>
        <v>0</v>
      </c>
      <c r="Q188" s="135"/>
      <c r="R188" s="136"/>
      <c r="S188" s="137">
        <f t="shared" si="507"/>
        <v>0</v>
      </c>
      <c r="T188" s="135"/>
      <c r="U188" s="136"/>
      <c r="V188" s="137">
        <f t="shared" si="508"/>
        <v>0</v>
      </c>
      <c r="W188" s="138">
        <f t="shared" si="509"/>
        <v>0</v>
      </c>
      <c r="X188" s="127">
        <f t="shared" si="510"/>
        <v>0</v>
      </c>
      <c r="Y188" s="127">
        <f t="shared" si="469"/>
        <v>0</v>
      </c>
      <c r="Z188" s="128" t="e">
        <f t="shared" si="470"/>
        <v>#DIV/0!</v>
      </c>
      <c r="AA188" s="281"/>
      <c r="AB188" s="131"/>
      <c r="AC188" s="131"/>
      <c r="AD188" s="131"/>
      <c r="AE188" s="131"/>
      <c r="AF188" s="131"/>
      <c r="AG188" s="131"/>
    </row>
    <row r="189" spans="1:33" ht="30" customHeight="1" x14ac:dyDescent="0.25">
      <c r="A189" s="132" t="s">
        <v>71</v>
      </c>
      <c r="B189" s="154" t="s">
        <v>314</v>
      </c>
      <c r="C189" s="188" t="s">
        <v>315</v>
      </c>
      <c r="D189" s="148"/>
      <c r="E189" s="135"/>
      <c r="F189" s="136">
        <v>0.22</v>
      </c>
      <c r="G189" s="137">
        <f t="shared" si="503"/>
        <v>0</v>
      </c>
      <c r="H189" s="135"/>
      <c r="I189" s="136">
        <v>0.22</v>
      </c>
      <c r="J189" s="137">
        <f t="shared" si="504"/>
        <v>0</v>
      </c>
      <c r="K189" s="135"/>
      <c r="L189" s="136">
        <v>0.22</v>
      </c>
      <c r="M189" s="137">
        <f t="shared" si="505"/>
        <v>0</v>
      </c>
      <c r="N189" s="135"/>
      <c r="O189" s="136">
        <v>0.22</v>
      </c>
      <c r="P189" s="137">
        <f t="shared" si="506"/>
        <v>0</v>
      </c>
      <c r="Q189" s="135"/>
      <c r="R189" s="136">
        <v>0.22</v>
      </c>
      <c r="S189" s="137">
        <f t="shared" si="507"/>
        <v>0</v>
      </c>
      <c r="T189" s="135"/>
      <c r="U189" s="136">
        <v>0.22</v>
      </c>
      <c r="V189" s="137">
        <f t="shared" si="508"/>
        <v>0</v>
      </c>
      <c r="W189" s="138">
        <f t="shared" si="509"/>
        <v>0</v>
      </c>
      <c r="X189" s="127">
        <f t="shared" si="510"/>
        <v>0</v>
      </c>
      <c r="Y189" s="127">
        <f t="shared" si="469"/>
        <v>0</v>
      </c>
      <c r="Z189" s="128" t="e">
        <f t="shared" si="470"/>
        <v>#DIV/0!</v>
      </c>
      <c r="AA189" s="152"/>
      <c r="AB189" s="7"/>
      <c r="AC189" s="7"/>
      <c r="AD189" s="7"/>
      <c r="AE189" s="7"/>
      <c r="AF189" s="7"/>
      <c r="AG189" s="7"/>
    </row>
    <row r="190" spans="1:33" ht="30" customHeight="1" x14ac:dyDescent="0.25">
      <c r="A190" s="294" t="s">
        <v>316</v>
      </c>
      <c r="B190" s="295"/>
      <c r="C190" s="296"/>
      <c r="D190" s="297"/>
      <c r="E190" s="173">
        <f>E181+E177+E172+E167</f>
        <v>0</v>
      </c>
      <c r="F190" s="189"/>
      <c r="G190" s="298">
        <f t="shared" ref="G190:H190" si="511">G181+G177+G172+G167</f>
        <v>0</v>
      </c>
      <c r="H190" s="173">
        <f t="shared" si="511"/>
        <v>0</v>
      </c>
      <c r="I190" s="189"/>
      <c r="J190" s="298">
        <f t="shared" ref="J190:K190" si="512">J181+J177+J172+J167</f>
        <v>0</v>
      </c>
      <c r="K190" s="173">
        <f t="shared" si="512"/>
        <v>1</v>
      </c>
      <c r="L190" s="189"/>
      <c r="M190" s="298">
        <f t="shared" ref="M190:N190" si="513">M181+M177+M172+M167</f>
        <v>20000</v>
      </c>
      <c r="N190" s="173">
        <f t="shared" si="513"/>
        <v>0</v>
      </c>
      <c r="O190" s="189"/>
      <c r="P190" s="298">
        <f t="shared" ref="P190:Q190" si="514">P181+P177+P172+P167</f>
        <v>0</v>
      </c>
      <c r="Q190" s="173">
        <f t="shared" si="514"/>
        <v>0</v>
      </c>
      <c r="R190" s="189"/>
      <c r="S190" s="298">
        <f t="shared" ref="S190:T190" si="515">S181+S177+S172+S167</f>
        <v>0</v>
      </c>
      <c r="T190" s="173">
        <f t="shared" si="515"/>
        <v>0</v>
      </c>
      <c r="U190" s="189"/>
      <c r="V190" s="298">
        <f>V181+V177+V172+V167</f>
        <v>0</v>
      </c>
      <c r="W190" s="225">
        <f t="shared" ref="W190:X190" si="516">W181+W167+W177+W172</f>
        <v>20000</v>
      </c>
      <c r="X190" s="225">
        <f t="shared" si="516"/>
        <v>0</v>
      </c>
      <c r="Y190" s="225">
        <f t="shared" si="469"/>
        <v>20000</v>
      </c>
      <c r="Z190" s="225">
        <f t="shared" si="470"/>
        <v>1</v>
      </c>
      <c r="AA190" s="226"/>
      <c r="AB190" s="7"/>
      <c r="AC190" s="7"/>
      <c r="AD190" s="7"/>
      <c r="AE190" s="7"/>
      <c r="AF190" s="7"/>
      <c r="AG190" s="7"/>
    </row>
    <row r="191" spans="1:33" ht="30" customHeight="1" x14ac:dyDescent="0.25">
      <c r="A191" s="299" t="s">
        <v>317</v>
      </c>
      <c r="B191" s="300"/>
      <c r="C191" s="301"/>
      <c r="D191" s="302"/>
      <c r="E191" s="303"/>
      <c r="F191" s="304"/>
      <c r="G191" s="305">
        <f>G39+G53+G62+G84+G103+G119+G132+G140+G148+G155+G159+G165+G190</f>
        <v>963077.47000000009</v>
      </c>
      <c r="H191" s="303"/>
      <c r="I191" s="304"/>
      <c r="J191" s="305">
        <f>J39+J53+J62+J84+J103+J119+J132+J140+J148+J155+J159+J165+J190</f>
        <v>959144.46998400008</v>
      </c>
      <c r="K191" s="303"/>
      <c r="L191" s="304"/>
      <c r="M191" s="305">
        <f>M39+M53+M62+M84+M103+M119+M132+M140+M148+M155+M159+M165+M190</f>
        <v>20000</v>
      </c>
      <c r="N191" s="303"/>
      <c r="O191" s="304"/>
      <c r="P191" s="305">
        <f>P39+P53+P62+P84+P103+P119+P132+P140+P148+P155+P159+P165+P190</f>
        <v>0</v>
      </c>
      <c r="Q191" s="303"/>
      <c r="R191" s="304"/>
      <c r="S191" s="305">
        <f>S39+S53+S62+S84+S103+S119+S132+S140+S148+S155+S159+S165+S190</f>
        <v>0</v>
      </c>
      <c r="T191" s="303"/>
      <c r="U191" s="304"/>
      <c r="V191" s="305">
        <f t="shared" ref="V191:Y191" si="517">V39+V53+V62+V84+V103+V119+V132+V140+V148+V155+V159+V165+V190</f>
        <v>0</v>
      </c>
      <c r="W191" s="305">
        <f t="shared" si="517"/>
        <v>983077.47000000009</v>
      </c>
      <c r="X191" s="305">
        <f t="shared" si="517"/>
        <v>959144.46998400008</v>
      </c>
      <c r="Y191" s="305">
        <f t="shared" si="517"/>
        <v>23933.000016000005</v>
      </c>
      <c r="Z191" s="306">
        <f t="shared" si="470"/>
        <v>2.4344978647511884E-2</v>
      </c>
      <c r="AA191" s="307"/>
      <c r="AB191" s="7"/>
      <c r="AC191" s="7"/>
      <c r="AD191" s="7"/>
      <c r="AE191" s="7"/>
      <c r="AF191" s="7"/>
      <c r="AG191" s="7"/>
    </row>
    <row r="192" spans="1:33" ht="15" customHeight="1" x14ac:dyDescent="0.25">
      <c r="A192" s="395"/>
      <c r="B192" s="371"/>
      <c r="C192" s="371"/>
      <c r="D192" s="74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308"/>
      <c r="X192" s="308"/>
      <c r="Y192" s="308"/>
      <c r="Z192" s="308"/>
      <c r="AA192" s="83"/>
      <c r="AB192" s="7"/>
      <c r="AC192" s="7"/>
      <c r="AD192" s="7"/>
      <c r="AE192" s="7"/>
      <c r="AF192" s="7"/>
      <c r="AG192" s="7"/>
    </row>
    <row r="193" spans="1:33" ht="30" customHeight="1" x14ac:dyDescent="0.25">
      <c r="A193" s="396" t="s">
        <v>318</v>
      </c>
      <c r="B193" s="383"/>
      <c r="C193" s="383"/>
      <c r="D193" s="309"/>
      <c r="E193" s="303"/>
      <c r="F193" s="304"/>
      <c r="G193" s="310">
        <f>Фінансування!C27-'Кошторис  витрат'!G191</f>
        <v>0</v>
      </c>
      <c r="H193" s="303"/>
      <c r="I193" s="304"/>
      <c r="J193" s="310">
        <f>Фінансування!C28-'Кошторис  витрат'!J191</f>
        <v>0</v>
      </c>
      <c r="K193" s="303"/>
      <c r="L193" s="304"/>
      <c r="M193" s="310">
        <f>Фінансування!J27-'Кошторис  витрат'!M191</f>
        <v>0</v>
      </c>
      <c r="N193" s="303"/>
      <c r="O193" s="304"/>
      <c r="P193" s="310">
        <f>Фінансування!J28-'Кошторис  витрат'!P191</f>
        <v>0</v>
      </c>
      <c r="Q193" s="303"/>
      <c r="R193" s="304"/>
      <c r="S193" s="310">
        <f>Фінансування!L27-'Кошторис  витрат'!S191</f>
        <v>0</v>
      </c>
      <c r="T193" s="303"/>
      <c r="U193" s="304"/>
      <c r="V193" s="310">
        <f>Фінансування!L28-'Кошторис  витрат'!V191</f>
        <v>0</v>
      </c>
      <c r="W193" s="311">
        <f>Фінансування!N27-'Кошторис  витрат'!W191</f>
        <v>0</v>
      </c>
      <c r="X193" s="311">
        <f>Фінансування!N28-'Кошторис  витрат'!X191</f>
        <v>0</v>
      </c>
      <c r="Y193" s="311"/>
      <c r="Z193" s="311"/>
      <c r="AA193" s="312"/>
      <c r="AB193" s="7"/>
      <c r="AC193" s="7"/>
      <c r="AD193" s="7"/>
      <c r="AE193" s="7"/>
      <c r="AF193" s="7"/>
      <c r="AG193" s="7"/>
    </row>
    <row r="194" spans="1:33" ht="15.75" customHeight="1" x14ac:dyDescent="0.25">
      <c r="A194" s="1"/>
      <c r="B194" s="313"/>
      <c r="C194" s="2"/>
      <c r="D194" s="31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1"/>
      <c r="X194" s="71"/>
      <c r="Y194" s="71"/>
      <c r="Z194" s="7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3"/>
      <c r="C195" s="2"/>
      <c r="D195" s="31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1"/>
      <c r="X195" s="71"/>
      <c r="Y195" s="71"/>
      <c r="Z195" s="7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3"/>
      <c r="C196" s="2"/>
      <c r="D196" s="31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1"/>
      <c r="X196" s="71"/>
      <c r="Y196" s="71"/>
      <c r="Z196" s="7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315"/>
      <c r="B197" s="316"/>
      <c r="C197" s="317"/>
      <c r="D197" s="314"/>
      <c r="E197" s="318"/>
      <c r="F197" s="318"/>
      <c r="G197" s="70"/>
      <c r="H197" s="319"/>
      <c r="I197" s="315"/>
      <c r="J197" s="318"/>
      <c r="K197" s="320"/>
      <c r="L197" s="2"/>
      <c r="M197" s="70"/>
      <c r="N197" s="320"/>
      <c r="O197" s="2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2"/>
      <c r="AD197" s="1"/>
      <c r="AE197" s="1"/>
      <c r="AF197" s="1"/>
      <c r="AG197" s="1"/>
    </row>
    <row r="198" spans="1:33" ht="15.75" customHeight="1" x14ac:dyDescent="0.25">
      <c r="A198" s="321"/>
      <c r="B198" s="322"/>
      <c r="C198" s="323" t="s">
        <v>319</v>
      </c>
      <c r="D198" s="324"/>
      <c r="E198" s="325" t="s">
        <v>320</v>
      </c>
      <c r="F198" s="325"/>
      <c r="G198" s="326"/>
      <c r="H198" s="327"/>
      <c r="I198" s="328" t="s">
        <v>321</v>
      </c>
      <c r="J198" s="326"/>
      <c r="K198" s="327"/>
      <c r="L198" s="328"/>
      <c r="M198" s="326"/>
      <c r="N198" s="327"/>
      <c r="O198" s="328"/>
      <c r="P198" s="326"/>
      <c r="Q198" s="326"/>
      <c r="R198" s="326"/>
      <c r="S198" s="326"/>
      <c r="T198" s="326"/>
      <c r="U198" s="326"/>
      <c r="V198" s="326"/>
      <c r="W198" s="329"/>
      <c r="X198" s="329"/>
      <c r="Y198" s="329"/>
      <c r="Z198" s="329"/>
      <c r="AA198" s="330"/>
      <c r="AB198" s="331"/>
      <c r="AC198" s="330"/>
      <c r="AD198" s="331"/>
      <c r="AE198" s="331"/>
      <c r="AF198" s="331"/>
      <c r="AG198" s="331"/>
    </row>
    <row r="199" spans="1:33" ht="15.75" customHeight="1" x14ac:dyDescent="0.25">
      <c r="A199" s="1"/>
      <c r="B199" s="313"/>
      <c r="C199" s="2"/>
      <c r="D199" s="31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3"/>
      <c r="C200" s="2"/>
      <c r="D200" s="31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3"/>
      <c r="C201" s="2"/>
      <c r="D201" s="31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1"/>
      <c r="X201" s="71"/>
      <c r="Y201" s="71"/>
      <c r="Z201" s="7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3"/>
      <c r="C202" s="2"/>
      <c r="D202" s="31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3"/>
      <c r="C203" s="2"/>
      <c r="D203" s="31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3"/>
      <c r="C208" s="2"/>
      <c r="D208" s="31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3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3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3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3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3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3"/>
      <c r="C389" s="2"/>
      <c r="D389" s="314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2"/>
      <c r="X389" s="332"/>
      <c r="Y389" s="332"/>
      <c r="Z389" s="3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3"/>
      <c r="C390" s="2"/>
      <c r="D390" s="314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2"/>
      <c r="X390" s="332"/>
      <c r="Y390" s="332"/>
      <c r="Z390" s="33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3"/>
      <c r="C391" s="2"/>
      <c r="D391" s="314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2"/>
      <c r="X391" s="332"/>
      <c r="Y391" s="332"/>
      <c r="Z391" s="33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3"/>
      <c r="C392" s="2"/>
      <c r="D392" s="314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2"/>
      <c r="X392" s="332"/>
      <c r="Y392" s="332"/>
      <c r="Z392" s="33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3"/>
      <c r="C393" s="2"/>
      <c r="D393" s="314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2"/>
      <c r="X393" s="332"/>
      <c r="Y393" s="332"/>
      <c r="Z393" s="33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"/>
      <c r="C394" s="2"/>
      <c r="D394" s="314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2"/>
      <c r="X394" s="332"/>
      <c r="Y394" s="332"/>
      <c r="Z394" s="33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"/>
      <c r="C395" s="2"/>
      <c r="D395" s="314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2"/>
      <c r="X395" s="332"/>
      <c r="Y395" s="332"/>
      <c r="Z395" s="33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"/>
      <c r="C396" s="2"/>
      <c r="D396" s="314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2"/>
      <c r="X396" s="332"/>
      <c r="Y396" s="332"/>
      <c r="Z396" s="332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"/>
      <c r="C397" s="2"/>
      <c r="D397" s="314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2"/>
      <c r="X397" s="332"/>
      <c r="Y397" s="332"/>
      <c r="Z397" s="332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314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2"/>
      <c r="X398" s="332"/>
      <c r="Y398" s="332"/>
      <c r="Z398" s="332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9:D159"/>
    <mergeCell ref="A192:C192"/>
    <mergeCell ref="A193:C193"/>
    <mergeCell ref="K8:M8"/>
    <mergeCell ref="N8:P8"/>
    <mergeCell ref="E8:G8"/>
    <mergeCell ref="H8:J8"/>
    <mergeCell ref="E60:G61"/>
    <mergeCell ref="H60:J61"/>
    <mergeCell ref="A103:D103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3"/>
      <c r="B1" s="333"/>
      <c r="C1" s="333"/>
      <c r="D1" s="334"/>
      <c r="E1" s="333"/>
      <c r="F1" s="334"/>
      <c r="G1" s="333"/>
      <c r="H1" s="333"/>
      <c r="I1" s="5"/>
      <c r="J1" s="335" t="s">
        <v>322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3"/>
      <c r="B2" s="333"/>
      <c r="C2" s="333"/>
      <c r="D2" s="334"/>
      <c r="E2" s="333"/>
      <c r="F2" s="334"/>
      <c r="G2" s="333"/>
      <c r="H2" s="412" t="s">
        <v>323</v>
      </c>
      <c r="I2" s="371"/>
      <c r="J2" s="37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3"/>
      <c r="B4" s="413" t="s">
        <v>324</v>
      </c>
      <c r="C4" s="371"/>
      <c r="D4" s="371"/>
      <c r="E4" s="371"/>
      <c r="F4" s="371"/>
      <c r="G4" s="371"/>
      <c r="H4" s="371"/>
      <c r="I4" s="371"/>
      <c r="J4" s="37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3"/>
      <c r="B5" s="413" t="s">
        <v>325</v>
      </c>
      <c r="C5" s="371"/>
      <c r="D5" s="371"/>
      <c r="E5" s="371"/>
      <c r="F5" s="371"/>
      <c r="G5" s="371"/>
      <c r="H5" s="371"/>
      <c r="I5" s="371"/>
      <c r="J5" s="37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3"/>
      <c r="B6" s="414" t="s">
        <v>326</v>
      </c>
      <c r="C6" s="371"/>
      <c r="D6" s="371"/>
      <c r="E6" s="371"/>
      <c r="F6" s="371"/>
      <c r="G6" s="371"/>
      <c r="H6" s="371"/>
      <c r="I6" s="371"/>
      <c r="J6" s="37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3"/>
      <c r="B7" s="413" t="s">
        <v>327</v>
      </c>
      <c r="C7" s="371"/>
      <c r="D7" s="371"/>
      <c r="E7" s="371"/>
      <c r="F7" s="371"/>
      <c r="G7" s="371"/>
      <c r="H7" s="371"/>
      <c r="I7" s="371"/>
      <c r="J7" s="37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415" t="s">
        <v>328</v>
      </c>
      <c r="C9" s="411"/>
      <c r="D9" s="416"/>
      <c r="E9" s="417" t="s">
        <v>329</v>
      </c>
      <c r="F9" s="411"/>
      <c r="G9" s="411"/>
      <c r="H9" s="411"/>
      <c r="I9" s="411"/>
      <c r="J9" s="4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6" t="s">
        <v>330</v>
      </c>
      <c r="B10" s="336" t="s">
        <v>331</v>
      </c>
      <c r="C10" s="336" t="s">
        <v>42</v>
      </c>
      <c r="D10" s="337" t="s">
        <v>332</v>
      </c>
      <c r="E10" s="336" t="s">
        <v>333</v>
      </c>
      <c r="F10" s="337" t="s">
        <v>332</v>
      </c>
      <c r="G10" s="336" t="s">
        <v>334</v>
      </c>
      <c r="H10" s="336" t="s">
        <v>335</v>
      </c>
      <c r="I10" s="336" t="s">
        <v>336</v>
      </c>
      <c r="J10" s="336" t="s">
        <v>337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338"/>
      <c r="B11" s="338" t="s">
        <v>69</v>
      </c>
      <c r="C11" s="339"/>
      <c r="D11" s="340"/>
      <c r="E11" s="339"/>
      <c r="F11" s="340"/>
      <c r="G11" s="339"/>
      <c r="H11" s="339"/>
      <c r="I11" s="340"/>
      <c r="J11" s="33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38"/>
      <c r="B12" s="338" t="s">
        <v>102</v>
      </c>
      <c r="C12" s="339"/>
      <c r="D12" s="340"/>
      <c r="E12" s="339"/>
      <c r="F12" s="340"/>
      <c r="G12" s="339"/>
      <c r="H12" s="339"/>
      <c r="I12" s="340"/>
      <c r="J12" s="33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38"/>
      <c r="B13" s="338" t="s">
        <v>109</v>
      </c>
      <c r="C13" s="339"/>
      <c r="D13" s="340"/>
      <c r="E13" s="339"/>
      <c r="F13" s="340"/>
      <c r="G13" s="339"/>
      <c r="H13" s="339"/>
      <c r="I13" s="340"/>
      <c r="J13" s="33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38"/>
      <c r="B14" s="338" t="s">
        <v>125</v>
      </c>
      <c r="C14" s="339"/>
      <c r="D14" s="340"/>
      <c r="E14" s="339"/>
      <c r="F14" s="340"/>
      <c r="G14" s="339"/>
      <c r="H14" s="339"/>
      <c r="I14" s="340"/>
      <c r="J14" s="33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38"/>
      <c r="B15" s="338" t="s">
        <v>143</v>
      </c>
      <c r="C15" s="339"/>
      <c r="D15" s="340"/>
      <c r="E15" s="339"/>
      <c r="F15" s="340"/>
      <c r="G15" s="339"/>
      <c r="H15" s="339"/>
      <c r="I15" s="340"/>
      <c r="J15" s="33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38"/>
      <c r="B16" s="338"/>
      <c r="C16" s="339"/>
      <c r="D16" s="340"/>
      <c r="E16" s="339"/>
      <c r="F16" s="340"/>
      <c r="G16" s="339"/>
      <c r="H16" s="339"/>
      <c r="I16" s="340"/>
      <c r="J16" s="33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1"/>
      <c r="B17" s="410" t="s">
        <v>338</v>
      </c>
      <c r="C17" s="411"/>
      <c r="D17" s="342">
        <f>SUM(D11:D16)</f>
        <v>0</v>
      </c>
      <c r="E17" s="343"/>
      <c r="F17" s="342">
        <f>SUM(F11:F16)</f>
        <v>0</v>
      </c>
      <c r="G17" s="343"/>
      <c r="H17" s="343"/>
      <c r="I17" s="342">
        <f>SUM(I11:I16)</f>
        <v>0</v>
      </c>
      <c r="J17" s="343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</row>
    <row r="18" spans="1:26" ht="14.25" customHeight="1" x14ac:dyDescent="0.25">
      <c r="A18" s="333"/>
      <c r="B18" s="333"/>
      <c r="C18" s="333"/>
      <c r="D18" s="334"/>
      <c r="E18" s="333"/>
      <c r="F18" s="334"/>
      <c r="G18" s="333"/>
      <c r="H18" s="33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415" t="s">
        <v>339</v>
      </c>
      <c r="C19" s="411"/>
      <c r="D19" s="416"/>
      <c r="E19" s="417" t="s">
        <v>329</v>
      </c>
      <c r="F19" s="411"/>
      <c r="G19" s="411"/>
      <c r="H19" s="411"/>
      <c r="I19" s="411"/>
      <c r="J19" s="41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336" t="s">
        <v>330</v>
      </c>
      <c r="B20" s="336" t="s">
        <v>331</v>
      </c>
      <c r="C20" s="336" t="s">
        <v>42</v>
      </c>
      <c r="D20" s="337" t="s">
        <v>332</v>
      </c>
      <c r="E20" s="336" t="s">
        <v>333</v>
      </c>
      <c r="F20" s="337" t="s">
        <v>332</v>
      </c>
      <c r="G20" s="336" t="s">
        <v>334</v>
      </c>
      <c r="H20" s="336" t="s">
        <v>335</v>
      </c>
      <c r="I20" s="336" t="s">
        <v>336</v>
      </c>
      <c r="J20" s="336" t="s">
        <v>337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38"/>
      <c r="B21" s="338" t="s">
        <v>69</v>
      </c>
      <c r="C21" s="339"/>
      <c r="D21" s="340"/>
      <c r="E21" s="339"/>
      <c r="F21" s="340"/>
      <c r="G21" s="339"/>
      <c r="H21" s="339"/>
      <c r="I21" s="340"/>
      <c r="J21" s="33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38"/>
      <c r="B22" s="338" t="s">
        <v>102</v>
      </c>
      <c r="C22" s="339"/>
      <c r="D22" s="340"/>
      <c r="E22" s="339"/>
      <c r="F22" s="340"/>
      <c r="G22" s="339"/>
      <c r="H22" s="339"/>
      <c r="I22" s="340"/>
      <c r="J22" s="33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38"/>
      <c r="B23" s="338" t="s">
        <v>109</v>
      </c>
      <c r="C23" s="339"/>
      <c r="D23" s="340"/>
      <c r="E23" s="339"/>
      <c r="F23" s="340"/>
      <c r="G23" s="339"/>
      <c r="H23" s="339"/>
      <c r="I23" s="340"/>
      <c r="J23" s="33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38"/>
      <c r="B24" s="338" t="s">
        <v>125</v>
      </c>
      <c r="C24" s="339"/>
      <c r="D24" s="340"/>
      <c r="E24" s="339"/>
      <c r="F24" s="340"/>
      <c r="G24" s="339"/>
      <c r="H24" s="339"/>
      <c r="I24" s="340"/>
      <c r="J24" s="33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38"/>
      <c r="B25" s="338" t="s">
        <v>143</v>
      </c>
      <c r="C25" s="339"/>
      <c r="D25" s="340"/>
      <c r="E25" s="339"/>
      <c r="F25" s="340"/>
      <c r="G25" s="339"/>
      <c r="H25" s="339"/>
      <c r="I25" s="340"/>
      <c r="J25" s="33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38"/>
      <c r="B26" s="338"/>
      <c r="C26" s="339"/>
      <c r="D26" s="340"/>
      <c r="E26" s="339"/>
      <c r="F26" s="340"/>
      <c r="G26" s="339"/>
      <c r="H26" s="339"/>
      <c r="I26" s="340"/>
      <c r="J26" s="33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1"/>
      <c r="B27" s="410" t="s">
        <v>338</v>
      </c>
      <c r="C27" s="411"/>
      <c r="D27" s="342">
        <f>SUM(D21:D26)</f>
        <v>0</v>
      </c>
      <c r="E27" s="343"/>
      <c r="F27" s="342">
        <f>SUM(F21:F26)</f>
        <v>0</v>
      </c>
      <c r="G27" s="343"/>
      <c r="H27" s="343"/>
      <c r="I27" s="342">
        <f>SUM(I21:I26)</f>
        <v>0</v>
      </c>
      <c r="J27" s="343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</row>
    <row r="28" spans="1:26" ht="14.25" customHeight="1" x14ac:dyDescent="0.25">
      <c r="A28" s="333"/>
      <c r="B28" s="333"/>
      <c r="C28" s="333"/>
      <c r="D28" s="334"/>
      <c r="E28" s="333"/>
      <c r="F28" s="334"/>
      <c r="G28" s="333"/>
      <c r="H28" s="33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415" t="s">
        <v>340</v>
      </c>
      <c r="C29" s="411"/>
      <c r="D29" s="416"/>
      <c r="E29" s="417" t="s">
        <v>329</v>
      </c>
      <c r="F29" s="411"/>
      <c r="G29" s="411"/>
      <c r="H29" s="411"/>
      <c r="I29" s="411"/>
      <c r="J29" s="4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336" t="s">
        <v>330</v>
      </c>
      <c r="B30" s="336" t="s">
        <v>331</v>
      </c>
      <c r="C30" s="336" t="s">
        <v>42</v>
      </c>
      <c r="D30" s="337" t="s">
        <v>332</v>
      </c>
      <c r="E30" s="336" t="s">
        <v>333</v>
      </c>
      <c r="F30" s="337" t="s">
        <v>332</v>
      </c>
      <c r="G30" s="336" t="s">
        <v>334</v>
      </c>
      <c r="H30" s="336" t="s">
        <v>335</v>
      </c>
      <c r="I30" s="336" t="s">
        <v>336</v>
      </c>
      <c r="J30" s="336" t="s">
        <v>337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38"/>
      <c r="B31" s="338" t="s">
        <v>69</v>
      </c>
      <c r="C31" s="339"/>
      <c r="D31" s="340"/>
      <c r="E31" s="339"/>
      <c r="F31" s="340"/>
      <c r="G31" s="339"/>
      <c r="H31" s="339"/>
      <c r="I31" s="340"/>
      <c r="J31" s="33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38"/>
      <c r="B32" s="338" t="s">
        <v>102</v>
      </c>
      <c r="C32" s="339"/>
      <c r="D32" s="340"/>
      <c r="E32" s="339"/>
      <c r="F32" s="340"/>
      <c r="G32" s="339"/>
      <c r="H32" s="339"/>
      <c r="I32" s="340"/>
      <c r="J32" s="33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38"/>
      <c r="B33" s="338" t="s">
        <v>109</v>
      </c>
      <c r="C33" s="339"/>
      <c r="D33" s="340"/>
      <c r="E33" s="339"/>
      <c r="F33" s="340"/>
      <c r="G33" s="339"/>
      <c r="H33" s="339"/>
      <c r="I33" s="340"/>
      <c r="J33" s="33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38"/>
      <c r="B34" s="338" t="s">
        <v>125</v>
      </c>
      <c r="C34" s="339"/>
      <c r="D34" s="340"/>
      <c r="E34" s="339"/>
      <c r="F34" s="340"/>
      <c r="G34" s="339"/>
      <c r="H34" s="339"/>
      <c r="I34" s="340"/>
      <c r="J34" s="33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38"/>
      <c r="B35" s="338" t="s">
        <v>143</v>
      </c>
      <c r="C35" s="339"/>
      <c r="D35" s="340"/>
      <c r="E35" s="339"/>
      <c r="F35" s="340"/>
      <c r="G35" s="339"/>
      <c r="H35" s="339"/>
      <c r="I35" s="340"/>
      <c r="J35" s="33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38"/>
      <c r="B36" s="338"/>
      <c r="C36" s="339"/>
      <c r="D36" s="340"/>
      <c r="E36" s="339"/>
      <c r="F36" s="340"/>
      <c r="G36" s="339"/>
      <c r="H36" s="339"/>
      <c r="I36" s="340"/>
      <c r="J36" s="33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1"/>
      <c r="B37" s="410" t="s">
        <v>338</v>
      </c>
      <c r="C37" s="411"/>
      <c r="D37" s="342">
        <f>SUM(D31:D36)</f>
        <v>0</v>
      </c>
      <c r="E37" s="343"/>
      <c r="F37" s="342">
        <f>SUM(F31:F36)</f>
        <v>0</v>
      </c>
      <c r="G37" s="343"/>
      <c r="H37" s="343"/>
      <c r="I37" s="342">
        <f>SUM(I31:I36)</f>
        <v>0</v>
      </c>
      <c r="J37" s="343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</row>
    <row r="38" spans="1:26" ht="14.25" customHeight="1" x14ac:dyDescent="0.25">
      <c r="A38" s="333"/>
      <c r="B38" s="333"/>
      <c r="C38" s="333"/>
      <c r="D38" s="334"/>
      <c r="E38" s="333"/>
      <c r="F38" s="334"/>
      <c r="G38" s="333"/>
      <c r="H38" s="33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45"/>
      <c r="B39" s="345" t="s">
        <v>341</v>
      </c>
      <c r="C39" s="345"/>
      <c r="D39" s="346"/>
      <c r="E39" s="345"/>
      <c r="F39" s="346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</row>
    <row r="40" spans="1:26" ht="14.25" customHeight="1" x14ac:dyDescent="0.25">
      <c r="A40" s="333"/>
      <c r="B40" s="333"/>
      <c r="C40" s="333"/>
      <c r="D40" s="334"/>
      <c r="E40" s="333"/>
      <c r="F40" s="334"/>
      <c r="G40" s="333"/>
      <c r="H40" s="33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3"/>
      <c r="B41" s="333"/>
      <c r="C41" s="333"/>
      <c r="D41" s="334"/>
      <c r="E41" s="333"/>
      <c r="F41" s="334"/>
      <c r="G41" s="333"/>
      <c r="H41" s="33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3"/>
      <c r="B42" s="333"/>
      <c r="C42" s="333"/>
      <c r="D42" s="334"/>
      <c r="E42" s="333"/>
      <c r="F42" s="334"/>
      <c r="G42" s="333"/>
      <c r="H42" s="33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3"/>
      <c r="B43" s="333"/>
      <c r="C43" s="333"/>
      <c r="D43" s="334"/>
      <c r="E43" s="333"/>
      <c r="F43" s="334"/>
      <c r="G43" s="333"/>
      <c r="H43" s="33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3"/>
      <c r="B44" s="333"/>
      <c r="C44" s="333"/>
      <c r="D44" s="334"/>
      <c r="E44" s="333"/>
      <c r="F44" s="334"/>
      <c r="G44" s="333"/>
      <c r="H44" s="33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3"/>
      <c r="B45" s="333"/>
      <c r="C45" s="333"/>
      <c r="D45" s="334"/>
      <c r="E45" s="333"/>
      <c r="F45" s="334"/>
      <c r="G45" s="333"/>
      <c r="H45" s="33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3"/>
      <c r="B46" s="333"/>
      <c r="C46" s="333"/>
      <c r="D46" s="334"/>
      <c r="E46" s="333"/>
      <c r="F46" s="334"/>
      <c r="G46" s="333"/>
      <c r="H46" s="33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3"/>
      <c r="B47" s="333"/>
      <c r="C47" s="333"/>
      <c r="D47" s="334"/>
      <c r="E47" s="333"/>
      <c r="F47" s="334"/>
      <c r="G47" s="333"/>
      <c r="H47" s="33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3"/>
      <c r="B48" s="333"/>
      <c r="C48" s="333"/>
      <c r="D48" s="334"/>
      <c r="E48" s="333"/>
      <c r="F48" s="334"/>
      <c r="G48" s="333"/>
      <c r="H48" s="33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3"/>
      <c r="B49" s="333"/>
      <c r="C49" s="333"/>
      <c r="D49" s="334"/>
      <c r="E49" s="333"/>
      <c r="F49" s="334"/>
      <c r="G49" s="333"/>
      <c r="H49" s="3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3"/>
      <c r="B50" s="333"/>
      <c r="C50" s="333"/>
      <c r="D50" s="334"/>
      <c r="E50" s="333"/>
      <c r="F50" s="334"/>
      <c r="G50" s="333"/>
      <c r="H50" s="33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3"/>
      <c r="B51" s="333"/>
      <c r="C51" s="333"/>
      <c r="D51" s="334"/>
      <c r="E51" s="333"/>
      <c r="F51" s="334"/>
      <c r="G51" s="333"/>
      <c r="H51" s="33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3"/>
      <c r="B52" s="333"/>
      <c r="C52" s="333"/>
      <c r="D52" s="334"/>
      <c r="E52" s="333"/>
      <c r="F52" s="334"/>
      <c r="G52" s="333"/>
      <c r="H52" s="33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3"/>
      <c r="B53" s="333"/>
      <c r="C53" s="333"/>
      <c r="D53" s="334"/>
      <c r="E53" s="333"/>
      <c r="F53" s="334"/>
      <c r="G53" s="333"/>
      <c r="H53" s="33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3"/>
      <c r="B54" s="333"/>
      <c r="C54" s="333"/>
      <c r="D54" s="334"/>
      <c r="E54" s="333"/>
      <c r="F54" s="334"/>
      <c r="G54" s="333"/>
      <c r="H54" s="33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3"/>
      <c r="B55" s="333"/>
      <c r="C55" s="333"/>
      <c r="D55" s="334"/>
      <c r="E55" s="333"/>
      <c r="F55" s="334"/>
      <c r="G55" s="333"/>
      <c r="H55" s="33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3"/>
      <c r="B56" s="333"/>
      <c r="C56" s="333"/>
      <c r="D56" s="334"/>
      <c r="E56" s="333"/>
      <c r="F56" s="334"/>
      <c r="G56" s="333"/>
      <c r="H56" s="33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3"/>
      <c r="B57" s="333"/>
      <c r="C57" s="333"/>
      <c r="D57" s="334"/>
      <c r="E57" s="333"/>
      <c r="F57" s="334"/>
      <c r="G57" s="333"/>
      <c r="H57" s="33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3"/>
      <c r="B58" s="333"/>
      <c r="C58" s="333"/>
      <c r="D58" s="334"/>
      <c r="E58" s="333"/>
      <c r="F58" s="334"/>
      <c r="G58" s="333"/>
      <c r="H58" s="33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3"/>
      <c r="B59" s="333"/>
      <c r="C59" s="333"/>
      <c r="D59" s="334"/>
      <c r="E59" s="333"/>
      <c r="F59" s="334"/>
      <c r="G59" s="333"/>
      <c r="H59" s="33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3"/>
      <c r="B60" s="333"/>
      <c r="C60" s="333"/>
      <c r="D60" s="334"/>
      <c r="E60" s="333"/>
      <c r="F60" s="334"/>
      <c r="G60" s="333"/>
      <c r="H60" s="33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3"/>
      <c r="B61" s="333"/>
      <c r="C61" s="333"/>
      <c r="D61" s="334"/>
      <c r="E61" s="333"/>
      <c r="F61" s="334"/>
      <c r="G61" s="333"/>
      <c r="H61" s="33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3"/>
      <c r="B62" s="333"/>
      <c r="C62" s="333"/>
      <c r="D62" s="334"/>
      <c r="E62" s="333"/>
      <c r="F62" s="334"/>
      <c r="G62" s="333"/>
      <c r="H62" s="33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3"/>
      <c r="B63" s="333"/>
      <c r="C63" s="333"/>
      <c r="D63" s="334"/>
      <c r="E63" s="333"/>
      <c r="F63" s="334"/>
      <c r="G63" s="333"/>
      <c r="H63" s="33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3"/>
      <c r="B64" s="333"/>
      <c r="C64" s="333"/>
      <c r="D64" s="334"/>
      <c r="E64" s="333"/>
      <c r="F64" s="334"/>
      <c r="G64" s="333"/>
      <c r="H64" s="33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3"/>
      <c r="B65" s="333"/>
      <c r="C65" s="333"/>
      <c r="D65" s="334"/>
      <c r="E65" s="333"/>
      <c r="F65" s="334"/>
      <c r="G65" s="333"/>
      <c r="H65" s="33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3"/>
      <c r="B66" s="333"/>
      <c r="C66" s="333"/>
      <c r="D66" s="334"/>
      <c r="E66" s="333"/>
      <c r="F66" s="334"/>
      <c r="G66" s="333"/>
      <c r="H66" s="33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3"/>
      <c r="B67" s="333"/>
      <c r="C67" s="333"/>
      <c r="D67" s="334"/>
      <c r="E67" s="333"/>
      <c r="F67" s="334"/>
      <c r="G67" s="333"/>
      <c r="H67" s="33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3"/>
      <c r="B68" s="333"/>
      <c r="C68" s="333"/>
      <c r="D68" s="334"/>
      <c r="E68" s="333"/>
      <c r="F68" s="334"/>
      <c r="G68" s="333"/>
      <c r="H68" s="33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3"/>
      <c r="B69" s="333"/>
      <c r="C69" s="333"/>
      <c r="D69" s="334"/>
      <c r="E69" s="333"/>
      <c r="F69" s="334"/>
      <c r="G69" s="333"/>
      <c r="H69" s="33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3"/>
      <c r="B70" s="333"/>
      <c r="C70" s="333"/>
      <c r="D70" s="334"/>
      <c r="E70" s="333"/>
      <c r="F70" s="334"/>
      <c r="G70" s="333"/>
      <c r="H70" s="33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3"/>
      <c r="B71" s="333"/>
      <c r="C71" s="333"/>
      <c r="D71" s="334"/>
      <c r="E71" s="333"/>
      <c r="F71" s="334"/>
      <c r="G71" s="333"/>
      <c r="H71" s="33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3"/>
      <c r="B72" s="333"/>
      <c r="C72" s="333"/>
      <c r="D72" s="334"/>
      <c r="E72" s="333"/>
      <c r="F72" s="334"/>
      <c r="G72" s="333"/>
      <c r="H72" s="33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3"/>
      <c r="B73" s="333"/>
      <c r="C73" s="333"/>
      <c r="D73" s="334"/>
      <c r="E73" s="333"/>
      <c r="F73" s="334"/>
      <c r="G73" s="333"/>
      <c r="H73" s="33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3"/>
      <c r="B74" s="333"/>
      <c r="C74" s="333"/>
      <c r="D74" s="334"/>
      <c r="E74" s="333"/>
      <c r="F74" s="334"/>
      <c r="G74" s="333"/>
      <c r="H74" s="33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3"/>
      <c r="B75" s="333"/>
      <c r="C75" s="333"/>
      <c r="D75" s="334"/>
      <c r="E75" s="333"/>
      <c r="F75" s="334"/>
      <c r="G75" s="333"/>
      <c r="H75" s="33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3"/>
      <c r="B76" s="333"/>
      <c r="C76" s="333"/>
      <c r="D76" s="334"/>
      <c r="E76" s="333"/>
      <c r="F76" s="334"/>
      <c r="G76" s="333"/>
      <c r="H76" s="33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3"/>
      <c r="B77" s="333"/>
      <c r="C77" s="333"/>
      <c r="D77" s="334"/>
      <c r="E77" s="333"/>
      <c r="F77" s="334"/>
      <c r="G77" s="333"/>
      <c r="H77" s="33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3"/>
      <c r="B78" s="333"/>
      <c r="C78" s="333"/>
      <c r="D78" s="334"/>
      <c r="E78" s="333"/>
      <c r="F78" s="334"/>
      <c r="G78" s="333"/>
      <c r="H78" s="33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3"/>
      <c r="B79" s="333"/>
      <c r="C79" s="333"/>
      <c r="D79" s="334"/>
      <c r="E79" s="333"/>
      <c r="F79" s="334"/>
      <c r="G79" s="333"/>
      <c r="H79" s="33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3"/>
      <c r="B80" s="333"/>
      <c r="C80" s="333"/>
      <c r="D80" s="334"/>
      <c r="E80" s="333"/>
      <c r="F80" s="334"/>
      <c r="G80" s="333"/>
      <c r="H80" s="33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3"/>
      <c r="B81" s="333"/>
      <c r="C81" s="333"/>
      <c r="D81" s="334"/>
      <c r="E81" s="333"/>
      <c r="F81" s="334"/>
      <c r="G81" s="333"/>
      <c r="H81" s="33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3"/>
      <c r="B82" s="333"/>
      <c r="C82" s="333"/>
      <c r="D82" s="334"/>
      <c r="E82" s="333"/>
      <c r="F82" s="334"/>
      <c r="G82" s="333"/>
      <c r="H82" s="33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3"/>
      <c r="B83" s="333"/>
      <c r="C83" s="333"/>
      <c r="D83" s="334"/>
      <c r="E83" s="333"/>
      <c r="F83" s="334"/>
      <c r="G83" s="333"/>
      <c r="H83" s="33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3"/>
      <c r="B84" s="333"/>
      <c r="C84" s="333"/>
      <c r="D84" s="334"/>
      <c r="E84" s="333"/>
      <c r="F84" s="334"/>
      <c r="G84" s="333"/>
      <c r="H84" s="33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3"/>
      <c r="B85" s="333"/>
      <c r="C85" s="333"/>
      <c r="D85" s="334"/>
      <c r="E85" s="333"/>
      <c r="F85" s="334"/>
      <c r="G85" s="333"/>
      <c r="H85" s="33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3"/>
      <c r="B86" s="333"/>
      <c r="C86" s="333"/>
      <c r="D86" s="334"/>
      <c r="E86" s="333"/>
      <c r="F86" s="334"/>
      <c r="G86" s="333"/>
      <c r="H86" s="33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3"/>
      <c r="B87" s="333"/>
      <c r="C87" s="333"/>
      <c r="D87" s="334"/>
      <c r="E87" s="333"/>
      <c r="F87" s="334"/>
      <c r="G87" s="333"/>
      <c r="H87" s="33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3"/>
      <c r="B88" s="333"/>
      <c r="C88" s="333"/>
      <c r="D88" s="334"/>
      <c r="E88" s="333"/>
      <c r="F88" s="334"/>
      <c r="G88" s="333"/>
      <c r="H88" s="33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3"/>
      <c r="B89" s="333"/>
      <c r="C89" s="333"/>
      <c r="D89" s="334"/>
      <c r="E89" s="333"/>
      <c r="F89" s="334"/>
      <c r="G89" s="333"/>
      <c r="H89" s="33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3"/>
      <c r="B90" s="333"/>
      <c r="C90" s="333"/>
      <c r="D90" s="334"/>
      <c r="E90" s="333"/>
      <c r="F90" s="334"/>
      <c r="G90" s="333"/>
      <c r="H90" s="33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3"/>
      <c r="B91" s="333"/>
      <c r="C91" s="333"/>
      <c r="D91" s="334"/>
      <c r="E91" s="333"/>
      <c r="F91" s="334"/>
      <c r="G91" s="333"/>
      <c r="H91" s="33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3"/>
      <c r="B92" s="333"/>
      <c r="C92" s="333"/>
      <c r="D92" s="334"/>
      <c r="E92" s="333"/>
      <c r="F92" s="334"/>
      <c r="G92" s="333"/>
      <c r="H92" s="33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3"/>
      <c r="B93" s="333"/>
      <c r="C93" s="333"/>
      <c r="D93" s="334"/>
      <c r="E93" s="333"/>
      <c r="F93" s="334"/>
      <c r="G93" s="333"/>
      <c r="H93" s="33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3"/>
      <c r="B94" s="333"/>
      <c r="C94" s="333"/>
      <c r="D94" s="334"/>
      <c r="E94" s="333"/>
      <c r="F94" s="334"/>
      <c r="G94" s="333"/>
      <c r="H94" s="33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3"/>
      <c r="B95" s="333"/>
      <c r="C95" s="333"/>
      <c r="D95" s="334"/>
      <c r="E95" s="333"/>
      <c r="F95" s="334"/>
      <c r="G95" s="333"/>
      <c r="H95" s="33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3"/>
      <c r="B96" s="333"/>
      <c r="C96" s="333"/>
      <c r="D96" s="334"/>
      <c r="E96" s="333"/>
      <c r="F96" s="334"/>
      <c r="G96" s="333"/>
      <c r="H96" s="33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3"/>
      <c r="B97" s="333"/>
      <c r="C97" s="333"/>
      <c r="D97" s="334"/>
      <c r="E97" s="333"/>
      <c r="F97" s="334"/>
      <c r="G97" s="333"/>
      <c r="H97" s="33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3"/>
      <c r="B98" s="333"/>
      <c r="C98" s="333"/>
      <c r="D98" s="334"/>
      <c r="E98" s="333"/>
      <c r="F98" s="334"/>
      <c r="G98" s="333"/>
      <c r="H98" s="33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3"/>
      <c r="B99" s="333"/>
      <c r="C99" s="333"/>
      <c r="D99" s="334"/>
      <c r="E99" s="333"/>
      <c r="F99" s="334"/>
      <c r="G99" s="333"/>
      <c r="H99" s="33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3"/>
      <c r="B100" s="333"/>
      <c r="C100" s="333"/>
      <c r="D100" s="334"/>
      <c r="E100" s="333"/>
      <c r="F100" s="334"/>
      <c r="G100" s="333"/>
      <c r="H100" s="33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3"/>
      <c r="B101" s="333"/>
      <c r="C101" s="333"/>
      <c r="D101" s="334"/>
      <c r="E101" s="333"/>
      <c r="F101" s="334"/>
      <c r="G101" s="333"/>
      <c r="H101" s="33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3"/>
      <c r="B102" s="333"/>
      <c r="C102" s="333"/>
      <c r="D102" s="334"/>
      <c r="E102" s="333"/>
      <c r="F102" s="334"/>
      <c r="G102" s="333"/>
      <c r="H102" s="33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3"/>
      <c r="B103" s="333"/>
      <c r="C103" s="333"/>
      <c r="D103" s="334"/>
      <c r="E103" s="333"/>
      <c r="F103" s="334"/>
      <c r="G103" s="333"/>
      <c r="H103" s="33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3"/>
      <c r="B104" s="333"/>
      <c r="C104" s="333"/>
      <c r="D104" s="334"/>
      <c r="E104" s="333"/>
      <c r="F104" s="334"/>
      <c r="G104" s="333"/>
      <c r="H104" s="33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3"/>
      <c r="B105" s="333"/>
      <c r="C105" s="333"/>
      <c r="D105" s="334"/>
      <c r="E105" s="333"/>
      <c r="F105" s="334"/>
      <c r="G105" s="333"/>
      <c r="H105" s="33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3"/>
      <c r="B106" s="333"/>
      <c r="C106" s="333"/>
      <c r="D106" s="334"/>
      <c r="E106" s="333"/>
      <c r="F106" s="334"/>
      <c r="G106" s="333"/>
      <c r="H106" s="33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3"/>
      <c r="B107" s="333"/>
      <c r="C107" s="333"/>
      <c r="D107" s="334"/>
      <c r="E107" s="333"/>
      <c r="F107" s="334"/>
      <c r="G107" s="333"/>
      <c r="H107" s="3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3"/>
      <c r="B108" s="333"/>
      <c r="C108" s="333"/>
      <c r="D108" s="334"/>
      <c r="E108" s="333"/>
      <c r="F108" s="334"/>
      <c r="G108" s="333"/>
      <c r="H108" s="3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3"/>
      <c r="B109" s="333"/>
      <c r="C109" s="333"/>
      <c r="D109" s="334"/>
      <c r="E109" s="333"/>
      <c r="F109" s="334"/>
      <c r="G109" s="333"/>
      <c r="H109" s="3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3"/>
      <c r="B110" s="333"/>
      <c r="C110" s="333"/>
      <c r="D110" s="334"/>
      <c r="E110" s="333"/>
      <c r="F110" s="334"/>
      <c r="G110" s="333"/>
      <c r="H110" s="3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3"/>
      <c r="B111" s="333"/>
      <c r="C111" s="333"/>
      <c r="D111" s="334"/>
      <c r="E111" s="333"/>
      <c r="F111" s="334"/>
      <c r="G111" s="333"/>
      <c r="H111" s="3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3"/>
      <c r="B112" s="333"/>
      <c r="C112" s="333"/>
      <c r="D112" s="334"/>
      <c r="E112" s="333"/>
      <c r="F112" s="334"/>
      <c r="G112" s="333"/>
      <c r="H112" s="3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3"/>
      <c r="B113" s="333"/>
      <c r="C113" s="333"/>
      <c r="D113" s="334"/>
      <c r="E113" s="333"/>
      <c r="F113" s="334"/>
      <c r="G113" s="333"/>
      <c r="H113" s="3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3"/>
      <c r="B114" s="333"/>
      <c r="C114" s="333"/>
      <c r="D114" s="334"/>
      <c r="E114" s="333"/>
      <c r="F114" s="334"/>
      <c r="G114" s="333"/>
      <c r="H114" s="3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3"/>
      <c r="B115" s="333"/>
      <c r="C115" s="333"/>
      <c r="D115" s="334"/>
      <c r="E115" s="333"/>
      <c r="F115" s="334"/>
      <c r="G115" s="333"/>
      <c r="H115" s="3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3"/>
      <c r="B116" s="333"/>
      <c r="C116" s="333"/>
      <c r="D116" s="334"/>
      <c r="E116" s="333"/>
      <c r="F116" s="334"/>
      <c r="G116" s="333"/>
      <c r="H116" s="3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3"/>
      <c r="B117" s="333"/>
      <c r="C117" s="333"/>
      <c r="D117" s="334"/>
      <c r="E117" s="333"/>
      <c r="F117" s="334"/>
      <c r="G117" s="333"/>
      <c r="H117" s="3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3"/>
      <c r="B118" s="333"/>
      <c r="C118" s="333"/>
      <c r="D118" s="334"/>
      <c r="E118" s="333"/>
      <c r="F118" s="334"/>
      <c r="G118" s="333"/>
      <c r="H118" s="3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3"/>
      <c r="B119" s="333"/>
      <c r="C119" s="333"/>
      <c r="D119" s="334"/>
      <c r="E119" s="333"/>
      <c r="F119" s="334"/>
      <c r="G119" s="333"/>
      <c r="H119" s="3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3"/>
      <c r="B120" s="333"/>
      <c r="C120" s="333"/>
      <c r="D120" s="334"/>
      <c r="E120" s="333"/>
      <c r="F120" s="334"/>
      <c r="G120" s="333"/>
      <c r="H120" s="3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3"/>
      <c r="B121" s="333"/>
      <c r="C121" s="333"/>
      <c r="D121" s="334"/>
      <c r="E121" s="333"/>
      <c r="F121" s="334"/>
      <c r="G121" s="333"/>
      <c r="H121" s="3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3"/>
      <c r="B122" s="333"/>
      <c r="C122" s="333"/>
      <c r="D122" s="334"/>
      <c r="E122" s="333"/>
      <c r="F122" s="334"/>
      <c r="G122" s="333"/>
      <c r="H122" s="3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3"/>
      <c r="B123" s="333"/>
      <c r="C123" s="333"/>
      <c r="D123" s="334"/>
      <c r="E123" s="333"/>
      <c r="F123" s="334"/>
      <c r="G123" s="333"/>
      <c r="H123" s="3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3"/>
      <c r="B124" s="333"/>
      <c r="C124" s="333"/>
      <c r="D124" s="334"/>
      <c r="E124" s="333"/>
      <c r="F124" s="334"/>
      <c r="G124" s="333"/>
      <c r="H124" s="3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3"/>
      <c r="B125" s="333"/>
      <c r="C125" s="333"/>
      <c r="D125" s="334"/>
      <c r="E125" s="333"/>
      <c r="F125" s="334"/>
      <c r="G125" s="333"/>
      <c r="H125" s="3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3"/>
      <c r="B126" s="333"/>
      <c r="C126" s="333"/>
      <c r="D126" s="334"/>
      <c r="E126" s="333"/>
      <c r="F126" s="334"/>
      <c r="G126" s="333"/>
      <c r="H126" s="3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3"/>
      <c r="B127" s="333"/>
      <c r="C127" s="333"/>
      <c r="D127" s="334"/>
      <c r="E127" s="333"/>
      <c r="F127" s="334"/>
      <c r="G127" s="333"/>
      <c r="H127" s="3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3"/>
      <c r="B128" s="333"/>
      <c r="C128" s="333"/>
      <c r="D128" s="334"/>
      <c r="E128" s="333"/>
      <c r="F128" s="334"/>
      <c r="G128" s="333"/>
      <c r="H128" s="3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3"/>
      <c r="B129" s="333"/>
      <c r="C129" s="333"/>
      <c r="D129" s="334"/>
      <c r="E129" s="333"/>
      <c r="F129" s="334"/>
      <c r="G129" s="333"/>
      <c r="H129" s="3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3"/>
      <c r="B130" s="333"/>
      <c r="C130" s="333"/>
      <c r="D130" s="334"/>
      <c r="E130" s="333"/>
      <c r="F130" s="334"/>
      <c r="G130" s="333"/>
      <c r="H130" s="3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3"/>
      <c r="B131" s="333"/>
      <c r="C131" s="333"/>
      <c r="D131" s="334"/>
      <c r="E131" s="333"/>
      <c r="F131" s="334"/>
      <c r="G131" s="333"/>
      <c r="H131" s="3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3"/>
      <c r="B132" s="333"/>
      <c r="C132" s="333"/>
      <c r="D132" s="334"/>
      <c r="E132" s="333"/>
      <c r="F132" s="334"/>
      <c r="G132" s="333"/>
      <c r="H132" s="3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3"/>
      <c r="B133" s="333"/>
      <c r="C133" s="333"/>
      <c r="D133" s="334"/>
      <c r="E133" s="333"/>
      <c r="F133" s="334"/>
      <c r="G133" s="333"/>
      <c r="H133" s="3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3"/>
      <c r="B134" s="333"/>
      <c r="C134" s="333"/>
      <c r="D134" s="334"/>
      <c r="E134" s="333"/>
      <c r="F134" s="334"/>
      <c r="G134" s="333"/>
      <c r="H134" s="3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3"/>
      <c r="B135" s="333"/>
      <c r="C135" s="333"/>
      <c r="D135" s="334"/>
      <c r="E135" s="333"/>
      <c r="F135" s="334"/>
      <c r="G135" s="333"/>
      <c r="H135" s="3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3"/>
      <c r="B136" s="333"/>
      <c r="C136" s="333"/>
      <c r="D136" s="334"/>
      <c r="E136" s="333"/>
      <c r="F136" s="334"/>
      <c r="G136" s="333"/>
      <c r="H136" s="3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3"/>
      <c r="B137" s="333"/>
      <c r="C137" s="333"/>
      <c r="D137" s="334"/>
      <c r="E137" s="333"/>
      <c r="F137" s="334"/>
      <c r="G137" s="333"/>
      <c r="H137" s="3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3"/>
      <c r="B138" s="333"/>
      <c r="C138" s="333"/>
      <c r="D138" s="334"/>
      <c r="E138" s="333"/>
      <c r="F138" s="334"/>
      <c r="G138" s="333"/>
      <c r="H138" s="3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3"/>
      <c r="B139" s="333"/>
      <c r="C139" s="333"/>
      <c r="D139" s="334"/>
      <c r="E139" s="333"/>
      <c r="F139" s="334"/>
      <c r="G139" s="333"/>
      <c r="H139" s="3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3"/>
      <c r="B140" s="333"/>
      <c r="C140" s="333"/>
      <c r="D140" s="334"/>
      <c r="E140" s="333"/>
      <c r="F140" s="334"/>
      <c r="G140" s="333"/>
      <c r="H140" s="3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3"/>
      <c r="B141" s="333"/>
      <c r="C141" s="333"/>
      <c r="D141" s="334"/>
      <c r="E141" s="333"/>
      <c r="F141" s="334"/>
      <c r="G141" s="333"/>
      <c r="H141" s="3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3"/>
      <c r="B142" s="333"/>
      <c r="C142" s="333"/>
      <c r="D142" s="334"/>
      <c r="E142" s="333"/>
      <c r="F142" s="334"/>
      <c r="G142" s="333"/>
      <c r="H142" s="3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3"/>
      <c r="B143" s="333"/>
      <c r="C143" s="333"/>
      <c r="D143" s="334"/>
      <c r="E143" s="333"/>
      <c r="F143" s="334"/>
      <c r="G143" s="333"/>
      <c r="H143" s="3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3"/>
      <c r="B144" s="333"/>
      <c r="C144" s="333"/>
      <c r="D144" s="334"/>
      <c r="E144" s="333"/>
      <c r="F144" s="334"/>
      <c r="G144" s="333"/>
      <c r="H144" s="3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3"/>
      <c r="B145" s="333"/>
      <c r="C145" s="333"/>
      <c r="D145" s="334"/>
      <c r="E145" s="333"/>
      <c r="F145" s="334"/>
      <c r="G145" s="333"/>
      <c r="H145" s="3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3"/>
      <c r="B146" s="333"/>
      <c r="C146" s="333"/>
      <c r="D146" s="334"/>
      <c r="E146" s="333"/>
      <c r="F146" s="334"/>
      <c r="G146" s="333"/>
      <c r="H146" s="3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3"/>
      <c r="B147" s="333"/>
      <c r="C147" s="333"/>
      <c r="D147" s="334"/>
      <c r="E147" s="333"/>
      <c r="F147" s="334"/>
      <c r="G147" s="333"/>
      <c r="H147" s="3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3"/>
      <c r="B148" s="333"/>
      <c r="C148" s="333"/>
      <c r="D148" s="334"/>
      <c r="E148" s="333"/>
      <c r="F148" s="334"/>
      <c r="G148" s="333"/>
      <c r="H148" s="3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3"/>
      <c r="B149" s="333"/>
      <c r="C149" s="333"/>
      <c r="D149" s="334"/>
      <c r="E149" s="333"/>
      <c r="F149" s="334"/>
      <c r="G149" s="333"/>
      <c r="H149" s="3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3"/>
      <c r="B150" s="333"/>
      <c r="C150" s="333"/>
      <c r="D150" s="334"/>
      <c r="E150" s="333"/>
      <c r="F150" s="334"/>
      <c r="G150" s="333"/>
      <c r="H150" s="3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3"/>
      <c r="B151" s="333"/>
      <c r="C151" s="333"/>
      <c r="D151" s="334"/>
      <c r="E151" s="333"/>
      <c r="F151" s="334"/>
      <c r="G151" s="333"/>
      <c r="H151" s="3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3"/>
      <c r="B152" s="333"/>
      <c r="C152" s="333"/>
      <c r="D152" s="334"/>
      <c r="E152" s="333"/>
      <c r="F152" s="334"/>
      <c r="G152" s="333"/>
      <c r="H152" s="3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3"/>
      <c r="B153" s="333"/>
      <c r="C153" s="333"/>
      <c r="D153" s="334"/>
      <c r="E153" s="333"/>
      <c r="F153" s="334"/>
      <c r="G153" s="333"/>
      <c r="H153" s="3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3"/>
      <c r="B154" s="333"/>
      <c r="C154" s="333"/>
      <c r="D154" s="334"/>
      <c r="E154" s="333"/>
      <c r="F154" s="334"/>
      <c r="G154" s="333"/>
      <c r="H154" s="3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3"/>
      <c r="B155" s="333"/>
      <c r="C155" s="333"/>
      <c r="D155" s="334"/>
      <c r="E155" s="333"/>
      <c r="F155" s="334"/>
      <c r="G155" s="333"/>
      <c r="H155" s="3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3"/>
      <c r="B156" s="333"/>
      <c r="C156" s="333"/>
      <c r="D156" s="334"/>
      <c r="E156" s="333"/>
      <c r="F156" s="334"/>
      <c r="G156" s="333"/>
      <c r="H156" s="3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3"/>
      <c r="B157" s="333"/>
      <c r="C157" s="333"/>
      <c r="D157" s="334"/>
      <c r="E157" s="333"/>
      <c r="F157" s="334"/>
      <c r="G157" s="333"/>
      <c r="H157" s="3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3"/>
      <c r="B158" s="333"/>
      <c r="C158" s="333"/>
      <c r="D158" s="334"/>
      <c r="E158" s="333"/>
      <c r="F158" s="334"/>
      <c r="G158" s="333"/>
      <c r="H158" s="3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3"/>
      <c r="B159" s="333"/>
      <c r="C159" s="333"/>
      <c r="D159" s="334"/>
      <c r="E159" s="333"/>
      <c r="F159" s="334"/>
      <c r="G159" s="333"/>
      <c r="H159" s="3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3"/>
      <c r="B160" s="333"/>
      <c r="C160" s="333"/>
      <c r="D160" s="334"/>
      <c r="E160" s="333"/>
      <c r="F160" s="334"/>
      <c r="G160" s="333"/>
      <c r="H160" s="3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3"/>
      <c r="B161" s="333"/>
      <c r="C161" s="333"/>
      <c r="D161" s="334"/>
      <c r="E161" s="333"/>
      <c r="F161" s="334"/>
      <c r="G161" s="333"/>
      <c r="H161" s="3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3"/>
      <c r="B162" s="333"/>
      <c r="C162" s="333"/>
      <c r="D162" s="334"/>
      <c r="E162" s="333"/>
      <c r="F162" s="334"/>
      <c r="G162" s="333"/>
      <c r="H162" s="3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3"/>
      <c r="B163" s="333"/>
      <c r="C163" s="333"/>
      <c r="D163" s="334"/>
      <c r="E163" s="333"/>
      <c r="F163" s="334"/>
      <c r="G163" s="333"/>
      <c r="H163" s="3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3"/>
      <c r="B164" s="333"/>
      <c r="C164" s="333"/>
      <c r="D164" s="334"/>
      <c r="E164" s="333"/>
      <c r="F164" s="334"/>
      <c r="G164" s="333"/>
      <c r="H164" s="3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3"/>
      <c r="B165" s="333"/>
      <c r="C165" s="333"/>
      <c r="D165" s="334"/>
      <c r="E165" s="333"/>
      <c r="F165" s="334"/>
      <c r="G165" s="333"/>
      <c r="H165" s="3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3"/>
      <c r="B166" s="333"/>
      <c r="C166" s="333"/>
      <c r="D166" s="334"/>
      <c r="E166" s="333"/>
      <c r="F166" s="334"/>
      <c r="G166" s="333"/>
      <c r="H166" s="3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3"/>
      <c r="B167" s="333"/>
      <c r="C167" s="333"/>
      <c r="D167" s="334"/>
      <c r="E167" s="333"/>
      <c r="F167" s="334"/>
      <c r="G167" s="333"/>
      <c r="H167" s="3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3"/>
      <c r="B168" s="333"/>
      <c r="C168" s="333"/>
      <c r="D168" s="334"/>
      <c r="E168" s="333"/>
      <c r="F168" s="334"/>
      <c r="G168" s="333"/>
      <c r="H168" s="3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3"/>
      <c r="B169" s="333"/>
      <c r="C169" s="333"/>
      <c r="D169" s="334"/>
      <c r="E169" s="333"/>
      <c r="F169" s="334"/>
      <c r="G169" s="333"/>
      <c r="H169" s="3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3"/>
      <c r="B170" s="333"/>
      <c r="C170" s="333"/>
      <c r="D170" s="334"/>
      <c r="E170" s="333"/>
      <c r="F170" s="334"/>
      <c r="G170" s="333"/>
      <c r="H170" s="3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3"/>
      <c r="B171" s="333"/>
      <c r="C171" s="333"/>
      <c r="D171" s="334"/>
      <c r="E171" s="333"/>
      <c r="F171" s="334"/>
      <c r="G171" s="333"/>
      <c r="H171" s="3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3"/>
      <c r="B172" s="333"/>
      <c r="C172" s="333"/>
      <c r="D172" s="334"/>
      <c r="E172" s="333"/>
      <c r="F172" s="334"/>
      <c r="G172" s="333"/>
      <c r="H172" s="3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3"/>
      <c r="B173" s="333"/>
      <c r="C173" s="333"/>
      <c r="D173" s="334"/>
      <c r="E173" s="333"/>
      <c r="F173" s="334"/>
      <c r="G173" s="333"/>
      <c r="H173" s="3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3"/>
      <c r="B174" s="333"/>
      <c r="C174" s="333"/>
      <c r="D174" s="334"/>
      <c r="E174" s="333"/>
      <c r="F174" s="334"/>
      <c r="G174" s="333"/>
      <c r="H174" s="3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3"/>
      <c r="B175" s="333"/>
      <c r="C175" s="333"/>
      <c r="D175" s="334"/>
      <c r="E175" s="333"/>
      <c r="F175" s="334"/>
      <c r="G175" s="333"/>
      <c r="H175" s="3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3"/>
      <c r="B176" s="333"/>
      <c r="C176" s="333"/>
      <c r="D176" s="334"/>
      <c r="E176" s="333"/>
      <c r="F176" s="334"/>
      <c r="G176" s="333"/>
      <c r="H176" s="3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3"/>
      <c r="B177" s="333"/>
      <c r="C177" s="333"/>
      <c r="D177" s="334"/>
      <c r="E177" s="333"/>
      <c r="F177" s="334"/>
      <c r="G177" s="333"/>
      <c r="H177" s="3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3"/>
      <c r="B178" s="333"/>
      <c r="C178" s="333"/>
      <c r="D178" s="334"/>
      <c r="E178" s="333"/>
      <c r="F178" s="334"/>
      <c r="G178" s="333"/>
      <c r="H178" s="3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3"/>
      <c r="B179" s="333"/>
      <c r="C179" s="333"/>
      <c r="D179" s="334"/>
      <c r="E179" s="333"/>
      <c r="F179" s="334"/>
      <c r="G179" s="333"/>
      <c r="H179" s="3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3"/>
      <c r="B180" s="333"/>
      <c r="C180" s="333"/>
      <c r="D180" s="334"/>
      <c r="E180" s="333"/>
      <c r="F180" s="334"/>
      <c r="G180" s="333"/>
      <c r="H180" s="3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3"/>
      <c r="B181" s="333"/>
      <c r="C181" s="333"/>
      <c r="D181" s="334"/>
      <c r="E181" s="333"/>
      <c r="F181" s="334"/>
      <c r="G181" s="333"/>
      <c r="H181" s="3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3"/>
      <c r="B182" s="333"/>
      <c r="C182" s="333"/>
      <c r="D182" s="334"/>
      <c r="E182" s="333"/>
      <c r="F182" s="334"/>
      <c r="G182" s="333"/>
      <c r="H182" s="3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3"/>
      <c r="B183" s="333"/>
      <c r="C183" s="333"/>
      <c r="D183" s="334"/>
      <c r="E183" s="333"/>
      <c r="F183" s="334"/>
      <c r="G183" s="333"/>
      <c r="H183" s="3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3"/>
      <c r="B184" s="333"/>
      <c r="C184" s="333"/>
      <c r="D184" s="334"/>
      <c r="E184" s="333"/>
      <c r="F184" s="334"/>
      <c r="G184" s="333"/>
      <c r="H184" s="3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3"/>
      <c r="B185" s="333"/>
      <c r="C185" s="333"/>
      <c r="D185" s="334"/>
      <c r="E185" s="333"/>
      <c r="F185" s="334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3"/>
      <c r="B186" s="333"/>
      <c r="C186" s="333"/>
      <c r="D186" s="334"/>
      <c r="E186" s="333"/>
      <c r="F186" s="334"/>
      <c r="G186" s="333"/>
      <c r="H186" s="3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3"/>
      <c r="B187" s="333"/>
      <c r="C187" s="333"/>
      <c r="D187" s="334"/>
      <c r="E187" s="333"/>
      <c r="F187" s="334"/>
      <c r="G187" s="333"/>
      <c r="H187" s="3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3"/>
      <c r="B188" s="333"/>
      <c r="C188" s="333"/>
      <c r="D188" s="334"/>
      <c r="E188" s="333"/>
      <c r="F188" s="334"/>
      <c r="G188" s="333"/>
      <c r="H188" s="3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3"/>
      <c r="B189" s="333"/>
      <c r="C189" s="333"/>
      <c r="D189" s="334"/>
      <c r="E189" s="333"/>
      <c r="F189" s="334"/>
      <c r="G189" s="333"/>
      <c r="H189" s="3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3"/>
      <c r="B190" s="333"/>
      <c r="C190" s="333"/>
      <c r="D190" s="334"/>
      <c r="E190" s="333"/>
      <c r="F190" s="334"/>
      <c r="G190" s="333"/>
      <c r="H190" s="3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3"/>
      <c r="B191" s="333"/>
      <c r="C191" s="333"/>
      <c r="D191" s="334"/>
      <c r="E191" s="333"/>
      <c r="F191" s="334"/>
      <c r="G191" s="333"/>
      <c r="H191" s="3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3"/>
      <c r="B192" s="333"/>
      <c r="C192" s="333"/>
      <c r="D192" s="334"/>
      <c r="E192" s="333"/>
      <c r="F192" s="334"/>
      <c r="G192" s="333"/>
      <c r="H192" s="3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3"/>
      <c r="B193" s="333"/>
      <c r="C193" s="333"/>
      <c r="D193" s="334"/>
      <c r="E193" s="333"/>
      <c r="F193" s="334"/>
      <c r="G193" s="333"/>
      <c r="H193" s="3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3"/>
      <c r="B194" s="333"/>
      <c r="C194" s="333"/>
      <c r="D194" s="334"/>
      <c r="E194" s="333"/>
      <c r="F194" s="334"/>
      <c r="G194" s="333"/>
      <c r="H194" s="3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3"/>
      <c r="B195" s="333"/>
      <c r="C195" s="333"/>
      <c r="D195" s="334"/>
      <c r="E195" s="333"/>
      <c r="F195" s="334"/>
      <c r="G195" s="333"/>
      <c r="H195" s="3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3"/>
      <c r="B196" s="333"/>
      <c r="C196" s="333"/>
      <c r="D196" s="334"/>
      <c r="E196" s="333"/>
      <c r="F196" s="334"/>
      <c r="G196" s="333"/>
      <c r="H196" s="3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3"/>
      <c r="B197" s="333"/>
      <c r="C197" s="333"/>
      <c r="D197" s="334"/>
      <c r="E197" s="333"/>
      <c r="F197" s="334"/>
      <c r="G197" s="333"/>
      <c r="H197" s="3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3"/>
      <c r="B198" s="333"/>
      <c r="C198" s="333"/>
      <c r="D198" s="334"/>
      <c r="E198" s="333"/>
      <c r="F198" s="334"/>
      <c r="G198" s="333"/>
      <c r="H198" s="3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3"/>
      <c r="B199" s="333"/>
      <c r="C199" s="333"/>
      <c r="D199" s="334"/>
      <c r="E199" s="333"/>
      <c r="F199" s="334"/>
      <c r="G199" s="333"/>
      <c r="H199" s="3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3"/>
      <c r="B200" s="333"/>
      <c r="C200" s="333"/>
      <c r="D200" s="334"/>
      <c r="E200" s="333"/>
      <c r="F200" s="334"/>
      <c r="G200" s="333"/>
      <c r="H200" s="3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3"/>
      <c r="B201" s="333"/>
      <c r="C201" s="333"/>
      <c r="D201" s="334"/>
      <c r="E201" s="333"/>
      <c r="F201" s="334"/>
      <c r="G201" s="333"/>
      <c r="H201" s="3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3"/>
      <c r="B202" s="333"/>
      <c r="C202" s="333"/>
      <c r="D202" s="334"/>
      <c r="E202" s="333"/>
      <c r="F202" s="334"/>
      <c r="G202" s="333"/>
      <c r="H202" s="3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3"/>
      <c r="B203" s="333"/>
      <c r="C203" s="333"/>
      <c r="D203" s="334"/>
      <c r="E203" s="333"/>
      <c r="F203" s="334"/>
      <c r="G203" s="333"/>
      <c r="H203" s="3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3"/>
      <c r="B204" s="333"/>
      <c r="C204" s="333"/>
      <c r="D204" s="334"/>
      <c r="E204" s="333"/>
      <c r="F204" s="334"/>
      <c r="G204" s="333"/>
      <c r="H204" s="3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3"/>
      <c r="B205" s="333"/>
      <c r="C205" s="333"/>
      <c r="D205" s="334"/>
      <c r="E205" s="333"/>
      <c r="F205" s="334"/>
      <c r="G205" s="333"/>
      <c r="H205" s="3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3"/>
      <c r="B206" s="333"/>
      <c r="C206" s="333"/>
      <c r="D206" s="334"/>
      <c r="E206" s="333"/>
      <c r="F206" s="334"/>
      <c r="G206" s="333"/>
      <c r="H206" s="3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3"/>
      <c r="B207" s="333"/>
      <c r="C207" s="333"/>
      <c r="D207" s="334"/>
      <c r="E207" s="333"/>
      <c r="F207" s="334"/>
      <c r="G207" s="333"/>
      <c r="H207" s="3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3"/>
      <c r="B208" s="333"/>
      <c r="C208" s="333"/>
      <c r="D208" s="334"/>
      <c r="E208" s="333"/>
      <c r="F208" s="334"/>
      <c r="G208" s="333"/>
      <c r="H208" s="3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3"/>
      <c r="B209" s="333"/>
      <c r="C209" s="333"/>
      <c r="D209" s="334"/>
      <c r="E209" s="333"/>
      <c r="F209" s="334"/>
      <c r="G209" s="333"/>
      <c r="H209" s="3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3"/>
      <c r="B210" s="333"/>
      <c r="C210" s="333"/>
      <c r="D210" s="334"/>
      <c r="E210" s="333"/>
      <c r="F210" s="334"/>
      <c r="G210" s="333"/>
      <c r="H210" s="3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3"/>
      <c r="B211" s="333"/>
      <c r="C211" s="333"/>
      <c r="D211" s="334"/>
      <c r="E211" s="333"/>
      <c r="F211" s="334"/>
      <c r="G211" s="333"/>
      <c r="H211" s="3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3"/>
      <c r="B212" s="333"/>
      <c r="C212" s="333"/>
      <c r="D212" s="334"/>
      <c r="E212" s="333"/>
      <c r="F212" s="334"/>
      <c r="G212" s="333"/>
      <c r="H212" s="3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3"/>
      <c r="B213" s="333"/>
      <c r="C213" s="333"/>
      <c r="D213" s="334"/>
      <c r="E213" s="333"/>
      <c r="F213" s="334"/>
      <c r="G213" s="333"/>
      <c r="H213" s="3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3"/>
      <c r="B214" s="333"/>
      <c r="C214" s="333"/>
      <c r="D214" s="334"/>
      <c r="E214" s="333"/>
      <c r="F214" s="334"/>
      <c r="G214" s="333"/>
      <c r="H214" s="3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3"/>
      <c r="B215" s="333"/>
      <c r="C215" s="333"/>
      <c r="D215" s="334"/>
      <c r="E215" s="333"/>
      <c r="F215" s="334"/>
      <c r="G215" s="333"/>
      <c r="H215" s="3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3"/>
      <c r="B216" s="333"/>
      <c r="C216" s="333"/>
      <c r="D216" s="334"/>
      <c r="E216" s="333"/>
      <c r="F216" s="334"/>
      <c r="G216" s="333"/>
      <c r="H216" s="3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3"/>
      <c r="B217" s="333"/>
      <c r="C217" s="333"/>
      <c r="D217" s="334"/>
      <c r="E217" s="333"/>
      <c r="F217" s="334"/>
      <c r="G217" s="333"/>
      <c r="H217" s="3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3"/>
      <c r="B218" s="333"/>
      <c r="C218" s="333"/>
      <c r="D218" s="334"/>
      <c r="E218" s="333"/>
      <c r="F218" s="334"/>
      <c r="G218" s="333"/>
      <c r="H218" s="3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3"/>
      <c r="B219" s="333"/>
      <c r="C219" s="333"/>
      <c r="D219" s="334"/>
      <c r="E219" s="333"/>
      <c r="F219" s="334"/>
      <c r="G219" s="333"/>
      <c r="H219" s="3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3"/>
      <c r="B220" s="333"/>
      <c r="C220" s="333"/>
      <c r="D220" s="334"/>
      <c r="E220" s="333"/>
      <c r="F220" s="334"/>
      <c r="G220" s="333"/>
      <c r="H220" s="3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3"/>
      <c r="B221" s="333"/>
      <c r="C221" s="333"/>
      <c r="D221" s="334"/>
      <c r="E221" s="333"/>
      <c r="F221" s="334"/>
      <c r="G221" s="333"/>
      <c r="H221" s="3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3"/>
      <c r="B222" s="333"/>
      <c r="C222" s="333"/>
      <c r="D222" s="334"/>
      <c r="E222" s="333"/>
      <c r="F222" s="334"/>
      <c r="G222" s="333"/>
      <c r="H222" s="3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3"/>
      <c r="B223" s="333"/>
      <c r="C223" s="333"/>
      <c r="D223" s="334"/>
      <c r="E223" s="333"/>
      <c r="F223" s="334"/>
      <c r="G223" s="333"/>
      <c r="H223" s="3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3"/>
      <c r="B224" s="333"/>
      <c r="C224" s="333"/>
      <c r="D224" s="334"/>
      <c r="E224" s="333"/>
      <c r="F224" s="334"/>
      <c r="G224" s="333"/>
      <c r="H224" s="3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3"/>
      <c r="B225" s="333"/>
      <c r="C225" s="333"/>
      <c r="D225" s="334"/>
      <c r="E225" s="333"/>
      <c r="F225" s="334"/>
      <c r="G225" s="333"/>
      <c r="H225" s="3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3"/>
      <c r="B226" s="333"/>
      <c r="C226" s="333"/>
      <c r="D226" s="334"/>
      <c r="E226" s="333"/>
      <c r="F226" s="334"/>
      <c r="G226" s="333"/>
      <c r="H226" s="3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3"/>
      <c r="B227" s="333"/>
      <c r="C227" s="333"/>
      <c r="D227" s="334"/>
      <c r="E227" s="333"/>
      <c r="F227" s="334"/>
      <c r="G227" s="333"/>
      <c r="H227" s="3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3"/>
      <c r="B228" s="333"/>
      <c r="C228" s="333"/>
      <c r="D228" s="334"/>
      <c r="E228" s="333"/>
      <c r="F228" s="334"/>
      <c r="G228" s="333"/>
      <c r="H228" s="3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3"/>
      <c r="B229" s="333"/>
      <c r="C229" s="333"/>
      <c r="D229" s="334"/>
      <c r="E229" s="333"/>
      <c r="F229" s="334"/>
      <c r="G229" s="333"/>
      <c r="H229" s="3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3"/>
      <c r="B230" s="333"/>
      <c r="C230" s="333"/>
      <c r="D230" s="334"/>
      <c r="E230" s="333"/>
      <c r="F230" s="334"/>
      <c r="G230" s="333"/>
      <c r="H230" s="3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3"/>
      <c r="B231" s="333"/>
      <c r="C231" s="333"/>
      <c r="D231" s="334"/>
      <c r="E231" s="333"/>
      <c r="F231" s="334"/>
      <c r="G231" s="333"/>
      <c r="H231" s="3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3"/>
      <c r="B232" s="333"/>
      <c r="C232" s="333"/>
      <c r="D232" s="334"/>
      <c r="E232" s="333"/>
      <c r="F232" s="334"/>
      <c r="G232" s="333"/>
      <c r="H232" s="3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3"/>
      <c r="B233" s="333"/>
      <c r="C233" s="333"/>
      <c r="D233" s="334"/>
      <c r="E233" s="333"/>
      <c r="F233" s="334"/>
      <c r="G233" s="333"/>
      <c r="H233" s="3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3"/>
      <c r="B234" s="333"/>
      <c r="C234" s="333"/>
      <c r="D234" s="334"/>
      <c r="E234" s="333"/>
      <c r="F234" s="334"/>
      <c r="G234" s="333"/>
      <c r="H234" s="3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3"/>
      <c r="B235" s="333"/>
      <c r="C235" s="333"/>
      <c r="D235" s="334"/>
      <c r="E235" s="333"/>
      <c r="F235" s="334"/>
      <c r="G235" s="333"/>
      <c r="H235" s="3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3"/>
      <c r="B236" s="333"/>
      <c r="C236" s="333"/>
      <c r="D236" s="334"/>
      <c r="E236" s="333"/>
      <c r="F236" s="334"/>
      <c r="G236" s="333"/>
      <c r="H236" s="3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3"/>
      <c r="B237" s="333"/>
      <c r="C237" s="333"/>
      <c r="D237" s="334"/>
      <c r="E237" s="333"/>
      <c r="F237" s="334"/>
      <c r="G237" s="333"/>
      <c r="H237" s="3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3"/>
      <c r="B238" s="333"/>
      <c r="C238" s="333"/>
      <c r="D238" s="334"/>
      <c r="E238" s="333"/>
      <c r="F238" s="334"/>
      <c r="G238" s="333"/>
      <c r="H238" s="3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3"/>
      <c r="B239" s="333"/>
      <c r="C239" s="333"/>
      <c r="D239" s="334"/>
      <c r="E239" s="333"/>
      <c r="F239" s="334"/>
      <c r="G239" s="333"/>
      <c r="H239" s="3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3"/>
      <c r="B240" s="333"/>
      <c r="C240" s="333"/>
      <c r="D240" s="334"/>
      <c r="E240" s="333"/>
      <c r="F240" s="334"/>
      <c r="G240" s="333"/>
      <c r="H240" s="3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3"/>
      <c r="B241" s="333"/>
      <c r="C241" s="333"/>
      <c r="D241" s="334"/>
      <c r="E241" s="333"/>
      <c r="F241" s="334"/>
      <c r="G241" s="333"/>
      <c r="H241" s="3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3"/>
      <c r="B242" s="333"/>
      <c r="C242" s="333"/>
      <c r="D242" s="334"/>
      <c r="E242" s="333"/>
      <c r="F242" s="334"/>
      <c r="G242" s="333"/>
      <c r="H242" s="3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3"/>
      <c r="B243" s="333"/>
      <c r="C243" s="333"/>
      <c r="D243" s="334"/>
      <c r="E243" s="333"/>
      <c r="F243" s="334"/>
      <c r="G243" s="333"/>
      <c r="H243" s="3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3"/>
      <c r="B244" s="333"/>
      <c r="C244" s="333"/>
      <c r="D244" s="334"/>
      <c r="E244" s="333"/>
      <c r="F244" s="334"/>
      <c r="G244" s="333"/>
      <c r="H244" s="3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3"/>
      <c r="B245" s="333"/>
      <c r="C245" s="333"/>
      <c r="D245" s="334"/>
      <c r="E245" s="333"/>
      <c r="F245" s="334"/>
      <c r="G245" s="333"/>
      <c r="H245" s="3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3"/>
      <c r="B246" s="333"/>
      <c r="C246" s="333"/>
      <c r="D246" s="334"/>
      <c r="E246" s="333"/>
      <c r="F246" s="334"/>
      <c r="G246" s="333"/>
      <c r="H246" s="3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3"/>
      <c r="B247" s="333"/>
      <c r="C247" s="333"/>
      <c r="D247" s="334"/>
      <c r="E247" s="333"/>
      <c r="F247" s="334"/>
      <c r="G247" s="333"/>
      <c r="H247" s="3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3"/>
      <c r="B248" s="333"/>
      <c r="C248" s="333"/>
      <c r="D248" s="334"/>
      <c r="E248" s="333"/>
      <c r="F248" s="334"/>
      <c r="G248" s="333"/>
      <c r="H248" s="3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3"/>
      <c r="B249" s="333"/>
      <c r="C249" s="333"/>
      <c r="D249" s="334"/>
      <c r="E249" s="333"/>
      <c r="F249" s="334"/>
      <c r="G249" s="333"/>
      <c r="H249" s="3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3"/>
      <c r="B250" s="333"/>
      <c r="C250" s="333"/>
      <c r="D250" s="334"/>
      <c r="E250" s="333"/>
      <c r="F250" s="334"/>
      <c r="G250" s="333"/>
      <c r="H250" s="3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3"/>
      <c r="B251" s="333"/>
      <c r="C251" s="333"/>
      <c r="D251" s="334"/>
      <c r="E251" s="333"/>
      <c r="F251" s="334"/>
      <c r="G251" s="333"/>
      <c r="H251" s="3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3"/>
      <c r="B252" s="333"/>
      <c r="C252" s="333"/>
      <c r="D252" s="334"/>
      <c r="E252" s="333"/>
      <c r="F252" s="334"/>
      <c r="G252" s="333"/>
      <c r="H252" s="3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3"/>
      <c r="B253" s="333"/>
      <c r="C253" s="333"/>
      <c r="D253" s="334"/>
      <c r="E253" s="333"/>
      <c r="F253" s="334"/>
      <c r="G253" s="333"/>
      <c r="H253" s="3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3"/>
      <c r="B254" s="333"/>
      <c r="C254" s="333"/>
      <c r="D254" s="334"/>
      <c r="E254" s="333"/>
      <c r="F254" s="334"/>
      <c r="G254" s="333"/>
      <c r="H254" s="3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3"/>
      <c r="B255" s="333"/>
      <c r="C255" s="333"/>
      <c r="D255" s="334"/>
      <c r="E255" s="333"/>
      <c r="F255" s="334"/>
      <c r="G255" s="333"/>
      <c r="H255" s="3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3"/>
      <c r="B256" s="333"/>
      <c r="C256" s="333"/>
      <c r="D256" s="334"/>
      <c r="E256" s="333"/>
      <c r="F256" s="334"/>
      <c r="G256" s="333"/>
      <c r="H256" s="3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3"/>
      <c r="B257" s="333"/>
      <c r="C257" s="333"/>
      <c r="D257" s="334"/>
      <c r="E257" s="333"/>
      <c r="F257" s="334"/>
      <c r="G257" s="333"/>
      <c r="H257" s="3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3"/>
      <c r="B258" s="333"/>
      <c r="C258" s="333"/>
      <c r="D258" s="334"/>
      <c r="E258" s="333"/>
      <c r="F258" s="334"/>
      <c r="G258" s="333"/>
      <c r="H258" s="3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3"/>
      <c r="B259" s="333"/>
      <c r="C259" s="333"/>
      <c r="D259" s="334"/>
      <c r="E259" s="333"/>
      <c r="F259" s="334"/>
      <c r="G259" s="333"/>
      <c r="H259" s="3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3"/>
      <c r="B260" s="333"/>
      <c r="C260" s="333"/>
      <c r="D260" s="334"/>
      <c r="E260" s="333"/>
      <c r="F260" s="334"/>
      <c r="G260" s="333"/>
      <c r="H260" s="3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3"/>
      <c r="B261" s="333"/>
      <c r="C261" s="333"/>
      <c r="D261" s="334"/>
      <c r="E261" s="333"/>
      <c r="F261" s="334"/>
      <c r="G261" s="333"/>
      <c r="H261" s="3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3"/>
      <c r="B262" s="333"/>
      <c r="C262" s="333"/>
      <c r="D262" s="334"/>
      <c r="E262" s="333"/>
      <c r="F262" s="334"/>
      <c r="G262" s="333"/>
      <c r="H262" s="3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Dell</cp:lastModifiedBy>
  <cp:lastPrinted>2023-11-13T10:18:39Z</cp:lastPrinted>
  <dcterms:created xsi:type="dcterms:W3CDTF">2020-11-14T13:09:40Z</dcterms:created>
  <dcterms:modified xsi:type="dcterms:W3CDTF">2023-11-13T17:12:03Z</dcterms:modified>
</cp:coreProperties>
</file>