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DOC/Аудит - Восстановление/2023/УКФ/В-АРТ/"/>
    </mc:Choice>
  </mc:AlternateContent>
  <xr:revisionPtr revIDLastSave="0" documentId="13_ncr:1_{621BA161-6DA2-AA45-9172-BEC345CD266F}" xr6:coauthVersionLast="47" xr6:coauthVersionMax="47" xr10:uidLastSave="{00000000-0000-0000-0000-000000000000}"/>
  <bookViews>
    <workbookView xWindow="0" yWindow="500" windowWidth="51200" windowHeight="283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3" l="1"/>
  <c r="D45" i="3"/>
  <c r="I41" i="3"/>
  <c r="V181" i="2"/>
  <c r="S181" i="2"/>
  <c r="P181" i="2"/>
  <c r="M181" i="2"/>
  <c r="J181" i="2"/>
  <c r="X181" i="2" s="1"/>
  <c r="G181" i="2"/>
  <c r="W181" i="2" s="1"/>
  <c r="V180" i="2"/>
  <c r="S180" i="2"/>
  <c r="P180" i="2"/>
  <c r="M180" i="2"/>
  <c r="J180" i="2"/>
  <c r="G180" i="2"/>
  <c r="W180" i="2" s="1"/>
  <c r="V179" i="2"/>
  <c r="S179" i="2"/>
  <c r="P179" i="2"/>
  <c r="M179" i="2"/>
  <c r="J179" i="2"/>
  <c r="X179" i="2" s="1"/>
  <c r="G179" i="2"/>
  <c r="W179" i="2" s="1"/>
  <c r="V136" i="2"/>
  <c r="S136" i="2"/>
  <c r="P136" i="2"/>
  <c r="M136" i="2"/>
  <c r="J136" i="2"/>
  <c r="G136" i="2"/>
  <c r="V135" i="2"/>
  <c r="S135" i="2"/>
  <c r="P135" i="2"/>
  <c r="M135" i="2"/>
  <c r="J135" i="2"/>
  <c r="G135" i="2"/>
  <c r="V25" i="2"/>
  <c r="S25" i="2"/>
  <c r="P25" i="2"/>
  <c r="M25" i="2"/>
  <c r="J25" i="2"/>
  <c r="G25" i="2"/>
  <c r="V24" i="2"/>
  <c r="S24" i="2"/>
  <c r="P24" i="2"/>
  <c r="M24" i="2"/>
  <c r="J24" i="2"/>
  <c r="G24" i="2"/>
  <c r="Y181" i="2" l="1"/>
  <c r="Z181" i="2" s="1"/>
  <c r="Y179" i="2"/>
  <c r="Z179" i="2" s="1"/>
  <c r="X135" i="2"/>
  <c r="X180" i="2"/>
  <c r="Y180" i="2" s="1"/>
  <c r="Z180" i="2" s="1"/>
  <c r="W24" i="2"/>
  <c r="W135" i="2"/>
  <c r="Y135" i="2" s="1"/>
  <c r="Z135" i="2" s="1"/>
  <c r="W136" i="2"/>
  <c r="X24" i="2"/>
  <c r="X136" i="2"/>
  <c r="Y136" i="2" s="1"/>
  <c r="Z136" i="2" s="1"/>
  <c r="W25" i="2"/>
  <c r="X25" i="2"/>
  <c r="Y25" i="2" s="1"/>
  <c r="Z25" i="2" s="1"/>
  <c r="Y24" i="2"/>
  <c r="Z24" i="2" s="1"/>
  <c r="I45" i="3" l="1"/>
  <c r="V183" i="2"/>
  <c r="S183" i="2"/>
  <c r="P183" i="2"/>
  <c r="M183" i="2"/>
  <c r="J183" i="2"/>
  <c r="X183" i="2" s="1"/>
  <c r="G183" i="2"/>
  <c r="W183" i="2" s="1"/>
  <c r="V182" i="2"/>
  <c r="S182" i="2"/>
  <c r="P182" i="2"/>
  <c r="M182" i="2"/>
  <c r="J182" i="2"/>
  <c r="G182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P158" i="2" s="1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P150" i="2" s="1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X119" i="2" s="1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X91" i="2" s="1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W88" i="2" s="1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P76" i="2" s="1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P68" i="2" s="1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V55" i="2" s="1"/>
  <c r="S56" i="2"/>
  <c r="P56" i="2"/>
  <c r="M56" i="2"/>
  <c r="T55" i="2"/>
  <c r="Q55" i="2"/>
  <c r="N55" i="2"/>
  <c r="K55" i="2"/>
  <c r="V54" i="2"/>
  <c r="S54" i="2"/>
  <c r="P54" i="2"/>
  <c r="M54" i="2"/>
  <c r="J54" i="2"/>
  <c r="X54" i="2" s="1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T31" i="2"/>
  <c r="Q31" i="2"/>
  <c r="N31" i="2"/>
  <c r="K31" i="2"/>
  <c r="H31" i="2"/>
  <c r="E31" i="2"/>
  <c r="V26" i="2"/>
  <c r="S26" i="2"/>
  <c r="P26" i="2"/>
  <c r="M26" i="2"/>
  <c r="J26" i="2"/>
  <c r="G26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X101" i="2" l="1"/>
  <c r="W14" i="2"/>
  <c r="W93" i="2"/>
  <c r="X159" i="2"/>
  <c r="G37" i="2"/>
  <c r="W161" i="2"/>
  <c r="X113" i="2"/>
  <c r="X161" i="2"/>
  <c r="V168" i="2"/>
  <c r="X112" i="2"/>
  <c r="X93" i="2"/>
  <c r="Y93" i="2" s="1"/>
  <c r="Z93" i="2" s="1"/>
  <c r="W117" i="2"/>
  <c r="P17" i="2"/>
  <c r="N29" i="2" s="1"/>
  <c r="P29" i="2" s="1"/>
  <c r="N58" i="2"/>
  <c r="X176" i="2"/>
  <c r="V76" i="2"/>
  <c r="X171" i="2"/>
  <c r="M37" i="2"/>
  <c r="M172" i="2"/>
  <c r="X57" i="2"/>
  <c r="X70" i="2"/>
  <c r="X78" i="2"/>
  <c r="J168" i="2"/>
  <c r="P86" i="2"/>
  <c r="X123" i="2"/>
  <c r="X143" i="2"/>
  <c r="S64" i="2"/>
  <c r="S72" i="2"/>
  <c r="X42" i="2"/>
  <c r="V72" i="2"/>
  <c r="X178" i="2"/>
  <c r="Y178" i="2" s="1"/>
  <c r="Z178" i="2" s="1"/>
  <c r="W63" i="2"/>
  <c r="X84" i="2"/>
  <c r="X92" i="2"/>
  <c r="X102" i="2"/>
  <c r="W118" i="2"/>
  <c r="J31" i="2"/>
  <c r="W33" i="2"/>
  <c r="J163" i="2"/>
  <c r="Y161" i="2"/>
  <c r="Z161" i="2" s="1"/>
  <c r="V13" i="2"/>
  <c r="T28" i="2" s="1"/>
  <c r="V28" i="2" s="1"/>
  <c r="X98" i="2"/>
  <c r="W47" i="2"/>
  <c r="M82" i="2"/>
  <c r="X167" i="2"/>
  <c r="W177" i="2"/>
  <c r="V60" i="2"/>
  <c r="V68" i="2"/>
  <c r="X132" i="2"/>
  <c r="M158" i="2"/>
  <c r="W89" i="2"/>
  <c r="W107" i="2"/>
  <c r="J17" i="2"/>
  <c r="H29" i="2" s="1"/>
  <c r="J29" i="2" s="1"/>
  <c r="P37" i="2"/>
  <c r="X137" i="2"/>
  <c r="W162" i="2"/>
  <c r="W137" i="2"/>
  <c r="W178" i="2"/>
  <c r="P31" i="2"/>
  <c r="W165" i="2"/>
  <c r="W26" i="2"/>
  <c r="W92" i="2"/>
  <c r="W105" i="2"/>
  <c r="W144" i="2"/>
  <c r="W154" i="2"/>
  <c r="M17" i="2"/>
  <c r="K29" i="2" s="1"/>
  <c r="M29" i="2" s="1"/>
  <c r="V51" i="2"/>
  <c r="V58" i="2" s="1"/>
  <c r="J68" i="2"/>
  <c r="J76" i="2"/>
  <c r="P82" i="2"/>
  <c r="X124" i="2"/>
  <c r="X144" i="2"/>
  <c r="W19" i="2"/>
  <c r="Q49" i="2"/>
  <c r="W48" i="2"/>
  <c r="M86" i="2"/>
  <c r="W138" i="2"/>
  <c r="X56" i="2"/>
  <c r="X61" i="2"/>
  <c r="P21" i="2"/>
  <c r="N30" i="2" s="1"/>
  <c r="P30" i="2" s="1"/>
  <c r="X116" i="2"/>
  <c r="W182" i="2"/>
  <c r="X16" i="2"/>
  <c r="H184" i="2"/>
  <c r="W40" i="2"/>
  <c r="N108" i="2"/>
  <c r="W167" i="2"/>
  <c r="X48" i="2"/>
  <c r="J60" i="2"/>
  <c r="P64" i="2"/>
  <c r="G68" i="2"/>
  <c r="W74" i="2"/>
  <c r="V150" i="2"/>
  <c r="W153" i="2"/>
  <c r="V163" i="2"/>
  <c r="W16" i="2"/>
  <c r="W22" i="2"/>
  <c r="J37" i="2"/>
  <c r="P41" i="2"/>
  <c r="J86" i="2"/>
  <c r="M168" i="2"/>
  <c r="T184" i="2"/>
  <c r="V31" i="2"/>
  <c r="V17" i="2"/>
  <c r="T29" i="2" s="1"/>
  <c r="P51" i="2"/>
  <c r="W67" i="2"/>
  <c r="X63" i="2"/>
  <c r="S21" i="2"/>
  <c r="Q30" i="2" s="1"/>
  <c r="S30" i="2" s="1"/>
  <c r="X46" i="2"/>
  <c r="G121" i="2"/>
  <c r="P146" i="2"/>
  <c r="V41" i="2"/>
  <c r="V90" i="2"/>
  <c r="V37" i="2"/>
  <c r="X44" i="2"/>
  <c r="V45" i="2"/>
  <c r="W70" i="2"/>
  <c r="Y70" i="2" s="1"/>
  <c r="Z70" i="2" s="1"/>
  <c r="V86" i="2"/>
  <c r="W113" i="2"/>
  <c r="Y113" i="2" s="1"/>
  <c r="Z113" i="2" s="1"/>
  <c r="W127" i="2"/>
  <c r="X20" i="2"/>
  <c r="T80" i="2"/>
  <c r="W23" i="2"/>
  <c r="X34" i="2"/>
  <c r="X39" i="2"/>
  <c r="X47" i="2"/>
  <c r="X65" i="2"/>
  <c r="W78" i="2"/>
  <c r="X88" i="2"/>
  <c r="Y88" i="2" s="1"/>
  <c r="Z88" i="2" s="1"/>
  <c r="W103" i="2"/>
  <c r="S121" i="2"/>
  <c r="X148" i="2"/>
  <c r="I29" i="1"/>
  <c r="K29" i="1"/>
  <c r="B29" i="1"/>
  <c r="X40" i="2"/>
  <c r="P45" i="2"/>
  <c r="X75" i="2"/>
  <c r="M90" i="2"/>
  <c r="M96" i="2"/>
  <c r="T108" i="2"/>
  <c r="W110" i="2"/>
  <c r="X118" i="2"/>
  <c r="Y118" i="2" s="1"/>
  <c r="Z118" i="2" s="1"/>
  <c r="X126" i="2"/>
  <c r="W143" i="2"/>
  <c r="X175" i="2"/>
  <c r="P13" i="2"/>
  <c r="N28" i="2" s="1"/>
  <c r="M41" i="2"/>
  <c r="S51" i="2"/>
  <c r="P55" i="2"/>
  <c r="M156" i="2"/>
  <c r="W175" i="2"/>
  <c r="T58" i="2"/>
  <c r="W101" i="2"/>
  <c r="Y101" i="2" s="1"/>
  <c r="Z101" i="2" s="1"/>
  <c r="M104" i="2"/>
  <c r="W124" i="2"/>
  <c r="W133" i="2"/>
  <c r="W141" i="2"/>
  <c r="W149" i="2"/>
  <c r="S156" i="2"/>
  <c r="X155" i="2"/>
  <c r="W166" i="2"/>
  <c r="S172" i="2"/>
  <c r="M13" i="2"/>
  <c r="K28" i="2" s="1"/>
  <c r="W34" i="2"/>
  <c r="X38" i="2"/>
  <c r="P60" i="2"/>
  <c r="X73" i="2"/>
  <c r="X77" i="2"/>
  <c r="W99" i="2"/>
  <c r="X106" i="2"/>
  <c r="W111" i="2"/>
  <c r="X133" i="2"/>
  <c r="X141" i="2"/>
  <c r="W155" i="2"/>
  <c r="W171" i="2"/>
  <c r="Y171" i="2" s="1"/>
  <c r="Z171" i="2" s="1"/>
  <c r="W173" i="2"/>
  <c r="X18" i="2"/>
  <c r="S37" i="2"/>
  <c r="K49" i="2"/>
  <c r="W44" i="2"/>
  <c r="M51" i="2"/>
  <c r="M55" i="2"/>
  <c r="V64" i="2"/>
  <c r="M72" i="2"/>
  <c r="G86" i="2"/>
  <c r="X89" i="2"/>
  <c r="E108" i="2"/>
  <c r="X111" i="2"/>
  <c r="W116" i="2"/>
  <c r="W119" i="2"/>
  <c r="Y119" i="2" s="1"/>
  <c r="Z119" i="2" s="1"/>
  <c r="X127" i="2"/>
  <c r="J146" i="2"/>
  <c r="W176" i="2"/>
  <c r="X166" i="2"/>
  <c r="X26" i="2"/>
  <c r="W39" i="2"/>
  <c r="X85" i="2"/>
  <c r="V172" i="2"/>
  <c r="E49" i="2"/>
  <c r="M64" i="2"/>
  <c r="W85" i="2"/>
  <c r="X87" i="2"/>
  <c r="P90" i="2"/>
  <c r="W97" i="2"/>
  <c r="X107" i="2"/>
  <c r="Y107" i="2" s="1"/>
  <c r="Z107" i="2" s="1"/>
  <c r="X114" i="2"/>
  <c r="X125" i="2"/>
  <c r="M139" i="2"/>
  <c r="V146" i="2"/>
  <c r="X19" i="2"/>
  <c r="W54" i="2"/>
  <c r="Y54" i="2" s="1"/>
  <c r="Z54" i="2" s="1"/>
  <c r="W71" i="2"/>
  <c r="S86" i="2"/>
  <c r="Q108" i="2"/>
  <c r="V121" i="2"/>
  <c r="M121" i="2"/>
  <c r="W125" i="2"/>
  <c r="X138" i="2"/>
  <c r="S158" i="2"/>
  <c r="M163" i="2"/>
  <c r="G21" i="2"/>
  <c r="E30" i="2" s="1"/>
  <c r="G30" i="2" s="1"/>
  <c r="X71" i="2"/>
  <c r="V156" i="2"/>
  <c r="X162" i="2"/>
  <c r="X182" i="2"/>
  <c r="P96" i="2"/>
  <c r="H108" i="2"/>
  <c r="S163" i="2"/>
  <c r="E184" i="2"/>
  <c r="P172" i="2"/>
  <c r="S13" i="2"/>
  <c r="Q28" i="2" s="1"/>
  <c r="H49" i="2"/>
  <c r="P72" i="2"/>
  <c r="S96" i="2"/>
  <c r="S100" i="2"/>
  <c r="M129" i="2"/>
  <c r="W132" i="2"/>
  <c r="W134" i="2"/>
  <c r="W142" i="2"/>
  <c r="S168" i="2"/>
  <c r="X33" i="2"/>
  <c r="J45" i="2"/>
  <c r="X67" i="2"/>
  <c r="E80" i="2"/>
  <c r="W79" i="2"/>
  <c r="S82" i="2"/>
  <c r="V96" i="2"/>
  <c r="M100" i="2"/>
  <c r="W112" i="2"/>
  <c r="Y112" i="2" s="1"/>
  <c r="Z112" i="2" s="1"/>
  <c r="W115" i="2"/>
  <c r="W126" i="2"/>
  <c r="X128" i="2"/>
  <c r="X134" i="2"/>
  <c r="X142" i="2"/>
  <c r="X177" i="2"/>
  <c r="W15" i="2"/>
  <c r="W20" i="2"/>
  <c r="X52" i="2"/>
  <c r="W62" i="2"/>
  <c r="X69" i="2"/>
  <c r="X79" i="2"/>
  <c r="V82" i="2"/>
  <c r="W120" i="2"/>
  <c r="S129" i="2"/>
  <c r="X145" i="2"/>
  <c r="X154" i="2"/>
  <c r="W160" i="2"/>
  <c r="V158" i="2"/>
  <c r="X165" i="2"/>
  <c r="X62" i="2"/>
  <c r="S68" i="2"/>
  <c r="W75" i="2"/>
  <c r="W84" i="2"/>
  <c r="J90" i="2"/>
  <c r="S104" i="2"/>
  <c r="X110" i="2"/>
  <c r="X120" i="2"/>
  <c r="W145" i="2"/>
  <c r="X170" i="2"/>
  <c r="N184" i="2"/>
  <c r="Y183" i="2"/>
  <c r="Z183" i="2" s="1"/>
  <c r="P28" i="2"/>
  <c r="X15" i="2"/>
  <c r="W114" i="2"/>
  <c r="G13" i="2"/>
  <c r="X14" i="2"/>
  <c r="J13" i="2"/>
  <c r="W18" i="2"/>
  <c r="G31" i="2"/>
  <c r="S31" i="2"/>
  <c r="G45" i="2"/>
  <c r="S45" i="2"/>
  <c r="W52" i="2"/>
  <c r="G51" i="2"/>
  <c r="G58" i="2" s="1"/>
  <c r="Q58" i="2"/>
  <c r="G60" i="2"/>
  <c r="S60" i="2"/>
  <c r="W65" i="2"/>
  <c r="G64" i="2"/>
  <c r="Q80" i="2"/>
  <c r="N80" i="2"/>
  <c r="W123" i="2"/>
  <c r="G129" i="2"/>
  <c r="X32" i="2"/>
  <c r="K80" i="2"/>
  <c r="M21" i="2"/>
  <c r="K30" i="2" s="1"/>
  <c r="M30" i="2" s="1"/>
  <c r="X23" i="2"/>
  <c r="W38" i="2"/>
  <c r="W42" i="2"/>
  <c r="G41" i="2"/>
  <c r="S41" i="2"/>
  <c r="T49" i="2"/>
  <c r="W53" i="2"/>
  <c r="K58" i="2"/>
  <c r="W57" i="2"/>
  <c r="Y57" i="2" s="1"/>
  <c r="Z57" i="2" s="1"/>
  <c r="W66" i="2"/>
  <c r="M68" i="2"/>
  <c r="W69" i="2"/>
  <c r="H80" i="2"/>
  <c r="W73" i="2"/>
  <c r="G72" i="2"/>
  <c r="W83" i="2"/>
  <c r="G82" i="2"/>
  <c r="J96" i="2"/>
  <c r="X97" i="2"/>
  <c r="J30" i="1"/>
  <c r="G17" i="2"/>
  <c r="E29" i="2" s="1"/>
  <c r="G29" i="2" s="1"/>
  <c r="S17" i="2"/>
  <c r="Q29" i="2" s="1"/>
  <c r="S29" i="2" s="1"/>
  <c r="X22" i="2"/>
  <c r="J21" i="2"/>
  <c r="H30" i="2" s="1"/>
  <c r="J30" i="2" s="1"/>
  <c r="V21" i="2"/>
  <c r="T30" i="2" s="1"/>
  <c r="V30" i="2" s="1"/>
  <c r="M31" i="2"/>
  <c r="W32" i="2"/>
  <c r="W43" i="2"/>
  <c r="N49" i="2"/>
  <c r="M45" i="2"/>
  <c r="W46" i="2"/>
  <c r="S55" i="2"/>
  <c r="S58" i="2" s="1"/>
  <c r="M60" i="2"/>
  <c r="W61" i="2"/>
  <c r="W98" i="2"/>
  <c r="X103" i="2"/>
  <c r="P121" i="2"/>
  <c r="X43" i="2"/>
  <c r="X53" i="2"/>
  <c r="X66" i="2"/>
  <c r="X74" i="2"/>
  <c r="G76" i="2"/>
  <c r="S76" i="2"/>
  <c r="X83" i="2"/>
  <c r="J82" i="2"/>
  <c r="W91" i="2"/>
  <c r="G90" i="2"/>
  <c r="S90" i="2"/>
  <c r="P100" i="2"/>
  <c r="W102" i="2"/>
  <c r="G100" i="2"/>
  <c r="J104" i="2"/>
  <c r="X105" i="2"/>
  <c r="V104" i="2"/>
  <c r="W106" i="2"/>
  <c r="W131" i="2"/>
  <c r="M150" i="2"/>
  <c r="W148" i="2"/>
  <c r="X164" i="2"/>
  <c r="P163" i="2"/>
  <c r="W56" i="2"/>
  <c r="K108" i="2"/>
  <c r="X117" i="2"/>
  <c r="J121" i="2"/>
  <c r="W128" i="2"/>
  <c r="W152" i="2"/>
  <c r="G156" i="2"/>
  <c r="X153" i="2"/>
  <c r="J156" i="2"/>
  <c r="W169" i="2"/>
  <c r="G168" i="2"/>
  <c r="X173" i="2"/>
  <c r="J172" i="2"/>
  <c r="J41" i="2"/>
  <c r="J51" i="2"/>
  <c r="J58" i="2" s="1"/>
  <c r="J64" i="2"/>
  <c r="J72" i="2"/>
  <c r="M76" i="2"/>
  <c r="W77" i="2"/>
  <c r="W87" i="2"/>
  <c r="X99" i="2"/>
  <c r="J100" i="2"/>
  <c r="V100" i="2"/>
  <c r="P104" i="2"/>
  <c r="X115" i="2"/>
  <c r="G139" i="2"/>
  <c r="S139" i="2"/>
  <c r="X160" i="2"/>
  <c r="J158" i="2"/>
  <c r="G96" i="2"/>
  <c r="G104" i="2"/>
  <c r="J129" i="2"/>
  <c r="V129" i="2"/>
  <c r="J139" i="2"/>
  <c r="X131" i="2"/>
  <c r="V139" i="2"/>
  <c r="M146" i="2"/>
  <c r="X149" i="2"/>
  <c r="J150" i="2"/>
  <c r="X152" i="2"/>
  <c r="P156" i="2"/>
  <c r="X169" i="2"/>
  <c r="P168" i="2"/>
  <c r="K184" i="2"/>
  <c r="W174" i="2"/>
  <c r="Y174" i="2" s="1"/>
  <c r="Z174" i="2" s="1"/>
  <c r="G172" i="2"/>
  <c r="P129" i="2"/>
  <c r="G146" i="2"/>
  <c r="S146" i="2"/>
  <c r="W164" i="2"/>
  <c r="G163" i="2"/>
  <c r="P139" i="2"/>
  <c r="G150" i="2"/>
  <c r="S150" i="2"/>
  <c r="W159" i="2"/>
  <c r="G158" i="2"/>
  <c r="W170" i="2"/>
  <c r="Q184" i="2"/>
  <c r="Y117" i="2" l="1"/>
  <c r="Z117" i="2" s="1"/>
  <c r="Y162" i="2"/>
  <c r="Z162" i="2" s="1"/>
  <c r="Y138" i="2"/>
  <c r="Z138" i="2" s="1"/>
  <c r="N27" i="2"/>
  <c r="Y84" i="2"/>
  <c r="Z84" i="2" s="1"/>
  <c r="Y176" i="2"/>
  <c r="Z176" i="2" s="1"/>
  <c r="W13" i="2"/>
  <c r="X90" i="2"/>
  <c r="Y132" i="2"/>
  <c r="Z132" i="2" s="1"/>
  <c r="Y116" i="2"/>
  <c r="Z116" i="2" s="1"/>
  <c r="M108" i="2"/>
  <c r="Y154" i="2"/>
  <c r="Z154" i="2" s="1"/>
  <c r="Y144" i="2"/>
  <c r="Z144" i="2" s="1"/>
  <c r="Y110" i="2"/>
  <c r="Z110" i="2" s="1"/>
  <c r="Y142" i="2"/>
  <c r="Z142" i="2" s="1"/>
  <c r="V49" i="2"/>
  <c r="M184" i="2"/>
  <c r="X82" i="2"/>
  <c r="Y33" i="2"/>
  <c r="Z33" i="2" s="1"/>
  <c r="Y155" i="2"/>
  <c r="Z155" i="2" s="1"/>
  <c r="Y124" i="2"/>
  <c r="Z124" i="2" s="1"/>
  <c r="X55" i="2"/>
  <c r="Y92" i="2"/>
  <c r="Z92" i="2" s="1"/>
  <c r="Y177" i="2"/>
  <c r="Z177" i="2" s="1"/>
  <c r="Y167" i="2"/>
  <c r="Z167" i="2" s="1"/>
  <c r="X100" i="2"/>
  <c r="Y63" i="2"/>
  <c r="Z63" i="2" s="1"/>
  <c r="Y47" i="2"/>
  <c r="Z47" i="2" s="1"/>
  <c r="X150" i="2"/>
  <c r="Y102" i="2"/>
  <c r="Z102" i="2" s="1"/>
  <c r="V94" i="2"/>
  <c r="Y137" i="2"/>
  <c r="Z137" i="2" s="1"/>
  <c r="X163" i="2"/>
  <c r="G49" i="2"/>
  <c r="V80" i="2"/>
  <c r="G80" i="2"/>
  <c r="M94" i="2"/>
  <c r="P58" i="2"/>
  <c r="Y26" i="2"/>
  <c r="Z26" i="2" s="1"/>
  <c r="Y153" i="2"/>
  <c r="Z153" i="2" s="1"/>
  <c r="Y75" i="2"/>
  <c r="Z75" i="2" s="1"/>
  <c r="Y19" i="2"/>
  <c r="Z19" i="2" s="1"/>
  <c r="Y40" i="2"/>
  <c r="Z40" i="2" s="1"/>
  <c r="J80" i="2"/>
  <c r="X41" i="2"/>
  <c r="P49" i="2"/>
  <c r="Y99" i="2"/>
  <c r="Z99" i="2" s="1"/>
  <c r="Y165" i="2"/>
  <c r="Z165" i="2" s="1"/>
  <c r="X68" i="2"/>
  <c r="Y127" i="2"/>
  <c r="Z127" i="2" s="1"/>
  <c r="Y143" i="2"/>
  <c r="Z143" i="2" s="1"/>
  <c r="V184" i="2"/>
  <c r="Y78" i="2"/>
  <c r="Z78" i="2" s="1"/>
  <c r="X31" i="2"/>
  <c r="Y23" i="2"/>
  <c r="Z23" i="2" s="1"/>
  <c r="W21" i="2"/>
  <c r="P27" i="2"/>
  <c r="P35" i="2" s="1"/>
  <c r="P94" i="2"/>
  <c r="X86" i="2"/>
  <c r="Y125" i="2"/>
  <c r="Z125" i="2" s="1"/>
  <c r="Y16" i="2"/>
  <c r="Z16" i="2" s="1"/>
  <c r="Y89" i="2"/>
  <c r="Z89" i="2" s="1"/>
  <c r="X13" i="2"/>
  <c r="Y13" i="2" s="1"/>
  <c r="Z13" i="2" s="1"/>
  <c r="X45" i="2"/>
  <c r="X72" i="2"/>
  <c r="Y114" i="2"/>
  <c r="Z114" i="2" s="1"/>
  <c r="M58" i="2"/>
  <c r="Y39" i="2"/>
  <c r="Z39" i="2" s="1"/>
  <c r="Y20" i="2"/>
  <c r="Z20" i="2" s="1"/>
  <c r="P80" i="2"/>
  <c r="Y134" i="2"/>
  <c r="Z134" i="2" s="1"/>
  <c r="S184" i="2"/>
  <c r="Y182" i="2"/>
  <c r="Z182" i="2" s="1"/>
  <c r="Y44" i="2"/>
  <c r="Z44" i="2" s="1"/>
  <c r="Y34" i="2"/>
  <c r="Z34" i="2" s="1"/>
  <c r="Y48" i="2"/>
  <c r="Z48" i="2" s="1"/>
  <c r="X156" i="2"/>
  <c r="Y115" i="2"/>
  <c r="Z115" i="2" s="1"/>
  <c r="P108" i="2"/>
  <c r="P184" i="2"/>
  <c r="J94" i="2"/>
  <c r="X37" i="2"/>
  <c r="Y103" i="2"/>
  <c r="Z103" i="2" s="1"/>
  <c r="Y145" i="2"/>
  <c r="Z145" i="2" s="1"/>
  <c r="Y149" i="2"/>
  <c r="Z149" i="2" s="1"/>
  <c r="X129" i="2"/>
  <c r="X146" i="2"/>
  <c r="Y79" i="2"/>
  <c r="Z79" i="2" s="1"/>
  <c r="Y15" i="2"/>
  <c r="Z15" i="2" s="1"/>
  <c r="Y74" i="2"/>
  <c r="Z74" i="2" s="1"/>
  <c r="M49" i="2"/>
  <c r="W121" i="2"/>
  <c r="X158" i="2"/>
  <c r="Y67" i="2"/>
  <c r="Z67" i="2" s="1"/>
  <c r="X168" i="2"/>
  <c r="Y128" i="2"/>
  <c r="Z128" i="2" s="1"/>
  <c r="W30" i="2"/>
  <c r="Y170" i="2"/>
  <c r="Z170" i="2" s="1"/>
  <c r="X60" i="2"/>
  <c r="X76" i="2"/>
  <c r="X172" i="2"/>
  <c r="Y71" i="2"/>
  <c r="Z71" i="2" s="1"/>
  <c r="Y141" i="2"/>
  <c r="Z141" i="2" s="1"/>
  <c r="S94" i="2"/>
  <c r="X30" i="2"/>
  <c r="X139" i="2"/>
  <c r="Y126" i="2"/>
  <c r="Z126" i="2" s="1"/>
  <c r="Y175" i="2"/>
  <c r="Z175" i="2" s="1"/>
  <c r="Y111" i="2"/>
  <c r="Z111" i="2" s="1"/>
  <c r="S80" i="2"/>
  <c r="Y133" i="2"/>
  <c r="Z133" i="2" s="1"/>
  <c r="Y120" i="2"/>
  <c r="Z120" i="2" s="1"/>
  <c r="X17" i="2"/>
  <c r="W146" i="2"/>
  <c r="X64" i="2"/>
  <c r="S108" i="2"/>
  <c r="Y166" i="2"/>
  <c r="Z166" i="2" s="1"/>
  <c r="X51" i="2"/>
  <c r="X58" i="2" s="1"/>
  <c r="Y85" i="2"/>
  <c r="Z85" i="2" s="1"/>
  <c r="J49" i="2"/>
  <c r="Y62" i="2"/>
  <c r="Z62" i="2" s="1"/>
  <c r="Y159" i="2"/>
  <c r="Z159" i="2" s="1"/>
  <c r="W158" i="2"/>
  <c r="W72" i="2"/>
  <c r="Y73" i="2"/>
  <c r="Z73" i="2" s="1"/>
  <c r="Y65" i="2"/>
  <c r="Z65" i="2" s="1"/>
  <c r="W64" i="2"/>
  <c r="Y18" i="2"/>
  <c r="Z18" i="2" s="1"/>
  <c r="W17" i="2"/>
  <c r="W172" i="2"/>
  <c r="W86" i="2"/>
  <c r="Y87" i="2"/>
  <c r="Z87" i="2" s="1"/>
  <c r="W55" i="2"/>
  <c r="Y56" i="2"/>
  <c r="Z56" i="2" s="1"/>
  <c r="W139" i="2"/>
  <c r="Y131" i="2"/>
  <c r="Z131" i="2" s="1"/>
  <c r="V108" i="2"/>
  <c r="Y91" i="2"/>
  <c r="Z91" i="2" s="1"/>
  <c r="W90" i="2"/>
  <c r="Y90" i="2" s="1"/>
  <c r="Z90" i="2" s="1"/>
  <c r="W31" i="2"/>
  <c r="Y32" i="2"/>
  <c r="Z32" i="2" s="1"/>
  <c r="X21" i="2"/>
  <c r="Y160" i="2"/>
  <c r="Z160" i="2" s="1"/>
  <c r="Y83" i="2"/>
  <c r="Z83" i="2" s="1"/>
  <c r="W82" i="2"/>
  <c r="Y53" i="2"/>
  <c r="Z53" i="2" s="1"/>
  <c r="W100" i="2"/>
  <c r="H28" i="2"/>
  <c r="T27" i="2"/>
  <c r="V29" i="2"/>
  <c r="Y66" i="2"/>
  <c r="Z66" i="2" s="1"/>
  <c r="Y123" i="2"/>
  <c r="Z123" i="2" s="1"/>
  <c r="W129" i="2"/>
  <c r="S28" i="2"/>
  <c r="S27" i="2" s="1"/>
  <c r="S35" i="2" s="1"/>
  <c r="Q27" i="2"/>
  <c r="Y173" i="2"/>
  <c r="Z173" i="2" s="1"/>
  <c r="W76" i="2"/>
  <c r="Y77" i="2"/>
  <c r="Z77" i="2" s="1"/>
  <c r="W168" i="2"/>
  <c r="Y169" i="2"/>
  <c r="Z169" i="2" s="1"/>
  <c r="W156" i="2"/>
  <c r="Y152" i="2"/>
  <c r="Z152" i="2" s="1"/>
  <c r="X104" i="2"/>
  <c r="Y105" i="2"/>
  <c r="Z105" i="2" s="1"/>
  <c r="X96" i="2"/>
  <c r="Y97" i="2"/>
  <c r="Z97" i="2" s="1"/>
  <c r="Y69" i="2"/>
  <c r="Z69" i="2" s="1"/>
  <c r="W68" i="2"/>
  <c r="W41" i="2"/>
  <c r="Y42" i="2"/>
  <c r="Z42" i="2" s="1"/>
  <c r="Y52" i="2"/>
  <c r="Z52" i="2" s="1"/>
  <c r="W51" i="2"/>
  <c r="M28" i="2"/>
  <c r="M27" i="2" s="1"/>
  <c r="M35" i="2" s="1"/>
  <c r="K27" i="2"/>
  <c r="Y22" i="2"/>
  <c r="Z22" i="2" s="1"/>
  <c r="Y14" i="2"/>
  <c r="Z14" i="2" s="1"/>
  <c r="Y98" i="2"/>
  <c r="Z98" i="2" s="1"/>
  <c r="W96" i="2"/>
  <c r="G94" i="2"/>
  <c r="G108" i="2"/>
  <c r="W163" i="2"/>
  <c r="Y164" i="2"/>
  <c r="Z164" i="2" s="1"/>
  <c r="G184" i="2"/>
  <c r="M80" i="2"/>
  <c r="J184" i="2"/>
  <c r="Y148" i="2"/>
  <c r="Z148" i="2" s="1"/>
  <c r="W150" i="2"/>
  <c r="Y106" i="2"/>
  <c r="Z106" i="2" s="1"/>
  <c r="W104" i="2"/>
  <c r="J108" i="2"/>
  <c r="Y61" i="2"/>
  <c r="Z61" i="2" s="1"/>
  <c r="W60" i="2"/>
  <c r="Y46" i="2"/>
  <c r="Z46" i="2" s="1"/>
  <c r="W45" i="2"/>
  <c r="Y43" i="2"/>
  <c r="Z43" i="2" s="1"/>
  <c r="W29" i="2"/>
  <c r="X121" i="2"/>
  <c r="Y38" i="2"/>
  <c r="Z38" i="2" s="1"/>
  <c r="W37" i="2"/>
  <c r="S49" i="2"/>
  <c r="E28" i="2"/>
  <c r="Y17" i="2" l="1"/>
  <c r="Z17" i="2" s="1"/>
  <c r="Y68" i="2"/>
  <c r="Z68" i="2" s="1"/>
  <c r="Y72" i="2"/>
  <c r="Z72" i="2" s="1"/>
  <c r="Y163" i="2"/>
  <c r="Z163" i="2" s="1"/>
  <c r="Y21" i="2"/>
  <c r="Z21" i="2" s="1"/>
  <c r="X94" i="2"/>
  <c r="Y31" i="2"/>
  <c r="Z31" i="2" s="1"/>
  <c r="P185" i="2"/>
  <c r="P187" i="2" s="1"/>
  <c r="Y150" i="2"/>
  <c r="Z150" i="2" s="1"/>
  <c r="Y100" i="2"/>
  <c r="Z100" i="2" s="1"/>
  <c r="Y60" i="2"/>
  <c r="Z60" i="2" s="1"/>
  <c r="X49" i="2"/>
  <c r="Y41" i="2"/>
  <c r="Z41" i="2" s="1"/>
  <c r="Y86" i="2"/>
  <c r="Z86" i="2" s="1"/>
  <c r="Y156" i="2"/>
  <c r="Z156" i="2" s="1"/>
  <c r="Y121" i="2"/>
  <c r="Z121" i="2" s="1"/>
  <c r="X184" i="2"/>
  <c r="Y51" i="2"/>
  <c r="Z51" i="2" s="1"/>
  <c r="Y129" i="2"/>
  <c r="Z129" i="2" s="1"/>
  <c r="Y37" i="2"/>
  <c r="Z37" i="2" s="1"/>
  <c r="Y30" i="2"/>
  <c r="Z30" i="2" s="1"/>
  <c r="Y158" i="2"/>
  <c r="Z158" i="2" s="1"/>
  <c r="Y139" i="2"/>
  <c r="Z139" i="2" s="1"/>
  <c r="X80" i="2"/>
  <c r="Y168" i="2"/>
  <c r="Z168" i="2" s="1"/>
  <c r="Y146" i="2"/>
  <c r="Z146" i="2" s="1"/>
  <c r="Y64" i="2"/>
  <c r="Z64" i="2" s="1"/>
  <c r="S185" i="2"/>
  <c r="L27" i="1" s="1"/>
  <c r="S187" i="2" s="1"/>
  <c r="Y96" i="2"/>
  <c r="Z96" i="2" s="1"/>
  <c r="G28" i="2"/>
  <c r="E27" i="2"/>
  <c r="Y76" i="2"/>
  <c r="Z76" i="2" s="1"/>
  <c r="W80" i="2"/>
  <c r="W94" i="2"/>
  <c r="Y82" i="2"/>
  <c r="Z82" i="2" s="1"/>
  <c r="W184" i="2"/>
  <c r="Y172" i="2"/>
  <c r="Z172" i="2" s="1"/>
  <c r="W49" i="2"/>
  <c r="Y45" i="2"/>
  <c r="Z45" i="2" s="1"/>
  <c r="W108" i="2"/>
  <c r="Y104" i="2"/>
  <c r="Z104" i="2" s="1"/>
  <c r="J28" i="2"/>
  <c r="H27" i="2"/>
  <c r="W58" i="2"/>
  <c r="Y58" i="2" s="1"/>
  <c r="Z58" i="2" s="1"/>
  <c r="Y55" i="2"/>
  <c r="Z55" i="2" s="1"/>
  <c r="M185" i="2"/>
  <c r="M187" i="2" s="1"/>
  <c r="X108" i="2"/>
  <c r="V27" i="2"/>
  <c r="V35" i="2" s="1"/>
  <c r="V185" i="2" s="1"/>
  <c r="L28" i="1" s="1"/>
  <c r="X29" i="2"/>
  <c r="Y29" i="2" s="1"/>
  <c r="Z29" i="2" s="1"/>
  <c r="Y184" i="2" l="1"/>
  <c r="Z184" i="2" s="1"/>
  <c r="Y94" i="2"/>
  <c r="Z94" i="2" s="1"/>
  <c r="Y49" i="2"/>
  <c r="Z49" i="2" s="1"/>
  <c r="Y80" i="2"/>
  <c r="Z80" i="2" s="1"/>
  <c r="Y108" i="2"/>
  <c r="Z108" i="2" s="1"/>
  <c r="X28" i="2"/>
  <c r="X27" i="2" s="1"/>
  <c r="X35" i="2" s="1"/>
  <c r="X185" i="2" s="1"/>
  <c r="J27" i="2"/>
  <c r="J35" i="2" s="1"/>
  <c r="J185" i="2" s="1"/>
  <c r="G27" i="2"/>
  <c r="G35" i="2" s="1"/>
  <c r="G185" i="2" s="1"/>
  <c r="W28" i="2"/>
  <c r="V187" i="2"/>
  <c r="L30" i="1"/>
  <c r="Y28" i="2" l="1"/>
  <c r="Z28" i="2" s="1"/>
  <c r="W27" i="2"/>
  <c r="G187" i="2"/>
  <c r="N27" i="1"/>
  <c r="B27" i="1" s="1"/>
  <c r="J187" i="2"/>
  <c r="N28" i="1"/>
  <c r="B28" i="1" s="1"/>
  <c r="B30" i="1" s="1"/>
  <c r="C30" i="1"/>
  <c r="Y27" i="2" l="1"/>
  <c r="Z27" i="2" s="1"/>
  <c r="W35" i="2"/>
  <c r="X187" i="2"/>
  <c r="N30" i="1"/>
  <c r="I28" i="1"/>
  <c r="I30" i="1" s="1"/>
  <c r="M29" i="1"/>
  <c r="M30" i="1" s="1"/>
  <c r="K28" i="1"/>
  <c r="K30" i="1" s="1"/>
  <c r="I27" i="1"/>
  <c r="K27" i="1"/>
  <c r="W185" i="2" l="1"/>
  <c r="W187" i="2" s="1"/>
  <c r="Y35" i="2"/>
  <c r="Y185" i="2" l="1"/>
  <c r="Z185" i="2" s="1"/>
  <c r="Z35" i="2"/>
</calcChain>
</file>

<file path=xl/sharedStrings.xml><?xml version="1.0" encoding="utf-8"?>
<sst xmlns="http://schemas.openxmlformats.org/spreadsheetml/2006/main" count="843" uniqueCount="485">
  <si>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</si>
  <si>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</si>
  <si>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</si>
  <si>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</si>
  <si>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</si>
  <si>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</si>
  <si>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</si>
  <si>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</si>
  <si>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</si>
  <si>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</si>
  <si>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</si>
  <si>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</si>
  <si>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</si>
  <si>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</si>
  <si>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</si>
  <si>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</si>
  <si>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</si>
  <si>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</si>
  <si>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</si>
  <si>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</si>
  <si>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</si>
  <si>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</si>
  <si>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</si>
  <si>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</si>
  <si>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</si>
  <si>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</si>
  <si>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</si>
  <si>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</si>
  <si>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</si>
  <si>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</si>
  <si>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</si>
  <si>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</si>
  <si>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</si>
  <si>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</si>
  <si>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</si>
  <si>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</si>
  <si>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</si>
  <si>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</si>
  <si>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</si>
  <si>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</si>
  <si>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</si>
  <si>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</si>
  <si>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</si>
  <si>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</si>
  <si>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</si>
  <si>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</si>
  <si>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</si>
  <si>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</si>
  <si>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</si>
  <si>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</si>
  <si>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</si>
  <si>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</si>
  <si>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</si>
  <si>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</si>
  <si>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</si>
  <si>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</si>
  <si>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</si>
  <si>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</si>
  <si>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</si>
  <si>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</si>
  <si>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</si>
  <si>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</si>
  <si>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</si>
  <si>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</si>
  <si>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</si>
  <si>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</si>
  <si>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</si>
  <si>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</si>
  <si>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</si>
  <si>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</si>
  <si>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</si>
  <si>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</si>
  <si>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</si>
  <si>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</si>
  <si>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</si>
  <si>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</si>
  <si>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</si>
  <si>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</si>
  <si>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</si>
  <si>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</si>
  <si>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</si>
  <si>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</si>
  <si>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</si>
  <si>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</si>
  <si>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</si>
  <si>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</si>
  <si>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</si>
  <si>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</si>
  <si>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</si>
  <si>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</si>
  <si>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</si>
  <si>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</si>
  <si>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</si>
  <si>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</si>
  <si>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</si>
  <si>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</si>
  <si>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</si>
  <si>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</si>
  <si>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</si>
  <si>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</si>
  <si>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</si>
  <si>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</si>
  <si>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</si>
  <si>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</si>
  <si>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</si>
  <si>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</si>
  <si>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</si>
  <si>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</si>
  <si>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</si>
  <si>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</si>
  <si>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</si>
  <si>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</si>
  <si>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</si>
  <si>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</si>
  <si>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</si>
  <si>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</si>
  <si>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</si>
  <si>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</si>
  <si>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</si>
  <si>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</si>
  <si>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</si>
  <si>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</si>
  <si>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</si>
  <si>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</si>
  <si>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</si>
  <si>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</si>
  <si>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</si>
  <si>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</si>
  <si>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</si>
  <si>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</si>
  <si>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</si>
  <si>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</si>
  <si>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</si>
  <si>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</si>
  <si>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</si>
  <si>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</si>
  <si>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</si>
  <si>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</si>
  <si>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</si>
  <si>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</si>
  <si>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</si>
  <si>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</si>
  <si>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</si>
  <si>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</si>
  <si>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</si>
  <si>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</si>
  <si>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</si>
  <si>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</si>
  <si>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</si>
  <si>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</si>
  <si>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</si>
  <si>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</si>
  <si>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</si>
  <si>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</si>
  <si>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</si>
  <si>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</si>
  <si>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</si>
  <si>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</si>
  <si>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</si>
  <si>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</si>
  <si>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</si>
  <si>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</si>
  <si>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</si>
  <si>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</si>
  <si>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</si>
  <si>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</si>
  <si>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</si>
  <si>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</si>
  <si>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</si>
  <si>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</si>
  <si>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</si>
  <si>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</si>
  <si>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</si>
  <si>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</si>
  <si>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</si>
  <si>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</si>
  <si>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</si>
  <si>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</si>
  <si>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</si>
  <si>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</si>
  <si>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</si>
  <si>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</si>
  <si>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</si>
  <si>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</si>
  <si>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</si>
  <si>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</si>
  <si>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</si>
  <si>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</si>
  <si>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</si>
  <si>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</si>
  <si>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</si>
  <si>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</si>
  <si>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</si>
  <si>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</si>
  <si>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</si>
  <si>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</si>
  <si>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</si>
  <si>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</si>
  <si>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</si>
  <si>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</si>
  <si>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</si>
  <si>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</si>
  <si>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</si>
  <si>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</si>
  <si>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</si>
  <si>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</si>
  <si>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</si>
  <si>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</si>
  <si>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</si>
  <si>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</si>
  <si>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</si>
  <si>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</si>
  <si>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</si>
  <si>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</si>
  <si>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</si>
  <si>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</si>
  <si>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</si>
  <si>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</si>
  <si>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</si>
  <si>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</si>
  <si>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</si>
  <si>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</si>
  <si>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</si>
  <si>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</si>
  <si>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</si>
  <si>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</si>
  <si>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</si>
  <si>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</si>
  <si>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</si>
  <si>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</si>
  <si>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</si>
  <si>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</si>
  <si>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</si>
  <si>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</si>
  <si>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</si>
  <si>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</si>
  <si>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</si>
  <si>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</si>
  <si>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</si>
  <si>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</si>
  <si>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</si>
  <si>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</si>
  <si>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</si>
  <si>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</si>
  <si>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</si>
  <si>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</si>
  <si>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</si>
  <si>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</si>
  <si>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</si>
  <si>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</si>
  <si>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</si>
  <si>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</si>
  <si>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</si>
  <si>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</si>
  <si>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</si>
  <si>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</si>
  <si>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</si>
  <si>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</si>
  <si>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</si>
  <si>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</si>
  <si>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</si>
  <si>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</si>
  <si>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</si>
  <si>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</si>
  <si>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</si>
  <si>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</si>
  <si>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</si>
  <si>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</si>
  <si>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</si>
  <si>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</si>
  <si>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</si>
  <si>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</si>
  <si>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</si>
  <si>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</si>
  <si>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</si>
  <si>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</si>
  <si>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</si>
  <si>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</si>
  <si>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</si>
  <si>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</si>
  <si>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</si>
  <si>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</si>
  <si>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</si>
  <si>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</si>
  <si>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</si>
  <si>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</si>
  <si>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</si>
  <si>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</si>
  <si>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</si>
  <si>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</si>
  <si>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</si>
  <si>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</si>
  <si>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</si>
  <si>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</si>
  <si>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</si>
  <si>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</si>
  <si>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</si>
  <si>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</si>
  <si>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</si>
  <si>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</si>
  <si>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</si>
  <si>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</si>
  <si>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</si>
  <si>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</si>
  <si>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</si>
  <si>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</si>
  <si>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</si>
  <si>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</si>
  <si>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</si>
  <si>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</si>
  <si>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</si>
  <si>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</si>
  <si>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</si>
  <si>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</si>
  <si>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</si>
  <si>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</si>
  <si>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</si>
  <si>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</si>
  <si>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</si>
  <si>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</si>
  <si>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</si>
  <si>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</si>
  <si>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</si>
  <si>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</si>
  <si>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</si>
  <si>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</si>
  <si>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</si>
  <si>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</si>
  <si>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</si>
  <si>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</si>
  <si>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</si>
  <si>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</si>
  <si>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</si>
  <si>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</si>
  <si>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</si>
  <si>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</si>
  <si>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</si>
  <si>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</si>
  <si>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</si>
  <si>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за проектом Україна Декоративна</t>
  </si>
  <si>
    <t>Культурна спадщина</t>
  </si>
  <si>
    <t>Диджиталізація</t>
  </si>
  <si>
    <t>Товариство з обмеженою відповідальністю "В-Арт"</t>
  </si>
  <si>
    <t>Україна декоративна</t>
  </si>
  <si>
    <t>01.07.2023</t>
  </si>
  <si>
    <t>Директорка ТОВ "В-Арт"</t>
  </si>
  <si>
    <t>Глєбова А.Е.</t>
  </si>
  <si>
    <t>За договорами цивільно-правового характеру</t>
  </si>
  <si>
    <t>1.3.4</t>
  </si>
  <si>
    <t>1.3.5</t>
  </si>
  <si>
    <t>1.4.1.</t>
  </si>
  <si>
    <t>Фрасинюк Ольга Нилівна, наукова керівниця проєкту</t>
  </si>
  <si>
    <t>Башуцька Ксенія Сергіївна, науковий консультант</t>
  </si>
  <si>
    <t>Бекетова Ірина, науковий консультант</t>
  </si>
  <si>
    <t>Яценко Світлана Василівна, консультант з візуалізації</t>
  </si>
  <si>
    <t>Шевчук Олена Євгеніївна, науковий консультант</t>
  </si>
  <si>
    <t>Планова сума, грн.</t>
  </si>
  <si>
    <t>Фактична сума, грн.</t>
  </si>
  <si>
    <t>відсутні</t>
  </si>
  <si>
    <t>Акт наданих послуг № 1 від 15.11.2023</t>
  </si>
  <si>
    <t xml:space="preserve">Договір про надання послуг № ОФ-05/07/2023 від 05.07.2023                 </t>
  </si>
  <si>
    <t xml:space="preserve">Договір про надання послуг № КБ-05/07/2023 від 05.07.2023                 </t>
  </si>
  <si>
    <t xml:space="preserve">Договір про надання послуг № ІБ-05/07/2023 від 05.07.2023                 </t>
  </si>
  <si>
    <t xml:space="preserve">Договір про надання послуг № СЯ-05/07/2023 від 05.07.2023                 </t>
  </si>
  <si>
    <t xml:space="preserve">Договір про надання послуг № ОШ-05/07/2023 від 05.07.2023                 </t>
  </si>
  <si>
    <t xml:space="preserve">Договір про надання послуг № ОФ-05/07/2023 від 05.07.2023                  Договір про надання послуг № КБ-05/07/2023 від 05.07.2023                 Договір про надання послуг № ІБ-05/07/2023 від 05.07.2023                 Договір про надання послуг № СЯ-05/07/2023 від 05.07.2023                 Договір про надання послуг № ОШ-05/07/2023 від 05.07.2023                 </t>
  </si>
  <si>
    <t>1.5.1.</t>
  </si>
  <si>
    <t>Кондратюк Анастасія Андріївна, координаторка проекту</t>
  </si>
  <si>
    <t xml:space="preserve">Договір про надання послуг № АК-05/07/2023 від 05.07.2023   </t>
  </si>
  <si>
    <t>Кондратюк Анастасія Андріївна, координаторка проєкту</t>
  </si>
  <si>
    <t>Фрасинюк Ольга Нилівна, 2907517402</t>
  </si>
  <si>
    <t>Башуцька Ксенія Сергіївна, 3179017361</t>
  </si>
  <si>
    <t>Бекетова Ірина Іванівна, науковий консультант</t>
  </si>
  <si>
    <t>Бекетова Ірина Іванівна, 2057615960</t>
  </si>
  <si>
    <t>Яценко Світлана Василівна, 3028615781</t>
  </si>
  <si>
    <t>Шевчук Олена Євгеніївна, 2500001947</t>
  </si>
  <si>
    <t>ФО-П Кондратюк Анастасія Андріївна, 3550611325</t>
  </si>
  <si>
    <t>Величко Олександр Олександрович, координатор AR-складової проєкту</t>
  </si>
  <si>
    <t>Сімсон Ольга Едуардівна, юрист проєкту</t>
  </si>
  <si>
    <t>ФО-П Величко Олександр Олександрович, 3056601799</t>
  </si>
  <si>
    <t>Платіжне доручення № 433 від 08.08.2023</t>
  </si>
  <si>
    <t>Платіжне доручення № 427 від 21.07.2023</t>
  </si>
  <si>
    <t xml:space="preserve">Договір про надання послуг № ЮП-05/07/2023 від 05.07.2023   </t>
  </si>
  <si>
    <t>ФО-П Сімсон Ольга Едуардівна, 2806514203</t>
  </si>
  <si>
    <t xml:space="preserve"> Стаття 7	</t>
  </si>
  <si>
    <t>7.9.</t>
  </si>
  <si>
    <t>ФО-П Пецух Борис Мирославович, 2829609396</t>
  </si>
  <si>
    <t>Договір про надання послуг № ОВ-05/07/2023 від 05.07.2023                      Додаткова Угода № 1
від 30.10.2023</t>
  </si>
  <si>
    <t>Договір про надання послуг № КО/18/07/23 від 18.07.2023.</t>
  </si>
  <si>
    <t>Послуги з піару та таргетингу</t>
  </si>
  <si>
    <t>Послуги з SEO</t>
  </si>
  <si>
    <t>Розробка айдентики проєкту, логотипів, майстер-макетів для комунікації в соціальних мережах проєкту, листівок</t>
  </si>
  <si>
    <t xml:space="preserve"> Стаття 9	</t>
  </si>
  <si>
    <t>9.5.</t>
  </si>
  <si>
    <t>9.6.</t>
  </si>
  <si>
    <t>9.7.</t>
  </si>
  <si>
    <t>ФО-П Алпатова Поліна Сергіївна, 2948815947</t>
  </si>
  <si>
    <t>Платіжне доручення № 447 від 08.11.2023</t>
  </si>
  <si>
    <t>Акт наданих послуг № 1 від 07.11.2023</t>
  </si>
  <si>
    <t>Договір про надання послуг № PR-010823 від 01.08.2023</t>
  </si>
  <si>
    <t>Договір про надання послуг № SEO/18/07/23 від 18.07.2023</t>
  </si>
  <si>
    <t>Акт наданих послуг № 1 від 31.10.2023</t>
  </si>
  <si>
    <t>Платіжне доручення № 452 від 08.11.2023</t>
  </si>
  <si>
    <t>ФО-П Гриценко Віктор Іванович, 3641710671</t>
  </si>
  <si>
    <t>Договір про надання послуг № Д/11/07/23 від 11.07.2023</t>
  </si>
  <si>
    <t>Акт наданих послуг № 1 від 30.10.2023</t>
  </si>
  <si>
    <t>Платіжне доручення № 430 від 25.07.2023</t>
  </si>
  <si>
    <t>Створення  вебресурсу</t>
  </si>
  <si>
    <t xml:space="preserve"> Стаття 10	</t>
  </si>
  <si>
    <t>10.1.</t>
  </si>
  <si>
    <t>10.2.</t>
  </si>
  <si>
    <t>10.3.</t>
  </si>
  <si>
    <t>10.4.</t>
  </si>
  <si>
    <t xml:space="preserve">Розробка веб сайту </t>
  </si>
  <si>
    <t>Створення UI/UX сайту (надання послуг з дизайну та розробки UI/UX сайту)</t>
  </si>
  <si>
    <t>Верстка та наповнення сайту інформацією (тексти та зображення)</t>
  </si>
  <si>
    <t>Підтримка сайту</t>
  </si>
  <si>
    <t>ТОВ Софт Ю Ап, 42322336</t>
  </si>
  <si>
    <t>Акт наданих послуг № 1 від 23.10.2023</t>
  </si>
  <si>
    <t>Платіжне доручення № 438 від 23.10.2023</t>
  </si>
  <si>
    <t>Платіжне доручення № 439 від 23.10.2023</t>
  </si>
  <si>
    <t>Платіжне доручення № 440 від 23.10.2023</t>
  </si>
  <si>
    <t>Акт наданих послуг № 1 від 16.10.2023</t>
  </si>
  <si>
    <t xml:space="preserve"> Стаття 12	</t>
  </si>
  <si>
    <t>Письмовий переклад з української на англійську</t>
  </si>
  <si>
    <t>12.2.</t>
  </si>
  <si>
    <t>Договір про надання послуг № ПЕР-220823 від 22.08.2023</t>
  </si>
  <si>
    <t>Платіжне доручення № 448 від 08.11.2023</t>
  </si>
  <si>
    <t xml:space="preserve">Винагорода членам команди Проєкту </t>
  </si>
  <si>
    <t xml:space="preserve"> Стаття 1	</t>
  </si>
  <si>
    <t>За договорами з фізичними особами-підприємцями</t>
  </si>
  <si>
    <t xml:space="preserve"> Підстаття 1.5	</t>
  </si>
  <si>
    <t xml:space="preserve"> Підстаття 1.4	</t>
  </si>
  <si>
    <t xml:space="preserve">Бухгалтерські послуги </t>
  </si>
  <si>
    <t xml:space="preserve"> Стаття 13	</t>
  </si>
  <si>
    <t>13.1.1.</t>
  </si>
  <si>
    <t>13.4.9</t>
  </si>
  <si>
    <t>13.4.10</t>
  </si>
  <si>
    <t>13.4.11</t>
  </si>
  <si>
    <t>Розробка моделі віртуального експозиційного простору у 3D</t>
  </si>
  <si>
    <t xml:space="preserve">Імплементація віртуальних галерей на базі технічних вимог </t>
  </si>
  <si>
    <t>Створення 3Д моделей експонатів за допомогою фотограметричного сканування експонатів</t>
  </si>
  <si>
    <t>Адаптація контенту (Unity package, Unity WebGL)</t>
  </si>
  <si>
    <t>Завантаження та адаптація відео 360</t>
  </si>
  <si>
    <t>Послуги комп'ютерного програмування: створення та імплементація до сайту модуля перегляду 3D об'єктів</t>
  </si>
  <si>
    <t>Тестування сайту та віртуальних експозицій</t>
  </si>
  <si>
    <t>13.4.4.</t>
  </si>
  <si>
    <t>13.4.5.</t>
  </si>
  <si>
    <t>13.4.6.</t>
  </si>
  <si>
    <t>13.4.7.</t>
  </si>
  <si>
    <t>13.4.8.</t>
  </si>
  <si>
    <t>13.4.9.</t>
  </si>
  <si>
    <t>13.4.10.</t>
  </si>
  <si>
    <t>Кобозєва Світлана Сергіївна, 3181216828</t>
  </si>
  <si>
    <t>Платіжне доручення № 442 від 06.11.2023</t>
  </si>
  <si>
    <t>Договір № СК/18/07/23
про надання послуг з комп'ютерного програмування від 18.07.2023</t>
  </si>
  <si>
    <t>Платіжне доручення № 441 від 23.10.2023</t>
  </si>
  <si>
    <t>Договір № ВГ/29/08/23
про надання послуг з комп'ютерного програмування від 29.08.2023                           Технічне завдання №1 від 29.08.2023</t>
  </si>
  <si>
    <t>ФО-П Антонюк Роман Павлович, 3354815678</t>
  </si>
  <si>
    <t>Платіжне доручення № 450 від 09.11.2023</t>
  </si>
  <si>
    <t>Акт наданих послуг № 1 від 08.11.2023</t>
  </si>
  <si>
    <t>Договір № ВГ/03/08/23
про надання послуг з комп'ютерного програмування від 03.08.2023                           Технічне завдання №1 від 03.08.2023</t>
  </si>
  <si>
    <t>Платіжне доручення № 449 від 09.11.2023</t>
  </si>
  <si>
    <t>ФО-П Велігурський Олександр Сергійович, 3575001631</t>
  </si>
  <si>
    <t xml:space="preserve">Договір про надання послуг № БП-05/07/2023 від 05.07.2023                 </t>
  </si>
  <si>
    <t>Платіжне доручення № 432 від 26.07.2023</t>
  </si>
  <si>
    <t>ФО-П Бащук Максим Сергійович, 3042216470</t>
  </si>
  <si>
    <t>Акт наданих послуг № 1 від 11.09.2023</t>
  </si>
  <si>
    <t>ФО-П Матяш Дмитро Олегович, 3034216176</t>
  </si>
  <si>
    <t>Акт наданих послуг № 1 від 11.09.2023   Акт наданих послуг № 2 від 30.10.2023</t>
  </si>
  <si>
    <t>Платіжне доручення № 428 від 21.07.2023; 435 від 22.08.2023</t>
  </si>
  <si>
    <t>Платіжне доручення № 434 від 11.08. 2023; 436 від 14.09.2023</t>
  </si>
  <si>
    <t>до Договору про надання гранту № 6CUH11-­21033</t>
  </si>
  <si>
    <t>Договір № 17/08/23
про надання послуг з комп’ютерного програмування від 17.08.2023                      Технічне завдання № 1 від 17.08.2023                           3 комерційні пропозиції</t>
  </si>
  <si>
    <t>Договір № 26/07/23
про надання послуг з комп’ютерного дизайну від 26.07.2023                      Технічне завдання № 1 від 26.07.2023                           3 комерційні пропозиції</t>
  </si>
  <si>
    <t>Договір № 21/08/23
про надання послуг з верстки від 21.08.2023                      Технічне завдання № 1 від 21.08.2023                                       3 комерційні пропозиції</t>
  </si>
  <si>
    <t>Договір № ДМ/16/08/23
про надання послуг з оброблення даних від 16.08.2023                                             3 комерційні пропозиції</t>
  </si>
  <si>
    <t>Договір № ДМ/05/07/23
про надання послуг комп'ютерного програмування від 05.07.2023                                           3 комерційні пропозиції</t>
  </si>
  <si>
    <t>Договір № 01/09/23
про надання послуг з комп'ютерного програмування від 01.09.2023                                            3 комерційні пропозиції</t>
  </si>
  <si>
    <t>15.11.2023</t>
  </si>
  <si>
    <t>за період з 30 червня 2023 року по 15 листопада 2023 року</t>
  </si>
  <si>
    <t>від "30" червня 2023 року</t>
  </si>
  <si>
    <t>у період з 30 червня 2023 року по 15 листопада 2023 року</t>
  </si>
  <si>
    <t>Акт наданих послуг № 1 від 15.11.2023   Акт наданих послуг № 1 від 15.11.2023   Акт наданих послуг № 1 від 15.11.2023   Акт наданих послуг № 1 від 15.11.2023   Акт наданих послуг № 1 від 15.11.2023 ВІДОМІСТЬ НАРАХУВАННЯ ПОДАТКІВ 
ЗА ДОГОВОРАМИ ЦИВІЛЬНО-ПРАВОВОГО ХАРАКТЕРУ 
за липень - листопад 2023 року від 17.11.2023</t>
  </si>
  <si>
    <t>Платіжне доручення № 437 від 14.09.2023;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</si>
</sst>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4" tint="0.79998168889431442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7" fillId="0" borderId="42"/>
  </cellStyleXfs>
  <cellXfs count="4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/>
    <xf numFmtId="0" fontId="36" fillId="0" borderId="0" xfId="0" applyFont="1"/>
    <xf numFmtId="0" fontId="38" fillId="0" borderId="42" xfId="1" applyFont="1"/>
    <xf numFmtId="49" fontId="40" fillId="0" borderId="42" xfId="1" applyNumberFormat="1" applyFont="1"/>
    <xf numFmtId="0" fontId="9" fillId="8" borderId="26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0" fillId="8" borderId="0" xfId="0" applyFill="1"/>
    <xf numFmtId="0" fontId="39" fillId="0" borderId="57" xfId="0" applyFont="1" applyBorder="1" applyAlignment="1">
      <alignment vertical="top" wrapText="1"/>
    </xf>
    <xf numFmtId="0" fontId="4" fillId="0" borderId="26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4" fontId="38" fillId="0" borderId="61" xfId="0" applyNumberFormat="1" applyFont="1" applyBorder="1" applyAlignment="1">
      <alignment horizontal="right" vertical="top"/>
    </xf>
    <xf numFmtId="4" fontId="38" fillId="0" borderId="62" xfId="0" applyNumberFormat="1" applyFont="1" applyBorder="1" applyAlignment="1">
      <alignment horizontal="right" vertical="top"/>
    </xf>
    <xf numFmtId="0" fontId="38" fillId="0" borderId="72" xfId="0" applyFont="1" applyBorder="1" applyAlignment="1">
      <alignment vertical="top" wrapText="1"/>
    </xf>
    <xf numFmtId="0" fontId="42" fillId="0" borderId="72" xfId="0" applyFont="1" applyBorder="1" applyAlignment="1">
      <alignment vertical="center" wrapText="1"/>
    </xf>
    <xf numFmtId="0" fontId="43" fillId="8" borderId="26" xfId="0" applyFont="1" applyFill="1" applyBorder="1" applyAlignment="1">
      <alignment horizontal="center" vertical="center" wrapText="1"/>
    </xf>
    <xf numFmtId="49" fontId="44" fillId="0" borderId="26" xfId="0" applyNumberFormat="1" applyFont="1" applyBorder="1" applyAlignment="1">
      <alignment horizontal="right" vertical="center" wrapText="1"/>
    </xf>
    <xf numFmtId="4" fontId="38" fillId="0" borderId="64" xfId="0" applyNumberFormat="1" applyFont="1" applyBorder="1" applyAlignment="1">
      <alignment horizontal="right" vertical="top"/>
    </xf>
    <xf numFmtId="0" fontId="44" fillId="0" borderId="26" xfId="0" applyFont="1" applyBorder="1" applyAlignment="1">
      <alignment vertical="center" wrapText="1"/>
    </xf>
    <xf numFmtId="0" fontId="38" fillId="0" borderId="50" xfId="0" applyFont="1" applyBorder="1" applyAlignment="1">
      <alignment vertical="top" wrapText="1"/>
    </xf>
    <xf numFmtId="4" fontId="38" fillId="0" borderId="59" xfId="0" applyNumberFormat="1" applyFont="1" applyBorder="1" applyAlignment="1">
      <alignment horizontal="right" vertical="top"/>
    </xf>
    <xf numFmtId="4" fontId="38" fillId="0" borderId="53" xfId="0" applyNumberFormat="1" applyFont="1" applyBorder="1" applyAlignment="1">
      <alignment horizontal="right" vertical="top"/>
    </xf>
    <xf numFmtId="4" fontId="38" fillId="0" borderId="58" xfId="0" applyNumberFormat="1" applyFont="1" applyBorder="1" applyAlignment="1">
      <alignment horizontal="right" vertical="top"/>
    </xf>
    <xf numFmtId="0" fontId="44" fillId="0" borderId="2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50" xfId="0" applyFont="1" applyBorder="1" applyAlignment="1">
      <alignment vertical="center" wrapText="1"/>
    </xf>
    <xf numFmtId="0" fontId="45" fillId="0" borderId="57" xfId="0" applyFont="1" applyBorder="1" applyAlignment="1">
      <alignment vertical="top" wrapText="1"/>
    </xf>
    <xf numFmtId="49" fontId="46" fillId="0" borderId="27" xfId="0" applyNumberFormat="1" applyFont="1" applyBorder="1" applyAlignment="1">
      <alignment horizontal="center" vertical="top"/>
    </xf>
    <xf numFmtId="49" fontId="46" fillId="0" borderId="70" xfId="0" applyNumberFormat="1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0" fontId="42" fillId="0" borderId="57" xfId="0" applyFont="1" applyBorder="1" applyAlignment="1">
      <alignment horizontal="left" vertical="center" wrapText="1"/>
    </xf>
    <xf numFmtId="0" fontId="44" fillId="0" borderId="89" xfId="0" applyFont="1" applyBorder="1" applyAlignment="1">
      <alignment vertical="center" wrapText="1"/>
    </xf>
    <xf numFmtId="0" fontId="44" fillId="0" borderId="1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8" borderId="89" xfId="0" applyFont="1" applyFill="1" applyBorder="1" applyAlignment="1">
      <alignment horizontal="left" vertical="center" wrapText="1"/>
    </xf>
    <xf numFmtId="0" fontId="9" fillId="8" borderId="57" xfId="0" applyFont="1" applyFill="1" applyBorder="1" applyAlignment="1">
      <alignment horizontal="left" vertical="center" wrapText="1"/>
    </xf>
    <xf numFmtId="0" fontId="9" fillId="8" borderId="58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right" vertical="center" wrapText="1"/>
    </xf>
    <xf numFmtId="0" fontId="11" fillId="0" borderId="57" xfId="0" applyFont="1" applyBorder="1" applyAlignment="1">
      <alignment vertical="center"/>
    </xf>
    <xf numFmtId="0" fontId="43" fillId="8" borderId="89" xfId="0" applyFont="1" applyFill="1" applyBorder="1" applyAlignment="1">
      <alignment horizontal="left" vertical="center" wrapText="1"/>
    </xf>
    <xf numFmtId="0" fontId="44" fillId="0" borderId="62" xfId="0" applyFont="1" applyBorder="1" applyAlignment="1">
      <alignment horizontal="left" vertical="center" wrapText="1"/>
    </xf>
    <xf numFmtId="0" fontId="44" fillId="0" borderId="53" xfId="0" applyFont="1" applyBorder="1" applyAlignment="1">
      <alignment horizontal="left" vertical="center" wrapText="1"/>
    </xf>
  </cellXfs>
  <cellStyles count="2">
    <cellStyle name="Обычный" xfId="0" builtinId="0"/>
    <cellStyle name="Normal 2" xfId="1" xr:uid="{D0BD84B3-FBE1-4B84-92B7-5449D64FD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4" zoomScaleNormal="100" workbookViewId="0">
      <selection activeCell="C57" sqref="C57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89" t="s">
        <v>0</v>
      </c>
      <c r="B1" s="38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89" t="s">
        <v>472</v>
      </c>
      <c r="I2" s="384"/>
      <c r="J2" s="3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89" t="s">
        <v>481</v>
      </c>
      <c r="I3" s="384"/>
      <c r="J3" s="38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344" t="s">
        <v>340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344" t="s">
        <v>341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344" t="s">
        <v>342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344" t="s">
        <v>343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345" t="s">
        <v>344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344" t="s">
        <v>479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90" t="s">
        <v>8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90" t="s">
        <v>9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391" t="s">
        <v>480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92"/>
      <c r="B23" s="385" t="s">
        <v>10</v>
      </c>
      <c r="C23" s="386"/>
      <c r="D23" s="395" t="s">
        <v>11</v>
      </c>
      <c r="E23" s="396"/>
      <c r="F23" s="396"/>
      <c r="G23" s="396"/>
      <c r="H23" s="396"/>
      <c r="I23" s="396"/>
      <c r="J23" s="397"/>
      <c r="K23" s="385" t="s">
        <v>12</v>
      </c>
      <c r="L23" s="386"/>
      <c r="M23" s="385" t="s">
        <v>13</v>
      </c>
      <c r="N23" s="38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93"/>
      <c r="B24" s="387"/>
      <c r="C24" s="388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98" t="s">
        <v>19</v>
      </c>
      <c r="J24" s="388"/>
      <c r="K24" s="387"/>
      <c r="L24" s="388"/>
      <c r="M24" s="387"/>
      <c r="N24" s="38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94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v>794020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витрат'!S185</f>
        <v>0</v>
      </c>
      <c r="M27" s="38">
        <v>1</v>
      </c>
      <c r="N27" s="39">
        <f t="shared" ref="N27:N29" si="4">C27+J27+L27</f>
        <v>794020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34">
        <v>794020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витрат'!V185</f>
        <v>0</v>
      </c>
      <c r="M28" s="46">
        <v>1</v>
      </c>
      <c r="N28" s="47">
        <f t="shared" si="4"/>
        <v>794020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1</v>
      </c>
      <c r="C29" s="50">
        <v>635216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</v>
      </c>
      <c r="N29" s="55">
        <f t="shared" si="4"/>
        <v>635216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 t="shared" si="5"/>
        <v>158804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0.19999999999999996</v>
      </c>
      <c r="N30" s="64">
        <f t="shared" si="5"/>
        <v>158804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5"/>
      <c r="B32" s="65" t="s">
        <v>41</v>
      </c>
      <c r="C32" s="399" t="s">
        <v>345</v>
      </c>
      <c r="D32" s="400"/>
      <c r="E32" s="400"/>
      <c r="F32" s="65"/>
      <c r="G32" s="66"/>
      <c r="H32" s="66"/>
      <c r="I32" s="67"/>
      <c r="J32" s="399" t="s">
        <v>346</v>
      </c>
      <c r="K32" s="400"/>
      <c r="L32" s="400"/>
      <c r="M32" s="400"/>
      <c r="N32" s="40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8" t="s">
        <v>42</v>
      </c>
      <c r="E33" s="5"/>
      <c r="F33" s="69"/>
      <c r="G33" s="383" t="s">
        <v>43</v>
      </c>
      <c r="H33" s="384"/>
      <c r="I33" s="13"/>
      <c r="J33" s="383" t="s">
        <v>44</v>
      </c>
      <c r="K33" s="384"/>
      <c r="L33" s="384"/>
      <c r="M33" s="384"/>
      <c r="N33" s="38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7"/>
  <sheetViews>
    <sheetView topLeftCell="A148" zoomScaleNormal="100" workbookViewId="0">
      <selection activeCell="J176" sqref="J176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9.1640625" customWidth="1" outlineLevel="1"/>
    <col min="12" max="12" width="8.83203125" customWidth="1" outlineLevel="1"/>
    <col min="13" max="13" width="10.5" customWidth="1" outlineLevel="1"/>
    <col min="14" max="14" width="8.5" customWidth="1" outlineLevel="1"/>
    <col min="15" max="15" width="9.5" customWidth="1" outlineLevel="1"/>
    <col min="16" max="17" width="8.83203125" customWidth="1" outlineLevel="1"/>
    <col min="18" max="18" width="6.83203125" customWidth="1" outlineLevel="1"/>
    <col min="19" max="19" width="9.83203125" customWidth="1" outlineLevel="1"/>
    <col min="20" max="20" width="8.1640625" customWidth="1" outlineLevel="1"/>
    <col min="21" max="21" width="7.5" customWidth="1" outlineLevel="1"/>
    <col min="22" max="22" width="11.1640625" customWidth="1" outlineLevel="1"/>
    <col min="23" max="24" width="16.6640625" customWidth="1"/>
    <col min="25" max="25" width="11" customWidth="1"/>
    <col min="26" max="26" width="11.83203125" customWidth="1"/>
    <col min="27" max="27" width="10.83203125" customWidth="1"/>
    <col min="28" max="28" width="14" customWidth="1"/>
    <col min="29" max="33" width="5.1640625" customWidth="1"/>
  </cols>
  <sheetData>
    <row r="1" spans="1:33" ht="18" customHeight="1" x14ac:dyDescent="0.2">
      <c r="A1" s="402" t="s">
        <v>45</v>
      </c>
      <c r="B1" s="384"/>
      <c r="C1" s="384"/>
      <c r="D1" s="384"/>
      <c r="E1" s="38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344" t="s">
        <v>342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344" t="s">
        <v>343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45" t="s">
        <v>344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44" t="s">
        <v>479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03" t="s">
        <v>46</v>
      </c>
      <c r="B7" s="404" t="s">
        <v>47</v>
      </c>
      <c r="C7" s="406" t="s">
        <v>48</v>
      </c>
      <c r="D7" s="408" t="s">
        <v>49</v>
      </c>
      <c r="E7" s="401" t="s">
        <v>50</v>
      </c>
      <c r="F7" s="396"/>
      <c r="G7" s="396"/>
      <c r="H7" s="396"/>
      <c r="I7" s="396"/>
      <c r="J7" s="397"/>
      <c r="K7" s="401" t="s">
        <v>51</v>
      </c>
      <c r="L7" s="396"/>
      <c r="M7" s="396"/>
      <c r="N7" s="396"/>
      <c r="O7" s="396"/>
      <c r="P7" s="397"/>
      <c r="Q7" s="401" t="s">
        <v>52</v>
      </c>
      <c r="R7" s="396"/>
      <c r="S7" s="396"/>
      <c r="T7" s="396"/>
      <c r="U7" s="396"/>
      <c r="V7" s="397"/>
      <c r="W7" s="421" t="s">
        <v>53</v>
      </c>
      <c r="X7" s="396"/>
      <c r="Y7" s="396"/>
      <c r="Z7" s="397"/>
      <c r="AA7" s="422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393"/>
      <c r="B8" s="405"/>
      <c r="C8" s="407"/>
      <c r="D8" s="409"/>
      <c r="E8" s="415" t="s">
        <v>55</v>
      </c>
      <c r="F8" s="396"/>
      <c r="G8" s="397"/>
      <c r="H8" s="415" t="s">
        <v>56</v>
      </c>
      <c r="I8" s="396"/>
      <c r="J8" s="397"/>
      <c r="K8" s="415" t="s">
        <v>55</v>
      </c>
      <c r="L8" s="396"/>
      <c r="M8" s="397"/>
      <c r="N8" s="415" t="s">
        <v>56</v>
      </c>
      <c r="O8" s="396"/>
      <c r="P8" s="397"/>
      <c r="Q8" s="415" t="s">
        <v>55</v>
      </c>
      <c r="R8" s="396"/>
      <c r="S8" s="397"/>
      <c r="T8" s="415" t="s">
        <v>56</v>
      </c>
      <c r="U8" s="396"/>
      <c r="V8" s="397"/>
      <c r="W8" s="422" t="s">
        <v>57</v>
      </c>
      <c r="X8" s="422" t="s">
        <v>58</v>
      </c>
      <c r="Y8" s="421" t="s">
        <v>59</v>
      </c>
      <c r="Z8" s="397"/>
      <c r="AA8" s="393"/>
      <c r="AB8" s="1"/>
      <c r="AC8" s="1"/>
      <c r="AD8" s="1"/>
      <c r="AE8" s="1"/>
      <c r="AF8" s="1"/>
      <c r="AG8" s="1"/>
    </row>
    <row r="9" spans="1:33" ht="30" customHeight="1" x14ac:dyDescent="0.2">
      <c r="A9" s="393"/>
      <c r="B9" s="405"/>
      <c r="C9" s="407"/>
      <c r="D9" s="409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94"/>
      <c r="X9" s="394"/>
      <c r="Y9" s="87" t="s">
        <v>69</v>
      </c>
      <c r="Z9" s="88" t="s">
        <v>20</v>
      </c>
      <c r="AA9" s="394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SUM(E22:E26)</f>
        <v>14</v>
      </c>
      <c r="F21" s="143"/>
      <c r="G21" s="144">
        <f t="shared" ref="G21:H21" si="30">SUM(G22:G26)</f>
        <v>117500</v>
      </c>
      <c r="H21" s="142">
        <f t="shared" si="30"/>
        <v>16</v>
      </c>
      <c r="I21" s="143"/>
      <c r="J21" s="144">
        <f t="shared" ref="J21:K21" si="31">SUM(J22:J26)</f>
        <v>117500</v>
      </c>
      <c r="K21" s="142">
        <f t="shared" si="31"/>
        <v>0</v>
      </c>
      <c r="L21" s="143"/>
      <c r="M21" s="144">
        <f t="shared" ref="M21:N21" si="32">SUM(M22:M26)</f>
        <v>0</v>
      </c>
      <c r="N21" s="142">
        <f t="shared" si="32"/>
        <v>0</v>
      </c>
      <c r="O21" s="143"/>
      <c r="P21" s="144">
        <f t="shared" ref="P21:Q21" si="33">SUM(P22:P26)</f>
        <v>0</v>
      </c>
      <c r="Q21" s="142">
        <f t="shared" si="33"/>
        <v>0</v>
      </c>
      <c r="R21" s="143"/>
      <c r="S21" s="144">
        <f t="shared" ref="S21:T21" si="34">SUM(S22:S26)</f>
        <v>0</v>
      </c>
      <c r="T21" s="142">
        <f t="shared" si="34"/>
        <v>0</v>
      </c>
      <c r="U21" s="143"/>
      <c r="V21" s="144">
        <f t="shared" ref="V21:X21" si="35">SUM(V22:V26)</f>
        <v>0</v>
      </c>
      <c r="W21" s="144">
        <f t="shared" si="35"/>
        <v>117500</v>
      </c>
      <c r="X21" s="144">
        <f t="shared" si="35"/>
        <v>117500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77</v>
      </c>
      <c r="B22" s="120" t="s">
        <v>90</v>
      </c>
      <c r="C22" s="349" t="s">
        <v>351</v>
      </c>
      <c r="D22" s="122" t="s">
        <v>80</v>
      </c>
      <c r="E22" s="359">
        <v>4</v>
      </c>
      <c r="F22" s="360">
        <v>12500</v>
      </c>
      <c r="G22" s="125">
        <f t="shared" ref="G22:G26" si="36">E22*F22</f>
        <v>50000</v>
      </c>
      <c r="H22" s="359">
        <v>5</v>
      </c>
      <c r="I22" s="360">
        <v>10000</v>
      </c>
      <c r="J22" s="125">
        <f t="shared" ref="J22:J26" si="37">H22*I22</f>
        <v>50000</v>
      </c>
      <c r="K22" s="123"/>
      <c r="L22" s="124"/>
      <c r="M22" s="125">
        <f t="shared" ref="M22:M26" si="38">K22*L22</f>
        <v>0</v>
      </c>
      <c r="N22" s="123"/>
      <c r="O22" s="124"/>
      <c r="P22" s="125">
        <f t="shared" ref="P22:P26" si="39">N22*O22</f>
        <v>0</v>
      </c>
      <c r="Q22" s="123"/>
      <c r="R22" s="124"/>
      <c r="S22" s="125">
        <f t="shared" ref="S22:S26" si="40">Q22*R22</f>
        <v>0</v>
      </c>
      <c r="T22" s="123"/>
      <c r="U22" s="124"/>
      <c r="V22" s="125">
        <f t="shared" ref="V22:V26" si="41">T22*U22</f>
        <v>0</v>
      </c>
      <c r="W22" s="126">
        <f t="shared" ref="W22:W26" si="42">G22+M22+S22</f>
        <v>50000</v>
      </c>
      <c r="X22" s="127">
        <f t="shared" ref="X22:X26" si="43">J22+P22+V22</f>
        <v>50000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77</v>
      </c>
      <c r="B23" s="120" t="s">
        <v>91</v>
      </c>
      <c r="C23" s="349" t="s">
        <v>352</v>
      </c>
      <c r="D23" s="122" t="s">
        <v>80</v>
      </c>
      <c r="E23" s="359">
        <v>4</v>
      </c>
      <c r="F23" s="360">
        <v>9375</v>
      </c>
      <c r="G23" s="125">
        <f t="shared" si="36"/>
        <v>37500</v>
      </c>
      <c r="H23" s="359">
        <v>5</v>
      </c>
      <c r="I23" s="360">
        <v>7500</v>
      </c>
      <c r="J23" s="125">
        <f t="shared" si="37"/>
        <v>37500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37500</v>
      </c>
      <c r="X23" s="127">
        <f t="shared" si="43"/>
        <v>37500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19" t="s">
        <v>77</v>
      </c>
      <c r="B24" s="120" t="s">
        <v>92</v>
      </c>
      <c r="C24" s="349" t="s">
        <v>353</v>
      </c>
      <c r="D24" s="122" t="s">
        <v>80</v>
      </c>
      <c r="E24" s="359">
        <v>2</v>
      </c>
      <c r="F24" s="360">
        <v>5000</v>
      </c>
      <c r="G24" s="125">
        <f t="shared" ref="G24:G25" si="44">E24*F24</f>
        <v>10000</v>
      </c>
      <c r="H24" s="359">
        <v>2</v>
      </c>
      <c r="I24" s="360">
        <v>5000</v>
      </c>
      <c r="J24" s="125">
        <f t="shared" ref="J24:J25" si="45">H24*I24</f>
        <v>10000</v>
      </c>
      <c r="K24" s="123"/>
      <c r="L24" s="124"/>
      <c r="M24" s="125">
        <f t="shared" ref="M24:M25" si="46">K24*L24</f>
        <v>0</v>
      </c>
      <c r="N24" s="123"/>
      <c r="O24" s="124"/>
      <c r="P24" s="125">
        <f t="shared" ref="P24:P25" si="47">N24*O24</f>
        <v>0</v>
      </c>
      <c r="Q24" s="123"/>
      <c r="R24" s="124"/>
      <c r="S24" s="125">
        <f t="shared" ref="S24:S25" si="48">Q24*R24</f>
        <v>0</v>
      </c>
      <c r="T24" s="123"/>
      <c r="U24" s="124"/>
      <c r="V24" s="125">
        <f t="shared" ref="V24:V25" si="49">T24*U24</f>
        <v>0</v>
      </c>
      <c r="W24" s="126">
        <f t="shared" ref="W24:W25" si="50">G24+M24+S24</f>
        <v>10000</v>
      </c>
      <c r="X24" s="127">
        <f t="shared" ref="X24:X25" si="51">J24+P24+V24</f>
        <v>10000</v>
      </c>
      <c r="Y24" s="127">
        <f t="shared" ref="Y24:Y25" si="52">W24-X24</f>
        <v>0</v>
      </c>
      <c r="Z24" s="128">
        <f t="shared" ref="Z24:Z25" si="53">Y24/W24</f>
        <v>0</v>
      </c>
      <c r="AA24" s="129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19" t="s">
        <v>77</v>
      </c>
      <c r="B25" s="120" t="s">
        <v>348</v>
      </c>
      <c r="C25" s="349" t="s">
        <v>354</v>
      </c>
      <c r="D25" s="122" t="s">
        <v>80</v>
      </c>
      <c r="E25" s="359">
        <v>2</v>
      </c>
      <c r="F25" s="360">
        <v>5000</v>
      </c>
      <c r="G25" s="125">
        <f t="shared" si="44"/>
        <v>10000</v>
      </c>
      <c r="H25" s="359">
        <v>2</v>
      </c>
      <c r="I25" s="360">
        <v>5000</v>
      </c>
      <c r="J25" s="125">
        <f t="shared" si="45"/>
        <v>10000</v>
      </c>
      <c r="K25" s="123"/>
      <c r="L25" s="124"/>
      <c r="M25" s="125">
        <f t="shared" si="46"/>
        <v>0</v>
      </c>
      <c r="N25" s="123"/>
      <c r="O25" s="124"/>
      <c r="P25" s="125">
        <f t="shared" si="47"/>
        <v>0</v>
      </c>
      <c r="Q25" s="123"/>
      <c r="R25" s="124"/>
      <c r="S25" s="125">
        <f t="shared" si="48"/>
        <v>0</v>
      </c>
      <c r="T25" s="123"/>
      <c r="U25" s="124"/>
      <c r="V25" s="125">
        <f t="shared" si="49"/>
        <v>0</v>
      </c>
      <c r="W25" s="126">
        <f t="shared" si="50"/>
        <v>10000</v>
      </c>
      <c r="X25" s="127">
        <f t="shared" si="51"/>
        <v>10000</v>
      </c>
      <c r="Y25" s="127">
        <f t="shared" si="52"/>
        <v>0</v>
      </c>
      <c r="Z25" s="128">
        <f t="shared" si="53"/>
        <v>0</v>
      </c>
      <c r="AA25" s="129"/>
      <c r="AB25" s="131"/>
      <c r="AC25" s="131"/>
      <c r="AD25" s="131"/>
      <c r="AE25" s="131"/>
      <c r="AF25" s="131"/>
      <c r="AG25" s="131"/>
    </row>
    <row r="26" spans="1:33" ht="30" customHeight="1" x14ac:dyDescent="0.2">
      <c r="A26" s="132" t="s">
        <v>77</v>
      </c>
      <c r="B26" s="154" t="s">
        <v>349</v>
      </c>
      <c r="C26" s="349" t="s">
        <v>355</v>
      </c>
      <c r="D26" s="134" t="s">
        <v>80</v>
      </c>
      <c r="E26" s="361">
        <v>2</v>
      </c>
      <c r="F26" s="362">
        <v>5000</v>
      </c>
      <c r="G26" s="137">
        <f t="shared" si="36"/>
        <v>10000</v>
      </c>
      <c r="H26" s="361">
        <v>2</v>
      </c>
      <c r="I26" s="362">
        <v>5000</v>
      </c>
      <c r="J26" s="137">
        <f t="shared" si="37"/>
        <v>10000</v>
      </c>
      <c r="K26" s="149"/>
      <c r="L26" s="150"/>
      <c r="M26" s="151">
        <f t="shared" si="38"/>
        <v>0</v>
      </c>
      <c r="N26" s="149"/>
      <c r="O26" s="150"/>
      <c r="P26" s="151">
        <f t="shared" si="39"/>
        <v>0</v>
      </c>
      <c r="Q26" s="149"/>
      <c r="R26" s="150"/>
      <c r="S26" s="151">
        <f t="shared" si="40"/>
        <v>0</v>
      </c>
      <c r="T26" s="149"/>
      <c r="U26" s="150"/>
      <c r="V26" s="151">
        <f t="shared" si="41"/>
        <v>0</v>
      </c>
      <c r="W26" s="138">
        <f t="shared" si="42"/>
        <v>10000</v>
      </c>
      <c r="X26" s="127">
        <f t="shared" si="43"/>
        <v>10000</v>
      </c>
      <c r="Y26" s="127">
        <f t="shared" si="6"/>
        <v>0</v>
      </c>
      <c r="Z26" s="128">
        <f t="shared" si="7"/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2">
      <c r="A27" s="108" t="s">
        <v>72</v>
      </c>
      <c r="B27" s="155" t="s">
        <v>93</v>
      </c>
      <c r="C27" s="140" t="s">
        <v>94</v>
      </c>
      <c r="D27" s="141"/>
      <c r="E27" s="142">
        <f>SUM(E28:E30)</f>
        <v>117500</v>
      </c>
      <c r="F27" s="143"/>
      <c r="G27" s="144">
        <f t="shared" ref="G27:H27" si="54">SUM(G28:G30)</f>
        <v>25850</v>
      </c>
      <c r="H27" s="142">
        <f t="shared" si="54"/>
        <v>117500</v>
      </c>
      <c r="I27" s="143"/>
      <c r="J27" s="144">
        <f t="shared" ref="J27:K27" si="55">SUM(J28:J30)</f>
        <v>25850</v>
      </c>
      <c r="K27" s="142">
        <f t="shared" si="55"/>
        <v>0</v>
      </c>
      <c r="L27" s="143"/>
      <c r="M27" s="144">
        <f t="shared" ref="M27:N27" si="56">SUM(M28:M30)</f>
        <v>0</v>
      </c>
      <c r="N27" s="142">
        <f t="shared" si="56"/>
        <v>0</v>
      </c>
      <c r="O27" s="143"/>
      <c r="P27" s="144">
        <f t="shared" ref="P27:Q27" si="57">SUM(P28:P30)</f>
        <v>0</v>
      </c>
      <c r="Q27" s="142">
        <f t="shared" si="57"/>
        <v>0</v>
      </c>
      <c r="R27" s="143"/>
      <c r="S27" s="144">
        <f t="shared" ref="S27:T27" si="58">SUM(S28:S30)</f>
        <v>0</v>
      </c>
      <c r="T27" s="142">
        <f t="shared" si="58"/>
        <v>0</v>
      </c>
      <c r="U27" s="143"/>
      <c r="V27" s="144">
        <f t="shared" ref="V27:X27" si="59">SUM(V28:V30)</f>
        <v>0</v>
      </c>
      <c r="W27" s="144">
        <f t="shared" si="59"/>
        <v>25850</v>
      </c>
      <c r="X27" s="144">
        <f t="shared" si="59"/>
        <v>25850</v>
      </c>
      <c r="Y27" s="115">
        <f t="shared" si="6"/>
        <v>0</v>
      </c>
      <c r="Z27" s="116">
        <f t="shared" si="7"/>
        <v>0</v>
      </c>
      <c r="AA27" s="146"/>
      <c r="AB27" s="7"/>
      <c r="AC27" s="7"/>
      <c r="AD27" s="7"/>
      <c r="AE27" s="7"/>
      <c r="AF27" s="7"/>
      <c r="AG27" s="7"/>
    </row>
    <row r="28" spans="1:33" ht="30" customHeight="1" x14ac:dyDescent="0.2">
      <c r="A28" s="156" t="s">
        <v>77</v>
      </c>
      <c r="B28" s="157" t="s">
        <v>95</v>
      </c>
      <c r="C28" s="121" t="s">
        <v>96</v>
      </c>
      <c r="D28" s="158"/>
      <c r="E28" s="159">
        <f>G13</f>
        <v>0</v>
      </c>
      <c r="F28" s="160">
        <v>0.22</v>
      </c>
      <c r="G28" s="161">
        <f t="shared" ref="G28:G30" si="60">E28*F28</f>
        <v>0</v>
      </c>
      <c r="H28" s="159">
        <f>J13</f>
        <v>0</v>
      </c>
      <c r="I28" s="160">
        <v>0.22</v>
      </c>
      <c r="J28" s="161">
        <f t="shared" ref="J28:J30" si="61">H28*I28</f>
        <v>0</v>
      </c>
      <c r="K28" s="159">
        <f>M13</f>
        <v>0</v>
      </c>
      <c r="L28" s="160">
        <v>0.22</v>
      </c>
      <c r="M28" s="161">
        <f t="shared" ref="M28:M30" si="62">K28*L28</f>
        <v>0</v>
      </c>
      <c r="N28" s="159">
        <f>P13</f>
        <v>0</v>
      </c>
      <c r="O28" s="160">
        <v>0.22</v>
      </c>
      <c r="P28" s="161">
        <f t="shared" ref="P28:P30" si="63">N28*O28</f>
        <v>0</v>
      </c>
      <c r="Q28" s="159">
        <f>S13</f>
        <v>0</v>
      </c>
      <c r="R28" s="160">
        <v>0.22</v>
      </c>
      <c r="S28" s="161">
        <f t="shared" ref="S28:S30" si="64">Q28*R28</f>
        <v>0</v>
      </c>
      <c r="T28" s="159">
        <f>V13</f>
        <v>0</v>
      </c>
      <c r="U28" s="160">
        <v>0.22</v>
      </c>
      <c r="V28" s="161">
        <f t="shared" ref="V28:V30" si="65">T28*U28</f>
        <v>0</v>
      </c>
      <c r="W28" s="127">
        <f t="shared" ref="W28:W30" si="66">G28+M28+S28</f>
        <v>0</v>
      </c>
      <c r="X28" s="127">
        <f t="shared" ref="X28:X30" si="67">J28+P28+V28</f>
        <v>0</v>
      </c>
      <c r="Y28" s="127">
        <f t="shared" si="6"/>
        <v>0</v>
      </c>
      <c r="Z28" s="128" t="e">
        <f t="shared" si="7"/>
        <v>#DIV/0!</v>
      </c>
      <c r="AA28" s="162"/>
      <c r="AB28" s="130"/>
      <c r="AC28" s="131"/>
      <c r="AD28" s="131"/>
      <c r="AE28" s="131"/>
      <c r="AF28" s="131"/>
      <c r="AG28" s="131"/>
    </row>
    <row r="29" spans="1:33" ht="30" customHeight="1" x14ac:dyDescent="0.2">
      <c r="A29" s="119" t="s">
        <v>77</v>
      </c>
      <c r="B29" s="120" t="s">
        <v>97</v>
      </c>
      <c r="C29" s="121" t="s">
        <v>98</v>
      </c>
      <c r="D29" s="122"/>
      <c r="E29" s="123">
        <f>G17</f>
        <v>0</v>
      </c>
      <c r="F29" s="124">
        <v>0.22</v>
      </c>
      <c r="G29" s="125">
        <f t="shared" si="60"/>
        <v>0</v>
      </c>
      <c r="H29" s="123">
        <f>J17</f>
        <v>0</v>
      </c>
      <c r="I29" s="124">
        <v>0.22</v>
      </c>
      <c r="J29" s="125">
        <f t="shared" si="61"/>
        <v>0</v>
      </c>
      <c r="K29" s="123">
        <f>M17</f>
        <v>0</v>
      </c>
      <c r="L29" s="124">
        <v>0.22</v>
      </c>
      <c r="M29" s="125">
        <f t="shared" si="62"/>
        <v>0</v>
      </c>
      <c r="N29" s="123">
        <f>P17</f>
        <v>0</v>
      </c>
      <c r="O29" s="124">
        <v>0.22</v>
      </c>
      <c r="P29" s="125">
        <f t="shared" si="63"/>
        <v>0</v>
      </c>
      <c r="Q29" s="123">
        <f>S17</f>
        <v>0</v>
      </c>
      <c r="R29" s="124">
        <v>0.22</v>
      </c>
      <c r="S29" s="125">
        <f t="shared" si="64"/>
        <v>0</v>
      </c>
      <c r="T29" s="123">
        <f>V17</f>
        <v>0</v>
      </c>
      <c r="U29" s="124">
        <v>0.22</v>
      </c>
      <c r="V29" s="125">
        <f t="shared" si="65"/>
        <v>0</v>
      </c>
      <c r="W29" s="126">
        <f t="shared" si="66"/>
        <v>0</v>
      </c>
      <c r="X29" s="127">
        <f t="shared" si="67"/>
        <v>0</v>
      </c>
      <c r="Y29" s="127">
        <f t="shared" si="6"/>
        <v>0</v>
      </c>
      <c r="Z29" s="128" t="e">
        <f t="shared" si="7"/>
        <v>#DIV/0!</v>
      </c>
      <c r="AA29" s="129"/>
      <c r="AB29" s="131"/>
      <c r="AC29" s="131"/>
      <c r="AD29" s="131"/>
      <c r="AE29" s="131"/>
      <c r="AF29" s="131"/>
      <c r="AG29" s="131"/>
    </row>
    <row r="30" spans="1:33" ht="30" customHeight="1" x14ac:dyDescent="0.2">
      <c r="A30" s="132" t="s">
        <v>77</v>
      </c>
      <c r="B30" s="154" t="s">
        <v>99</v>
      </c>
      <c r="C30" s="163" t="s">
        <v>89</v>
      </c>
      <c r="D30" s="134"/>
      <c r="E30" s="135">
        <f>G21</f>
        <v>117500</v>
      </c>
      <c r="F30" s="136">
        <v>0.22</v>
      </c>
      <c r="G30" s="137">
        <f t="shared" si="60"/>
        <v>25850</v>
      </c>
      <c r="H30" s="135">
        <f>J21</f>
        <v>117500</v>
      </c>
      <c r="I30" s="136">
        <v>0.22</v>
      </c>
      <c r="J30" s="137">
        <f t="shared" si="61"/>
        <v>25850</v>
      </c>
      <c r="K30" s="135">
        <f>M21</f>
        <v>0</v>
      </c>
      <c r="L30" s="136">
        <v>0.22</v>
      </c>
      <c r="M30" s="137">
        <f t="shared" si="62"/>
        <v>0</v>
      </c>
      <c r="N30" s="135">
        <f>P21</f>
        <v>0</v>
      </c>
      <c r="O30" s="136">
        <v>0.22</v>
      </c>
      <c r="P30" s="137">
        <f t="shared" si="63"/>
        <v>0</v>
      </c>
      <c r="Q30" s="135">
        <f>S21</f>
        <v>0</v>
      </c>
      <c r="R30" s="136">
        <v>0.22</v>
      </c>
      <c r="S30" s="137">
        <f t="shared" si="64"/>
        <v>0</v>
      </c>
      <c r="T30" s="135">
        <f>V21</f>
        <v>0</v>
      </c>
      <c r="U30" s="136">
        <v>0.22</v>
      </c>
      <c r="V30" s="137">
        <f t="shared" si="65"/>
        <v>0</v>
      </c>
      <c r="W30" s="138">
        <f t="shared" si="66"/>
        <v>25850</v>
      </c>
      <c r="X30" s="127">
        <f t="shared" si="67"/>
        <v>25850</v>
      </c>
      <c r="Y30" s="127">
        <f t="shared" si="6"/>
        <v>0</v>
      </c>
      <c r="Z30" s="128">
        <f t="shared" si="7"/>
        <v>0</v>
      </c>
      <c r="AA30" s="139"/>
      <c r="AB30" s="131"/>
      <c r="AC30" s="131"/>
      <c r="AD30" s="131"/>
      <c r="AE30" s="131"/>
      <c r="AF30" s="131"/>
      <c r="AG30" s="131"/>
    </row>
    <row r="31" spans="1:33" ht="30" customHeight="1" x14ac:dyDescent="0.2">
      <c r="A31" s="108" t="s">
        <v>74</v>
      </c>
      <c r="B31" s="155" t="s">
        <v>100</v>
      </c>
      <c r="C31" s="140" t="s">
        <v>101</v>
      </c>
      <c r="D31" s="141"/>
      <c r="E31" s="142">
        <f>SUM(E32:E34)</f>
        <v>12</v>
      </c>
      <c r="F31" s="143"/>
      <c r="G31" s="144">
        <f t="shared" ref="G31:H31" si="68">SUM(G32:G34)</f>
        <v>122500</v>
      </c>
      <c r="H31" s="142">
        <f t="shared" si="68"/>
        <v>12</v>
      </c>
      <c r="I31" s="143"/>
      <c r="J31" s="144">
        <f t="shared" ref="J31:K31" si="69">SUM(J32:J34)</f>
        <v>122500</v>
      </c>
      <c r="K31" s="142">
        <f t="shared" si="69"/>
        <v>0</v>
      </c>
      <c r="L31" s="143"/>
      <c r="M31" s="144">
        <f t="shared" ref="M31:N31" si="70">SUM(M32:M34)</f>
        <v>0</v>
      </c>
      <c r="N31" s="142">
        <f t="shared" si="70"/>
        <v>0</v>
      </c>
      <c r="O31" s="143"/>
      <c r="P31" s="144">
        <f t="shared" ref="P31:Q31" si="71">SUM(P32:P34)</f>
        <v>0</v>
      </c>
      <c r="Q31" s="142">
        <f t="shared" si="71"/>
        <v>0</v>
      </c>
      <c r="R31" s="143"/>
      <c r="S31" s="144">
        <f t="shared" ref="S31:T31" si="72">SUM(S32:S34)</f>
        <v>0</v>
      </c>
      <c r="T31" s="142">
        <f t="shared" si="72"/>
        <v>0</v>
      </c>
      <c r="U31" s="143"/>
      <c r="V31" s="144">
        <f t="shared" ref="V31:X31" si="73">SUM(V32:V34)</f>
        <v>0</v>
      </c>
      <c r="W31" s="144">
        <f t="shared" si="73"/>
        <v>122500</v>
      </c>
      <c r="X31" s="144">
        <f t="shared" si="73"/>
        <v>122500</v>
      </c>
      <c r="Y31" s="144">
        <f t="shared" si="6"/>
        <v>0</v>
      </c>
      <c r="Z31" s="144">
        <f t="shared" si="7"/>
        <v>0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2">
      <c r="A32" s="119" t="s">
        <v>77</v>
      </c>
      <c r="B32" s="157" t="s">
        <v>102</v>
      </c>
      <c r="C32" s="349" t="s">
        <v>367</v>
      </c>
      <c r="D32" s="122" t="s">
        <v>80</v>
      </c>
      <c r="E32" s="359">
        <v>4</v>
      </c>
      <c r="F32" s="360">
        <v>9375</v>
      </c>
      <c r="G32" s="125">
        <f t="shared" ref="G32:G34" si="74">E32*F32</f>
        <v>37500</v>
      </c>
      <c r="H32" s="359">
        <v>4</v>
      </c>
      <c r="I32" s="360">
        <v>9375</v>
      </c>
      <c r="J32" s="125">
        <f t="shared" ref="J32:J34" si="75">H32*I32</f>
        <v>37500</v>
      </c>
      <c r="K32" s="123"/>
      <c r="L32" s="124"/>
      <c r="M32" s="125">
        <f t="shared" ref="M32:M34" si="76">K32*L32</f>
        <v>0</v>
      </c>
      <c r="N32" s="123"/>
      <c r="O32" s="124"/>
      <c r="P32" s="125">
        <f t="shared" ref="P32:P34" si="77">N32*O32</f>
        <v>0</v>
      </c>
      <c r="Q32" s="123"/>
      <c r="R32" s="124"/>
      <c r="S32" s="125">
        <f t="shared" ref="S32:S34" si="78">Q32*R32</f>
        <v>0</v>
      </c>
      <c r="T32" s="123"/>
      <c r="U32" s="124"/>
      <c r="V32" s="125">
        <f t="shared" ref="V32:V34" si="79">T32*U32</f>
        <v>0</v>
      </c>
      <c r="W32" s="126">
        <f t="shared" ref="W32:W34" si="80">G32+M32+S32</f>
        <v>37500</v>
      </c>
      <c r="X32" s="127">
        <f t="shared" ref="X32:X34" si="81">J32+P32+V32</f>
        <v>37500</v>
      </c>
      <c r="Y32" s="127">
        <f t="shared" si="6"/>
        <v>0</v>
      </c>
      <c r="Z32" s="128">
        <f t="shared" si="7"/>
        <v>0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2">
      <c r="A33" s="119" t="s">
        <v>77</v>
      </c>
      <c r="B33" s="120" t="s">
        <v>103</v>
      </c>
      <c r="C33" s="349" t="s">
        <v>377</v>
      </c>
      <c r="D33" s="122" t="s">
        <v>80</v>
      </c>
      <c r="E33" s="359">
        <v>4</v>
      </c>
      <c r="F33" s="360">
        <v>15000</v>
      </c>
      <c r="G33" s="125">
        <f t="shared" si="74"/>
        <v>60000</v>
      </c>
      <c r="H33" s="359">
        <v>4</v>
      </c>
      <c r="I33" s="360">
        <v>15000</v>
      </c>
      <c r="J33" s="125">
        <f t="shared" si="75"/>
        <v>60000</v>
      </c>
      <c r="K33" s="123"/>
      <c r="L33" s="124"/>
      <c r="M33" s="125">
        <f t="shared" si="76"/>
        <v>0</v>
      </c>
      <c r="N33" s="123"/>
      <c r="O33" s="124"/>
      <c r="P33" s="125">
        <f t="shared" si="77"/>
        <v>0</v>
      </c>
      <c r="Q33" s="123"/>
      <c r="R33" s="124"/>
      <c r="S33" s="125">
        <f t="shared" si="78"/>
        <v>0</v>
      </c>
      <c r="T33" s="123"/>
      <c r="U33" s="124"/>
      <c r="V33" s="125">
        <f t="shared" si="79"/>
        <v>0</v>
      </c>
      <c r="W33" s="126">
        <f t="shared" si="80"/>
        <v>60000</v>
      </c>
      <c r="X33" s="127">
        <f t="shared" si="81"/>
        <v>60000</v>
      </c>
      <c r="Y33" s="127">
        <f t="shared" si="6"/>
        <v>0</v>
      </c>
      <c r="Z33" s="128">
        <f t="shared" si="7"/>
        <v>0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2">
      <c r="A34" s="132" t="s">
        <v>77</v>
      </c>
      <c r="B34" s="133" t="s">
        <v>104</v>
      </c>
      <c r="C34" s="349" t="s">
        <v>378</v>
      </c>
      <c r="D34" s="134" t="s">
        <v>80</v>
      </c>
      <c r="E34" s="361">
        <v>4</v>
      </c>
      <c r="F34" s="362">
        <v>6250</v>
      </c>
      <c r="G34" s="137">
        <f t="shared" si="74"/>
        <v>25000</v>
      </c>
      <c r="H34" s="361">
        <v>4</v>
      </c>
      <c r="I34" s="362">
        <v>6250</v>
      </c>
      <c r="J34" s="137">
        <f t="shared" si="75"/>
        <v>25000</v>
      </c>
      <c r="K34" s="149"/>
      <c r="L34" s="150"/>
      <c r="M34" s="151">
        <f t="shared" si="76"/>
        <v>0</v>
      </c>
      <c r="N34" s="149"/>
      <c r="O34" s="150"/>
      <c r="P34" s="151">
        <f t="shared" si="77"/>
        <v>0</v>
      </c>
      <c r="Q34" s="149"/>
      <c r="R34" s="150"/>
      <c r="S34" s="151">
        <f t="shared" si="78"/>
        <v>0</v>
      </c>
      <c r="T34" s="149"/>
      <c r="U34" s="150"/>
      <c r="V34" s="151">
        <f t="shared" si="79"/>
        <v>0</v>
      </c>
      <c r="W34" s="138">
        <f t="shared" si="80"/>
        <v>25000</v>
      </c>
      <c r="X34" s="127">
        <f t="shared" si="81"/>
        <v>25000</v>
      </c>
      <c r="Y34" s="165">
        <f t="shared" si="6"/>
        <v>0</v>
      </c>
      <c r="Z34" s="128">
        <f t="shared" si="7"/>
        <v>0</v>
      </c>
      <c r="AA34" s="152"/>
      <c r="AB34" s="7"/>
      <c r="AC34" s="7"/>
      <c r="AD34" s="7"/>
      <c r="AE34" s="7"/>
      <c r="AF34" s="7"/>
      <c r="AG34" s="7"/>
    </row>
    <row r="35" spans="1:33" ht="30" customHeight="1" x14ac:dyDescent="0.2">
      <c r="A35" s="166" t="s">
        <v>105</v>
      </c>
      <c r="B35" s="167"/>
      <c r="C35" s="168"/>
      <c r="D35" s="169"/>
      <c r="E35" s="170"/>
      <c r="F35" s="171"/>
      <c r="G35" s="172">
        <f>G13+G17+G21+G27+G31</f>
        <v>265850</v>
      </c>
      <c r="H35" s="123"/>
      <c r="I35" s="171"/>
      <c r="J35" s="172">
        <f>J13+J17+J21+J27+J31</f>
        <v>265850</v>
      </c>
      <c r="K35" s="170"/>
      <c r="L35" s="173"/>
      <c r="M35" s="172">
        <f>M13+M17+M21+M27+M31</f>
        <v>0</v>
      </c>
      <c r="N35" s="170"/>
      <c r="O35" s="173"/>
      <c r="P35" s="172">
        <f>P13+P17+P21+P27+P31</f>
        <v>0</v>
      </c>
      <c r="Q35" s="170"/>
      <c r="R35" s="173"/>
      <c r="S35" s="172">
        <f>S13+S17+S21+S27+S31</f>
        <v>0</v>
      </c>
      <c r="T35" s="170"/>
      <c r="U35" s="173"/>
      <c r="V35" s="172">
        <f t="shared" ref="V35:X35" si="82">V13+V17+V21+V27+V31</f>
        <v>0</v>
      </c>
      <c r="W35" s="172">
        <f t="shared" si="82"/>
        <v>265850</v>
      </c>
      <c r="X35" s="174">
        <f t="shared" si="82"/>
        <v>265850</v>
      </c>
      <c r="Y35" s="175">
        <f t="shared" si="6"/>
        <v>0</v>
      </c>
      <c r="Z35" s="176">
        <f t="shared" si="7"/>
        <v>0</v>
      </c>
      <c r="AA35" s="177"/>
      <c r="AB35" s="6"/>
      <c r="AC35" s="7"/>
      <c r="AD35" s="7"/>
      <c r="AE35" s="7"/>
      <c r="AF35" s="7"/>
      <c r="AG35" s="7"/>
    </row>
    <row r="36" spans="1:33" ht="30" customHeight="1" x14ac:dyDescent="0.2">
      <c r="A36" s="178" t="s">
        <v>72</v>
      </c>
      <c r="B36" s="179">
        <v>2</v>
      </c>
      <c r="C36" s="180" t="s">
        <v>106</v>
      </c>
      <c r="D36" s="18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2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2">
      <c r="A37" s="108" t="s">
        <v>74</v>
      </c>
      <c r="B37" s="155" t="s">
        <v>107</v>
      </c>
      <c r="C37" s="110" t="s">
        <v>108</v>
      </c>
      <c r="D37" s="111"/>
      <c r="E37" s="112">
        <f>SUM(E38:E40)</f>
        <v>0</v>
      </c>
      <c r="F37" s="113"/>
      <c r="G37" s="114">
        <f t="shared" ref="G37:H37" si="83">SUM(G38:G40)</f>
        <v>0</v>
      </c>
      <c r="H37" s="112">
        <f t="shared" si="83"/>
        <v>0</v>
      </c>
      <c r="I37" s="113"/>
      <c r="J37" s="114">
        <f t="shared" ref="J37:K37" si="84">SUM(J38:J40)</f>
        <v>0</v>
      </c>
      <c r="K37" s="112">
        <f t="shared" si="84"/>
        <v>0</v>
      </c>
      <c r="L37" s="113"/>
      <c r="M37" s="114">
        <f t="shared" ref="M37:N37" si="85">SUM(M38:M40)</f>
        <v>0</v>
      </c>
      <c r="N37" s="112">
        <f t="shared" si="85"/>
        <v>0</v>
      </c>
      <c r="O37" s="113"/>
      <c r="P37" s="114">
        <f t="shared" ref="P37:Q37" si="86">SUM(P38:P40)</f>
        <v>0</v>
      </c>
      <c r="Q37" s="112">
        <f t="shared" si="86"/>
        <v>0</v>
      </c>
      <c r="R37" s="113"/>
      <c r="S37" s="114">
        <f t="shared" ref="S37:T37" si="87">SUM(S38:S40)</f>
        <v>0</v>
      </c>
      <c r="T37" s="112">
        <f t="shared" si="87"/>
        <v>0</v>
      </c>
      <c r="U37" s="113"/>
      <c r="V37" s="114">
        <f t="shared" ref="V37:X37" si="88">SUM(V38:V40)</f>
        <v>0</v>
      </c>
      <c r="W37" s="114">
        <f t="shared" si="88"/>
        <v>0</v>
      </c>
      <c r="X37" s="183">
        <f t="shared" si="88"/>
        <v>0</v>
      </c>
      <c r="Y37" s="143">
        <f t="shared" ref="Y37:Y49" si="89">W37-X37</f>
        <v>0</v>
      </c>
      <c r="Z37" s="184" t="e">
        <f t="shared" ref="Z37:Z49" si="90">Y37/W37</f>
        <v>#DIV/0!</v>
      </c>
      <c r="AA37" s="117"/>
      <c r="AB37" s="185"/>
      <c r="AC37" s="118"/>
      <c r="AD37" s="118"/>
      <c r="AE37" s="118"/>
      <c r="AF37" s="118"/>
      <c r="AG37" s="118"/>
    </row>
    <row r="38" spans="1:33" ht="30" customHeight="1" x14ac:dyDescent="0.2">
      <c r="A38" s="119" t="s">
        <v>77</v>
      </c>
      <c r="B38" s="120" t="s">
        <v>109</v>
      </c>
      <c r="C38" s="121" t="s">
        <v>110</v>
      </c>
      <c r="D38" s="122" t="s">
        <v>111</v>
      </c>
      <c r="E38" s="123"/>
      <c r="F38" s="124"/>
      <c r="G38" s="125">
        <f t="shared" ref="G38:G40" si="91">E38*F38</f>
        <v>0</v>
      </c>
      <c r="H38" s="123"/>
      <c r="I38" s="124"/>
      <c r="J38" s="125">
        <f t="shared" ref="J38:J40" si="92">H38*I38</f>
        <v>0</v>
      </c>
      <c r="K38" s="123"/>
      <c r="L38" s="124"/>
      <c r="M38" s="125">
        <f t="shared" ref="M38:M40" si="93">K38*L38</f>
        <v>0</v>
      </c>
      <c r="N38" s="123"/>
      <c r="O38" s="124"/>
      <c r="P38" s="125">
        <f t="shared" ref="P38:P40" si="94">N38*O38</f>
        <v>0</v>
      </c>
      <c r="Q38" s="123"/>
      <c r="R38" s="124"/>
      <c r="S38" s="125">
        <f t="shared" ref="S38:S40" si="95">Q38*R38</f>
        <v>0</v>
      </c>
      <c r="T38" s="123"/>
      <c r="U38" s="124"/>
      <c r="V38" s="125">
        <f t="shared" ref="V38:V40" si="96">T38*U38</f>
        <v>0</v>
      </c>
      <c r="W38" s="126">
        <f t="shared" ref="W38:W40" si="97">G38+M38+S38</f>
        <v>0</v>
      </c>
      <c r="X38" s="127">
        <f t="shared" ref="X38:X40" si="98">J38+P38+V38</f>
        <v>0</v>
      </c>
      <c r="Y38" s="127">
        <f t="shared" si="89"/>
        <v>0</v>
      </c>
      <c r="Z38" s="128" t="e">
        <f t="shared" si="9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19" t="s">
        <v>77</v>
      </c>
      <c r="B39" s="120" t="s">
        <v>112</v>
      </c>
      <c r="C39" s="121" t="s">
        <v>110</v>
      </c>
      <c r="D39" s="122" t="s">
        <v>111</v>
      </c>
      <c r="E39" s="123"/>
      <c r="F39" s="124"/>
      <c r="G39" s="125">
        <f t="shared" si="91"/>
        <v>0</v>
      </c>
      <c r="H39" s="123"/>
      <c r="I39" s="124"/>
      <c r="J39" s="125">
        <f t="shared" si="92"/>
        <v>0</v>
      </c>
      <c r="K39" s="123"/>
      <c r="L39" s="124"/>
      <c r="M39" s="125">
        <f t="shared" si="93"/>
        <v>0</v>
      </c>
      <c r="N39" s="123"/>
      <c r="O39" s="124"/>
      <c r="P39" s="125">
        <f t="shared" si="94"/>
        <v>0</v>
      </c>
      <c r="Q39" s="123"/>
      <c r="R39" s="124"/>
      <c r="S39" s="125">
        <f t="shared" si="95"/>
        <v>0</v>
      </c>
      <c r="T39" s="123"/>
      <c r="U39" s="124"/>
      <c r="V39" s="125">
        <f t="shared" si="96"/>
        <v>0</v>
      </c>
      <c r="W39" s="126">
        <f t="shared" si="97"/>
        <v>0</v>
      </c>
      <c r="X39" s="127">
        <f t="shared" si="98"/>
        <v>0</v>
      </c>
      <c r="Y39" s="127">
        <f t="shared" si="89"/>
        <v>0</v>
      </c>
      <c r="Z39" s="128" t="e">
        <f t="shared" si="9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47" t="s">
        <v>77</v>
      </c>
      <c r="B40" s="154" t="s">
        <v>113</v>
      </c>
      <c r="C40" s="121" t="s">
        <v>110</v>
      </c>
      <c r="D40" s="148" t="s">
        <v>111</v>
      </c>
      <c r="E40" s="149"/>
      <c r="F40" s="150"/>
      <c r="G40" s="151">
        <f t="shared" si="91"/>
        <v>0</v>
      </c>
      <c r="H40" s="149"/>
      <c r="I40" s="150"/>
      <c r="J40" s="151">
        <f t="shared" si="92"/>
        <v>0</v>
      </c>
      <c r="K40" s="149"/>
      <c r="L40" s="150"/>
      <c r="M40" s="151">
        <f t="shared" si="93"/>
        <v>0</v>
      </c>
      <c r="N40" s="149"/>
      <c r="O40" s="150"/>
      <c r="P40" s="151">
        <f t="shared" si="94"/>
        <v>0</v>
      </c>
      <c r="Q40" s="149"/>
      <c r="R40" s="150"/>
      <c r="S40" s="151">
        <f t="shared" si="95"/>
        <v>0</v>
      </c>
      <c r="T40" s="149"/>
      <c r="U40" s="150"/>
      <c r="V40" s="151">
        <f t="shared" si="96"/>
        <v>0</v>
      </c>
      <c r="W40" s="138">
        <f t="shared" si="97"/>
        <v>0</v>
      </c>
      <c r="X40" s="127">
        <f t="shared" si="98"/>
        <v>0</v>
      </c>
      <c r="Y40" s="127">
        <f t="shared" si="89"/>
        <v>0</v>
      </c>
      <c r="Z40" s="128" t="e">
        <f t="shared" si="90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08" t="s">
        <v>74</v>
      </c>
      <c r="B41" s="155" t="s">
        <v>114</v>
      </c>
      <c r="C41" s="153" t="s">
        <v>115</v>
      </c>
      <c r="D41" s="141"/>
      <c r="E41" s="142">
        <f>SUM(E42:E44)</f>
        <v>0</v>
      </c>
      <c r="F41" s="143"/>
      <c r="G41" s="144">
        <f t="shared" ref="G41:H41" si="99">SUM(G42:G44)</f>
        <v>0</v>
      </c>
      <c r="H41" s="142">
        <f t="shared" si="99"/>
        <v>0</v>
      </c>
      <c r="I41" s="143"/>
      <c r="J41" s="144">
        <f t="shared" ref="J41:K41" si="100">SUM(J42:J44)</f>
        <v>0</v>
      </c>
      <c r="K41" s="142">
        <f t="shared" si="100"/>
        <v>0</v>
      </c>
      <c r="L41" s="143"/>
      <c r="M41" s="144">
        <f t="shared" ref="M41:N41" si="101">SUM(M42:M44)</f>
        <v>0</v>
      </c>
      <c r="N41" s="142">
        <f t="shared" si="101"/>
        <v>0</v>
      </c>
      <c r="O41" s="143"/>
      <c r="P41" s="144">
        <f t="shared" ref="P41:Q41" si="102">SUM(P42:P44)</f>
        <v>0</v>
      </c>
      <c r="Q41" s="142">
        <f t="shared" si="102"/>
        <v>0</v>
      </c>
      <c r="R41" s="143"/>
      <c r="S41" s="144">
        <f t="shared" ref="S41:T41" si="103">SUM(S42:S44)</f>
        <v>0</v>
      </c>
      <c r="T41" s="142">
        <f t="shared" si="103"/>
        <v>0</v>
      </c>
      <c r="U41" s="143"/>
      <c r="V41" s="144">
        <f t="shared" ref="V41:X41" si="104">SUM(V42:V44)</f>
        <v>0</v>
      </c>
      <c r="W41" s="144">
        <f t="shared" si="104"/>
        <v>0</v>
      </c>
      <c r="X41" s="144">
        <f t="shared" si="104"/>
        <v>0</v>
      </c>
      <c r="Y41" s="186">
        <f t="shared" si="89"/>
        <v>0</v>
      </c>
      <c r="Z41" s="186" t="e">
        <f t="shared" si="90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2">
      <c r="A42" s="119" t="s">
        <v>77</v>
      </c>
      <c r="B42" s="120" t="s">
        <v>116</v>
      </c>
      <c r="C42" s="121" t="s">
        <v>117</v>
      </c>
      <c r="D42" s="122" t="s">
        <v>118</v>
      </c>
      <c r="E42" s="123"/>
      <c r="F42" s="124"/>
      <c r="G42" s="125">
        <f t="shared" ref="G42:G44" si="105">E42*F42</f>
        <v>0</v>
      </c>
      <c r="H42" s="123"/>
      <c r="I42" s="124"/>
      <c r="J42" s="125">
        <f t="shared" ref="J42:J44" si="106">H42*I42</f>
        <v>0</v>
      </c>
      <c r="K42" s="123"/>
      <c r="L42" s="124"/>
      <c r="M42" s="125">
        <f t="shared" ref="M42:M44" si="107">K42*L42</f>
        <v>0</v>
      </c>
      <c r="N42" s="123"/>
      <c r="O42" s="124"/>
      <c r="P42" s="125">
        <f t="shared" ref="P42:P44" si="108">N42*O42</f>
        <v>0</v>
      </c>
      <c r="Q42" s="123"/>
      <c r="R42" s="124"/>
      <c r="S42" s="125">
        <f t="shared" ref="S42:S44" si="109">Q42*R42</f>
        <v>0</v>
      </c>
      <c r="T42" s="123"/>
      <c r="U42" s="124"/>
      <c r="V42" s="125">
        <f t="shared" ref="V42:V44" si="110">T42*U42</f>
        <v>0</v>
      </c>
      <c r="W42" s="126">
        <f t="shared" ref="W42:W44" si="111">G42+M42+S42</f>
        <v>0</v>
      </c>
      <c r="X42" s="127">
        <f t="shared" ref="X42:X44" si="112">J42+P42+V42</f>
        <v>0</v>
      </c>
      <c r="Y42" s="127">
        <f t="shared" si="89"/>
        <v>0</v>
      </c>
      <c r="Z42" s="128" t="e">
        <f t="shared" si="9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19" t="s">
        <v>77</v>
      </c>
      <c r="B43" s="120" t="s">
        <v>119</v>
      </c>
      <c r="C43" s="187" t="s">
        <v>117</v>
      </c>
      <c r="D43" s="122" t="s">
        <v>118</v>
      </c>
      <c r="E43" s="123"/>
      <c r="F43" s="124"/>
      <c r="G43" s="125">
        <f t="shared" si="105"/>
        <v>0</v>
      </c>
      <c r="H43" s="123"/>
      <c r="I43" s="124"/>
      <c r="J43" s="125">
        <f t="shared" si="106"/>
        <v>0</v>
      </c>
      <c r="K43" s="123"/>
      <c r="L43" s="124"/>
      <c r="M43" s="125">
        <f t="shared" si="107"/>
        <v>0</v>
      </c>
      <c r="N43" s="123"/>
      <c r="O43" s="124"/>
      <c r="P43" s="125">
        <f t="shared" si="108"/>
        <v>0</v>
      </c>
      <c r="Q43" s="123"/>
      <c r="R43" s="124"/>
      <c r="S43" s="125">
        <f t="shared" si="109"/>
        <v>0</v>
      </c>
      <c r="T43" s="123"/>
      <c r="U43" s="124"/>
      <c r="V43" s="125">
        <f t="shared" si="110"/>
        <v>0</v>
      </c>
      <c r="W43" s="126">
        <f t="shared" si="111"/>
        <v>0</v>
      </c>
      <c r="X43" s="127">
        <f t="shared" si="112"/>
        <v>0</v>
      </c>
      <c r="Y43" s="127">
        <f t="shared" si="89"/>
        <v>0</v>
      </c>
      <c r="Z43" s="128" t="e">
        <f t="shared" si="9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47" t="s">
        <v>77</v>
      </c>
      <c r="B44" s="154" t="s">
        <v>120</v>
      </c>
      <c r="C44" s="188" t="s">
        <v>117</v>
      </c>
      <c r="D44" s="148" t="s">
        <v>118</v>
      </c>
      <c r="E44" s="149"/>
      <c r="F44" s="150"/>
      <c r="G44" s="151">
        <f t="shared" si="105"/>
        <v>0</v>
      </c>
      <c r="H44" s="149"/>
      <c r="I44" s="150"/>
      <c r="J44" s="151">
        <f t="shared" si="106"/>
        <v>0</v>
      </c>
      <c r="K44" s="149"/>
      <c r="L44" s="150"/>
      <c r="M44" s="151">
        <f t="shared" si="107"/>
        <v>0</v>
      </c>
      <c r="N44" s="149"/>
      <c r="O44" s="150"/>
      <c r="P44" s="151">
        <f t="shared" si="108"/>
        <v>0</v>
      </c>
      <c r="Q44" s="149"/>
      <c r="R44" s="150"/>
      <c r="S44" s="151">
        <f t="shared" si="109"/>
        <v>0</v>
      </c>
      <c r="T44" s="149"/>
      <c r="U44" s="150"/>
      <c r="V44" s="151">
        <f t="shared" si="110"/>
        <v>0</v>
      </c>
      <c r="W44" s="138">
        <f t="shared" si="111"/>
        <v>0</v>
      </c>
      <c r="X44" s="127">
        <f t="shared" si="112"/>
        <v>0</v>
      </c>
      <c r="Y44" s="127">
        <f t="shared" si="89"/>
        <v>0</v>
      </c>
      <c r="Z44" s="128" t="e">
        <f t="shared" si="90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">
      <c r="A45" s="108" t="s">
        <v>74</v>
      </c>
      <c r="B45" s="155" t="s">
        <v>121</v>
      </c>
      <c r="C45" s="153" t="s">
        <v>122</v>
      </c>
      <c r="D45" s="141"/>
      <c r="E45" s="142">
        <f>SUM(E46:E48)</f>
        <v>0</v>
      </c>
      <c r="F45" s="143"/>
      <c r="G45" s="144">
        <f t="shared" ref="G45:H45" si="113">SUM(G46:G48)</f>
        <v>0</v>
      </c>
      <c r="H45" s="142">
        <f t="shared" si="113"/>
        <v>0</v>
      </c>
      <c r="I45" s="143"/>
      <c r="J45" s="144">
        <f t="shared" ref="J45:K45" si="114">SUM(J46:J48)</f>
        <v>0</v>
      </c>
      <c r="K45" s="142">
        <f t="shared" si="114"/>
        <v>0</v>
      </c>
      <c r="L45" s="143"/>
      <c r="M45" s="144">
        <f t="shared" ref="M45:N45" si="115">SUM(M46:M48)</f>
        <v>0</v>
      </c>
      <c r="N45" s="142">
        <f t="shared" si="115"/>
        <v>0</v>
      </c>
      <c r="O45" s="143"/>
      <c r="P45" s="144">
        <f t="shared" ref="P45:Q45" si="116">SUM(P46:P48)</f>
        <v>0</v>
      </c>
      <c r="Q45" s="142">
        <f t="shared" si="116"/>
        <v>0</v>
      </c>
      <c r="R45" s="143"/>
      <c r="S45" s="144">
        <f t="shared" ref="S45:T45" si="117">SUM(S46:S48)</f>
        <v>0</v>
      </c>
      <c r="T45" s="142">
        <f t="shared" si="117"/>
        <v>0</v>
      </c>
      <c r="U45" s="143"/>
      <c r="V45" s="144">
        <f t="shared" ref="V45:X45" si="118">SUM(V46:V48)</f>
        <v>0</v>
      </c>
      <c r="W45" s="144">
        <f t="shared" si="118"/>
        <v>0</v>
      </c>
      <c r="X45" s="144">
        <f t="shared" si="118"/>
        <v>0</v>
      </c>
      <c r="Y45" s="143">
        <f t="shared" si="89"/>
        <v>0</v>
      </c>
      <c r="Z45" s="143" t="e">
        <f t="shared" si="90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2">
      <c r="A46" s="119" t="s">
        <v>77</v>
      </c>
      <c r="B46" s="120" t="s">
        <v>123</v>
      </c>
      <c r="C46" s="121" t="s">
        <v>124</v>
      </c>
      <c r="D46" s="122" t="s">
        <v>118</v>
      </c>
      <c r="E46" s="123"/>
      <c r="F46" s="124"/>
      <c r="G46" s="125">
        <f t="shared" ref="G46:G48" si="119">E46*F46</f>
        <v>0</v>
      </c>
      <c r="H46" s="123"/>
      <c r="I46" s="124"/>
      <c r="J46" s="125">
        <f t="shared" ref="J46:J48" si="120">H46*I46</f>
        <v>0</v>
      </c>
      <c r="K46" s="123"/>
      <c r="L46" s="124"/>
      <c r="M46" s="125">
        <f t="shared" ref="M46:M48" si="121">K46*L46</f>
        <v>0</v>
      </c>
      <c r="N46" s="123"/>
      <c r="O46" s="124"/>
      <c r="P46" s="125">
        <f t="shared" ref="P46:P48" si="122">N46*O46</f>
        <v>0</v>
      </c>
      <c r="Q46" s="123"/>
      <c r="R46" s="124"/>
      <c r="S46" s="125">
        <f t="shared" ref="S46:S48" si="123">Q46*R46</f>
        <v>0</v>
      </c>
      <c r="T46" s="123"/>
      <c r="U46" s="124"/>
      <c r="V46" s="125">
        <f t="shared" ref="V46:V48" si="124">T46*U46</f>
        <v>0</v>
      </c>
      <c r="W46" s="126">
        <f t="shared" ref="W46:W48" si="125">G46+M46+S46</f>
        <v>0</v>
      </c>
      <c r="X46" s="127">
        <f t="shared" ref="X46:X48" si="126">J46+P46+V46</f>
        <v>0</v>
      </c>
      <c r="Y46" s="127">
        <f t="shared" si="89"/>
        <v>0</v>
      </c>
      <c r="Z46" s="128" t="e">
        <f t="shared" si="90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2">
      <c r="A47" s="119" t="s">
        <v>77</v>
      </c>
      <c r="B47" s="120" t="s">
        <v>125</v>
      </c>
      <c r="C47" s="121" t="s">
        <v>126</v>
      </c>
      <c r="D47" s="122" t="s">
        <v>118</v>
      </c>
      <c r="E47" s="123"/>
      <c r="F47" s="124"/>
      <c r="G47" s="125">
        <f t="shared" si="119"/>
        <v>0</v>
      </c>
      <c r="H47" s="123"/>
      <c r="I47" s="124"/>
      <c r="J47" s="125">
        <f t="shared" si="120"/>
        <v>0</v>
      </c>
      <c r="K47" s="123"/>
      <c r="L47" s="124"/>
      <c r="M47" s="125">
        <f t="shared" si="121"/>
        <v>0</v>
      </c>
      <c r="N47" s="123"/>
      <c r="O47" s="124"/>
      <c r="P47" s="125">
        <f t="shared" si="122"/>
        <v>0</v>
      </c>
      <c r="Q47" s="123"/>
      <c r="R47" s="124"/>
      <c r="S47" s="125">
        <f t="shared" si="123"/>
        <v>0</v>
      </c>
      <c r="T47" s="123"/>
      <c r="U47" s="124"/>
      <c r="V47" s="125">
        <f t="shared" si="124"/>
        <v>0</v>
      </c>
      <c r="W47" s="126">
        <f t="shared" si="125"/>
        <v>0</v>
      </c>
      <c r="X47" s="127">
        <f t="shared" si="126"/>
        <v>0</v>
      </c>
      <c r="Y47" s="127">
        <f t="shared" si="89"/>
        <v>0</v>
      </c>
      <c r="Z47" s="128" t="e">
        <f t="shared" si="90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32" t="s">
        <v>77</v>
      </c>
      <c r="B48" s="133" t="s">
        <v>127</v>
      </c>
      <c r="C48" s="164" t="s">
        <v>124</v>
      </c>
      <c r="D48" s="134" t="s">
        <v>118</v>
      </c>
      <c r="E48" s="149"/>
      <c r="F48" s="150"/>
      <c r="G48" s="151">
        <f t="shared" si="119"/>
        <v>0</v>
      </c>
      <c r="H48" s="149"/>
      <c r="I48" s="150"/>
      <c r="J48" s="151">
        <f t="shared" si="120"/>
        <v>0</v>
      </c>
      <c r="K48" s="149"/>
      <c r="L48" s="150"/>
      <c r="M48" s="151">
        <f t="shared" si="121"/>
        <v>0</v>
      </c>
      <c r="N48" s="149"/>
      <c r="O48" s="150"/>
      <c r="P48" s="151">
        <f t="shared" si="122"/>
        <v>0</v>
      </c>
      <c r="Q48" s="149"/>
      <c r="R48" s="150"/>
      <c r="S48" s="151">
        <f t="shared" si="123"/>
        <v>0</v>
      </c>
      <c r="T48" s="149"/>
      <c r="U48" s="150"/>
      <c r="V48" s="151">
        <f t="shared" si="124"/>
        <v>0</v>
      </c>
      <c r="W48" s="138">
        <f t="shared" si="125"/>
        <v>0</v>
      </c>
      <c r="X48" s="127">
        <f t="shared" si="126"/>
        <v>0</v>
      </c>
      <c r="Y48" s="127">
        <f t="shared" si="89"/>
        <v>0</v>
      </c>
      <c r="Z48" s="128" t="e">
        <f t="shared" si="90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">
      <c r="A49" s="166" t="s">
        <v>128</v>
      </c>
      <c r="B49" s="167"/>
      <c r="C49" s="168"/>
      <c r="D49" s="169"/>
      <c r="E49" s="173">
        <f>E45+E41+E37</f>
        <v>0</v>
      </c>
      <c r="F49" s="189"/>
      <c r="G49" s="172">
        <f t="shared" ref="G49:H49" si="127">G45+G41+G37</f>
        <v>0</v>
      </c>
      <c r="H49" s="173">
        <f t="shared" si="127"/>
        <v>0</v>
      </c>
      <c r="I49" s="189"/>
      <c r="J49" s="172">
        <f t="shared" ref="J49:K49" si="128">J45+J41+J37</f>
        <v>0</v>
      </c>
      <c r="K49" s="190">
        <f t="shared" si="128"/>
        <v>0</v>
      </c>
      <c r="L49" s="189"/>
      <c r="M49" s="172">
        <f t="shared" ref="M49:N49" si="129">M45+M41+M37</f>
        <v>0</v>
      </c>
      <c r="N49" s="190">
        <f t="shared" si="129"/>
        <v>0</v>
      </c>
      <c r="O49" s="189"/>
      <c r="P49" s="172">
        <f t="shared" ref="P49:Q49" si="130">P45+P41+P37</f>
        <v>0</v>
      </c>
      <c r="Q49" s="190">
        <f t="shared" si="130"/>
        <v>0</v>
      </c>
      <c r="R49" s="189"/>
      <c r="S49" s="172">
        <f t="shared" ref="S49:T49" si="131">S45+S41+S37</f>
        <v>0</v>
      </c>
      <c r="T49" s="190">
        <f t="shared" si="131"/>
        <v>0</v>
      </c>
      <c r="U49" s="189"/>
      <c r="V49" s="172">
        <f t="shared" ref="V49:X49" si="132">V45+V41+V37</f>
        <v>0</v>
      </c>
      <c r="W49" s="191">
        <f t="shared" si="132"/>
        <v>0</v>
      </c>
      <c r="X49" s="191">
        <f t="shared" si="132"/>
        <v>0</v>
      </c>
      <c r="Y49" s="191">
        <f t="shared" si="89"/>
        <v>0</v>
      </c>
      <c r="Z49" s="191" t="e">
        <f t="shared" si="90"/>
        <v>#DIV/0!</v>
      </c>
      <c r="AA49" s="177"/>
      <c r="AB49" s="7"/>
      <c r="AC49" s="7"/>
      <c r="AD49" s="7"/>
      <c r="AE49" s="7"/>
      <c r="AF49" s="7"/>
      <c r="AG49" s="7"/>
    </row>
    <row r="50" spans="1:33" ht="30" customHeight="1" x14ac:dyDescent="0.2">
      <c r="A50" s="178" t="s">
        <v>72</v>
      </c>
      <c r="B50" s="179">
        <v>3</v>
      </c>
      <c r="C50" s="180" t="s">
        <v>129</v>
      </c>
      <c r="D50" s="18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2">
      <c r="A51" s="108" t="s">
        <v>74</v>
      </c>
      <c r="B51" s="155" t="s">
        <v>130</v>
      </c>
      <c r="C51" s="110" t="s">
        <v>131</v>
      </c>
      <c r="D51" s="111"/>
      <c r="E51" s="112">
        <f>SUM(E52:E54)</f>
        <v>0</v>
      </c>
      <c r="F51" s="113"/>
      <c r="G51" s="114">
        <f t="shared" ref="G51:H51" si="133">SUM(G52:G54)</f>
        <v>0</v>
      </c>
      <c r="H51" s="112">
        <f t="shared" si="133"/>
        <v>0</v>
      </c>
      <c r="I51" s="113"/>
      <c r="J51" s="114">
        <f t="shared" ref="J51:K51" si="134">SUM(J52:J54)</f>
        <v>0</v>
      </c>
      <c r="K51" s="112">
        <f t="shared" si="134"/>
        <v>0</v>
      </c>
      <c r="L51" s="113"/>
      <c r="M51" s="114">
        <f t="shared" ref="M51:N51" si="135">SUM(M52:M54)</f>
        <v>0</v>
      </c>
      <c r="N51" s="112">
        <f t="shared" si="135"/>
        <v>0</v>
      </c>
      <c r="O51" s="113"/>
      <c r="P51" s="114">
        <f t="shared" ref="P51:Q51" si="136">SUM(P52:P54)</f>
        <v>0</v>
      </c>
      <c r="Q51" s="112">
        <f t="shared" si="136"/>
        <v>0</v>
      </c>
      <c r="R51" s="113"/>
      <c r="S51" s="114">
        <f t="shared" ref="S51:T51" si="137">SUM(S52:S54)</f>
        <v>0</v>
      </c>
      <c r="T51" s="112">
        <f t="shared" si="137"/>
        <v>0</v>
      </c>
      <c r="U51" s="113"/>
      <c r="V51" s="114">
        <f t="shared" ref="V51:X51" si="138">SUM(V52:V54)</f>
        <v>0</v>
      </c>
      <c r="W51" s="114">
        <f t="shared" si="138"/>
        <v>0</v>
      </c>
      <c r="X51" s="114">
        <f t="shared" si="138"/>
        <v>0</v>
      </c>
      <c r="Y51" s="115">
        <f t="shared" ref="Y51:Y58" si="139">W51-X51</f>
        <v>0</v>
      </c>
      <c r="Z51" s="116" t="e">
        <f t="shared" ref="Z51:Z58" si="140">Y51/W51</f>
        <v>#DIV/0!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2">
      <c r="A52" s="119" t="s">
        <v>77</v>
      </c>
      <c r="B52" s="120" t="s">
        <v>132</v>
      </c>
      <c r="C52" s="187" t="s">
        <v>133</v>
      </c>
      <c r="D52" s="122" t="s">
        <v>111</v>
      </c>
      <c r="E52" s="123"/>
      <c r="F52" s="124"/>
      <c r="G52" s="125">
        <f t="shared" ref="G52:G54" si="141">E52*F52</f>
        <v>0</v>
      </c>
      <c r="H52" s="123"/>
      <c r="I52" s="124"/>
      <c r="J52" s="125">
        <f t="shared" ref="J52:J54" si="142">H52*I52</f>
        <v>0</v>
      </c>
      <c r="K52" s="123"/>
      <c r="L52" s="124"/>
      <c r="M52" s="125">
        <f t="shared" ref="M52:M54" si="143">K52*L52</f>
        <v>0</v>
      </c>
      <c r="N52" s="123"/>
      <c r="O52" s="124"/>
      <c r="P52" s="125">
        <f t="shared" ref="P52:P54" si="144">N52*O52</f>
        <v>0</v>
      </c>
      <c r="Q52" s="123"/>
      <c r="R52" s="124"/>
      <c r="S52" s="125">
        <f t="shared" ref="S52:S54" si="145">Q52*R52</f>
        <v>0</v>
      </c>
      <c r="T52" s="123"/>
      <c r="U52" s="124"/>
      <c r="V52" s="125">
        <f t="shared" ref="V52:V54" si="146">T52*U52</f>
        <v>0</v>
      </c>
      <c r="W52" s="126">
        <f t="shared" ref="W52:W54" si="147">G52+M52+S52</f>
        <v>0</v>
      </c>
      <c r="X52" s="127">
        <f t="shared" ref="X52:X54" si="148">J52+P52+V52</f>
        <v>0</v>
      </c>
      <c r="Y52" s="127">
        <f t="shared" si="139"/>
        <v>0</v>
      </c>
      <c r="Z52" s="128" t="e">
        <f t="shared" si="14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119" t="s">
        <v>77</v>
      </c>
      <c r="B53" s="120" t="s">
        <v>134</v>
      </c>
      <c r="C53" s="187" t="s">
        <v>135</v>
      </c>
      <c r="D53" s="122" t="s">
        <v>111</v>
      </c>
      <c r="E53" s="123"/>
      <c r="F53" s="124"/>
      <c r="G53" s="125">
        <f t="shared" si="141"/>
        <v>0</v>
      </c>
      <c r="H53" s="123"/>
      <c r="I53" s="124"/>
      <c r="J53" s="125">
        <f t="shared" si="142"/>
        <v>0</v>
      </c>
      <c r="K53" s="123"/>
      <c r="L53" s="124"/>
      <c r="M53" s="125">
        <f t="shared" si="143"/>
        <v>0</v>
      </c>
      <c r="N53" s="123"/>
      <c r="O53" s="124"/>
      <c r="P53" s="125">
        <f t="shared" si="144"/>
        <v>0</v>
      </c>
      <c r="Q53" s="123"/>
      <c r="R53" s="124"/>
      <c r="S53" s="125">
        <f t="shared" si="145"/>
        <v>0</v>
      </c>
      <c r="T53" s="123"/>
      <c r="U53" s="124"/>
      <c r="V53" s="125">
        <f t="shared" si="146"/>
        <v>0</v>
      </c>
      <c r="W53" s="126">
        <f t="shared" si="147"/>
        <v>0</v>
      </c>
      <c r="X53" s="127">
        <f t="shared" si="148"/>
        <v>0</v>
      </c>
      <c r="Y53" s="127">
        <f t="shared" si="139"/>
        <v>0</v>
      </c>
      <c r="Z53" s="128" t="e">
        <f t="shared" si="140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">
      <c r="A54" s="132" t="s">
        <v>77</v>
      </c>
      <c r="B54" s="133" t="s">
        <v>136</v>
      </c>
      <c r="C54" s="163" t="s">
        <v>137</v>
      </c>
      <c r="D54" s="134" t="s">
        <v>111</v>
      </c>
      <c r="E54" s="135"/>
      <c r="F54" s="136"/>
      <c r="G54" s="137">
        <f t="shared" si="141"/>
        <v>0</v>
      </c>
      <c r="H54" s="135"/>
      <c r="I54" s="136"/>
      <c r="J54" s="137">
        <f t="shared" si="142"/>
        <v>0</v>
      </c>
      <c r="K54" s="135"/>
      <c r="L54" s="136"/>
      <c r="M54" s="137">
        <f t="shared" si="143"/>
        <v>0</v>
      </c>
      <c r="N54" s="135"/>
      <c r="O54" s="136"/>
      <c r="P54" s="137">
        <f t="shared" si="144"/>
        <v>0</v>
      </c>
      <c r="Q54" s="135"/>
      <c r="R54" s="136"/>
      <c r="S54" s="137">
        <f t="shared" si="145"/>
        <v>0</v>
      </c>
      <c r="T54" s="135"/>
      <c r="U54" s="136"/>
      <c r="V54" s="137">
        <f t="shared" si="146"/>
        <v>0</v>
      </c>
      <c r="W54" s="138">
        <f t="shared" si="147"/>
        <v>0</v>
      </c>
      <c r="X54" s="127">
        <f t="shared" si="148"/>
        <v>0</v>
      </c>
      <c r="Y54" s="127">
        <f t="shared" si="139"/>
        <v>0</v>
      </c>
      <c r="Z54" s="128" t="e">
        <f t="shared" si="140"/>
        <v>#DIV/0!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2">
      <c r="A55" s="108" t="s">
        <v>74</v>
      </c>
      <c r="B55" s="155" t="s">
        <v>138</v>
      </c>
      <c r="C55" s="140" t="s">
        <v>139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49">SUM(M56:M57)</f>
        <v>0</v>
      </c>
      <c r="N55" s="142">
        <f t="shared" si="149"/>
        <v>0</v>
      </c>
      <c r="O55" s="143"/>
      <c r="P55" s="144">
        <f t="shared" ref="P55:Q55" si="150">SUM(P56:P57)</f>
        <v>0</v>
      </c>
      <c r="Q55" s="142">
        <f t="shared" si="150"/>
        <v>0</v>
      </c>
      <c r="R55" s="143"/>
      <c r="S55" s="144">
        <f t="shared" ref="S55:T55" si="151">SUM(S56:S57)</f>
        <v>0</v>
      </c>
      <c r="T55" s="142">
        <f t="shared" si="151"/>
        <v>0</v>
      </c>
      <c r="U55" s="143"/>
      <c r="V55" s="144">
        <f t="shared" ref="V55:X55" si="152">SUM(V56:V57)</f>
        <v>0</v>
      </c>
      <c r="W55" s="144">
        <f t="shared" si="152"/>
        <v>0</v>
      </c>
      <c r="X55" s="144">
        <f t="shared" si="152"/>
        <v>0</v>
      </c>
      <c r="Y55" s="144">
        <f t="shared" si="139"/>
        <v>0</v>
      </c>
      <c r="Z55" s="144" t="e">
        <f t="shared" si="140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x14ac:dyDescent="0.2">
      <c r="A56" s="119" t="s">
        <v>77</v>
      </c>
      <c r="B56" s="120" t="s">
        <v>140</v>
      </c>
      <c r="C56" s="187" t="s">
        <v>141</v>
      </c>
      <c r="D56" s="122" t="s">
        <v>142</v>
      </c>
      <c r="E56" s="416" t="s">
        <v>143</v>
      </c>
      <c r="F56" s="417"/>
      <c r="G56" s="418"/>
      <c r="H56" s="416" t="s">
        <v>143</v>
      </c>
      <c r="I56" s="417"/>
      <c r="J56" s="418"/>
      <c r="K56" s="123"/>
      <c r="L56" s="124"/>
      <c r="M56" s="125">
        <f t="shared" ref="M56:M57" si="153">K56*L56</f>
        <v>0</v>
      </c>
      <c r="N56" s="123"/>
      <c r="O56" s="124"/>
      <c r="P56" s="125">
        <f t="shared" ref="P56:P57" si="154">N56*O56</f>
        <v>0</v>
      </c>
      <c r="Q56" s="123"/>
      <c r="R56" s="124"/>
      <c r="S56" s="125">
        <f t="shared" ref="S56:S57" si="155">Q56*R56</f>
        <v>0</v>
      </c>
      <c r="T56" s="123"/>
      <c r="U56" s="124"/>
      <c r="V56" s="125">
        <f t="shared" ref="V56:V57" si="156">T56*U56</f>
        <v>0</v>
      </c>
      <c r="W56" s="138">
        <f t="shared" ref="W56:W57" si="157">G56+M56+S56</f>
        <v>0</v>
      </c>
      <c r="X56" s="127">
        <f t="shared" ref="X56:X57" si="158">J56+P56+V56</f>
        <v>0</v>
      </c>
      <c r="Y56" s="127">
        <f t="shared" si="139"/>
        <v>0</v>
      </c>
      <c r="Z56" s="128" t="e">
        <f t="shared" si="140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32" t="s">
        <v>77</v>
      </c>
      <c r="B57" s="133" t="s">
        <v>144</v>
      </c>
      <c r="C57" s="163" t="s">
        <v>145</v>
      </c>
      <c r="D57" s="134" t="s">
        <v>142</v>
      </c>
      <c r="E57" s="387"/>
      <c r="F57" s="419"/>
      <c r="G57" s="388"/>
      <c r="H57" s="387"/>
      <c r="I57" s="419"/>
      <c r="J57" s="388"/>
      <c r="K57" s="149"/>
      <c r="L57" s="150"/>
      <c r="M57" s="151">
        <f t="shared" si="153"/>
        <v>0</v>
      </c>
      <c r="N57" s="149"/>
      <c r="O57" s="150"/>
      <c r="P57" s="151">
        <f t="shared" si="154"/>
        <v>0</v>
      </c>
      <c r="Q57" s="149"/>
      <c r="R57" s="150"/>
      <c r="S57" s="151">
        <f t="shared" si="155"/>
        <v>0</v>
      </c>
      <c r="T57" s="149"/>
      <c r="U57" s="150"/>
      <c r="V57" s="151">
        <f t="shared" si="156"/>
        <v>0</v>
      </c>
      <c r="W57" s="138">
        <f t="shared" si="157"/>
        <v>0</v>
      </c>
      <c r="X57" s="127">
        <f t="shared" si="158"/>
        <v>0</v>
      </c>
      <c r="Y57" s="165">
        <f t="shared" si="139"/>
        <v>0</v>
      </c>
      <c r="Z57" s="128" t="e">
        <f t="shared" si="140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x14ac:dyDescent="0.2">
      <c r="A58" s="166" t="s">
        <v>146</v>
      </c>
      <c r="B58" s="167"/>
      <c r="C58" s="168"/>
      <c r="D58" s="169"/>
      <c r="E58" s="173">
        <f>E51</f>
        <v>0</v>
      </c>
      <c r="F58" s="189"/>
      <c r="G58" s="172">
        <f t="shared" ref="G58:H58" si="159">G51</f>
        <v>0</v>
      </c>
      <c r="H58" s="173">
        <f t="shared" si="159"/>
        <v>0</v>
      </c>
      <c r="I58" s="189"/>
      <c r="J58" s="172">
        <f>J51</f>
        <v>0</v>
      </c>
      <c r="K58" s="190">
        <f>K55+K51</f>
        <v>0</v>
      </c>
      <c r="L58" s="189"/>
      <c r="M58" s="172">
        <f t="shared" ref="M58:N58" si="160">M55+M51</f>
        <v>0</v>
      </c>
      <c r="N58" s="190">
        <f t="shared" si="160"/>
        <v>0</v>
      </c>
      <c r="O58" s="189"/>
      <c r="P58" s="172">
        <f t="shared" ref="P58:Q58" si="161">P55+P51</f>
        <v>0</v>
      </c>
      <c r="Q58" s="190">
        <f t="shared" si="161"/>
        <v>0</v>
      </c>
      <c r="R58" s="189"/>
      <c r="S58" s="172">
        <f t="shared" ref="S58:T58" si="162">S55+S51</f>
        <v>0</v>
      </c>
      <c r="T58" s="190">
        <f t="shared" si="162"/>
        <v>0</v>
      </c>
      <c r="U58" s="189"/>
      <c r="V58" s="172">
        <f t="shared" ref="V58:X58" si="163">V55+V51</f>
        <v>0</v>
      </c>
      <c r="W58" s="191">
        <f t="shared" si="163"/>
        <v>0</v>
      </c>
      <c r="X58" s="191">
        <f t="shared" si="163"/>
        <v>0</v>
      </c>
      <c r="Y58" s="191">
        <f t="shared" si="139"/>
        <v>0</v>
      </c>
      <c r="Z58" s="191" t="e">
        <f t="shared" si="140"/>
        <v>#DIV/0!</v>
      </c>
      <c r="AA58" s="177"/>
      <c r="AB58" s="131"/>
      <c r="AC58" s="131"/>
      <c r="AD58" s="131"/>
      <c r="AE58" s="7"/>
      <c r="AF58" s="7"/>
      <c r="AG58" s="7"/>
    </row>
    <row r="59" spans="1:33" ht="30" customHeight="1" x14ac:dyDescent="0.2">
      <c r="A59" s="178" t="s">
        <v>72</v>
      </c>
      <c r="B59" s="179">
        <v>4</v>
      </c>
      <c r="C59" s="180" t="s">
        <v>147</v>
      </c>
      <c r="D59" s="181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82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2">
      <c r="A60" s="108" t="s">
        <v>74</v>
      </c>
      <c r="B60" s="155" t="s">
        <v>148</v>
      </c>
      <c r="C60" s="192" t="s">
        <v>149</v>
      </c>
      <c r="D60" s="111"/>
      <c r="E60" s="112">
        <f>SUM(E61:E63)</f>
        <v>0</v>
      </c>
      <c r="F60" s="113"/>
      <c r="G60" s="114">
        <f t="shared" ref="G60:H60" si="164">SUM(G61:G63)</f>
        <v>0</v>
      </c>
      <c r="H60" s="112">
        <f t="shared" si="164"/>
        <v>0</v>
      </c>
      <c r="I60" s="113"/>
      <c r="J60" s="114">
        <f t="shared" ref="J60:K60" si="165">SUM(J61:J63)</f>
        <v>0</v>
      </c>
      <c r="K60" s="112">
        <f t="shared" si="165"/>
        <v>0</v>
      </c>
      <c r="L60" s="113"/>
      <c r="M60" s="114">
        <f t="shared" ref="M60:N60" si="166">SUM(M61:M63)</f>
        <v>0</v>
      </c>
      <c r="N60" s="112">
        <f t="shared" si="166"/>
        <v>0</v>
      </c>
      <c r="O60" s="113"/>
      <c r="P60" s="114">
        <f t="shared" ref="P60:Q60" si="167">SUM(P61:P63)</f>
        <v>0</v>
      </c>
      <c r="Q60" s="112">
        <f t="shared" si="167"/>
        <v>0</v>
      </c>
      <c r="R60" s="113"/>
      <c r="S60" s="114">
        <f t="shared" ref="S60:T60" si="168">SUM(S61:S63)</f>
        <v>0</v>
      </c>
      <c r="T60" s="112">
        <f t="shared" si="168"/>
        <v>0</v>
      </c>
      <c r="U60" s="113"/>
      <c r="V60" s="114">
        <f t="shared" ref="V60:X60" si="169">SUM(V61:V63)</f>
        <v>0</v>
      </c>
      <c r="W60" s="114">
        <f t="shared" si="169"/>
        <v>0</v>
      </c>
      <c r="X60" s="114">
        <f t="shared" si="169"/>
        <v>0</v>
      </c>
      <c r="Y60" s="193">
        <f t="shared" ref="Y60:Y80" si="170">W60-X60</f>
        <v>0</v>
      </c>
      <c r="Z60" s="116" t="e">
        <f t="shared" ref="Z60:Z80" si="171">Y60/W60</f>
        <v>#DIV/0!</v>
      </c>
      <c r="AA60" s="117"/>
      <c r="AB60" s="118"/>
      <c r="AC60" s="118"/>
      <c r="AD60" s="118"/>
      <c r="AE60" s="118"/>
      <c r="AF60" s="118"/>
      <c r="AG60" s="118"/>
    </row>
    <row r="61" spans="1:33" ht="30" customHeight="1" x14ac:dyDescent="0.2">
      <c r="A61" s="119" t="s">
        <v>77</v>
      </c>
      <c r="B61" s="120" t="s">
        <v>150</v>
      </c>
      <c r="C61" s="187" t="s">
        <v>151</v>
      </c>
      <c r="D61" s="194" t="s">
        <v>152</v>
      </c>
      <c r="E61" s="195"/>
      <c r="F61" s="196"/>
      <c r="G61" s="197">
        <f t="shared" ref="G61:G63" si="172">E61*F61</f>
        <v>0</v>
      </c>
      <c r="H61" s="195"/>
      <c r="I61" s="196"/>
      <c r="J61" s="197">
        <f t="shared" ref="J61:J63" si="173">H61*I61</f>
        <v>0</v>
      </c>
      <c r="K61" s="123"/>
      <c r="L61" s="196"/>
      <c r="M61" s="125">
        <f t="shared" ref="M61:M63" si="174">K61*L61</f>
        <v>0</v>
      </c>
      <c r="N61" s="123"/>
      <c r="O61" s="196"/>
      <c r="P61" s="125">
        <f t="shared" ref="P61:P63" si="175">N61*O61</f>
        <v>0</v>
      </c>
      <c r="Q61" s="123"/>
      <c r="R61" s="196"/>
      <c r="S61" s="125">
        <f t="shared" ref="S61:S63" si="176">Q61*R61</f>
        <v>0</v>
      </c>
      <c r="T61" s="123"/>
      <c r="U61" s="196"/>
      <c r="V61" s="125">
        <f t="shared" ref="V61:V63" si="177">T61*U61</f>
        <v>0</v>
      </c>
      <c r="W61" s="126">
        <f t="shared" ref="W61:W63" si="178">G61+M61+S61</f>
        <v>0</v>
      </c>
      <c r="X61" s="127">
        <f t="shared" ref="X61:X63" si="179">J61+P61+V61</f>
        <v>0</v>
      </c>
      <c r="Y61" s="127">
        <f t="shared" si="170"/>
        <v>0</v>
      </c>
      <c r="Z61" s="128" t="e">
        <f t="shared" si="171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19" t="s">
        <v>77</v>
      </c>
      <c r="B62" s="120" t="s">
        <v>153</v>
      </c>
      <c r="C62" s="187" t="s">
        <v>151</v>
      </c>
      <c r="D62" s="194" t="s">
        <v>152</v>
      </c>
      <c r="E62" s="195"/>
      <c r="F62" s="196"/>
      <c r="G62" s="197">
        <f t="shared" si="172"/>
        <v>0</v>
      </c>
      <c r="H62" s="195"/>
      <c r="I62" s="196"/>
      <c r="J62" s="197">
        <f t="shared" si="173"/>
        <v>0</v>
      </c>
      <c r="K62" s="123"/>
      <c r="L62" s="196"/>
      <c r="M62" s="125">
        <f t="shared" si="174"/>
        <v>0</v>
      </c>
      <c r="N62" s="123"/>
      <c r="O62" s="196"/>
      <c r="P62" s="125">
        <f t="shared" si="175"/>
        <v>0</v>
      </c>
      <c r="Q62" s="123"/>
      <c r="R62" s="196"/>
      <c r="S62" s="125">
        <f t="shared" si="176"/>
        <v>0</v>
      </c>
      <c r="T62" s="123"/>
      <c r="U62" s="196"/>
      <c r="V62" s="125">
        <f t="shared" si="177"/>
        <v>0</v>
      </c>
      <c r="W62" s="126">
        <f t="shared" si="178"/>
        <v>0</v>
      </c>
      <c r="X62" s="127">
        <f t="shared" si="179"/>
        <v>0</v>
      </c>
      <c r="Y62" s="127">
        <f t="shared" si="170"/>
        <v>0</v>
      </c>
      <c r="Z62" s="128" t="e">
        <f t="shared" si="171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47" t="s">
        <v>77</v>
      </c>
      <c r="B63" s="133" t="s">
        <v>154</v>
      </c>
      <c r="C63" s="163" t="s">
        <v>151</v>
      </c>
      <c r="D63" s="194" t="s">
        <v>152</v>
      </c>
      <c r="E63" s="198"/>
      <c r="F63" s="199"/>
      <c r="G63" s="200">
        <f t="shared" si="172"/>
        <v>0</v>
      </c>
      <c r="H63" s="198"/>
      <c r="I63" s="199"/>
      <c r="J63" s="200">
        <f t="shared" si="173"/>
        <v>0</v>
      </c>
      <c r="K63" s="135"/>
      <c r="L63" s="199"/>
      <c r="M63" s="137">
        <f t="shared" si="174"/>
        <v>0</v>
      </c>
      <c r="N63" s="135"/>
      <c r="O63" s="199"/>
      <c r="P63" s="137">
        <f t="shared" si="175"/>
        <v>0</v>
      </c>
      <c r="Q63" s="135"/>
      <c r="R63" s="199"/>
      <c r="S63" s="137">
        <f t="shared" si="176"/>
        <v>0</v>
      </c>
      <c r="T63" s="135"/>
      <c r="U63" s="199"/>
      <c r="V63" s="137">
        <f t="shared" si="177"/>
        <v>0</v>
      </c>
      <c r="W63" s="138">
        <f t="shared" si="178"/>
        <v>0</v>
      </c>
      <c r="X63" s="127">
        <f t="shared" si="179"/>
        <v>0</v>
      </c>
      <c r="Y63" s="127">
        <f t="shared" si="170"/>
        <v>0</v>
      </c>
      <c r="Z63" s="128" t="e">
        <f t="shared" si="171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2">
      <c r="A64" s="108" t="s">
        <v>74</v>
      </c>
      <c r="B64" s="155" t="s">
        <v>155</v>
      </c>
      <c r="C64" s="153" t="s">
        <v>156</v>
      </c>
      <c r="D64" s="141"/>
      <c r="E64" s="142">
        <f>SUM(E65:E67)</f>
        <v>0</v>
      </c>
      <c r="F64" s="143"/>
      <c r="G64" s="144">
        <f t="shared" ref="G64:H64" si="180">SUM(G65:G67)</f>
        <v>0</v>
      </c>
      <c r="H64" s="142">
        <f t="shared" si="180"/>
        <v>0</v>
      </c>
      <c r="I64" s="143"/>
      <c r="J64" s="144">
        <f t="shared" ref="J64:K64" si="181">SUM(J65:J67)</f>
        <v>0</v>
      </c>
      <c r="K64" s="142">
        <f t="shared" si="181"/>
        <v>0</v>
      </c>
      <c r="L64" s="143"/>
      <c r="M64" s="144">
        <f t="shared" ref="M64:N64" si="182">SUM(M65:M67)</f>
        <v>0</v>
      </c>
      <c r="N64" s="142">
        <f t="shared" si="182"/>
        <v>0</v>
      </c>
      <c r="O64" s="143"/>
      <c r="P64" s="144">
        <f t="shared" ref="P64:Q64" si="183">SUM(P65:P67)</f>
        <v>0</v>
      </c>
      <c r="Q64" s="142">
        <f t="shared" si="183"/>
        <v>0</v>
      </c>
      <c r="R64" s="143"/>
      <c r="S64" s="144">
        <f t="shared" ref="S64:T64" si="184">SUM(S65:S67)</f>
        <v>0</v>
      </c>
      <c r="T64" s="142">
        <f t="shared" si="184"/>
        <v>0</v>
      </c>
      <c r="U64" s="143"/>
      <c r="V64" s="144">
        <f t="shared" ref="V64:X64" si="185">SUM(V65:V67)</f>
        <v>0</v>
      </c>
      <c r="W64" s="144">
        <f t="shared" si="185"/>
        <v>0</v>
      </c>
      <c r="X64" s="144">
        <f t="shared" si="185"/>
        <v>0</v>
      </c>
      <c r="Y64" s="144">
        <f t="shared" si="170"/>
        <v>0</v>
      </c>
      <c r="Z64" s="144" t="e">
        <f t="shared" si="171"/>
        <v>#DIV/0!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2">
      <c r="A65" s="119" t="s">
        <v>77</v>
      </c>
      <c r="B65" s="120" t="s">
        <v>157</v>
      </c>
      <c r="C65" s="201" t="s">
        <v>158</v>
      </c>
      <c r="D65" s="202" t="s">
        <v>159</v>
      </c>
      <c r="E65" s="123"/>
      <c r="F65" s="124"/>
      <c r="G65" s="125">
        <f t="shared" ref="G65:G67" si="186">E65*F65</f>
        <v>0</v>
      </c>
      <c r="H65" s="123"/>
      <c r="I65" s="124"/>
      <c r="J65" s="125">
        <f t="shared" ref="J65:J67" si="187">H65*I65</f>
        <v>0</v>
      </c>
      <c r="K65" s="123"/>
      <c r="L65" s="124"/>
      <c r="M65" s="125">
        <f t="shared" ref="M65:M67" si="188">K65*L65</f>
        <v>0</v>
      </c>
      <c r="N65" s="123"/>
      <c r="O65" s="124"/>
      <c r="P65" s="125">
        <f t="shared" ref="P65:P67" si="189">N65*O65</f>
        <v>0</v>
      </c>
      <c r="Q65" s="123"/>
      <c r="R65" s="124"/>
      <c r="S65" s="125">
        <f t="shared" ref="S65:S67" si="190">Q65*R65</f>
        <v>0</v>
      </c>
      <c r="T65" s="123"/>
      <c r="U65" s="124"/>
      <c r="V65" s="125">
        <f t="shared" ref="V65:V67" si="191">T65*U65</f>
        <v>0</v>
      </c>
      <c r="W65" s="126">
        <f t="shared" ref="W65:W67" si="192">G65+M65+S65</f>
        <v>0</v>
      </c>
      <c r="X65" s="127">
        <f t="shared" ref="X65:X67" si="193">J65+P65+V65</f>
        <v>0</v>
      </c>
      <c r="Y65" s="127">
        <f t="shared" si="170"/>
        <v>0</v>
      </c>
      <c r="Z65" s="128" t="e">
        <f t="shared" si="171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19" t="s">
        <v>77</v>
      </c>
      <c r="B66" s="120" t="s">
        <v>160</v>
      </c>
      <c r="C66" s="201" t="s">
        <v>133</v>
      </c>
      <c r="D66" s="202" t="s">
        <v>159</v>
      </c>
      <c r="E66" s="123"/>
      <c r="F66" s="124"/>
      <c r="G66" s="125">
        <f t="shared" si="186"/>
        <v>0</v>
      </c>
      <c r="H66" s="123"/>
      <c r="I66" s="124"/>
      <c r="J66" s="125">
        <f t="shared" si="187"/>
        <v>0</v>
      </c>
      <c r="K66" s="123"/>
      <c r="L66" s="124"/>
      <c r="M66" s="125">
        <f t="shared" si="188"/>
        <v>0</v>
      </c>
      <c r="N66" s="123"/>
      <c r="O66" s="124"/>
      <c r="P66" s="125">
        <f t="shared" si="189"/>
        <v>0</v>
      </c>
      <c r="Q66" s="123"/>
      <c r="R66" s="124"/>
      <c r="S66" s="125">
        <f t="shared" si="190"/>
        <v>0</v>
      </c>
      <c r="T66" s="123"/>
      <c r="U66" s="124"/>
      <c r="V66" s="125">
        <f t="shared" si="191"/>
        <v>0</v>
      </c>
      <c r="W66" s="126">
        <f t="shared" si="192"/>
        <v>0</v>
      </c>
      <c r="X66" s="127">
        <f t="shared" si="193"/>
        <v>0</v>
      </c>
      <c r="Y66" s="127">
        <f t="shared" si="170"/>
        <v>0</v>
      </c>
      <c r="Z66" s="128" t="e">
        <f t="shared" si="171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32" t="s">
        <v>77</v>
      </c>
      <c r="B67" s="154" t="s">
        <v>161</v>
      </c>
      <c r="C67" s="203" t="s">
        <v>135</v>
      </c>
      <c r="D67" s="202" t="s">
        <v>159</v>
      </c>
      <c r="E67" s="135"/>
      <c r="F67" s="136"/>
      <c r="G67" s="137">
        <f t="shared" si="186"/>
        <v>0</v>
      </c>
      <c r="H67" s="135"/>
      <c r="I67" s="136"/>
      <c r="J67" s="137">
        <f t="shared" si="187"/>
        <v>0</v>
      </c>
      <c r="K67" s="135"/>
      <c r="L67" s="136"/>
      <c r="M67" s="137">
        <f t="shared" si="188"/>
        <v>0</v>
      </c>
      <c r="N67" s="135"/>
      <c r="O67" s="136"/>
      <c r="P67" s="137">
        <f t="shared" si="189"/>
        <v>0</v>
      </c>
      <c r="Q67" s="135"/>
      <c r="R67" s="136"/>
      <c r="S67" s="137">
        <f t="shared" si="190"/>
        <v>0</v>
      </c>
      <c r="T67" s="135"/>
      <c r="U67" s="136"/>
      <c r="V67" s="137">
        <f t="shared" si="191"/>
        <v>0</v>
      </c>
      <c r="W67" s="138">
        <f t="shared" si="192"/>
        <v>0</v>
      </c>
      <c r="X67" s="127">
        <f t="shared" si="193"/>
        <v>0</v>
      </c>
      <c r="Y67" s="127">
        <f t="shared" si="170"/>
        <v>0</v>
      </c>
      <c r="Z67" s="128" t="e">
        <f t="shared" si="171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08" t="s">
        <v>74</v>
      </c>
      <c r="B68" s="155" t="s">
        <v>162</v>
      </c>
      <c r="C68" s="153" t="s">
        <v>163</v>
      </c>
      <c r="D68" s="141"/>
      <c r="E68" s="142">
        <f>SUM(E69:E71)</f>
        <v>0</v>
      </c>
      <c r="F68" s="143"/>
      <c r="G68" s="144">
        <f t="shared" ref="G68:H68" si="194">SUM(G69:G71)</f>
        <v>0</v>
      </c>
      <c r="H68" s="142">
        <f t="shared" si="194"/>
        <v>0</v>
      </c>
      <c r="I68" s="143"/>
      <c r="J68" s="144">
        <f t="shared" ref="J68:K68" si="195">SUM(J69:J71)</f>
        <v>0</v>
      </c>
      <c r="K68" s="142">
        <f t="shared" si="195"/>
        <v>0</v>
      </c>
      <c r="L68" s="143"/>
      <c r="M68" s="144">
        <f t="shared" ref="M68:N68" si="196">SUM(M69:M71)</f>
        <v>0</v>
      </c>
      <c r="N68" s="142">
        <f t="shared" si="196"/>
        <v>0</v>
      </c>
      <c r="O68" s="143"/>
      <c r="P68" s="144">
        <f t="shared" ref="P68:Q68" si="197">SUM(P69:P71)</f>
        <v>0</v>
      </c>
      <c r="Q68" s="142">
        <f t="shared" si="197"/>
        <v>0</v>
      </c>
      <c r="R68" s="143"/>
      <c r="S68" s="144">
        <f t="shared" ref="S68:T68" si="198">SUM(S69:S71)</f>
        <v>0</v>
      </c>
      <c r="T68" s="142">
        <f t="shared" si="198"/>
        <v>0</v>
      </c>
      <c r="U68" s="143"/>
      <c r="V68" s="144">
        <f t="shared" ref="V68:X68" si="199">SUM(V69:V71)</f>
        <v>0</v>
      </c>
      <c r="W68" s="144">
        <f t="shared" si="199"/>
        <v>0</v>
      </c>
      <c r="X68" s="144">
        <f t="shared" si="199"/>
        <v>0</v>
      </c>
      <c r="Y68" s="144">
        <f t="shared" si="170"/>
        <v>0</v>
      </c>
      <c r="Z68" s="144" t="e">
        <f t="shared" si="171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2">
      <c r="A69" s="119" t="s">
        <v>77</v>
      </c>
      <c r="B69" s="120" t="s">
        <v>164</v>
      </c>
      <c r="C69" s="201" t="s">
        <v>165</v>
      </c>
      <c r="D69" s="202" t="s">
        <v>166</v>
      </c>
      <c r="E69" s="123"/>
      <c r="F69" s="124"/>
      <c r="G69" s="125">
        <f t="shared" ref="G69:G71" si="200">E69*F69</f>
        <v>0</v>
      </c>
      <c r="H69" s="123"/>
      <c r="I69" s="124"/>
      <c r="J69" s="125">
        <f t="shared" ref="J69:J71" si="201">H69*I69</f>
        <v>0</v>
      </c>
      <c r="K69" s="123"/>
      <c r="L69" s="124"/>
      <c r="M69" s="125">
        <f t="shared" ref="M69:M71" si="202">K69*L69</f>
        <v>0</v>
      </c>
      <c r="N69" s="123"/>
      <c r="O69" s="124"/>
      <c r="P69" s="125">
        <f t="shared" ref="P69:P71" si="203">N69*O69</f>
        <v>0</v>
      </c>
      <c r="Q69" s="123"/>
      <c r="R69" s="124"/>
      <c r="S69" s="125">
        <f t="shared" ref="S69:S71" si="204">Q69*R69</f>
        <v>0</v>
      </c>
      <c r="T69" s="123"/>
      <c r="U69" s="124"/>
      <c r="V69" s="125">
        <f t="shared" ref="V69:V71" si="205">T69*U69</f>
        <v>0</v>
      </c>
      <c r="W69" s="126">
        <f t="shared" ref="W69:W71" si="206">G69+M69+S69</f>
        <v>0</v>
      </c>
      <c r="X69" s="127">
        <f t="shared" ref="X69:X71" si="207">J69+P69+V69</f>
        <v>0</v>
      </c>
      <c r="Y69" s="127">
        <f t="shared" si="170"/>
        <v>0</v>
      </c>
      <c r="Z69" s="128" t="e">
        <f t="shared" si="171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19" t="s">
        <v>77</v>
      </c>
      <c r="B70" s="120" t="s">
        <v>167</v>
      </c>
      <c r="C70" s="201" t="s">
        <v>168</v>
      </c>
      <c r="D70" s="202" t="s">
        <v>166</v>
      </c>
      <c r="E70" s="123"/>
      <c r="F70" s="124"/>
      <c r="G70" s="125">
        <f t="shared" si="200"/>
        <v>0</v>
      </c>
      <c r="H70" s="123"/>
      <c r="I70" s="124"/>
      <c r="J70" s="125">
        <f t="shared" si="201"/>
        <v>0</v>
      </c>
      <c r="K70" s="123"/>
      <c r="L70" s="124"/>
      <c r="M70" s="125">
        <f t="shared" si="202"/>
        <v>0</v>
      </c>
      <c r="N70" s="123"/>
      <c r="O70" s="124"/>
      <c r="P70" s="125">
        <f t="shared" si="203"/>
        <v>0</v>
      </c>
      <c r="Q70" s="123"/>
      <c r="R70" s="124"/>
      <c r="S70" s="125">
        <f t="shared" si="204"/>
        <v>0</v>
      </c>
      <c r="T70" s="123"/>
      <c r="U70" s="124"/>
      <c r="V70" s="125">
        <f t="shared" si="205"/>
        <v>0</v>
      </c>
      <c r="W70" s="126">
        <f t="shared" si="206"/>
        <v>0</v>
      </c>
      <c r="X70" s="127">
        <f t="shared" si="207"/>
        <v>0</v>
      </c>
      <c r="Y70" s="127">
        <f t="shared" si="170"/>
        <v>0</v>
      </c>
      <c r="Z70" s="128" t="e">
        <f t="shared" si="17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32" t="s">
        <v>77</v>
      </c>
      <c r="B71" s="154" t="s">
        <v>169</v>
      </c>
      <c r="C71" s="203" t="s">
        <v>170</v>
      </c>
      <c r="D71" s="204" t="s">
        <v>166</v>
      </c>
      <c r="E71" s="135"/>
      <c r="F71" s="136"/>
      <c r="G71" s="137">
        <f t="shared" si="200"/>
        <v>0</v>
      </c>
      <c r="H71" s="135"/>
      <c r="I71" s="136"/>
      <c r="J71" s="137">
        <f t="shared" si="201"/>
        <v>0</v>
      </c>
      <c r="K71" s="135"/>
      <c r="L71" s="136"/>
      <c r="M71" s="137">
        <f t="shared" si="202"/>
        <v>0</v>
      </c>
      <c r="N71" s="135"/>
      <c r="O71" s="136"/>
      <c r="P71" s="137">
        <f t="shared" si="203"/>
        <v>0</v>
      </c>
      <c r="Q71" s="135"/>
      <c r="R71" s="136"/>
      <c r="S71" s="137">
        <f t="shared" si="204"/>
        <v>0</v>
      </c>
      <c r="T71" s="135"/>
      <c r="U71" s="136"/>
      <c r="V71" s="137">
        <f t="shared" si="205"/>
        <v>0</v>
      </c>
      <c r="W71" s="138">
        <f t="shared" si="206"/>
        <v>0</v>
      </c>
      <c r="X71" s="127">
        <f t="shared" si="207"/>
        <v>0</v>
      </c>
      <c r="Y71" s="127">
        <f t="shared" si="170"/>
        <v>0</v>
      </c>
      <c r="Z71" s="128" t="e">
        <f t="shared" si="171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08" t="s">
        <v>74</v>
      </c>
      <c r="B72" s="155" t="s">
        <v>171</v>
      </c>
      <c r="C72" s="153" t="s">
        <v>172</v>
      </c>
      <c r="D72" s="141"/>
      <c r="E72" s="142">
        <f>SUM(E73:E75)</f>
        <v>0</v>
      </c>
      <c r="F72" s="143"/>
      <c r="G72" s="144">
        <f t="shared" ref="G72:H72" si="208">SUM(G73:G75)</f>
        <v>0</v>
      </c>
      <c r="H72" s="142">
        <f t="shared" si="208"/>
        <v>0</v>
      </c>
      <c r="I72" s="143"/>
      <c r="J72" s="144">
        <f t="shared" ref="J72:K72" si="209">SUM(J73:J75)</f>
        <v>0</v>
      </c>
      <c r="K72" s="142">
        <f t="shared" si="209"/>
        <v>0</v>
      </c>
      <c r="L72" s="143"/>
      <c r="M72" s="144">
        <f t="shared" ref="M72:N72" si="210">SUM(M73:M75)</f>
        <v>0</v>
      </c>
      <c r="N72" s="142">
        <f t="shared" si="210"/>
        <v>0</v>
      </c>
      <c r="O72" s="143"/>
      <c r="P72" s="144">
        <f t="shared" ref="P72:Q72" si="211">SUM(P73:P75)</f>
        <v>0</v>
      </c>
      <c r="Q72" s="142">
        <f t="shared" si="211"/>
        <v>0</v>
      </c>
      <c r="R72" s="143"/>
      <c r="S72" s="144">
        <f t="shared" ref="S72:T72" si="212">SUM(S73:S75)</f>
        <v>0</v>
      </c>
      <c r="T72" s="142">
        <f t="shared" si="212"/>
        <v>0</v>
      </c>
      <c r="U72" s="143"/>
      <c r="V72" s="144">
        <f t="shared" ref="V72:X72" si="213">SUM(V73:V75)</f>
        <v>0</v>
      </c>
      <c r="W72" s="144">
        <f t="shared" si="213"/>
        <v>0</v>
      </c>
      <c r="X72" s="144">
        <f t="shared" si="213"/>
        <v>0</v>
      </c>
      <c r="Y72" s="144">
        <f t="shared" si="170"/>
        <v>0</v>
      </c>
      <c r="Z72" s="144" t="e">
        <f t="shared" si="171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2">
      <c r="A73" s="119" t="s">
        <v>77</v>
      </c>
      <c r="B73" s="120" t="s">
        <v>173</v>
      </c>
      <c r="C73" s="187" t="s">
        <v>174</v>
      </c>
      <c r="D73" s="202" t="s">
        <v>111</v>
      </c>
      <c r="E73" s="123"/>
      <c r="F73" s="124"/>
      <c r="G73" s="125">
        <f t="shared" ref="G73:G75" si="214">E73*F73</f>
        <v>0</v>
      </c>
      <c r="H73" s="123"/>
      <c r="I73" s="124"/>
      <c r="J73" s="125">
        <f t="shared" ref="J73:J75" si="215">H73*I73</f>
        <v>0</v>
      </c>
      <c r="K73" s="123"/>
      <c r="L73" s="124"/>
      <c r="M73" s="125">
        <f t="shared" ref="M73:M75" si="216">K73*L73</f>
        <v>0</v>
      </c>
      <c r="N73" s="123"/>
      <c r="O73" s="124"/>
      <c r="P73" s="125">
        <f t="shared" ref="P73:P75" si="217">N73*O73</f>
        <v>0</v>
      </c>
      <c r="Q73" s="123"/>
      <c r="R73" s="124"/>
      <c r="S73" s="125">
        <f t="shared" ref="S73:S75" si="218">Q73*R73</f>
        <v>0</v>
      </c>
      <c r="T73" s="123"/>
      <c r="U73" s="124"/>
      <c r="V73" s="125">
        <f t="shared" ref="V73:V75" si="219">T73*U73</f>
        <v>0</v>
      </c>
      <c r="W73" s="126">
        <f t="shared" ref="W73:W75" si="220">G73+M73+S73</f>
        <v>0</v>
      </c>
      <c r="X73" s="127">
        <f t="shared" ref="X73:X75" si="221">J73+P73+V73</f>
        <v>0</v>
      </c>
      <c r="Y73" s="127">
        <f t="shared" si="170"/>
        <v>0</v>
      </c>
      <c r="Z73" s="128" t="e">
        <f t="shared" si="171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19" t="s">
        <v>77</v>
      </c>
      <c r="B74" s="120" t="s">
        <v>175</v>
      </c>
      <c r="C74" s="187" t="s">
        <v>174</v>
      </c>
      <c r="D74" s="202" t="s">
        <v>111</v>
      </c>
      <c r="E74" s="123"/>
      <c r="F74" s="124"/>
      <c r="G74" s="125">
        <f t="shared" si="214"/>
        <v>0</v>
      </c>
      <c r="H74" s="123"/>
      <c r="I74" s="124"/>
      <c r="J74" s="125">
        <f t="shared" si="215"/>
        <v>0</v>
      </c>
      <c r="K74" s="123"/>
      <c r="L74" s="124"/>
      <c r="M74" s="125">
        <f t="shared" si="216"/>
        <v>0</v>
      </c>
      <c r="N74" s="123"/>
      <c r="O74" s="124"/>
      <c r="P74" s="125">
        <f t="shared" si="217"/>
        <v>0</v>
      </c>
      <c r="Q74" s="123"/>
      <c r="R74" s="124"/>
      <c r="S74" s="125">
        <f t="shared" si="218"/>
        <v>0</v>
      </c>
      <c r="T74" s="123"/>
      <c r="U74" s="124"/>
      <c r="V74" s="125">
        <f t="shared" si="219"/>
        <v>0</v>
      </c>
      <c r="W74" s="126">
        <f t="shared" si="220"/>
        <v>0</v>
      </c>
      <c r="X74" s="127">
        <f t="shared" si="221"/>
        <v>0</v>
      </c>
      <c r="Y74" s="127">
        <f t="shared" si="170"/>
        <v>0</v>
      </c>
      <c r="Z74" s="128" t="e">
        <f t="shared" si="17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32" t="s">
        <v>77</v>
      </c>
      <c r="B75" s="133" t="s">
        <v>176</v>
      </c>
      <c r="C75" s="163" t="s">
        <v>174</v>
      </c>
      <c r="D75" s="204" t="s">
        <v>111</v>
      </c>
      <c r="E75" s="135"/>
      <c r="F75" s="136"/>
      <c r="G75" s="137">
        <f t="shared" si="214"/>
        <v>0</v>
      </c>
      <c r="H75" s="135"/>
      <c r="I75" s="136"/>
      <c r="J75" s="137">
        <f t="shared" si="215"/>
        <v>0</v>
      </c>
      <c r="K75" s="135"/>
      <c r="L75" s="136"/>
      <c r="M75" s="137">
        <f t="shared" si="216"/>
        <v>0</v>
      </c>
      <c r="N75" s="135"/>
      <c r="O75" s="136"/>
      <c r="P75" s="137">
        <f t="shared" si="217"/>
        <v>0</v>
      </c>
      <c r="Q75" s="135"/>
      <c r="R75" s="136"/>
      <c r="S75" s="137">
        <f t="shared" si="218"/>
        <v>0</v>
      </c>
      <c r="T75" s="135"/>
      <c r="U75" s="136"/>
      <c r="V75" s="137">
        <f t="shared" si="219"/>
        <v>0</v>
      </c>
      <c r="W75" s="138">
        <f t="shared" si="220"/>
        <v>0</v>
      </c>
      <c r="X75" s="127">
        <f t="shared" si="221"/>
        <v>0</v>
      </c>
      <c r="Y75" s="127">
        <f t="shared" si="170"/>
        <v>0</v>
      </c>
      <c r="Z75" s="128" t="e">
        <f t="shared" si="171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08" t="s">
        <v>74</v>
      </c>
      <c r="B76" s="155" t="s">
        <v>177</v>
      </c>
      <c r="C76" s="153" t="s">
        <v>178</v>
      </c>
      <c r="D76" s="141"/>
      <c r="E76" s="142">
        <f>SUM(E77:E79)</f>
        <v>0</v>
      </c>
      <c r="F76" s="143"/>
      <c r="G76" s="144">
        <f t="shared" ref="G76:H76" si="222">SUM(G77:G79)</f>
        <v>0</v>
      </c>
      <c r="H76" s="142">
        <f t="shared" si="222"/>
        <v>0</v>
      </c>
      <c r="I76" s="143"/>
      <c r="J76" s="144">
        <f t="shared" ref="J76:K76" si="223">SUM(J77:J79)</f>
        <v>0</v>
      </c>
      <c r="K76" s="142">
        <f t="shared" si="223"/>
        <v>0</v>
      </c>
      <c r="L76" s="143"/>
      <c r="M76" s="144">
        <f t="shared" ref="M76:N76" si="224">SUM(M77:M79)</f>
        <v>0</v>
      </c>
      <c r="N76" s="142">
        <f t="shared" si="224"/>
        <v>0</v>
      </c>
      <c r="O76" s="143"/>
      <c r="P76" s="144">
        <f t="shared" ref="P76:Q76" si="225">SUM(P77:P79)</f>
        <v>0</v>
      </c>
      <c r="Q76" s="142">
        <f t="shared" si="225"/>
        <v>0</v>
      </c>
      <c r="R76" s="143"/>
      <c r="S76" s="144">
        <f t="shared" ref="S76:T76" si="226">SUM(S77:S79)</f>
        <v>0</v>
      </c>
      <c r="T76" s="142">
        <f t="shared" si="226"/>
        <v>0</v>
      </c>
      <c r="U76" s="143"/>
      <c r="V76" s="144">
        <f t="shared" ref="V76:X76" si="227">SUM(V77:V79)</f>
        <v>0</v>
      </c>
      <c r="W76" s="144">
        <f t="shared" si="227"/>
        <v>0</v>
      </c>
      <c r="X76" s="144">
        <f t="shared" si="227"/>
        <v>0</v>
      </c>
      <c r="Y76" s="144">
        <f t="shared" si="170"/>
        <v>0</v>
      </c>
      <c r="Z76" s="144" t="e">
        <f t="shared" si="17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2">
      <c r="A77" s="119" t="s">
        <v>77</v>
      </c>
      <c r="B77" s="120" t="s">
        <v>179</v>
      </c>
      <c r="C77" s="187" t="s">
        <v>174</v>
      </c>
      <c r="D77" s="202" t="s">
        <v>111</v>
      </c>
      <c r="E77" s="123"/>
      <c r="F77" s="124"/>
      <c r="G77" s="125">
        <f t="shared" ref="G77:G79" si="228">E77*F77</f>
        <v>0</v>
      </c>
      <c r="H77" s="123"/>
      <c r="I77" s="124"/>
      <c r="J77" s="125">
        <f t="shared" ref="J77:J79" si="229">H77*I77</f>
        <v>0</v>
      </c>
      <c r="K77" s="123"/>
      <c r="L77" s="124"/>
      <c r="M77" s="125">
        <f t="shared" ref="M77:M79" si="230">K77*L77</f>
        <v>0</v>
      </c>
      <c r="N77" s="123"/>
      <c r="O77" s="124"/>
      <c r="P77" s="125">
        <f t="shared" ref="P77:P79" si="231">N77*O77</f>
        <v>0</v>
      </c>
      <c r="Q77" s="123"/>
      <c r="R77" s="124"/>
      <c r="S77" s="125">
        <f t="shared" ref="S77:S79" si="232">Q77*R77</f>
        <v>0</v>
      </c>
      <c r="T77" s="123"/>
      <c r="U77" s="124"/>
      <c r="V77" s="125">
        <f t="shared" ref="V77:V79" si="233">T77*U77</f>
        <v>0</v>
      </c>
      <c r="W77" s="126">
        <f t="shared" ref="W77:W79" si="234">G77+M77+S77</f>
        <v>0</v>
      </c>
      <c r="X77" s="127">
        <f t="shared" ref="X77:X79" si="235">J77+P77+V77</f>
        <v>0</v>
      </c>
      <c r="Y77" s="127">
        <f t="shared" si="170"/>
        <v>0</v>
      </c>
      <c r="Z77" s="128" t="e">
        <f t="shared" si="17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19" t="s">
        <v>77</v>
      </c>
      <c r="B78" s="120" t="s">
        <v>180</v>
      </c>
      <c r="C78" s="187" t="s">
        <v>174</v>
      </c>
      <c r="D78" s="202" t="s">
        <v>111</v>
      </c>
      <c r="E78" s="123"/>
      <c r="F78" s="124"/>
      <c r="G78" s="125">
        <f t="shared" si="228"/>
        <v>0</v>
      </c>
      <c r="H78" s="123"/>
      <c r="I78" s="124"/>
      <c r="J78" s="125">
        <f t="shared" si="229"/>
        <v>0</v>
      </c>
      <c r="K78" s="123"/>
      <c r="L78" s="124"/>
      <c r="M78" s="125">
        <f t="shared" si="230"/>
        <v>0</v>
      </c>
      <c r="N78" s="123"/>
      <c r="O78" s="124"/>
      <c r="P78" s="125">
        <f t="shared" si="231"/>
        <v>0</v>
      </c>
      <c r="Q78" s="123"/>
      <c r="R78" s="124"/>
      <c r="S78" s="125">
        <f t="shared" si="232"/>
        <v>0</v>
      </c>
      <c r="T78" s="123"/>
      <c r="U78" s="124"/>
      <c r="V78" s="125">
        <f t="shared" si="233"/>
        <v>0</v>
      </c>
      <c r="W78" s="126">
        <f t="shared" si="234"/>
        <v>0</v>
      </c>
      <c r="X78" s="127">
        <f t="shared" si="235"/>
        <v>0</v>
      </c>
      <c r="Y78" s="127">
        <f t="shared" si="170"/>
        <v>0</v>
      </c>
      <c r="Z78" s="128" t="e">
        <f t="shared" si="17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32" t="s">
        <v>77</v>
      </c>
      <c r="B79" s="154" t="s">
        <v>181</v>
      </c>
      <c r="C79" s="163" t="s">
        <v>174</v>
      </c>
      <c r="D79" s="204" t="s">
        <v>111</v>
      </c>
      <c r="E79" s="135"/>
      <c r="F79" s="136"/>
      <c r="G79" s="137">
        <f t="shared" si="228"/>
        <v>0</v>
      </c>
      <c r="H79" s="135"/>
      <c r="I79" s="136"/>
      <c r="J79" s="137">
        <f t="shared" si="229"/>
        <v>0</v>
      </c>
      <c r="K79" s="135"/>
      <c r="L79" s="136"/>
      <c r="M79" s="137">
        <f t="shared" si="230"/>
        <v>0</v>
      </c>
      <c r="N79" s="135"/>
      <c r="O79" s="136"/>
      <c r="P79" s="137">
        <f t="shared" si="231"/>
        <v>0</v>
      </c>
      <c r="Q79" s="135"/>
      <c r="R79" s="136"/>
      <c r="S79" s="137">
        <f t="shared" si="232"/>
        <v>0</v>
      </c>
      <c r="T79" s="135"/>
      <c r="U79" s="136"/>
      <c r="V79" s="137">
        <f t="shared" si="233"/>
        <v>0</v>
      </c>
      <c r="W79" s="138">
        <f t="shared" si="234"/>
        <v>0</v>
      </c>
      <c r="X79" s="127">
        <f t="shared" si="235"/>
        <v>0</v>
      </c>
      <c r="Y79" s="165">
        <f t="shared" si="170"/>
        <v>0</v>
      </c>
      <c r="Z79" s="128" t="e">
        <f t="shared" si="17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66" t="s">
        <v>182</v>
      </c>
      <c r="B80" s="167"/>
      <c r="C80" s="168"/>
      <c r="D80" s="169"/>
      <c r="E80" s="173">
        <f>E76+E72+E68+E64+E60</f>
        <v>0</v>
      </c>
      <c r="F80" s="189"/>
      <c r="G80" s="172">
        <f t="shared" ref="G80:H80" si="236">G76+G72+G68+G64+G60</f>
        <v>0</v>
      </c>
      <c r="H80" s="173">
        <f t="shared" si="236"/>
        <v>0</v>
      </c>
      <c r="I80" s="189"/>
      <c r="J80" s="172">
        <f t="shared" ref="J80:K80" si="237">J76+J72+J68+J64+J60</f>
        <v>0</v>
      </c>
      <c r="K80" s="190">
        <f t="shared" si="237"/>
        <v>0</v>
      </c>
      <c r="L80" s="189"/>
      <c r="M80" s="172">
        <f t="shared" ref="M80:N80" si="238">M76+M72+M68+M64+M60</f>
        <v>0</v>
      </c>
      <c r="N80" s="190">
        <f t="shared" si="238"/>
        <v>0</v>
      </c>
      <c r="O80" s="189"/>
      <c r="P80" s="172">
        <f t="shared" ref="P80:Q80" si="239">P76+P72+P68+P64+P60</f>
        <v>0</v>
      </c>
      <c r="Q80" s="190">
        <f t="shared" si="239"/>
        <v>0</v>
      </c>
      <c r="R80" s="189"/>
      <c r="S80" s="172">
        <f t="shared" ref="S80:T80" si="240">S76+S72+S68+S64+S60</f>
        <v>0</v>
      </c>
      <c r="T80" s="190">
        <f t="shared" si="240"/>
        <v>0</v>
      </c>
      <c r="U80" s="189"/>
      <c r="V80" s="172">
        <f t="shared" ref="V80:X80" si="241">V76+V72+V68+V64+V60</f>
        <v>0</v>
      </c>
      <c r="W80" s="191">
        <f t="shared" si="241"/>
        <v>0</v>
      </c>
      <c r="X80" s="205">
        <f t="shared" si="241"/>
        <v>0</v>
      </c>
      <c r="Y80" s="206">
        <f t="shared" si="170"/>
        <v>0</v>
      </c>
      <c r="Z80" s="206" t="e">
        <f t="shared" si="171"/>
        <v>#DIV/0!</v>
      </c>
      <c r="AA80" s="177"/>
      <c r="AB80" s="7"/>
      <c r="AC80" s="7"/>
      <c r="AD80" s="7"/>
      <c r="AE80" s="7"/>
      <c r="AF80" s="7"/>
      <c r="AG80" s="7"/>
    </row>
    <row r="81" spans="1:33" ht="30" customHeight="1" x14ac:dyDescent="0.2">
      <c r="A81" s="207" t="s">
        <v>72</v>
      </c>
      <c r="B81" s="208">
        <v>5</v>
      </c>
      <c r="C81" s="209" t="s">
        <v>183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10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2">
      <c r="A82" s="108" t="s">
        <v>74</v>
      </c>
      <c r="B82" s="155" t="s">
        <v>184</v>
      </c>
      <c r="C82" s="140" t="s">
        <v>185</v>
      </c>
      <c r="D82" s="141"/>
      <c r="E82" s="142">
        <f>SUM(E83:E85)</f>
        <v>0</v>
      </c>
      <c r="F82" s="143"/>
      <c r="G82" s="144">
        <f t="shared" ref="G82:H82" si="242">SUM(G83:G85)</f>
        <v>0</v>
      </c>
      <c r="H82" s="142">
        <f t="shared" si="242"/>
        <v>0</v>
      </c>
      <c r="I82" s="143"/>
      <c r="J82" s="144">
        <f t="shared" ref="J82:K82" si="243">SUM(J83:J85)</f>
        <v>0</v>
      </c>
      <c r="K82" s="142">
        <f t="shared" si="243"/>
        <v>0</v>
      </c>
      <c r="L82" s="143"/>
      <c r="M82" s="144">
        <f t="shared" ref="M82:N82" si="244">SUM(M83:M85)</f>
        <v>0</v>
      </c>
      <c r="N82" s="142">
        <f t="shared" si="244"/>
        <v>0</v>
      </c>
      <c r="O82" s="143"/>
      <c r="P82" s="144">
        <f t="shared" ref="P82:Q82" si="245">SUM(P83:P85)</f>
        <v>0</v>
      </c>
      <c r="Q82" s="142">
        <f t="shared" si="245"/>
        <v>0</v>
      </c>
      <c r="R82" s="143"/>
      <c r="S82" s="144">
        <f t="shared" ref="S82:T82" si="246">SUM(S83:S85)</f>
        <v>0</v>
      </c>
      <c r="T82" s="142">
        <f t="shared" si="246"/>
        <v>0</v>
      </c>
      <c r="U82" s="143"/>
      <c r="V82" s="144">
        <f t="shared" ref="V82:X82" si="247">SUM(V83:V85)</f>
        <v>0</v>
      </c>
      <c r="W82" s="211">
        <f t="shared" si="247"/>
        <v>0</v>
      </c>
      <c r="X82" s="211">
        <f t="shared" si="247"/>
        <v>0</v>
      </c>
      <c r="Y82" s="211">
        <f t="shared" ref="Y82:Y94" si="248">W82-X82</f>
        <v>0</v>
      </c>
      <c r="Z82" s="116" t="e">
        <f t="shared" ref="Z82:Z94" si="249">Y82/W82</f>
        <v>#DIV/0!</v>
      </c>
      <c r="AA82" s="146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77</v>
      </c>
      <c r="B83" s="120" t="s">
        <v>186</v>
      </c>
      <c r="C83" s="212" t="s">
        <v>187</v>
      </c>
      <c r="D83" s="202" t="s">
        <v>188</v>
      </c>
      <c r="E83" s="123"/>
      <c r="F83" s="124"/>
      <c r="G83" s="125">
        <f t="shared" ref="G83:G85" si="250">E83*F83</f>
        <v>0</v>
      </c>
      <c r="H83" s="123"/>
      <c r="I83" s="124"/>
      <c r="J83" s="125">
        <f t="shared" ref="J83:J85" si="251">H83*I83</f>
        <v>0</v>
      </c>
      <c r="K83" s="123"/>
      <c r="L83" s="124"/>
      <c r="M83" s="125">
        <f t="shared" ref="M83:M85" si="252">K83*L83</f>
        <v>0</v>
      </c>
      <c r="N83" s="123"/>
      <c r="O83" s="124"/>
      <c r="P83" s="125">
        <f t="shared" ref="P83:P85" si="253">N83*O83</f>
        <v>0</v>
      </c>
      <c r="Q83" s="123"/>
      <c r="R83" s="124"/>
      <c r="S83" s="125">
        <f t="shared" ref="S83:S85" si="254">Q83*R83</f>
        <v>0</v>
      </c>
      <c r="T83" s="123"/>
      <c r="U83" s="124"/>
      <c r="V83" s="125">
        <f t="shared" ref="V83:V85" si="255">T83*U83</f>
        <v>0</v>
      </c>
      <c r="W83" s="126">
        <f t="shared" ref="W83:W85" si="256">G83+M83+S83</f>
        <v>0</v>
      </c>
      <c r="X83" s="127">
        <f t="shared" ref="X83:X85" si="257">J83+P83+V83</f>
        <v>0</v>
      </c>
      <c r="Y83" s="127">
        <f t="shared" si="248"/>
        <v>0</v>
      </c>
      <c r="Z83" s="128" t="e">
        <f t="shared" si="249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19" t="s">
        <v>77</v>
      </c>
      <c r="B84" s="120" t="s">
        <v>189</v>
      </c>
      <c r="C84" s="212" t="s">
        <v>187</v>
      </c>
      <c r="D84" s="202" t="s">
        <v>188</v>
      </c>
      <c r="E84" s="123"/>
      <c r="F84" s="124"/>
      <c r="G84" s="125">
        <f t="shared" si="250"/>
        <v>0</v>
      </c>
      <c r="H84" s="123"/>
      <c r="I84" s="124"/>
      <c r="J84" s="125">
        <f t="shared" si="251"/>
        <v>0</v>
      </c>
      <c r="K84" s="123"/>
      <c r="L84" s="124"/>
      <c r="M84" s="125">
        <f t="shared" si="252"/>
        <v>0</v>
      </c>
      <c r="N84" s="123"/>
      <c r="O84" s="124"/>
      <c r="P84" s="125">
        <f t="shared" si="253"/>
        <v>0</v>
      </c>
      <c r="Q84" s="123"/>
      <c r="R84" s="124"/>
      <c r="S84" s="125">
        <f t="shared" si="254"/>
        <v>0</v>
      </c>
      <c r="T84" s="123"/>
      <c r="U84" s="124"/>
      <c r="V84" s="125">
        <f t="shared" si="255"/>
        <v>0</v>
      </c>
      <c r="W84" s="126">
        <f t="shared" si="256"/>
        <v>0</v>
      </c>
      <c r="X84" s="127">
        <f t="shared" si="257"/>
        <v>0</v>
      </c>
      <c r="Y84" s="127">
        <f t="shared" si="248"/>
        <v>0</v>
      </c>
      <c r="Z84" s="128" t="e">
        <f t="shared" si="249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32" t="s">
        <v>77</v>
      </c>
      <c r="B85" s="133" t="s">
        <v>190</v>
      </c>
      <c r="C85" s="212" t="s">
        <v>187</v>
      </c>
      <c r="D85" s="204" t="s">
        <v>188</v>
      </c>
      <c r="E85" s="135"/>
      <c r="F85" s="136"/>
      <c r="G85" s="137">
        <f t="shared" si="250"/>
        <v>0</v>
      </c>
      <c r="H85" s="135"/>
      <c r="I85" s="136"/>
      <c r="J85" s="137">
        <f t="shared" si="251"/>
        <v>0</v>
      </c>
      <c r="K85" s="135"/>
      <c r="L85" s="136"/>
      <c r="M85" s="137">
        <f t="shared" si="252"/>
        <v>0</v>
      </c>
      <c r="N85" s="135"/>
      <c r="O85" s="136"/>
      <c r="P85" s="137">
        <f t="shared" si="253"/>
        <v>0</v>
      </c>
      <c r="Q85" s="135"/>
      <c r="R85" s="136"/>
      <c r="S85" s="137">
        <f t="shared" si="254"/>
        <v>0</v>
      </c>
      <c r="T85" s="135"/>
      <c r="U85" s="136"/>
      <c r="V85" s="137">
        <f t="shared" si="255"/>
        <v>0</v>
      </c>
      <c r="W85" s="138">
        <f t="shared" si="256"/>
        <v>0</v>
      </c>
      <c r="X85" s="127">
        <f t="shared" si="257"/>
        <v>0</v>
      </c>
      <c r="Y85" s="127">
        <f t="shared" si="248"/>
        <v>0</v>
      </c>
      <c r="Z85" s="128" t="e">
        <f t="shared" si="249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08" t="s">
        <v>74</v>
      </c>
      <c r="B86" s="155" t="s">
        <v>191</v>
      </c>
      <c r="C86" s="140" t="s">
        <v>192</v>
      </c>
      <c r="D86" s="213"/>
      <c r="E86" s="214">
        <f>SUM(E87:E89)</f>
        <v>0</v>
      </c>
      <c r="F86" s="143"/>
      <c r="G86" s="144">
        <f t="shared" ref="G86:H86" si="258">SUM(G87:G89)</f>
        <v>0</v>
      </c>
      <c r="H86" s="214">
        <f t="shared" si="258"/>
        <v>0</v>
      </c>
      <c r="I86" s="143"/>
      <c r="J86" s="144">
        <f t="shared" ref="J86:K86" si="259">SUM(J87:J89)</f>
        <v>0</v>
      </c>
      <c r="K86" s="214">
        <f t="shared" si="259"/>
        <v>0</v>
      </c>
      <c r="L86" s="143"/>
      <c r="M86" s="144">
        <f t="shared" ref="M86:N86" si="260">SUM(M87:M89)</f>
        <v>0</v>
      </c>
      <c r="N86" s="214">
        <f t="shared" si="260"/>
        <v>0</v>
      </c>
      <c r="O86" s="143"/>
      <c r="P86" s="144">
        <f t="shared" ref="P86:Q86" si="261">SUM(P87:P89)</f>
        <v>0</v>
      </c>
      <c r="Q86" s="214">
        <f t="shared" si="261"/>
        <v>0</v>
      </c>
      <c r="R86" s="143"/>
      <c r="S86" s="144">
        <f t="shared" ref="S86:T86" si="262">SUM(S87:S89)</f>
        <v>0</v>
      </c>
      <c r="T86" s="214">
        <f t="shared" si="262"/>
        <v>0</v>
      </c>
      <c r="U86" s="143"/>
      <c r="V86" s="144">
        <f t="shared" ref="V86:X86" si="263">SUM(V87:V89)</f>
        <v>0</v>
      </c>
      <c r="W86" s="211">
        <f t="shared" si="263"/>
        <v>0</v>
      </c>
      <c r="X86" s="211">
        <f t="shared" si="263"/>
        <v>0</v>
      </c>
      <c r="Y86" s="211">
        <f t="shared" si="248"/>
        <v>0</v>
      </c>
      <c r="Z86" s="211" t="e">
        <f t="shared" si="249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77</v>
      </c>
      <c r="B87" s="120" t="s">
        <v>193</v>
      </c>
      <c r="C87" s="212" t="s">
        <v>194</v>
      </c>
      <c r="D87" s="215" t="s">
        <v>111</v>
      </c>
      <c r="E87" s="123"/>
      <c r="F87" s="124"/>
      <c r="G87" s="125">
        <f t="shared" ref="G87:G89" si="264">E87*F87</f>
        <v>0</v>
      </c>
      <c r="H87" s="123"/>
      <c r="I87" s="124"/>
      <c r="J87" s="125">
        <f t="shared" ref="J87:J89" si="265">H87*I87</f>
        <v>0</v>
      </c>
      <c r="K87" s="123"/>
      <c r="L87" s="124"/>
      <c r="M87" s="125">
        <f t="shared" ref="M87:M89" si="266">K87*L87</f>
        <v>0</v>
      </c>
      <c r="N87" s="123"/>
      <c r="O87" s="124"/>
      <c r="P87" s="125">
        <f t="shared" ref="P87:P89" si="267">N87*O87</f>
        <v>0</v>
      </c>
      <c r="Q87" s="123"/>
      <c r="R87" s="124"/>
      <c r="S87" s="125">
        <f t="shared" ref="S87:S89" si="268">Q87*R87</f>
        <v>0</v>
      </c>
      <c r="T87" s="123"/>
      <c r="U87" s="124"/>
      <c r="V87" s="125">
        <f t="shared" ref="V87:V89" si="269">T87*U87</f>
        <v>0</v>
      </c>
      <c r="W87" s="126">
        <f t="shared" ref="W87:W89" si="270">G87+M87+S87</f>
        <v>0</v>
      </c>
      <c r="X87" s="127">
        <f t="shared" ref="X87:X89" si="271">J87+P87+V87</f>
        <v>0</v>
      </c>
      <c r="Y87" s="127">
        <f t="shared" si="248"/>
        <v>0</v>
      </c>
      <c r="Z87" s="128" t="e">
        <f t="shared" si="249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19" t="s">
        <v>77</v>
      </c>
      <c r="B88" s="120" t="s">
        <v>195</v>
      </c>
      <c r="C88" s="187" t="s">
        <v>194</v>
      </c>
      <c r="D88" s="202" t="s">
        <v>111</v>
      </c>
      <c r="E88" s="123"/>
      <c r="F88" s="124"/>
      <c r="G88" s="125">
        <f t="shared" si="264"/>
        <v>0</v>
      </c>
      <c r="H88" s="123"/>
      <c r="I88" s="124"/>
      <c r="J88" s="125">
        <f t="shared" si="265"/>
        <v>0</v>
      </c>
      <c r="K88" s="123"/>
      <c r="L88" s="124"/>
      <c r="M88" s="125">
        <f t="shared" si="266"/>
        <v>0</v>
      </c>
      <c r="N88" s="123"/>
      <c r="O88" s="124"/>
      <c r="P88" s="125">
        <f t="shared" si="267"/>
        <v>0</v>
      </c>
      <c r="Q88" s="123"/>
      <c r="R88" s="124"/>
      <c r="S88" s="125">
        <f t="shared" si="268"/>
        <v>0</v>
      </c>
      <c r="T88" s="123"/>
      <c r="U88" s="124"/>
      <c r="V88" s="125">
        <f t="shared" si="269"/>
        <v>0</v>
      </c>
      <c r="W88" s="126">
        <f t="shared" si="270"/>
        <v>0</v>
      </c>
      <c r="X88" s="127">
        <f t="shared" si="271"/>
        <v>0</v>
      </c>
      <c r="Y88" s="127">
        <f t="shared" si="248"/>
        <v>0</v>
      </c>
      <c r="Z88" s="128" t="e">
        <f t="shared" si="24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32" t="s">
        <v>77</v>
      </c>
      <c r="B89" s="133" t="s">
        <v>196</v>
      </c>
      <c r="C89" s="163" t="s">
        <v>194</v>
      </c>
      <c r="D89" s="204" t="s">
        <v>111</v>
      </c>
      <c r="E89" s="135"/>
      <c r="F89" s="136"/>
      <c r="G89" s="137">
        <f t="shared" si="264"/>
        <v>0</v>
      </c>
      <c r="H89" s="135"/>
      <c r="I89" s="136"/>
      <c r="J89" s="137">
        <f t="shared" si="265"/>
        <v>0</v>
      </c>
      <c r="K89" s="135"/>
      <c r="L89" s="136"/>
      <c r="M89" s="137">
        <f t="shared" si="266"/>
        <v>0</v>
      </c>
      <c r="N89" s="135"/>
      <c r="O89" s="136"/>
      <c r="P89" s="137">
        <f t="shared" si="267"/>
        <v>0</v>
      </c>
      <c r="Q89" s="135"/>
      <c r="R89" s="136"/>
      <c r="S89" s="137">
        <f t="shared" si="268"/>
        <v>0</v>
      </c>
      <c r="T89" s="135"/>
      <c r="U89" s="136"/>
      <c r="V89" s="137">
        <f t="shared" si="269"/>
        <v>0</v>
      </c>
      <c r="W89" s="138">
        <f t="shared" si="270"/>
        <v>0</v>
      </c>
      <c r="X89" s="127">
        <f t="shared" si="271"/>
        <v>0</v>
      </c>
      <c r="Y89" s="127">
        <f t="shared" si="248"/>
        <v>0</v>
      </c>
      <c r="Z89" s="128" t="e">
        <f t="shared" si="249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08" t="s">
        <v>74</v>
      </c>
      <c r="B90" s="155" t="s">
        <v>197</v>
      </c>
      <c r="C90" s="216" t="s">
        <v>198</v>
      </c>
      <c r="D90" s="217"/>
      <c r="E90" s="214">
        <f>SUM(E91:E93)</f>
        <v>0</v>
      </c>
      <c r="F90" s="143"/>
      <c r="G90" s="144">
        <f t="shared" ref="G90:H90" si="272">SUM(G91:G93)</f>
        <v>0</v>
      </c>
      <c r="H90" s="214">
        <f t="shared" si="272"/>
        <v>0</v>
      </c>
      <c r="I90" s="143"/>
      <c r="J90" s="144">
        <f t="shared" ref="J90:K90" si="273">SUM(J91:J93)</f>
        <v>0</v>
      </c>
      <c r="K90" s="214">
        <f t="shared" si="273"/>
        <v>0</v>
      </c>
      <c r="L90" s="143"/>
      <c r="M90" s="144">
        <f t="shared" ref="M90:N90" si="274">SUM(M91:M93)</f>
        <v>0</v>
      </c>
      <c r="N90" s="214">
        <f t="shared" si="274"/>
        <v>0</v>
      </c>
      <c r="O90" s="143"/>
      <c r="P90" s="144">
        <f t="shared" ref="P90:Q90" si="275">SUM(P91:P93)</f>
        <v>0</v>
      </c>
      <c r="Q90" s="214">
        <f t="shared" si="275"/>
        <v>0</v>
      </c>
      <c r="R90" s="143"/>
      <c r="S90" s="144">
        <f t="shared" ref="S90:T90" si="276">SUM(S91:S93)</f>
        <v>0</v>
      </c>
      <c r="T90" s="214">
        <f t="shared" si="276"/>
        <v>0</v>
      </c>
      <c r="U90" s="143"/>
      <c r="V90" s="144">
        <f t="shared" ref="V90:X90" si="277">SUM(V91:V93)</f>
        <v>0</v>
      </c>
      <c r="W90" s="211">
        <f t="shared" si="277"/>
        <v>0</v>
      </c>
      <c r="X90" s="211">
        <f t="shared" si="277"/>
        <v>0</v>
      </c>
      <c r="Y90" s="211">
        <f t="shared" si="248"/>
        <v>0</v>
      </c>
      <c r="Z90" s="211" t="e">
        <f t="shared" si="249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19" t="s">
        <v>77</v>
      </c>
      <c r="B91" s="120" t="s">
        <v>199</v>
      </c>
      <c r="C91" s="218" t="s">
        <v>117</v>
      </c>
      <c r="D91" s="219" t="s">
        <v>118</v>
      </c>
      <c r="E91" s="123"/>
      <c r="F91" s="124"/>
      <c r="G91" s="125">
        <f t="shared" ref="G91:G93" si="278">E91*F91</f>
        <v>0</v>
      </c>
      <c r="H91" s="123"/>
      <c r="I91" s="124"/>
      <c r="J91" s="125">
        <f t="shared" ref="J91:J93" si="279">H91*I91</f>
        <v>0</v>
      </c>
      <c r="K91" s="123"/>
      <c r="L91" s="124"/>
      <c r="M91" s="125">
        <f t="shared" ref="M91:M93" si="280">K91*L91</f>
        <v>0</v>
      </c>
      <c r="N91" s="123"/>
      <c r="O91" s="124"/>
      <c r="P91" s="125">
        <f t="shared" ref="P91:P93" si="281">N91*O91</f>
        <v>0</v>
      </c>
      <c r="Q91" s="123"/>
      <c r="R91" s="124"/>
      <c r="S91" s="125">
        <f t="shared" ref="S91:S93" si="282">Q91*R91</f>
        <v>0</v>
      </c>
      <c r="T91" s="123"/>
      <c r="U91" s="124"/>
      <c r="V91" s="125">
        <f t="shared" ref="V91:V93" si="283">T91*U91</f>
        <v>0</v>
      </c>
      <c r="W91" s="126">
        <f t="shared" ref="W91:W93" si="284">G91+M91+S91</f>
        <v>0</v>
      </c>
      <c r="X91" s="127">
        <f t="shared" ref="X91:X93" si="285">J91+P91+V91</f>
        <v>0</v>
      </c>
      <c r="Y91" s="127">
        <f t="shared" si="248"/>
        <v>0</v>
      </c>
      <c r="Z91" s="128" t="e">
        <f t="shared" si="249"/>
        <v>#DIV/0!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2">
      <c r="A92" s="119" t="s">
        <v>77</v>
      </c>
      <c r="B92" s="120" t="s">
        <v>200</v>
      </c>
      <c r="C92" s="218" t="s">
        <v>117</v>
      </c>
      <c r="D92" s="219" t="s">
        <v>118</v>
      </c>
      <c r="E92" s="123"/>
      <c r="F92" s="124"/>
      <c r="G92" s="125">
        <f t="shared" si="278"/>
        <v>0</v>
      </c>
      <c r="H92" s="123"/>
      <c r="I92" s="124"/>
      <c r="J92" s="125">
        <f t="shared" si="279"/>
        <v>0</v>
      </c>
      <c r="K92" s="123"/>
      <c r="L92" s="124"/>
      <c r="M92" s="125">
        <f t="shared" si="280"/>
        <v>0</v>
      </c>
      <c r="N92" s="123"/>
      <c r="O92" s="124"/>
      <c r="P92" s="125">
        <f t="shared" si="281"/>
        <v>0</v>
      </c>
      <c r="Q92" s="123"/>
      <c r="R92" s="124"/>
      <c r="S92" s="125">
        <f t="shared" si="282"/>
        <v>0</v>
      </c>
      <c r="T92" s="123"/>
      <c r="U92" s="124"/>
      <c r="V92" s="125">
        <f t="shared" si="283"/>
        <v>0</v>
      </c>
      <c r="W92" s="126">
        <f t="shared" si="284"/>
        <v>0</v>
      </c>
      <c r="X92" s="127">
        <f t="shared" si="285"/>
        <v>0</v>
      </c>
      <c r="Y92" s="127">
        <f t="shared" si="248"/>
        <v>0</v>
      </c>
      <c r="Z92" s="128" t="e">
        <f t="shared" si="24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">
      <c r="A93" s="132" t="s">
        <v>77</v>
      </c>
      <c r="B93" s="133" t="s">
        <v>201</v>
      </c>
      <c r="C93" s="220" t="s">
        <v>117</v>
      </c>
      <c r="D93" s="219" t="s">
        <v>118</v>
      </c>
      <c r="E93" s="149"/>
      <c r="F93" s="150"/>
      <c r="G93" s="151">
        <f t="shared" si="278"/>
        <v>0</v>
      </c>
      <c r="H93" s="149"/>
      <c r="I93" s="150"/>
      <c r="J93" s="151">
        <f t="shared" si="279"/>
        <v>0</v>
      </c>
      <c r="K93" s="149"/>
      <c r="L93" s="150"/>
      <c r="M93" s="151">
        <f t="shared" si="280"/>
        <v>0</v>
      </c>
      <c r="N93" s="149"/>
      <c r="O93" s="150"/>
      <c r="P93" s="151">
        <f t="shared" si="281"/>
        <v>0</v>
      </c>
      <c r="Q93" s="149"/>
      <c r="R93" s="150"/>
      <c r="S93" s="151">
        <f t="shared" si="282"/>
        <v>0</v>
      </c>
      <c r="T93" s="149"/>
      <c r="U93" s="150"/>
      <c r="V93" s="151">
        <f t="shared" si="283"/>
        <v>0</v>
      </c>
      <c r="W93" s="138">
        <f t="shared" si="284"/>
        <v>0</v>
      </c>
      <c r="X93" s="127">
        <f t="shared" si="285"/>
        <v>0</v>
      </c>
      <c r="Y93" s="127">
        <f t="shared" si="248"/>
        <v>0</v>
      </c>
      <c r="Z93" s="128" t="e">
        <f t="shared" si="249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2">
      <c r="A94" s="420" t="s">
        <v>202</v>
      </c>
      <c r="B94" s="396"/>
      <c r="C94" s="396"/>
      <c r="D94" s="397"/>
      <c r="E94" s="189"/>
      <c r="F94" s="189"/>
      <c r="G94" s="172">
        <f>G82+G86+G90</f>
        <v>0</v>
      </c>
      <c r="H94" s="189"/>
      <c r="I94" s="189"/>
      <c r="J94" s="172">
        <f>J82+J86+J90</f>
        <v>0</v>
      </c>
      <c r="K94" s="189"/>
      <c r="L94" s="189"/>
      <c r="M94" s="172">
        <f>M82+M86+M90</f>
        <v>0</v>
      </c>
      <c r="N94" s="189"/>
      <c r="O94" s="189"/>
      <c r="P94" s="172">
        <f>P82+P86+P90</f>
        <v>0</v>
      </c>
      <c r="Q94" s="189"/>
      <c r="R94" s="189"/>
      <c r="S94" s="172">
        <f>S82+S86+S90</f>
        <v>0</v>
      </c>
      <c r="T94" s="189"/>
      <c r="U94" s="189"/>
      <c r="V94" s="172">
        <f t="shared" ref="V94:X94" si="286">V82+V86+V90</f>
        <v>0</v>
      </c>
      <c r="W94" s="191">
        <f t="shared" si="286"/>
        <v>0</v>
      </c>
      <c r="X94" s="191">
        <f t="shared" si="286"/>
        <v>0</v>
      </c>
      <c r="Y94" s="191">
        <f t="shared" si="248"/>
        <v>0</v>
      </c>
      <c r="Z94" s="191" t="e">
        <f t="shared" si="249"/>
        <v>#DIV/0!</v>
      </c>
      <c r="AA94" s="177"/>
      <c r="AB94" s="5"/>
      <c r="AC94" s="7"/>
      <c r="AD94" s="7"/>
      <c r="AE94" s="7"/>
      <c r="AF94" s="7"/>
      <c r="AG94" s="7"/>
    </row>
    <row r="95" spans="1:33" ht="30" customHeight="1" x14ac:dyDescent="0.2">
      <c r="A95" s="178" t="s">
        <v>72</v>
      </c>
      <c r="B95" s="179">
        <v>6</v>
      </c>
      <c r="C95" s="180" t="s">
        <v>203</v>
      </c>
      <c r="D95" s="18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0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2">
      <c r="A96" s="108" t="s">
        <v>74</v>
      </c>
      <c r="B96" s="155" t="s">
        <v>204</v>
      </c>
      <c r="C96" s="221" t="s">
        <v>205</v>
      </c>
      <c r="D96" s="111"/>
      <c r="E96" s="112">
        <f>SUM(E97:E99)</f>
        <v>0</v>
      </c>
      <c r="F96" s="113"/>
      <c r="G96" s="114">
        <f t="shared" ref="G96:H96" si="287">SUM(G97:G99)</f>
        <v>0</v>
      </c>
      <c r="H96" s="112">
        <f t="shared" si="287"/>
        <v>0</v>
      </c>
      <c r="I96" s="113"/>
      <c r="J96" s="114">
        <f t="shared" ref="J96:K96" si="288">SUM(J97:J99)</f>
        <v>0</v>
      </c>
      <c r="K96" s="112">
        <f t="shared" si="288"/>
        <v>0</v>
      </c>
      <c r="L96" s="113"/>
      <c r="M96" s="114">
        <f t="shared" ref="M96:N96" si="289">SUM(M97:M99)</f>
        <v>0</v>
      </c>
      <c r="N96" s="112">
        <f t="shared" si="289"/>
        <v>0</v>
      </c>
      <c r="O96" s="113"/>
      <c r="P96" s="114">
        <f t="shared" ref="P96:Q96" si="290">SUM(P97:P99)</f>
        <v>0</v>
      </c>
      <c r="Q96" s="112">
        <f t="shared" si="290"/>
        <v>0</v>
      </c>
      <c r="R96" s="113"/>
      <c r="S96" s="114">
        <f t="shared" ref="S96:T96" si="291">SUM(S97:S99)</f>
        <v>0</v>
      </c>
      <c r="T96" s="112">
        <f t="shared" si="291"/>
        <v>0</v>
      </c>
      <c r="U96" s="113"/>
      <c r="V96" s="114">
        <f t="shared" ref="V96:X96" si="292">SUM(V97:V99)</f>
        <v>0</v>
      </c>
      <c r="W96" s="114">
        <f t="shared" si="292"/>
        <v>0</v>
      </c>
      <c r="X96" s="114">
        <f t="shared" si="292"/>
        <v>0</v>
      </c>
      <c r="Y96" s="114">
        <f t="shared" ref="Y96:Y108" si="293">W96-X96</f>
        <v>0</v>
      </c>
      <c r="Z96" s="116" t="e">
        <f t="shared" ref="Z96:Z108" si="294">Y96/W96</f>
        <v>#DIV/0!</v>
      </c>
      <c r="AA96" s="117"/>
      <c r="AB96" s="118"/>
      <c r="AC96" s="118"/>
      <c r="AD96" s="118"/>
      <c r="AE96" s="118"/>
      <c r="AF96" s="118"/>
      <c r="AG96" s="118"/>
    </row>
    <row r="97" spans="1:33" ht="30" customHeight="1" x14ac:dyDescent="0.2">
      <c r="A97" s="119" t="s">
        <v>77</v>
      </c>
      <c r="B97" s="120" t="s">
        <v>206</v>
      </c>
      <c r="C97" s="187" t="s">
        <v>207</v>
      </c>
      <c r="D97" s="122" t="s">
        <v>111</v>
      </c>
      <c r="E97" s="123"/>
      <c r="F97" s="124"/>
      <c r="G97" s="125">
        <f t="shared" ref="G97:G99" si="295">E97*F97</f>
        <v>0</v>
      </c>
      <c r="H97" s="123"/>
      <c r="I97" s="124"/>
      <c r="J97" s="125">
        <f t="shared" ref="J97:J99" si="296">H97*I97</f>
        <v>0</v>
      </c>
      <c r="K97" s="123"/>
      <c r="L97" s="124"/>
      <c r="M97" s="125">
        <f t="shared" ref="M97:M99" si="297">K97*L97</f>
        <v>0</v>
      </c>
      <c r="N97" s="123"/>
      <c r="O97" s="124"/>
      <c r="P97" s="125">
        <f t="shared" ref="P97:P99" si="298">N97*O97</f>
        <v>0</v>
      </c>
      <c r="Q97" s="123"/>
      <c r="R97" s="124"/>
      <c r="S97" s="125">
        <f t="shared" ref="S97:S99" si="299">Q97*R97</f>
        <v>0</v>
      </c>
      <c r="T97" s="123"/>
      <c r="U97" s="124"/>
      <c r="V97" s="125">
        <f t="shared" ref="V97:V99" si="300">T97*U97</f>
        <v>0</v>
      </c>
      <c r="W97" s="126">
        <f t="shared" ref="W97:W99" si="301">G97+M97+S97</f>
        <v>0</v>
      </c>
      <c r="X97" s="127">
        <f t="shared" ref="X97:X99" si="302">J97+P97+V97</f>
        <v>0</v>
      </c>
      <c r="Y97" s="127">
        <f t="shared" si="293"/>
        <v>0</v>
      </c>
      <c r="Z97" s="128" t="e">
        <f t="shared" si="294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19" t="s">
        <v>77</v>
      </c>
      <c r="B98" s="120" t="s">
        <v>208</v>
      </c>
      <c r="C98" s="187" t="s">
        <v>207</v>
      </c>
      <c r="D98" s="122" t="s">
        <v>111</v>
      </c>
      <c r="E98" s="123"/>
      <c r="F98" s="124"/>
      <c r="G98" s="125">
        <f t="shared" si="295"/>
        <v>0</v>
      </c>
      <c r="H98" s="123"/>
      <c r="I98" s="124"/>
      <c r="J98" s="125">
        <f t="shared" si="296"/>
        <v>0</v>
      </c>
      <c r="K98" s="123"/>
      <c r="L98" s="124"/>
      <c r="M98" s="125">
        <f t="shared" si="297"/>
        <v>0</v>
      </c>
      <c r="N98" s="123"/>
      <c r="O98" s="124"/>
      <c r="P98" s="125">
        <f t="shared" si="298"/>
        <v>0</v>
      </c>
      <c r="Q98" s="123"/>
      <c r="R98" s="124"/>
      <c r="S98" s="125">
        <f t="shared" si="299"/>
        <v>0</v>
      </c>
      <c r="T98" s="123"/>
      <c r="U98" s="124"/>
      <c r="V98" s="125">
        <f t="shared" si="300"/>
        <v>0</v>
      </c>
      <c r="W98" s="126">
        <f t="shared" si="301"/>
        <v>0</v>
      </c>
      <c r="X98" s="127">
        <f t="shared" si="302"/>
        <v>0</v>
      </c>
      <c r="Y98" s="127">
        <f t="shared" si="293"/>
        <v>0</v>
      </c>
      <c r="Z98" s="128" t="e">
        <f t="shared" si="294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32" t="s">
        <v>77</v>
      </c>
      <c r="B99" s="133" t="s">
        <v>209</v>
      </c>
      <c r="C99" s="163" t="s">
        <v>207</v>
      </c>
      <c r="D99" s="134" t="s">
        <v>111</v>
      </c>
      <c r="E99" s="135"/>
      <c r="F99" s="136"/>
      <c r="G99" s="137">
        <f t="shared" si="295"/>
        <v>0</v>
      </c>
      <c r="H99" s="135"/>
      <c r="I99" s="136"/>
      <c r="J99" s="137">
        <f t="shared" si="296"/>
        <v>0</v>
      </c>
      <c r="K99" s="135"/>
      <c r="L99" s="136"/>
      <c r="M99" s="137">
        <f t="shared" si="297"/>
        <v>0</v>
      </c>
      <c r="N99" s="135"/>
      <c r="O99" s="136"/>
      <c r="P99" s="137">
        <f t="shared" si="298"/>
        <v>0</v>
      </c>
      <c r="Q99" s="135"/>
      <c r="R99" s="136"/>
      <c r="S99" s="137">
        <f t="shared" si="299"/>
        <v>0</v>
      </c>
      <c r="T99" s="135"/>
      <c r="U99" s="136"/>
      <c r="V99" s="137">
        <f t="shared" si="300"/>
        <v>0</v>
      </c>
      <c r="W99" s="138">
        <f t="shared" si="301"/>
        <v>0</v>
      </c>
      <c r="X99" s="127">
        <f t="shared" si="302"/>
        <v>0</v>
      </c>
      <c r="Y99" s="127">
        <f t="shared" si="293"/>
        <v>0</v>
      </c>
      <c r="Z99" s="128" t="e">
        <f t="shared" si="294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08" t="s">
        <v>72</v>
      </c>
      <c r="B100" s="155" t="s">
        <v>210</v>
      </c>
      <c r="C100" s="222" t="s">
        <v>211</v>
      </c>
      <c r="D100" s="141"/>
      <c r="E100" s="142">
        <f>SUM(E101:E103)</f>
        <v>0</v>
      </c>
      <c r="F100" s="143"/>
      <c r="G100" s="144">
        <f t="shared" ref="G100:H100" si="303">SUM(G101:G103)</f>
        <v>0</v>
      </c>
      <c r="H100" s="142">
        <f t="shared" si="303"/>
        <v>0</v>
      </c>
      <c r="I100" s="143"/>
      <c r="J100" s="144">
        <f t="shared" ref="J100:K100" si="304">SUM(J101:J103)</f>
        <v>0</v>
      </c>
      <c r="K100" s="142">
        <f t="shared" si="304"/>
        <v>0</v>
      </c>
      <c r="L100" s="143"/>
      <c r="M100" s="144">
        <f t="shared" ref="M100:N100" si="305">SUM(M101:M103)</f>
        <v>0</v>
      </c>
      <c r="N100" s="142">
        <f t="shared" si="305"/>
        <v>0</v>
      </c>
      <c r="O100" s="143"/>
      <c r="P100" s="144">
        <f t="shared" ref="P100:Q100" si="306">SUM(P101:P103)</f>
        <v>0</v>
      </c>
      <c r="Q100" s="142">
        <f t="shared" si="306"/>
        <v>0</v>
      </c>
      <c r="R100" s="143"/>
      <c r="S100" s="144">
        <f t="shared" ref="S100:T100" si="307">SUM(S101:S103)</f>
        <v>0</v>
      </c>
      <c r="T100" s="142">
        <f t="shared" si="307"/>
        <v>0</v>
      </c>
      <c r="U100" s="143"/>
      <c r="V100" s="144">
        <f t="shared" ref="V100:X100" si="308">SUM(V101:V103)</f>
        <v>0</v>
      </c>
      <c r="W100" s="144">
        <f t="shared" si="308"/>
        <v>0</v>
      </c>
      <c r="X100" s="144">
        <f t="shared" si="308"/>
        <v>0</v>
      </c>
      <c r="Y100" s="144">
        <f t="shared" si="293"/>
        <v>0</v>
      </c>
      <c r="Z100" s="144" t="e">
        <f t="shared" si="294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customHeight="1" x14ac:dyDescent="0.2">
      <c r="A101" s="119" t="s">
        <v>77</v>
      </c>
      <c r="B101" s="120" t="s">
        <v>212</v>
      </c>
      <c r="C101" s="187" t="s">
        <v>207</v>
      </c>
      <c r="D101" s="122" t="s">
        <v>111</v>
      </c>
      <c r="E101" s="123"/>
      <c r="F101" s="124"/>
      <c r="G101" s="125">
        <f t="shared" ref="G101:G103" si="309">E101*F101</f>
        <v>0</v>
      </c>
      <c r="H101" s="123"/>
      <c r="I101" s="124"/>
      <c r="J101" s="125">
        <f t="shared" ref="J101:J103" si="310">H101*I101</f>
        <v>0</v>
      </c>
      <c r="K101" s="123"/>
      <c r="L101" s="124"/>
      <c r="M101" s="125">
        <f t="shared" ref="M101:M103" si="311">K101*L101</f>
        <v>0</v>
      </c>
      <c r="N101" s="123"/>
      <c r="O101" s="124"/>
      <c r="P101" s="125">
        <f t="shared" ref="P101:P103" si="312">N101*O101</f>
        <v>0</v>
      </c>
      <c r="Q101" s="123"/>
      <c r="R101" s="124"/>
      <c r="S101" s="125">
        <f t="shared" ref="S101:S103" si="313">Q101*R101</f>
        <v>0</v>
      </c>
      <c r="T101" s="123"/>
      <c r="U101" s="124"/>
      <c r="V101" s="125">
        <f t="shared" ref="V101:V103" si="314">T101*U101</f>
        <v>0</v>
      </c>
      <c r="W101" s="126">
        <f t="shared" ref="W101:W103" si="315">G101+M101+S101</f>
        <v>0</v>
      </c>
      <c r="X101" s="127">
        <f t="shared" ref="X101:X103" si="316">J101+P101+V101</f>
        <v>0</v>
      </c>
      <c r="Y101" s="127">
        <f t="shared" si="293"/>
        <v>0</v>
      </c>
      <c r="Z101" s="128" t="e">
        <f t="shared" si="294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19" t="s">
        <v>77</v>
      </c>
      <c r="B102" s="120" t="s">
        <v>213</v>
      </c>
      <c r="C102" s="187" t="s">
        <v>207</v>
      </c>
      <c r="D102" s="122" t="s">
        <v>111</v>
      </c>
      <c r="E102" s="123"/>
      <c r="F102" s="124"/>
      <c r="G102" s="125">
        <f t="shared" si="309"/>
        <v>0</v>
      </c>
      <c r="H102" s="123"/>
      <c r="I102" s="124"/>
      <c r="J102" s="125">
        <f t="shared" si="310"/>
        <v>0</v>
      </c>
      <c r="K102" s="123"/>
      <c r="L102" s="124"/>
      <c r="M102" s="125">
        <f t="shared" si="311"/>
        <v>0</v>
      </c>
      <c r="N102" s="123"/>
      <c r="O102" s="124"/>
      <c r="P102" s="125">
        <f t="shared" si="312"/>
        <v>0</v>
      </c>
      <c r="Q102" s="123"/>
      <c r="R102" s="124"/>
      <c r="S102" s="125">
        <f t="shared" si="313"/>
        <v>0</v>
      </c>
      <c r="T102" s="123"/>
      <c r="U102" s="124"/>
      <c r="V102" s="125">
        <f t="shared" si="314"/>
        <v>0</v>
      </c>
      <c r="W102" s="126">
        <f t="shared" si="315"/>
        <v>0</v>
      </c>
      <c r="X102" s="127">
        <f t="shared" si="316"/>
        <v>0</v>
      </c>
      <c r="Y102" s="127">
        <f t="shared" si="293"/>
        <v>0</v>
      </c>
      <c r="Z102" s="128" t="e">
        <f t="shared" si="294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32" t="s">
        <v>77</v>
      </c>
      <c r="B103" s="133" t="s">
        <v>214</v>
      </c>
      <c r="C103" s="163" t="s">
        <v>207</v>
      </c>
      <c r="D103" s="134" t="s">
        <v>111</v>
      </c>
      <c r="E103" s="135"/>
      <c r="F103" s="136"/>
      <c r="G103" s="137">
        <f t="shared" si="309"/>
        <v>0</v>
      </c>
      <c r="H103" s="135"/>
      <c r="I103" s="136"/>
      <c r="J103" s="137">
        <f t="shared" si="310"/>
        <v>0</v>
      </c>
      <c r="K103" s="135"/>
      <c r="L103" s="136"/>
      <c r="M103" s="137">
        <f t="shared" si="311"/>
        <v>0</v>
      </c>
      <c r="N103" s="135"/>
      <c r="O103" s="136"/>
      <c r="P103" s="137">
        <f t="shared" si="312"/>
        <v>0</v>
      </c>
      <c r="Q103" s="135"/>
      <c r="R103" s="136"/>
      <c r="S103" s="137">
        <f t="shared" si="313"/>
        <v>0</v>
      </c>
      <c r="T103" s="135"/>
      <c r="U103" s="136"/>
      <c r="V103" s="137">
        <f t="shared" si="314"/>
        <v>0</v>
      </c>
      <c r="W103" s="138">
        <f t="shared" si="315"/>
        <v>0</v>
      </c>
      <c r="X103" s="127">
        <f t="shared" si="316"/>
        <v>0</v>
      </c>
      <c r="Y103" s="127">
        <f t="shared" si="293"/>
        <v>0</v>
      </c>
      <c r="Z103" s="128" t="e">
        <f t="shared" si="294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08" t="s">
        <v>72</v>
      </c>
      <c r="B104" s="155" t="s">
        <v>215</v>
      </c>
      <c r="C104" s="222" t="s">
        <v>216</v>
      </c>
      <c r="D104" s="141"/>
      <c r="E104" s="142">
        <f>SUM(E105:E107)</f>
        <v>0</v>
      </c>
      <c r="F104" s="143"/>
      <c r="G104" s="144">
        <f t="shared" ref="G104:H104" si="317">SUM(G105:G107)</f>
        <v>0</v>
      </c>
      <c r="H104" s="142">
        <f t="shared" si="317"/>
        <v>0</v>
      </c>
      <c r="I104" s="143"/>
      <c r="J104" s="144">
        <f t="shared" ref="J104:K104" si="318">SUM(J105:J107)</f>
        <v>0</v>
      </c>
      <c r="K104" s="142">
        <f t="shared" si="318"/>
        <v>0</v>
      </c>
      <c r="L104" s="143"/>
      <c r="M104" s="144">
        <f t="shared" ref="M104:N104" si="319">SUM(M105:M107)</f>
        <v>0</v>
      </c>
      <c r="N104" s="142">
        <f t="shared" si="319"/>
        <v>0</v>
      </c>
      <c r="O104" s="143"/>
      <c r="P104" s="144">
        <f t="shared" ref="P104:Q104" si="320">SUM(P105:P107)</f>
        <v>0</v>
      </c>
      <c r="Q104" s="142">
        <f t="shared" si="320"/>
        <v>0</v>
      </c>
      <c r="R104" s="143"/>
      <c r="S104" s="144">
        <f t="shared" ref="S104:T104" si="321">SUM(S105:S107)</f>
        <v>0</v>
      </c>
      <c r="T104" s="142">
        <f t="shared" si="321"/>
        <v>0</v>
      </c>
      <c r="U104" s="143"/>
      <c r="V104" s="144">
        <f t="shared" ref="V104:X104" si="322">SUM(V105:V107)</f>
        <v>0</v>
      </c>
      <c r="W104" s="144">
        <f t="shared" si="322"/>
        <v>0</v>
      </c>
      <c r="X104" s="144">
        <f t="shared" si="322"/>
        <v>0</v>
      </c>
      <c r="Y104" s="144">
        <f t="shared" si="293"/>
        <v>0</v>
      </c>
      <c r="Z104" s="144" t="e">
        <f t="shared" si="294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2">
      <c r="A105" s="119" t="s">
        <v>77</v>
      </c>
      <c r="B105" s="120" t="s">
        <v>217</v>
      </c>
      <c r="C105" s="187" t="s">
        <v>207</v>
      </c>
      <c r="D105" s="122" t="s">
        <v>111</v>
      </c>
      <c r="E105" s="123"/>
      <c r="F105" s="124"/>
      <c r="G105" s="125">
        <f t="shared" ref="G105:G107" si="323">E105*F105</f>
        <v>0</v>
      </c>
      <c r="H105" s="123"/>
      <c r="I105" s="124"/>
      <c r="J105" s="125">
        <f t="shared" ref="J105:J107" si="324">H105*I105</f>
        <v>0</v>
      </c>
      <c r="K105" s="123"/>
      <c r="L105" s="124"/>
      <c r="M105" s="125">
        <f t="shared" ref="M105:M107" si="325">K105*L105</f>
        <v>0</v>
      </c>
      <c r="N105" s="123"/>
      <c r="O105" s="124"/>
      <c r="P105" s="125">
        <f t="shared" ref="P105:P107" si="326">N105*O105</f>
        <v>0</v>
      </c>
      <c r="Q105" s="123"/>
      <c r="R105" s="124"/>
      <c r="S105" s="125">
        <f t="shared" ref="S105:S107" si="327">Q105*R105</f>
        <v>0</v>
      </c>
      <c r="T105" s="123"/>
      <c r="U105" s="124"/>
      <c r="V105" s="125">
        <f t="shared" ref="V105:V107" si="328">T105*U105</f>
        <v>0</v>
      </c>
      <c r="W105" s="126">
        <f t="shared" ref="W105:W107" si="329">G105+M105+S105</f>
        <v>0</v>
      </c>
      <c r="X105" s="127">
        <f t="shared" ref="X105:X107" si="330">J105+P105+V105</f>
        <v>0</v>
      </c>
      <c r="Y105" s="127">
        <f t="shared" si="293"/>
        <v>0</v>
      </c>
      <c r="Z105" s="128" t="e">
        <f t="shared" si="294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19" t="s">
        <v>77</v>
      </c>
      <c r="B106" s="120" t="s">
        <v>218</v>
      </c>
      <c r="C106" s="187" t="s">
        <v>207</v>
      </c>
      <c r="D106" s="122" t="s">
        <v>111</v>
      </c>
      <c r="E106" s="123"/>
      <c r="F106" s="124"/>
      <c r="G106" s="125">
        <f t="shared" si="323"/>
        <v>0</v>
      </c>
      <c r="H106" s="123"/>
      <c r="I106" s="124"/>
      <c r="J106" s="125">
        <f t="shared" si="324"/>
        <v>0</v>
      </c>
      <c r="K106" s="123"/>
      <c r="L106" s="124"/>
      <c r="M106" s="125">
        <f t="shared" si="325"/>
        <v>0</v>
      </c>
      <c r="N106" s="123"/>
      <c r="O106" s="124"/>
      <c r="P106" s="125">
        <f t="shared" si="326"/>
        <v>0</v>
      </c>
      <c r="Q106" s="123"/>
      <c r="R106" s="124"/>
      <c r="S106" s="125">
        <f t="shared" si="327"/>
        <v>0</v>
      </c>
      <c r="T106" s="123"/>
      <c r="U106" s="124"/>
      <c r="V106" s="125">
        <f t="shared" si="328"/>
        <v>0</v>
      </c>
      <c r="W106" s="126">
        <f t="shared" si="329"/>
        <v>0</v>
      </c>
      <c r="X106" s="127">
        <f t="shared" si="330"/>
        <v>0</v>
      </c>
      <c r="Y106" s="127">
        <f t="shared" si="293"/>
        <v>0</v>
      </c>
      <c r="Z106" s="128" t="e">
        <f t="shared" si="294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32" t="s">
        <v>77</v>
      </c>
      <c r="B107" s="133" t="s">
        <v>219</v>
      </c>
      <c r="C107" s="163" t="s">
        <v>207</v>
      </c>
      <c r="D107" s="134" t="s">
        <v>111</v>
      </c>
      <c r="E107" s="149"/>
      <c r="F107" s="150"/>
      <c r="G107" s="151">
        <f t="shared" si="323"/>
        <v>0</v>
      </c>
      <c r="H107" s="149"/>
      <c r="I107" s="150"/>
      <c r="J107" s="151">
        <f t="shared" si="324"/>
        <v>0</v>
      </c>
      <c r="K107" s="149"/>
      <c r="L107" s="150"/>
      <c r="M107" s="151">
        <f t="shared" si="325"/>
        <v>0</v>
      </c>
      <c r="N107" s="149"/>
      <c r="O107" s="150"/>
      <c r="P107" s="151">
        <f t="shared" si="326"/>
        <v>0</v>
      </c>
      <c r="Q107" s="149"/>
      <c r="R107" s="150"/>
      <c r="S107" s="151">
        <f t="shared" si="327"/>
        <v>0</v>
      </c>
      <c r="T107" s="149"/>
      <c r="U107" s="150"/>
      <c r="V107" s="151">
        <f t="shared" si="328"/>
        <v>0</v>
      </c>
      <c r="W107" s="138">
        <f t="shared" si="329"/>
        <v>0</v>
      </c>
      <c r="X107" s="165">
        <f t="shared" si="330"/>
        <v>0</v>
      </c>
      <c r="Y107" s="165">
        <f t="shared" si="293"/>
        <v>0</v>
      </c>
      <c r="Z107" s="223" t="e">
        <f t="shared" si="294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66" t="s">
        <v>220</v>
      </c>
      <c r="B108" s="167"/>
      <c r="C108" s="168"/>
      <c r="D108" s="169"/>
      <c r="E108" s="173">
        <f>E104+E100+E96</f>
        <v>0</v>
      </c>
      <c r="F108" s="189"/>
      <c r="G108" s="172">
        <f t="shared" ref="G108:H108" si="331">G104+G100+G96</f>
        <v>0</v>
      </c>
      <c r="H108" s="173">
        <f t="shared" si="331"/>
        <v>0</v>
      </c>
      <c r="I108" s="189"/>
      <c r="J108" s="172">
        <f t="shared" ref="J108:K108" si="332">J104+J100+J96</f>
        <v>0</v>
      </c>
      <c r="K108" s="190">
        <f t="shared" si="332"/>
        <v>0</v>
      </c>
      <c r="L108" s="189"/>
      <c r="M108" s="172">
        <f t="shared" ref="M108:N108" si="333">M104+M100+M96</f>
        <v>0</v>
      </c>
      <c r="N108" s="190">
        <f t="shared" si="333"/>
        <v>0</v>
      </c>
      <c r="O108" s="189"/>
      <c r="P108" s="172">
        <f t="shared" ref="P108:Q108" si="334">P104+P100+P96</f>
        <v>0</v>
      </c>
      <c r="Q108" s="190">
        <f t="shared" si="334"/>
        <v>0</v>
      </c>
      <c r="R108" s="189"/>
      <c r="S108" s="172">
        <f t="shared" ref="S108:T108" si="335">S104+S100+S96</f>
        <v>0</v>
      </c>
      <c r="T108" s="190">
        <f t="shared" si="335"/>
        <v>0</v>
      </c>
      <c r="U108" s="189"/>
      <c r="V108" s="174">
        <f t="shared" ref="V108:X108" si="336">V104+V100+V96</f>
        <v>0</v>
      </c>
      <c r="W108" s="224">
        <f t="shared" si="336"/>
        <v>0</v>
      </c>
      <c r="X108" s="225">
        <f t="shared" si="336"/>
        <v>0</v>
      </c>
      <c r="Y108" s="225">
        <f t="shared" si="293"/>
        <v>0</v>
      </c>
      <c r="Z108" s="225" t="e">
        <f t="shared" si="294"/>
        <v>#DIV/0!</v>
      </c>
      <c r="AA108" s="226"/>
      <c r="AB108" s="7"/>
      <c r="AC108" s="7"/>
      <c r="AD108" s="7"/>
      <c r="AE108" s="7"/>
      <c r="AF108" s="7"/>
      <c r="AG108" s="7"/>
    </row>
    <row r="109" spans="1:33" ht="30" customHeight="1" x14ac:dyDescent="0.2">
      <c r="A109" s="178" t="s">
        <v>72</v>
      </c>
      <c r="B109" s="208">
        <v>7</v>
      </c>
      <c r="C109" s="180" t="s">
        <v>221</v>
      </c>
      <c r="D109" s="18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27"/>
      <c r="X109" s="227"/>
      <c r="Y109" s="182"/>
      <c r="Z109" s="227"/>
      <c r="AA109" s="228"/>
      <c r="AB109" s="7"/>
      <c r="AC109" s="7"/>
      <c r="AD109" s="7"/>
      <c r="AE109" s="7"/>
      <c r="AF109" s="7"/>
      <c r="AG109" s="7"/>
    </row>
    <row r="110" spans="1:33" ht="30" customHeight="1" x14ac:dyDescent="0.2">
      <c r="A110" s="119" t="s">
        <v>77</v>
      </c>
      <c r="B110" s="120" t="s">
        <v>222</v>
      </c>
      <c r="C110" s="187" t="s">
        <v>223</v>
      </c>
      <c r="D110" s="122" t="s">
        <v>111</v>
      </c>
      <c r="E110" s="123"/>
      <c r="F110" s="124"/>
      <c r="G110" s="125">
        <f t="shared" ref="G110:G120" si="337">E110*F110</f>
        <v>0</v>
      </c>
      <c r="H110" s="123"/>
      <c r="I110" s="124"/>
      <c r="J110" s="125">
        <f t="shared" ref="J110:J120" si="338">H110*I110</f>
        <v>0</v>
      </c>
      <c r="K110" s="123"/>
      <c r="L110" s="124"/>
      <c r="M110" s="125">
        <f t="shared" ref="M110:M120" si="339">K110*L110</f>
        <v>0</v>
      </c>
      <c r="N110" s="123"/>
      <c r="O110" s="124"/>
      <c r="P110" s="125">
        <f t="shared" ref="P110:P120" si="340">N110*O110</f>
        <v>0</v>
      </c>
      <c r="Q110" s="123"/>
      <c r="R110" s="124"/>
      <c r="S110" s="125">
        <f t="shared" ref="S110:S120" si="341">Q110*R110</f>
        <v>0</v>
      </c>
      <c r="T110" s="123"/>
      <c r="U110" s="124"/>
      <c r="V110" s="229">
        <f t="shared" ref="V110:V120" si="342">T110*U110</f>
        <v>0</v>
      </c>
      <c r="W110" s="230">
        <f t="shared" ref="W110:W120" si="343">G110+M110+S110</f>
        <v>0</v>
      </c>
      <c r="X110" s="231">
        <f t="shared" ref="X110:X120" si="344">J110+P110+V110</f>
        <v>0</v>
      </c>
      <c r="Y110" s="231">
        <f t="shared" ref="Y110:Y121" si="345">W110-X110</f>
        <v>0</v>
      </c>
      <c r="Z110" s="232" t="e">
        <f t="shared" ref="Z110:Z121" si="346">Y110/W110</f>
        <v>#DIV/0!</v>
      </c>
      <c r="AA110" s="233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77</v>
      </c>
      <c r="B111" s="120" t="s">
        <v>224</v>
      </c>
      <c r="C111" s="187" t="s">
        <v>225</v>
      </c>
      <c r="D111" s="122" t="s">
        <v>111</v>
      </c>
      <c r="E111" s="123"/>
      <c r="F111" s="124"/>
      <c r="G111" s="125">
        <f t="shared" si="337"/>
        <v>0</v>
      </c>
      <c r="H111" s="123"/>
      <c r="I111" s="124"/>
      <c r="J111" s="125">
        <f t="shared" si="338"/>
        <v>0</v>
      </c>
      <c r="K111" s="123"/>
      <c r="L111" s="124"/>
      <c r="M111" s="125">
        <f t="shared" si="339"/>
        <v>0</v>
      </c>
      <c r="N111" s="123"/>
      <c r="O111" s="124"/>
      <c r="P111" s="125">
        <f t="shared" si="340"/>
        <v>0</v>
      </c>
      <c r="Q111" s="123"/>
      <c r="R111" s="124"/>
      <c r="S111" s="125">
        <f t="shared" si="341"/>
        <v>0</v>
      </c>
      <c r="T111" s="123"/>
      <c r="U111" s="124"/>
      <c r="V111" s="229">
        <f t="shared" si="342"/>
        <v>0</v>
      </c>
      <c r="W111" s="234">
        <f t="shared" si="343"/>
        <v>0</v>
      </c>
      <c r="X111" s="127">
        <f t="shared" si="344"/>
        <v>0</v>
      </c>
      <c r="Y111" s="127">
        <f t="shared" si="345"/>
        <v>0</v>
      </c>
      <c r="Z111" s="128" t="e">
        <f t="shared" si="34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77</v>
      </c>
      <c r="B112" s="120" t="s">
        <v>226</v>
      </c>
      <c r="C112" s="187" t="s">
        <v>227</v>
      </c>
      <c r="D112" s="122" t="s">
        <v>111</v>
      </c>
      <c r="E112" s="123"/>
      <c r="F112" s="124"/>
      <c r="G112" s="125">
        <f t="shared" si="337"/>
        <v>0</v>
      </c>
      <c r="H112" s="123"/>
      <c r="I112" s="124"/>
      <c r="J112" s="125">
        <f t="shared" si="338"/>
        <v>0</v>
      </c>
      <c r="K112" s="123"/>
      <c r="L112" s="124"/>
      <c r="M112" s="125">
        <f t="shared" si="339"/>
        <v>0</v>
      </c>
      <c r="N112" s="123"/>
      <c r="O112" s="124"/>
      <c r="P112" s="125">
        <f t="shared" si="340"/>
        <v>0</v>
      </c>
      <c r="Q112" s="123"/>
      <c r="R112" s="124"/>
      <c r="S112" s="125">
        <f t="shared" si="341"/>
        <v>0</v>
      </c>
      <c r="T112" s="123"/>
      <c r="U112" s="124"/>
      <c r="V112" s="229">
        <f t="shared" si="342"/>
        <v>0</v>
      </c>
      <c r="W112" s="234">
        <f t="shared" si="343"/>
        <v>0</v>
      </c>
      <c r="X112" s="127">
        <f t="shared" si="344"/>
        <v>0</v>
      </c>
      <c r="Y112" s="127">
        <f t="shared" si="345"/>
        <v>0</v>
      </c>
      <c r="Z112" s="128" t="e">
        <f t="shared" si="34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77</v>
      </c>
      <c r="B113" s="120" t="s">
        <v>228</v>
      </c>
      <c r="C113" s="187" t="s">
        <v>229</v>
      </c>
      <c r="D113" s="122" t="s">
        <v>111</v>
      </c>
      <c r="E113" s="123"/>
      <c r="F113" s="124"/>
      <c r="G113" s="125">
        <f t="shared" si="337"/>
        <v>0</v>
      </c>
      <c r="H113" s="123"/>
      <c r="I113" s="124"/>
      <c r="J113" s="125">
        <f t="shared" si="338"/>
        <v>0</v>
      </c>
      <c r="K113" s="123"/>
      <c r="L113" s="124"/>
      <c r="M113" s="125">
        <f t="shared" si="339"/>
        <v>0</v>
      </c>
      <c r="N113" s="123"/>
      <c r="O113" s="124"/>
      <c r="P113" s="125">
        <f t="shared" si="340"/>
        <v>0</v>
      </c>
      <c r="Q113" s="123"/>
      <c r="R113" s="124"/>
      <c r="S113" s="125">
        <f t="shared" si="341"/>
        <v>0</v>
      </c>
      <c r="T113" s="123"/>
      <c r="U113" s="124"/>
      <c r="V113" s="229">
        <f t="shared" si="342"/>
        <v>0</v>
      </c>
      <c r="W113" s="234">
        <f t="shared" si="343"/>
        <v>0</v>
      </c>
      <c r="X113" s="127">
        <f t="shared" si="344"/>
        <v>0</v>
      </c>
      <c r="Y113" s="127">
        <f t="shared" si="345"/>
        <v>0</v>
      </c>
      <c r="Z113" s="128" t="e">
        <f t="shared" si="34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77</v>
      </c>
      <c r="B114" s="120" t="s">
        <v>230</v>
      </c>
      <c r="C114" s="187" t="s">
        <v>231</v>
      </c>
      <c r="D114" s="122" t="s">
        <v>111</v>
      </c>
      <c r="E114" s="123"/>
      <c r="F114" s="124"/>
      <c r="G114" s="125">
        <f t="shared" si="337"/>
        <v>0</v>
      </c>
      <c r="H114" s="123"/>
      <c r="I114" s="124"/>
      <c r="J114" s="125">
        <f t="shared" si="338"/>
        <v>0</v>
      </c>
      <c r="K114" s="123"/>
      <c r="L114" s="124"/>
      <c r="M114" s="125">
        <f t="shared" si="339"/>
        <v>0</v>
      </c>
      <c r="N114" s="123"/>
      <c r="O114" s="124"/>
      <c r="P114" s="125">
        <f t="shared" si="340"/>
        <v>0</v>
      </c>
      <c r="Q114" s="123"/>
      <c r="R114" s="124"/>
      <c r="S114" s="125">
        <f t="shared" si="341"/>
        <v>0</v>
      </c>
      <c r="T114" s="123"/>
      <c r="U114" s="124"/>
      <c r="V114" s="229">
        <f t="shared" si="342"/>
        <v>0</v>
      </c>
      <c r="W114" s="234">
        <f t="shared" si="343"/>
        <v>0</v>
      </c>
      <c r="X114" s="127">
        <f t="shared" si="344"/>
        <v>0</v>
      </c>
      <c r="Y114" s="127">
        <f t="shared" si="345"/>
        <v>0</v>
      </c>
      <c r="Z114" s="128" t="e">
        <f t="shared" si="34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77</v>
      </c>
      <c r="B115" s="120" t="s">
        <v>232</v>
      </c>
      <c r="C115" s="187" t="s">
        <v>233</v>
      </c>
      <c r="D115" s="122" t="s">
        <v>111</v>
      </c>
      <c r="E115" s="123"/>
      <c r="F115" s="124"/>
      <c r="G115" s="125">
        <f t="shared" si="337"/>
        <v>0</v>
      </c>
      <c r="H115" s="123"/>
      <c r="I115" s="124"/>
      <c r="J115" s="125">
        <f t="shared" si="338"/>
        <v>0</v>
      </c>
      <c r="K115" s="123"/>
      <c r="L115" s="124"/>
      <c r="M115" s="125">
        <f t="shared" si="339"/>
        <v>0</v>
      </c>
      <c r="N115" s="123"/>
      <c r="O115" s="124"/>
      <c r="P115" s="125">
        <f t="shared" si="340"/>
        <v>0</v>
      </c>
      <c r="Q115" s="123"/>
      <c r="R115" s="124"/>
      <c r="S115" s="125">
        <f t="shared" si="341"/>
        <v>0</v>
      </c>
      <c r="T115" s="123"/>
      <c r="U115" s="124"/>
      <c r="V115" s="229">
        <f t="shared" si="342"/>
        <v>0</v>
      </c>
      <c r="W115" s="234">
        <f t="shared" si="343"/>
        <v>0</v>
      </c>
      <c r="X115" s="127">
        <f t="shared" si="344"/>
        <v>0</v>
      </c>
      <c r="Y115" s="127">
        <f t="shared" si="345"/>
        <v>0</v>
      </c>
      <c r="Z115" s="128" t="e">
        <f t="shared" si="34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77</v>
      </c>
      <c r="B116" s="120" t="s">
        <v>234</v>
      </c>
      <c r="C116" s="187" t="s">
        <v>235</v>
      </c>
      <c r="D116" s="122" t="s">
        <v>111</v>
      </c>
      <c r="E116" s="123"/>
      <c r="F116" s="124"/>
      <c r="G116" s="125">
        <f t="shared" si="337"/>
        <v>0</v>
      </c>
      <c r="H116" s="123"/>
      <c r="I116" s="124"/>
      <c r="J116" s="125">
        <f t="shared" si="338"/>
        <v>0</v>
      </c>
      <c r="K116" s="123"/>
      <c r="L116" s="124"/>
      <c r="M116" s="125">
        <f t="shared" si="339"/>
        <v>0</v>
      </c>
      <c r="N116" s="123"/>
      <c r="O116" s="124"/>
      <c r="P116" s="125">
        <f t="shared" si="340"/>
        <v>0</v>
      </c>
      <c r="Q116" s="123"/>
      <c r="R116" s="124"/>
      <c r="S116" s="125">
        <f t="shared" si="341"/>
        <v>0</v>
      </c>
      <c r="T116" s="123"/>
      <c r="U116" s="124"/>
      <c r="V116" s="229">
        <f t="shared" si="342"/>
        <v>0</v>
      </c>
      <c r="W116" s="234">
        <f t="shared" si="343"/>
        <v>0</v>
      </c>
      <c r="X116" s="127">
        <f t="shared" si="344"/>
        <v>0</v>
      </c>
      <c r="Y116" s="127">
        <f t="shared" si="345"/>
        <v>0</v>
      </c>
      <c r="Z116" s="128" t="e">
        <f t="shared" si="34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19" t="s">
        <v>77</v>
      </c>
      <c r="B117" s="120" t="s">
        <v>236</v>
      </c>
      <c r="C117" s="187" t="s">
        <v>237</v>
      </c>
      <c r="D117" s="122" t="s">
        <v>111</v>
      </c>
      <c r="E117" s="123"/>
      <c r="F117" s="124"/>
      <c r="G117" s="125">
        <f t="shared" si="337"/>
        <v>0</v>
      </c>
      <c r="H117" s="123"/>
      <c r="I117" s="124"/>
      <c r="J117" s="125">
        <f t="shared" si="338"/>
        <v>0</v>
      </c>
      <c r="K117" s="123"/>
      <c r="L117" s="124"/>
      <c r="M117" s="125">
        <f t="shared" si="339"/>
        <v>0</v>
      </c>
      <c r="N117" s="123"/>
      <c r="O117" s="124"/>
      <c r="P117" s="125">
        <f t="shared" si="340"/>
        <v>0</v>
      </c>
      <c r="Q117" s="123"/>
      <c r="R117" s="124"/>
      <c r="S117" s="125">
        <f t="shared" si="341"/>
        <v>0</v>
      </c>
      <c r="T117" s="123"/>
      <c r="U117" s="124"/>
      <c r="V117" s="229">
        <f t="shared" si="342"/>
        <v>0</v>
      </c>
      <c r="W117" s="234">
        <f t="shared" si="343"/>
        <v>0</v>
      </c>
      <c r="X117" s="127">
        <f t="shared" si="344"/>
        <v>0</v>
      </c>
      <c r="Y117" s="127">
        <f t="shared" si="345"/>
        <v>0</v>
      </c>
      <c r="Z117" s="128" t="e">
        <f t="shared" si="34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77</v>
      </c>
      <c r="B118" s="120" t="s">
        <v>238</v>
      </c>
      <c r="C118" s="163" t="s">
        <v>239</v>
      </c>
      <c r="D118" s="122" t="s">
        <v>111</v>
      </c>
      <c r="E118" s="135">
        <v>160000</v>
      </c>
      <c r="F118" s="136">
        <v>0.14000000000000001</v>
      </c>
      <c r="G118" s="125">
        <f t="shared" si="337"/>
        <v>22400.000000000004</v>
      </c>
      <c r="H118" s="135">
        <v>160000</v>
      </c>
      <c r="I118" s="136">
        <v>0.14000000000000001</v>
      </c>
      <c r="J118" s="125">
        <f t="shared" si="338"/>
        <v>22400.000000000004</v>
      </c>
      <c r="K118" s="123"/>
      <c r="L118" s="124"/>
      <c r="M118" s="125">
        <f t="shared" si="339"/>
        <v>0</v>
      </c>
      <c r="N118" s="123"/>
      <c r="O118" s="124"/>
      <c r="P118" s="125">
        <f t="shared" si="340"/>
        <v>0</v>
      </c>
      <c r="Q118" s="123"/>
      <c r="R118" s="124"/>
      <c r="S118" s="125">
        <f t="shared" si="341"/>
        <v>0</v>
      </c>
      <c r="T118" s="123"/>
      <c r="U118" s="124"/>
      <c r="V118" s="229">
        <f t="shared" si="342"/>
        <v>0</v>
      </c>
      <c r="W118" s="234">
        <f t="shared" si="343"/>
        <v>22400.000000000004</v>
      </c>
      <c r="X118" s="127">
        <f t="shared" si="344"/>
        <v>22400.000000000004</v>
      </c>
      <c r="Y118" s="127">
        <f t="shared" si="345"/>
        <v>0</v>
      </c>
      <c r="Z118" s="128">
        <f t="shared" si="346"/>
        <v>0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32" t="s">
        <v>77</v>
      </c>
      <c r="B119" s="120" t="s">
        <v>240</v>
      </c>
      <c r="C119" s="163" t="s">
        <v>241</v>
      </c>
      <c r="D119" s="134" t="s">
        <v>111</v>
      </c>
      <c r="E119" s="123"/>
      <c r="F119" s="124"/>
      <c r="G119" s="125">
        <f t="shared" si="337"/>
        <v>0</v>
      </c>
      <c r="H119" s="123"/>
      <c r="I119" s="124"/>
      <c r="J119" s="125">
        <f t="shared" si="338"/>
        <v>0</v>
      </c>
      <c r="K119" s="123"/>
      <c r="L119" s="124"/>
      <c r="M119" s="125">
        <f t="shared" si="339"/>
        <v>0</v>
      </c>
      <c r="N119" s="123"/>
      <c r="O119" s="124"/>
      <c r="P119" s="125">
        <f t="shared" si="340"/>
        <v>0</v>
      </c>
      <c r="Q119" s="123"/>
      <c r="R119" s="124"/>
      <c r="S119" s="125">
        <f t="shared" si="341"/>
        <v>0</v>
      </c>
      <c r="T119" s="123"/>
      <c r="U119" s="124"/>
      <c r="V119" s="229">
        <f t="shared" si="342"/>
        <v>0</v>
      </c>
      <c r="W119" s="234">
        <f t="shared" si="343"/>
        <v>0</v>
      </c>
      <c r="X119" s="127">
        <f t="shared" si="344"/>
        <v>0</v>
      </c>
      <c r="Y119" s="127">
        <f t="shared" si="345"/>
        <v>0</v>
      </c>
      <c r="Z119" s="128" t="e">
        <f t="shared" si="34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32" t="s">
        <v>77</v>
      </c>
      <c r="B120" s="120" t="s">
        <v>242</v>
      </c>
      <c r="C120" s="235" t="s">
        <v>243</v>
      </c>
      <c r="D120" s="134"/>
      <c r="E120" s="135"/>
      <c r="F120" s="136">
        <v>0.22</v>
      </c>
      <c r="G120" s="137">
        <f t="shared" si="337"/>
        <v>0</v>
      </c>
      <c r="H120" s="135"/>
      <c r="I120" s="136">
        <v>0.22</v>
      </c>
      <c r="J120" s="137">
        <f t="shared" si="338"/>
        <v>0</v>
      </c>
      <c r="K120" s="135"/>
      <c r="L120" s="136">
        <v>0.22</v>
      </c>
      <c r="M120" s="137">
        <f t="shared" si="339"/>
        <v>0</v>
      </c>
      <c r="N120" s="135"/>
      <c r="O120" s="136">
        <v>0.22</v>
      </c>
      <c r="P120" s="137">
        <f t="shared" si="340"/>
        <v>0</v>
      </c>
      <c r="Q120" s="135"/>
      <c r="R120" s="136">
        <v>0.22</v>
      </c>
      <c r="S120" s="137">
        <f t="shared" si="341"/>
        <v>0</v>
      </c>
      <c r="T120" s="135"/>
      <c r="U120" s="136">
        <v>0.22</v>
      </c>
      <c r="V120" s="236">
        <f t="shared" si="342"/>
        <v>0</v>
      </c>
      <c r="W120" s="237">
        <f t="shared" si="343"/>
        <v>0</v>
      </c>
      <c r="X120" s="238">
        <f t="shared" si="344"/>
        <v>0</v>
      </c>
      <c r="Y120" s="238">
        <f t="shared" si="345"/>
        <v>0</v>
      </c>
      <c r="Z120" s="239" t="e">
        <f t="shared" si="346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x14ac:dyDescent="0.2">
      <c r="A121" s="166" t="s">
        <v>244</v>
      </c>
      <c r="B121" s="240"/>
      <c r="C121" s="168"/>
      <c r="D121" s="169"/>
      <c r="E121" s="173">
        <f>SUM(E110:E119)</f>
        <v>160000</v>
      </c>
      <c r="F121" s="189"/>
      <c r="G121" s="172">
        <f>SUM(G110:G120)</f>
        <v>22400.000000000004</v>
      </c>
      <c r="H121" s="173">
        <f>SUM(H110:H119)</f>
        <v>160000</v>
      </c>
      <c r="I121" s="189"/>
      <c r="J121" s="172">
        <f>SUM(J110:J120)</f>
        <v>22400.000000000004</v>
      </c>
      <c r="K121" s="190">
        <f>SUM(K110:K119)</f>
        <v>0</v>
      </c>
      <c r="L121" s="189"/>
      <c r="M121" s="172">
        <f>SUM(M110:M120)</f>
        <v>0</v>
      </c>
      <c r="N121" s="190">
        <f>SUM(N110:N119)</f>
        <v>0</v>
      </c>
      <c r="O121" s="189"/>
      <c r="P121" s="172">
        <f>SUM(P110:P120)</f>
        <v>0</v>
      </c>
      <c r="Q121" s="190">
        <f>SUM(Q110:Q119)</f>
        <v>0</v>
      </c>
      <c r="R121" s="189"/>
      <c r="S121" s="172">
        <f>SUM(S110:S120)</f>
        <v>0</v>
      </c>
      <c r="T121" s="190">
        <f>SUM(T110:T119)</f>
        <v>0</v>
      </c>
      <c r="U121" s="189"/>
      <c r="V121" s="174">
        <f t="shared" ref="V121:X121" si="347">SUM(V110:V120)</f>
        <v>0</v>
      </c>
      <c r="W121" s="224">
        <f t="shared" si="347"/>
        <v>22400.000000000004</v>
      </c>
      <c r="X121" s="225">
        <f t="shared" si="347"/>
        <v>22400.000000000004</v>
      </c>
      <c r="Y121" s="225">
        <f t="shared" si="345"/>
        <v>0</v>
      </c>
      <c r="Z121" s="225">
        <f t="shared" si="346"/>
        <v>0</v>
      </c>
      <c r="AA121" s="226"/>
      <c r="AB121" s="7"/>
      <c r="AC121" s="7"/>
      <c r="AD121" s="7"/>
      <c r="AE121" s="7"/>
      <c r="AF121" s="7"/>
      <c r="AG121" s="7"/>
    </row>
    <row r="122" spans="1:33" ht="30" customHeight="1" x14ac:dyDescent="0.2">
      <c r="A122" s="241" t="s">
        <v>72</v>
      </c>
      <c r="B122" s="208">
        <v>8</v>
      </c>
      <c r="C122" s="242" t="s">
        <v>245</v>
      </c>
      <c r="D122" s="181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27"/>
      <c r="X122" s="227"/>
      <c r="Y122" s="182"/>
      <c r="Z122" s="227"/>
      <c r="AA122" s="228"/>
      <c r="AB122" s="118"/>
      <c r="AC122" s="118"/>
      <c r="AD122" s="118"/>
      <c r="AE122" s="118"/>
      <c r="AF122" s="118"/>
      <c r="AG122" s="118"/>
    </row>
    <row r="123" spans="1:33" ht="30" customHeight="1" x14ac:dyDescent="0.2">
      <c r="A123" s="119" t="s">
        <v>77</v>
      </c>
      <c r="B123" s="120" t="s">
        <v>246</v>
      </c>
      <c r="C123" s="187" t="s">
        <v>247</v>
      </c>
      <c r="D123" s="122" t="s">
        <v>248</v>
      </c>
      <c r="E123" s="123"/>
      <c r="F123" s="124"/>
      <c r="G123" s="125">
        <f t="shared" ref="G123:G128" si="348">E123*F123</f>
        <v>0</v>
      </c>
      <c r="H123" s="123"/>
      <c r="I123" s="124"/>
      <c r="J123" s="125">
        <f t="shared" ref="J123:J128" si="349">H123*I123</f>
        <v>0</v>
      </c>
      <c r="K123" s="123"/>
      <c r="L123" s="124"/>
      <c r="M123" s="125">
        <f t="shared" ref="M123:M128" si="350">K123*L123</f>
        <v>0</v>
      </c>
      <c r="N123" s="123"/>
      <c r="O123" s="124"/>
      <c r="P123" s="125">
        <f t="shared" ref="P123:P128" si="351">N123*O123</f>
        <v>0</v>
      </c>
      <c r="Q123" s="123"/>
      <c r="R123" s="124"/>
      <c r="S123" s="125">
        <f t="shared" ref="S123:S128" si="352">Q123*R123</f>
        <v>0</v>
      </c>
      <c r="T123" s="123"/>
      <c r="U123" s="124"/>
      <c r="V123" s="229">
        <f t="shared" ref="V123:V128" si="353">T123*U123</f>
        <v>0</v>
      </c>
      <c r="W123" s="230">
        <f t="shared" ref="W123:W128" si="354">G123+M123+S123</f>
        <v>0</v>
      </c>
      <c r="X123" s="231">
        <f t="shared" ref="X123:X128" si="355">J123+P123+V123</f>
        <v>0</v>
      </c>
      <c r="Y123" s="231">
        <f t="shared" ref="Y123:Y129" si="356">W123-X123</f>
        <v>0</v>
      </c>
      <c r="Z123" s="232" t="e">
        <f t="shared" ref="Z123:Z129" si="357">Y123/W123</f>
        <v>#DIV/0!</v>
      </c>
      <c r="AA123" s="233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77</v>
      </c>
      <c r="B124" s="120" t="s">
        <v>249</v>
      </c>
      <c r="C124" s="187" t="s">
        <v>250</v>
      </c>
      <c r="D124" s="122" t="s">
        <v>248</v>
      </c>
      <c r="E124" s="123"/>
      <c r="F124" s="124"/>
      <c r="G124" s="125">
        <f t="shared" si="348"/>
        <v>0</v>
      </c>
      <c r="H124" s="123"/>
      <c r="I124" s="124"/>
      <c r="J124" s="125">
        <f t="shared" si="349"/>
        <v>0</v>
      </c>
      <c r="K124" s="123"/>
      <c r="L124" s="124"/>
      <c r="M124" s="125">
        <f t="shared" si="350"/>
        <v>0</v>
      </c>
      <c r="N124" s="123"/>
      <c r="O124" s="124"/>
      <c r="P124" s="125">
        <f t="shared" si="351"/>
        <v>0</v>
      </c>
      <c r="Q124" s="123"/>
      <c r="R124" s="124"/>
      <c r="S124" s="125">
        <f t="shared" si="352"/>
        <v>0</v>
      </c>
      <c r="T124" s="123"/>
      <c r="U124" s="124"/>
      <c r="V124" s="229">
        <f t="shared" si="353"/>
        <v>0</v>
      </c>
      <c r="W124" s="234">
        <f t="shared" si="354"/>
        <v>0</v>
      </c>
      <c r="X124" s="127">
        <f t="shared" si="355"/>
        <v>0</v>
      </c>
      <c r="Y124" s="127">
        <f t="shared" si="356"/>
        <v>0</v>
      </c>
      <c r="Z124" s="128" t="e">
        <f t="shared" si="35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77</v>
      </c>
      <c r="B125" s="120" t="s">
        <v>251</v>
      </c>
      <c r="C125" s="187" t="s">
        <v>252</v>
      </c>
      <c r="D125" s="122" t="s">
        <v>253</v>
      </c>
      <c r="E125" s="243"/>
      <c r="F125" s="244"/>
      <c r="G125" s="125">
        <f t="shared" si="348"/>
        <v>0</v>
      </c>
      <c r="H125" s="243"/>
      <c r="I125" s="244"/>
      <c r="J125" s="125">
        <f t="shared" si="349"/>
        <v>0</v>
      </c>
      <c r="K125" s="123"/>
      <c r="L125" s="124"/>
      <c r="M125" s="125">
        <f t="shared" si="350"/>
        <v>0</v>
      </c>
      <c r="N125" s="123"/>
      <c r="O125" s="124"/>
      <c r="P125" s="125">
        <f t="shared" si="351"/>
        <v>0</v>
      </c>
      <c r="Q125" s="123"/>
      <c r="R125" s="124"/>
      <c r="S125" s="125">
        <f t="shared" si="352"/>
        <v>0</v>
      </c>
      <c r="T125" s="123"/>
      <c r="U125" s="124"/>
      <c r="V125" s="229">
        <f t="shared" si="353"/>
        <v>0</v>
      </c>
      <c r="W125" s="245">
        <f t="shared" si="354"/>
        <v>0</v>
      </c>
      <c r="X125" s="127">
        <f t="shared" si="355"/>
        <v>0</v>
      </c>
      <c r="Y125" s="127">
        <f t="shared" si="356"/>
        <v>0</v>
      </c>
      <c r="Z125" s="128" t="e">
        <f t="shared" si="35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77</v>
      </c>
      <c r="B126" s="120" t="s">
        <v>254</v>
      </c>
      <c r="C126" s="187" t="s">
        <v>255</v>
      </c>
      <c r="D126" s="122" t="s">
        <v>253</v>
      </c>
      <c r="E126" s="123"/>
      <c r="F126" s="124"/>
      <c r="G126" s="125">
        <f t="shared" si="348"/>
        <v>0</v>
      </c>
      <c r="H126" s="123"/>
      <c r="I126" s="124"/>
      <c r="J126" s="125">
        <f t="shared" si="349"/>
        <v>0</v>
      </c>
      <c r="K126" s="243"/>
      <c r="L126" s="244"/>
      <c r="M126" s="125">
        <f t="shared" si="350"/>
        <v>0</v>
      </c>
      <c r="N126" s="243"/>
      <c r="O126" s="244"/>
      <c r="P126" s="125">
        <f t="shared" si="351"/>
        <v>0</v>
      </c>
      <c r="Q126" s="243"/>
      <c r="R126" s="244"/>
      <c r="S126" s="125">
        <f t="shared" si="352"/>
        <v>0</v>
      </c>
      <c r="T126" s="243"/>
      <c r="U126" s="244"/>
      <c r="V126" s="229">
        <f t="shared" si="353"/>
        <v>0</v>
      </c>
      <c r="W126" s="245">
        <f t="shared" si="354"/>
        <v>0</v>
      </c>
      <c r="X126" s="127">
        <f t="shared" si="355"/>
        <v>0</v>
      </c>
      <c r="Y126" s="127">
        <f t="shared" si="356"/>
        <v>0</v>
      </c>
      <c r="Z126" s="128" t="e">
        <f t="shared" si="35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77</v>
      </c>
      <c r="B127" s="120" t="s">
        <v>256</v>
      </c>
      <c r="C127" s="187" t="s">
        <v>257</v>
      </c>
      <c r="D127" s="122" t="s">
        <v>253</v>
      </c>
      <c r="E127" s="123"/>
      <c r="F127" s="124"/>
      <c r="G127" s="125">
        <f t="shared" si="348"/>
        <v>0</v>
      </c>
      <c r="H127" s="123"/>
      <c r="I127" s="124"/>
      <c r="J127" s="125">
        <f t="shared" si="349"/>
        <v>0</v>
      </c>
      <c r="K127" s="123"/>
      <c r="L127" s="124"/>
      <c r="M127" s="125">
        <f t="shared" si="350"/>
        <v>0</v>
      </c>
      <c r="N127" s="123"/>
      <c r="O127" s="124"/>
      <c r="P127" s="125">
        <f t="shared" si="351"/>
        <v>0</v>
      </c>
      <c r="Q127" s="123"/>
      <c r="R127" s="124"/>
      <c r="S127" s="125">
        <f t="shared" si="352"/>
        <v>0</v>
      </c>
      <c r="T127" s="123"/>
      <c r="U127" s="124"/>
      <c r="V127" s="229">
        <f t="shared" si="353"/>
        <v>0</v>
      </c>
      <c r="W127" s="234">
        <f t="shared" si="354"/>
        <v>0</v>
      </c>
      <c r="X127" s="127">
        <f t="shared" si="355"/>
        <v>0</v>
      </c>
      <c r="Y127" s="127">
        <f t="shared" si="356"/>
        <v>0</v>
      </c>
      <c r="Z127" s="128" t="e">
        <f t="shared" si="35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32" t="s">
        <v>77</v>
      </c>
      <c r="B128" s="154" t="s">
        <v>258</v>
      </c>
      <c r="C128" s="164" t="s">
        <v>259</v>
      </c>
      <c r="D128" s="134"/>
      <c r="E128" s="135"/>
      <c r="F128" s="136">
        <v>0.22</v>
      </c>
      <c r="G128" s="137">
        <f t="shared" si="348"/>
        <v>0</v>
      </c>
      <c r="H128" s="135"/>
      <c r="I128" s="136">
        <v>0.22</v>
      </c>
      <c r="J128" s="137">
        <f t="shared" si="349"/>
        <v>0</v>
      </c>
      <c r="K128" s="135"/>
      <c r="L128" s="136">
        <v>0.22</v>
      </c>
      <c r="M128" s="137">
        <f t="shared" si="350"/>
        <v>0</v>
      </c>
      <c r="N128" s="135"/>
      <c r="O128" s="136">
        <v>0.22</v>
      </c>
      <c r="P128" s="137">
        <f t="shared" si="351"/>
        <v>0</v>
      </c>
      <c r="Q128" s="135"/>
      <c r="R128" s="136">
        <v>0.22</v>
      </c>
      <c r="S128" s="137">
        <f t="shared" si="352"/>
        <v>0</v>
      </c>
      <c r="T128" s="135"/>
      <c r="U128" s="136">
        <v>0.22</v>
      </c>
      <c r="V128" s="236">
        <f t="shared" si="353"/>
        <v>0</v>
      </c>
      <c r="W128" s="237">
        <f t="shared" si="354"/>
        <v>0</v>
      </c>
      <c r="X128" s="238">
        <f t="shared" si="355"/>
        <v>0</v>
      </c>
      <c r="Y128" s="238">
        <f t="shared" si="356"/>
        <v>0</v>
      </c>
      <c r="Z128" s="239" t="e">
        <f t="shared" si="357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x14ac:dyDescent="0.2">
      <c r="A129" s="166" t="s">
        <v>260</v>
      </c>
      <c r="B129" s="246"/>
      <c r="C129" s="168"/>
      <c r="D129" s="169"/>
      <c r="E129" s="173">
        <f>SUM(E123:E127)</f>
        <v>0</v>
      </c>
      <c r="F129" s="189"/>
      <c r="G129" s="173">
        <f>SUM(G123:G128)</f>
        <v>0</v>
      </c>
      <c r="H129" s="173">
        <f>SUM(H123:H127)</f>
        <v>0</v>
      </c>
      <c r="I129" s="189"/>
      <c r="J129" s="173">
        <f>SUM(J123:J128)</f>
        <v>0</v>
      </c>
      <c r="K129" s="173">
        <f>SUM(K123:K127)</f>
        <v>0</v>
      </c>
      <c r="L129" s="189"/>
      <c r="M129" s="173">
        <f>SUM(M123:M128)</f>
        <v>0</v>
      </c>
      <c r="N129" s="173">
        <f>SUM(N123:N127)</f>
        <v>0</v>
      </c>
      <c r="O129" s="189"/>
      <c r="P129" s="173">
        <f>SUM(P123:P128)</f>
        <v>0</v>
      </c>
      <c r="Q129" s="173">
        <f>SUM(Q123:Q127)</f>
        <v>0</v>
      </c>
      <c r="R129" s="189"/>
      <c r="S129" s="173">
        <f>SUM(S123:S128)</f>
        <v>0</v>
      </c>
      <c r="T129" s="173">
        <f>SUM(T123:T127)</f>
        <v>0</v>
      </c>
      <c r="U129" s="189"/>
      <c r="V129" s="247">
        <f t="shared" ref="V129:X129" si="358">SUM(V123:V128)</f>
        <v>0</v>
      </c>
      <c r="W129" s="224">
        <f t="shared" si="358"/>
        <v>0</v>
      </c>
      <c r="X129" s="225">
        <f t="shared" si="358"/>
        <v>0</v>
      </c>
      <c r="Y129" s="225">
        <f t="shared" si="356"/>
        <v>0</v>
      </c>
      <c r="Z129" s="225" t="e">
        <f t="shared" si="357"/>
        <v>#DIV/0!</v>
      </c>
      <c r="AA129" s="226"/>
      <c r="AB129" s="7"/>
      <c r="AC129" s="7"/>
      <c r="AD129" s="7"/>
      <c r="AE129" s="7"/>
      <c r="AF129" s="7"/>
      <c r="AG129" s="7"/>
    </row>
    <row r="130" spans="1:33" ht="30" customHeight="1" x14ac:dyDescent="0.2">
      <c r="A130" s="178" t="s">
        <v>72</v>
      </c>
      <c r="B130" s="179">
        <v>9</v>
      </c>
      <c r="C130" s="180" t="s">
        <v>261</v>
      </c>
      <c r="D130" s="18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48"/>
      <c r="X130" s="248"/>
      <c r="Y130" s="210"/>
      <c r="Z130" s="248"/>
      <c r="AA130" s="249"/>
      <c r="AB130" s="7"/>
      <c r="AC130" s="7"/>
      <c r="AD130" s="7"/>
      <c r="AE130" s="7"/>
      <c r="AF130" s="7"/>
      <c r="AG130" s="7"/>
    </row>
    <row r="131" spans="1:33" ht="30" customHeight="1" x14ac:dyDescent="0.2">
      <c r="A131" s="250" t="s">
        <v>77</v>
      </c>
      <c r="B131" s="251">
        <v>43839</v>
      </c>
      <c r="C131" s="252" t="s">
        <v>262</v>
      </c>
      <c r="D131" s="253"/>
      <c r="E131" s="254"/>
      <c r="F131" s="255"/>
      <c r="G131" s="256">
        <f t="shared" ref="G131:G138" si="359">E131*F131</f>
        <v>0</v>
      </c>
      <c r="H131" s="254"/>
      <c r="I131" s="255"/>
      <c r="J131" s="256">
        <f t="shared" ref="J131:J138" si="360">H131*I131</f>
        <v>0</v>
      </c>
      <c r="K131" s="257"/>
      <c r="L131" s="255"/>
      <c r="M131" s="256">
        <f t="shared" ref="M131:M138" si="361">K131*L131</f>
        <v>0</v>
      </c>
      <c r="N131" s="257"/>
      <c r="O131" s="255"/>
      <c r="P131" s="256">
        <f t="shared" ref="P131:P138" si="362">N131*O131</f>
        <v>0</v>
      </c>
      <c r="Q131" s="257"/>
      <c r="R131" s="255"/>
      <c r="S131" s="256">
        <f t="shared" ref="S131:S138" si="363">Q131*R131</f>
        <v>0</v>
      </c>
      <c r="T131" s="257"/>
      <c r="U131" s="255"/>
      <c r="V131" s="256">
        <f t="shared" ref="V131:V138" si="364">T131*U131</f>
        <v>0</v>
      </c>
      <c r="W131" s="231">
        <f t="shared" ref="W131:W138" si="365">G131+M131+S131</f>
        <v>0</v>
      </c>
      <c r="X131" s="127">
        <f t="shared" ref="X131:X138" si="366">J131+P131+V131</f>
        <v>0</v>
      </c>
      <c r="Y131" s="127">
        <f t="shared" ref="Y131:Y139" si="367">W131-X131</f>
        <v>0</v>
      </c>
      <c r="Z131" s="128" t="e">
        <f t="shared" ref="Z131:Z139" si="368">Y131/W131</f>
        <v>#DIV/0!</v>
      </c>
      <c r="AA131" s="233"/>
      <c r="AB131" s="130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77</v>
      </c>
      <c r="B132" s="258">
        <v>43870</v>
      </c>
      <c r="C132" s="187" t="s">
        <v>263</v>
      </c>
      <c r="D132" s="259"/>
      <c r="E132" s="260"/>
      <c r="F132" s="124"/>
      <c r="G132" s="125">
        <f t="shared" si="359"/>
        <v>0</v>
      </c>
      <c r="H132" s="260"/>
      <c r="I132" s="124"/>
      <c r="J132" s="125">
        <f t="shared" si="360"/>
        <v>0</v>
      </c>
      <c r="K132" s="123"/>
      <c r="L132" s="124"/>
      <c r="M132" s="125">
        <f t="shared" si="361"/>
        <v>0</v>
      </c>
      <c r="N132" s="123"/>
      <c r="O132" s="124"/>
      <c r="P132" s="125">
        <f t="shared" si="362"/>
        <v>0</v>
      </c>
      <c r="Q132" s="123"/>
      <c r="R132" s="124"/>
      <c r="S132" s="125">
        <f t="shared" si="363"/>
        <v>0</v>
      </c>
      <c r="T132" s="123"/>
      <c r="U132" s="124"/>
      <c r="V132" s="125">
        <f t="shared" si="364"/>
        <v>0</v>
      </c>
      <c r="W132" s="126">
        <f t="shared" si="365"/>
        <v>0</v>
      </c>
      <c r="X132" s="127">
        <f t="shared" si="366"/>
        <v>0</v>
      </c>
      <c r="Y132" s="127">
        <f t="shared" si="367"/>
        <v>0</v>
      </c>
      <c r="Z132" s="128" t="e">
        <f t="shared" si="36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77</v>
      </c>
      <c r="B133" s="258">
        <v>43899</v>
      </c>
      <c r="C133" s="187" t="s">
        <v>264</v>
      </c>
      <c r="D133" s="259"/>
      <c r="E133" s="260"/>
      <c r="F133" s="124"/>
      <c r="G133" s="125">
        <f t="shared" si="359"/>
        <v>0</v>
      </c>
      <c r="H133" s="260"/>
      <c r="I133" s="124"/>
      <c r="J133" s="125">
        <f t="shared" si="360"/>
        <v>0</v>
      </c>
      <c r="K133" s="123"/>
      <c r="L133" s="124"/>
      <c r="M133" s="125">
        <f t="shared" si="361"/>
        <v>0</v>
      </c>
      <c r="N133" s="123"/>
      <c r="O133" s="124"/>
      <c r="P133" s="125">
        <f t="shared" si="362"/>
        <v>0</v>
      </c>
      <c r="Q133" s="123"/>
      <c r="R133" s="124"/>
      <c r="S133" s="125">
        <f t="shared" si="363"/>
        <v>0</v>
      </c>
      <c r="T133" s="123"/>
      <c r="U133" s="124"/>
      <c r="V133" s="125">
        <f t="shared" si="364"/>
        <v>0</v>
      </c>
      <c r="W133" s="126">
        <f t="shared" si="365"/>
        <v>0</v>
      </c>
      <c r="X133" s="127">
        <f t="shared" si="366"/>
        <v>0</v>
      </c>
      <c r="Y133" s="127">
        <f t="shared" si="367"/>
        <v>0</v>
      </c>
      <c r="Z133" s="128" t="e">
        <f t="shared" si="368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77</v>
      </c>
      <c r="B134" s="258">
        <v>43930</v>
      </c>
      <c r="C134" s="187" t="s">
        <v>265</v>
      </c>
      <c r="D134" s="259"/>
      <c r="E134" s="260"/>
      <c r="F134" s="124"/>
      <c r="G134" s="125">
        <f t="shared" si="359"/>
        <v>0</v>
      </c>
      <c r="H134" s="260"/>
      <c r="I134" s="124"/>
      <c r="J134" s="125">
        <f t="shared" si="360"/>
        <v>0</v>
      </c>
      <c r="K134" s="123"/>
      <c r="L134" s="124"/>
      <c r="M134" s="125">
        <f t="shared" si="361"/>
        <v>0</v>
      </c>
      <c r="N134" s="123"/>
      <c r="O134" s="124"/>
      <c r="P134" s="125">
        <f t="shared" si="362"/>
        <v>0</v>
      </c>
      <c r="Q134" s="123"/>
      <c r="R134" s="124"/>
      <c r="S134" s="125">
        <f t="shared" si="363"/>
        <v>0</v>
      </c>
      <c r="T134" s="123"/>
      <c r="U134" s="124"/>
      <c r="V134" s="125">
        <f t="shared" si="364"/>
        <v>0</v>
      </c>
      <c r="W134" s="126">
        <f t="shared" si="365"/>
        <v>0</v>
      </c>
      <c r="X134" s="127">
        <f t="shared" si="366"/>
        <v>0</v>
      </c>
      <c r="Y134" s="127">
        <f t="shared" si="367"/>
        <v>0</v>
      </c>
      <c r="Z134" s="128" t="e">
        <f t="shared" si="368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32" t="s">
        <v>77</v>
      </c>
      <c r="B135" s="258">
        <v>43960</v>
      </c>
      <c r="C135" s="363" t="s">
        <v>389</v>
      </c>
      <c r="D135" s="261"/>
      <c r="E135" s="367">
        <v>4</v>
      </c>
      <c r="F135" s="362">
        <v>8775</v>
      </c>
      <c r="G135" s="137">
        <f t="shared" ref="G135:G136" si="369">E135*F135</f>
        <v>35100</v>
      </c>
      <c r="H135" s="367">
        <v>4</v>
      </c>
      <c r="I135" s="362">
        <v>8775</v>
      </c>
      <c r="J135" s="137">
        <f t="shared" ref="J135:J136" si="370">H135*I135</f>
        <v>35100</v>
      </c>
      <c r="K135" s="135"/>
      <c r="L135" s="136"/>
      <c r="M135" s="137">
        <f t="shared" ref="M135:M136" si="371">K135*L135</f>
        <v>0</v>
      </c>
      <c r="N135" s="135"/>
      <c r="O135" s="136"/>
      <c r="P135" s="137">
        <f t="shared" ref="P135:P136" si="372">N135*O135</f>
        <v>0</v>
      </c>
      <c r="Q135" s="135"/>
      <c r="R135" s="136"/>
      <c r="S135" s="137">
        <f t="shared" ref="S135:S136" si="373">Q135*R135</f>
        <v>0</v>
      </c>
      <c r="T135" s="135"/>
      <c r="U135" s="136"/>
      <c r="V135" s="137">
        <f t="shared" ref="V135:V136" si="374">T135*U135</f>
        <v>0</v>
      </c>
      <c r="W135" s="138">
        <f t="shared" ref="W135:W136" si="375">G135+M135+S135</f>
        <v>35100</v>
      </c>
      <c r="X135" s="127">
        <f t="shared" ref="X135:X136" si="376">J135+P135+V135</f>
        <v>35100</v>
      </c>
      <c r="Y135" s="127">
        <f t="shared" ref="Y135:Y136" si="377">W135-X135</f>
        <v>0</v>
      </c>
      <c r="Z135" s="128">
        <f t="shared" ref="Z135:Z136" si="378">Y135/W135</f>
        <v>0</v>
      </c>
      <c r="AA135" s="13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32" t="s">
        <v>77</v>
      </c>
      <c r="B136" s="258">
        <v>43991</v>
      </c>
      <c r="C136" s="363" t="s">
        <v>390</v>
      </c>
      <c r="D136" s="261"/>
      <c r="E136" s="367">
        <v>4</v>
      </c>
      <c r="F136" s="362">
        <v>3712.5</v>
      </c>
      <c r="G136" s="137">
        <f t="shared" si="369"/>
        <v>14850</v>
      </c>
      <c r="H136" s="367">
        <v>4</v>
      </c>
      <c r="I136" s="362">
        <v>3712.5</v>
      </c>
      <c r="J136" s="137">
        <f t="shared" si="370"/>
        <v>14850</v>
      </c>
      <c r="K136" s="135"/>
      <c r="L136" s="136"/>
      <c r="M136" s="137">
        <f t="shared" si="371"/>
        <v>0</v>
      </c>
      <c r="N136" s="135"/>
      <c r="O136" s="136"/>
      <c r="P136" s="137">
        <f t="shared" si="372"/>
        <v>0</v>
      </c>
      <c r="Q136" s="135"/>
      <c r="R136" s="136"/>
      <c r="S136" s="137">
        <f t="shared" si="373"/>
        <v>0</v>
      </c>
      <c r="T136" s="135"/>
      <c r="U136" s="136"/>
      <c r="V136" s="137">
        <f t="shared" si="374"/>
        <v>0</v>
      </c>
      <c r="W136" s="138">
        <f t="shared" si="375"/>
        <v>14850</v>
      </c>
      <c r="X136" s="127">
        <f t="shared" si="376"/>
        <v>14850</v>
      </c>
      <c r="Y136" s="127">
        <f t="shared" si="377"/>
        <v>0</v>
      </c>
      <c r="Z136" s="128">
        <f t="shared" si="378"/>
        <v>0</v>
      </c>
      <c r="AA136" s="13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77</v>
      </c>
      <c r="B137" s="258">
        <v>44021</v>
      </c>
      <c r="C137" s="363" t="s">
        <v>391</v>
      </c>
      <c r="D137" s="261"/>
      <c r="E137" s="367">
        <v>1</v>
      </c>
      <c r="F137" s="362">
        <v>24000</v>
      </c>
      <c r="G137" s="137">
        <f t="shared" si="359"/>
        <v>24000</v>
      </c>
      <c r="H137" s="367">
        <v>1</v>
      </c>
      <c r="I137" s="362">
        <v>24000</v>
      </c>
      <c r="J137" s="137">
        <f t="shared" si="360"/>
        <v>24000</v>
      </c>
      <c r="K137" s="135"/>
      <c r="L137" s="136"/>
      <c r="M137" s="137">
        <f t="shared" si="361"/>
        <v>0</v>
      </c>
      <c r="N137" s="135"/>
      <c r="O137" s="136"/>
      <c r="P137" s="137">
        <f t="shared" si="362"/>
        <v>0</v>
      </c>
      <c r="Q137" s="135"/>
      <c r="R137" s="136"/>
      <c r="S137" s="137">
        <f t="shared" si="363"/>
        <v>0</v>
      </c>
      <c r="T137" s="135"/>
      <c r="U137" s="136"/>
      <c r="V137" s="137">
        <f t="shared" si="364"/>
        <v>0</v>
      </c>
      <c r="W137" s="138">
        <f t="shared" si="365"/>
        <v>24000</v>
      </c>
      <c r="X137" s="127">
        <f t="shared" si="366"/>
        <v>24000</v>
      </c>
      <c r="Y137" s="127">
        <f t="shared" si="367"/>
        <v>0</v>
      </c>
      <c r="Z137" s="128">
        <f t="shared" si="368"/>
        <v>0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x14ac:dyDescent="0.2">
      <c r="A138" s="132" t="s">
        <v>77</v>
      </c>
      <c r="B138" s="258">
        <v>44052</v>
      </c>
      <c r="C138" s="235" t="s">
        <v>266</v>
      </c>
      <c r="D138" s="148"/>
      <c r="E138" s="135"/>
      <c r="F138" s="136">
        <v>0.22</v>
      </c>
      <c r="G138" s="137">
        <f t="shared" si="359"/>
        <v>0</v>
      </c>
      <c r="H138" s="135"/>
      <c r="I138" s="136">
        <v>0.22</v>
      </c>
      <c r="J138" s="137">
        <f t="shared" si="360"/>
        <v>0</v>
      </c>
      <c r="K138" s="135"/>
      <c r="L138" s="136">
        <v>0.22</v>
      </c>
      <c r="M138" s="137">
        <f t="shared" si="361"/>
        <v>0</v>
      </c>
      <c r="N138" s="135"/>
      <c r="O138" s="136">
        <v>0.22</v>
      </c>
      <c r="P138" s="137">
        <f t="shared" si="362"/>
        <v>0</v>
      </c>
      <c r="Q138" s="135"/>
      <c r="R138" s="136">
        <v>0.22</v>
      </c>
      <c r="S138" s="137">
        <f t="shared" si="363"/>
        <v>0</v>
      </c>
      <c r="T138" s="135"/>
      <c r="U138" s="136">
        <v>0.22</v>
      </c>
      <c r="V138" s="137">
        <f t="shared" si="364"/>
        <v>0</v>
      </c>
      <c r="W138" s="138">
        <f t="shared" si="365"/>
        <v>0</v>
      </c>
      <c r="X138" s="165">
        <f t="shared" si="366"/>
        <v>0</v>
      </c>
      <c r="Y138" s="165">
        <f t="shared" si="367"/>
        <v>0</v>
      </c>
      <c r="Z138" s="223" t="e">
        <f t="shared" si="368"/>
        <v>#DIV/0!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2">
      <c r="A139" s="166" t="s">
        <v>267</v>
      </c>
      <c r="B139" s="167"/>
      <c r="C139" s="168"/>
      <c r="D139" s="169"/>
      <c r="E139" s="173">
        <f>SUM(E131:E137)</f>
        <v>9</v>
      </c>
      <c r="F139" s="189"/>
      <c r="G139" s="172">
        <f>SUM(G131:G138)</f>
        <v>73950</v>
      </c>
      <c r="H139" s="173">
        <f>SUM(H131:H137)</f>
        <v>9</v>
      </c>
      <c r="I139" s="189"/>
      <c r="J139" s="172">
        <f>SUM(J131:J138)</f>
        <v>73950</v>
      </c>
      <c r="K139" s="190">
        <f>SUM(K131:K137)</f>
        <v>0</v>
      </c>
      <c r="L139" s="189"/>
      <c r="M139" s="172">
        <f>SUM(M131:M138)</f>
        <v>0</v>
      </c>
      <c r="N139" s="190">
        <f>SUM(N131:N137)</f>
        <v>0</v>
      </c>
      <c r="O139" s="189"/>
      <c r="P139" s="172">
        <f>SUM(P131:P138)</f>
        <v>0</v>
      </c>
      <c r="Q139" s="190">
        <f>SUM(Q131:Q137)</f>
        <v>0</v>
      </c>
      <c r="R139" s="189"/>
      <c r="S139" s="172">
        <f>SUM(S131:S138)</f>
        <v>0</v>
      </c>
      <c r="T139" s="190">
        <f>SUM(T131:T137)</f>
        <v>0</v>
      </c>
      <c r="U139" s="189"/>
      <c r="V139" s="174">
        <f t="shared" ref="V139:X139" si="379">SUM(V131:V138)</f>
        <v>0</v>
      </c>
      <c r="W139" s="224">
        <f t="shared" si="379"/>
        <v>73950</v>
      </c>
      <c r="X139" s="225">
        <f t="shared" si="379"/>
        <v>73950</v>
      </c>
      <c r="Y139" s="225">
        <f t="shared" si="367"/>
        <v>0</v>
      </c>
      <c r="Z139" s="225">
        <f t="shared" si="368"/>
        <v>0</v>
      </c>
      <c r="AA139" s="226"/>
      <c r="AB139" s="7"/>
      <c r="AC139" s="7"/>
      <c r="AD139" s="7"/>
      <c r="AE139" s="7"/>
      <c r="AF139" s="7"/>
      <c r="AG139" s="7"/>
    </row>
    <row r="140" spans="1:33" ht="30" customHeight="1" x14ac:dyDescent="0.2">
      <c r="A140" s="178" t="s">
        <v>72</v>
      </c>
      <c r="B140" s="208">
        <v>10</v>
      </c>
      <c r="C140" s="263" t="s">
        <v>268</v>
      </c>
      <c r="D140" s="181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27"/>
      <c r="X140" s="227"/>
      <c r="Y140" s="182"/>
      <c r="Z140" s="227"/>
      <c r="AA140" s="228"/>
      <c r="AB140" s="7"/>
      <c r="AC140" s="7"/>
      <c r="AD140" s="7"/>
      <c r="AE140" s="7"/>
      <c r="AF140" s="7"/>
      <c r="AG140" s="7"/>
    </row>
    <row r="141" spans="1:33" ht="30" customHeight="1" x14ac:dyDescent="0.2">
      <c r="A141" s="119" t="s">
        <v>77</v>
      </c>
      <c r="B141" s="258">
        <v>43840</v>
      </c>
      <c r="C141" s="369" t="s">
        <v>413</v>
      </c>
      <c r="D141" s="253"/>
      <c r="E141" s="370">
        <v>60</v>
      </c>
      <c r="F141" s="371">
        <v>750</v>
      </c>
      <c r="G141" s="161">
        <f t="shared" ref="G141:G145" si="380">E141*F141</f>
        <v>45000</v>
      </c>
      <c r="H141" s="370">
        <v>60</v>
      </c>
      <c r="I141" s="371">
        <v>750</v>
      </c>
      <c r="J141" s="161">
        <f t="shared" ref="J141:J145" si="381">H141*I141</f>
        <v>45000</v>
      </c>
      <c r="K141" s="159"/>
      <c r="L141" s="160"/>
      <c r="M141" s="161">
        <f t="shared" ref="M141:M145" si="382">K141*L141</f>
        <v>0</v>
      </c>
      <c r="N141" s="159"/>
      <c r="O141" s="160"/>
      <c r="P141" s="161">
        <f t="shared" ref="P141:P145" si="383">N141*O141</f>
        <v>0</v>
      </c>
      <c r="Q141" s="159"/>
      <c r="R141" s="160"/>
      <c r="S141" s="161">
        <f t="shared" ref="S141:S145" si="384">Q141*R141</f>
        <v>0</v>
      </c>
      <c r="T141" s="159"/>
      <c r="U141" s="160"/>
      <c r="V141" s="266">
        <f t="shared" ref="V141:V145" si="385">T141*U141</f>
        <v>0</v>
      </c>
      <c r="W141" s="267">
        <f t="shared" ref="W141:W145" si="386">G141+M141+S141</f>
        <v>45000</v>
      </c>
      <c r="X141" s="231">
        <f t="shared" ref="X141:X145" si="387">J141+P141+V141</f>
        <v>45000</v>
      </c>
      <c r="Y141" s="231">
        <f t="shared" ref="Y141:Y146" si="388">W141-X141</f>
        <v>0</v>
      </c>
      <c r="Z141" s="232">
        <f t="shared" ref="Z141:Z146" si="389">Y141/W141</f>
        <v>0</v>
      </c>
      <c r="AA141" s="268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77</v>
      </c>
      <c r="B142" s="258">
        <v>43871</v>
      </c>
      <c r="C142" s="369" t="s">
        <v>414</v>
      </c>
      <c r="D142" s="259"/>
      <c r="E142" s="372">
        <v>80</v>
      </c>
      <c r="F142" s="360">
        <v>450</v>
      </c>
      <c r="G142" s="125">
        <f t="shared" si="380"/>
        <v>36000</v>
      </c>
      <c r="H142" s="372">
        <v>80</v>
      </c>
      <c r="I142" s="360">
        <v>462.5</v>
      </c>
      <c r="J142" s="125">
        <f t="shared" si="381"/>
        <v>37000</v>
      </c>
      <c r="K142" s="123"/>
      <c r="L142" s="124"/>
      <c r="M142" s="125">
        <f t="shared" si="382"/>
        <v>0</v>
      </c>
      <c r="N142" s="123"/>
      <c r="O142" s="124"/>
      <c r="P142" s="125">
        <f t="shared" si="383"/>
        <v>0</v>
      </c>
      <c r="Q142" s="123"/>
      <c r="R142" s="124"/>
      <c r="S142" s="125">
        <f t="shared" si="384"/>
        <v>0</v>
      </c>
      <c r="T142" s="123"/>
      <c r="U142" s="124"/>
      <c r="V142" s="229">
        <f t="shared" si="385"/>
        <v>0</v>
      </c>
      <c r="W142" s="234">
        <f t="shared" si="386"/>
        <v>36000</v>
      </c>
      <c r="X142" s="127">
        <f t="shared" si="387"/>
        <v>37000</v>
      </c>
      <c r="Y142" s="127">
        <f t="shared" si="388"/>
        <v>-1000</v>
      </c>
      <c r="Z142" s="128">
        <f t="shared" si="389"/>
        <v>-2.7777777777777776E-2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19" t="s">
        <v>77</v>
      </c>
      <c r="B143" s="258">
        <v>43900</v>
      </c>
      <c r="C143" s="369" t="s">
        <v>415</v>
      </c>
      <c r="D143" s="259"/>
      <c r="E143" s="372">
        <v>85</v>
      </c>
      <c r="F143" s="360">
        <v>500</v>
      </c>
      <c r="G143" s="125">
        <f t="shared" si="380"/>
        <v>42500</v>
      </c>
      <c r="H143" s="372">
        <v>83</v>
      </c>
      <c r="I143" s="360">
        <v>500</v>
      </c>
      <c r="J143" s="125">
        <f t="shared" si="381"/>
        <v>41500</v>
      </c>
      <c r="K143" s="123"/>
      <c r="L143" s="124"/>
      <c r="M143" s="125">
        <f t="shared" si="382"/>
        <v>0</v>
      </c>
      <c r="N143" s="123"/>
      <c r="O143" s="124"/>
      <c r="P143" s="125">
        <f t="shared" si="383"/>
        <v>0</v>
      </c>
      <c r="Q143" s="123"/>
      <c r="R143" s="124"/>
      <c r="S143" s="125">
        <f t="shared" si="384"/>
        <v>0</v>
      </c>
      <c r="T143" s="123"/>
      <c r="U143" s="124"/>
      <c r="V143" s="229">
        <f t="shared" si="385"/>
        <v>0</v>
      </c>
      <c r="W143" s="234">
        <f t="shared" si="386"/>
        <v>42500</v>
      </c>
      <c r="X143" s="127">
        <f t="shared" si="387"/>
        <v>41500</v>
      </c>
      <c r="Y143" s="127">
        <f t="shared" si="388"/>
        <v>1000</v>
      </c>
      <c r="Z143" s="128">
        <f t="shared" si="389"/>
        <v>2.3529411764705882E-2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32" t="s">
        <v>77</v>
      </c>
      <c r="B144" s="269">
        <v>43931</v>
      </c>
      <c r="C144" s="363" t="s">
        <v>416</v>
      </c>
      <c r="D144" s="261" t="s">
        <v>80</v>
      </c>
      <c r="E144" s="367">
        <v>4</v>
      </c>
      <c r="F144" s="362">
        <v>2000</v>
      </c>
      <c r="G144" s="125">
        <f t="shared" si="380"/>
        <v>8000</v>
      </c>
      <c r="H144" s="367">
        <v>4</v>
      </c>
      <c r="I144" s="362">
        <v>2000</v>
      </c>
      <c r="J144" s="125">
        <f t="shared" si="381"/>
        <v>8000</v>
      </c>
      <c r="K144" s="135"/>
      <c r="L144" s="136"/>
      <c r="M144" s="137">
        <f t="shared" si="382"/>
        <v>0</v>
      </c>
      <c r="N144" s="135"/>
      <c r="O144" s="136"/>
      <c r="P144" s="137">
        <f t="shared" si="383"/>
        <v>0</v>
      </c>
      <c r="Q144" s="135"/>
      <c r="R144" s="136"/>
      <c r="S144" s="137">
        <f t="shared" si="384"/>
        <v>0</v>
      </c>
      <c r="T144" s="135"/>
      <c r="U144" s="136"/>
      <c r="V144" s="236">
        <f t="shared" si="385"/>
        <v>0</v>
      </c>
      <c r="W144" s="270">
        <f t="shared" si="386"/>
        <v>8000</v>
      </c>
      <c r="X144" s="127">
        <f t="shared" si="387"/>
        <v>8000</v>
      </c>
      <c r="Y144" s="127">
        <f t="shared" si="388"/>
        <v>0</v>
      </c>
      <c r="Z144" s="128">
        <f t="shared" si="389"/>
        <v>0</v>
      </c>
      <c r="AA144" s="220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132" t="s">
        <v>77</v>
      </c>
      <c r="B145" s="271">
        <v>43961</v>
      </c>
      <c r="C145" s="235" t="s">
        <v>269</v>
      </c>
      <c r="D145" s="272"/>
      <c r="E145" s="135"/>
      <c r="F145" s="136">
        <v>0.22</v>
      </c>
      <c r="G145" s="137">
        <f t="shared" si="380"/>
        <v>0</v>
      </c>
      <c r="H145" s="135"/>
      <c r="I145" s="136">
        <v>0.22</v>
      </c>
      <c r="J145" s="137">
        <f t="shared" si="381"/>
        <v>0</v>
      </c>
      <c r="K145" s="135"/>
      <c r="L145" s="136">
        <v>0.22</v>
      </c>
      <c r="M145" s="137">
        <f t="shared" si="382"/>
        <v>0</v>
      </c>
      <c r="N145" s="135"/>
      <c r="O145" s="136">
        <v>0.22</v>
      </c>
      <c r="P145" s="137">
        <f t="shared" si="383"/>
        <v>0</v>
      </c>
      <c r="Q145" s="135"/>
      <c r="R145" s="136">
        <v>0.22</v>
      </c>
      <c r="S145" s="137">
        <f t="shared" si="384"/>
        <v>0</v>
      </c>
      <c r="T145" s="135"/>
      <c r="U145" s="136">
        <v>0.22</v>
      </c>
      <c r="V145" s="236">
        <f t="shared" si="385"/>
        <v>0</v>
      </c>
      <c r="W145" s="237">
        <f t="shared" si="386"/>
        <v>0</v>
      </c>
      <c r="X145" s="238">
        <f t="shared" si="387"/>
        <v>0</v>
      </c>
      <c r="Y145" s="238">
        <f t="shared" si="388"/>
        <v>0</v>
      </c>
      <c r="Z145" s="239" t="e">
        <f t="shared" si="389"/>
        <v>#DIV/0!</v>
      </c>
      <c r="AA145" s="273"/>
      <c r="AB145" s="7"/>
      <c r="AC145" s="7"/>
      <c r="AD145" s="7"/>
      <c r="AE145" s="7"/>
      <c r="AF145" s="7"/>
      <c r="AG145" s="7"/>
    </row>
    <row r="146" spans="1:33" ht="30" customHeight="1" x14ac:dyDescent="0.2">
      <c r="A146" s="166" t="s">
        <v>270</v>
      </c>
      <c r="B146" s="167"/>
      <c r="C146" s="168"/>
      <c r="D146" s="169"/>
      <c r="E146" s="173">
        <f>SUM(E141:E144)</f>
        <v>229</v>
      </c>
      <c r="F146" s="189"/>
      <c r="G146" s="172">
        <f>SUM(G141:G145)</f>
        <v>131500</v>
      </c>
      <c r="H146" s="173">
        <f>SUM(H141:H144)</f>
        <v>227</v>
      </c>
      <c r="I146" s="189"/>
      <c r="J146" s="172">
        <f>SUM(J141:J145)</f>
        <v>131500</v>
      </c>
      <c r="K146" s="190">
        <f>SUM(K141:K144)</f>
        <v>0</v>
      </c>
      <c r="L146" s="189"/>
      <c r="M146" s="172">
        <f>SUM(M141:M145)</f>
        <v>0</v>
      </c>
      <c r="N146" s="190">
        <f>SUM(N141:N144)</f>
        <v>0</v>
      </c>
      <c r="O146" s="189"/>
      <c r="P146" s="172">
        <f>SUM(P141:P145)</f>
        <v>0</v>
      </c>
      <c r="Q146" s="190">
        <f>SUM(Q141:Q144)</f>
        <v>0</v>
      </c>
      <c r="R146" s="189"/>
      <c r="S146" s="172">
        <f>SUM(S141:S145)</f>
        <v>0</v>
      </c>
      <c r="T146" s="190">
        <f>SUM(T141:T144)</f>
        <v>0</v>
      </c>
      <c r="U146" s="189"/>
      <c r="V146" s="174">
        <f t="shared" ref="V146:X146" si="390">SUM(V141:V145)</f>
        <v>0</v>
      </c>
      <c r="W146" s="224">
        <f t="shared" si="390"/>
        <v>131500</v>
      </c>
      <c r="X146" s="225">
        <f t="shared" si="390"/>
        <v>131500</v>
      </c>
      <c r="Y146" s="225">
        <f t="shared" si="388"/>
        <v>0</v>
      </c>
      <c r="Z146" s="225">
        <f t="shared" si="389"/>
        <v>0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">
      <c r="A147" s="178" t="s">
        <v>72</v>
      </c>
      <c r="B147" s="208">
        <v>11</v>
      </c>
      <c r="C147" s="180" t="s">
        <v>271</v>
      </c>
      <c r="D147" s="181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">
      <c r="A148" s="274" t="s">
        <v>77</v>
      </c>
      <c r="B148" s="258">
        <v>43841</v>
      </c>
      <c r="C148" s="264" t="s">
        <v>272</v>
      </c>
      <c r="D148" s="158" t="s">
        <v>111</v>
      </c>
      <c r="E148" s="159"/>
      <c r="F148" s="160"/>
      <c r="G148" s="161">
        <f t="shared" ref="G148:G149" si="391">E148*F148</f>
        <v>0</v>
      </c>
      <c r="H148" s="159"/>
      <c r="I148" s="160"/>
      <c r="J148" s="161">
        <f t="shared" ref="J148:J149" si="392">H148*I148</f>
        <v>0</v>
      </c>
      <c r="K148" s="159"/>
      <c r="L148" s="160"/>
      <c r="M148" s="161">
        <f t="shared" ref="M148:M149" si="393">K148*L148</f>
        <v>0</v>
      </c>
      <c r="N148" s="159"/>
      <c r="O148" s="160"/>
      <c r="P148" s="161">
        <f t="shared" ref="P148:P149" si="394">N148*O148</f>
        <v>0</v>
      </c>
      <c r="Q148" s="159"/>
      <c r="R148" s="160"/>
      <c r="S148" s="161">
        <f t="shared" ref="S148:S149" si="395">Q148*R148</f>
        <v>0</v>
      </c>
      <c r="T148" s="159"/>
      <c r="U148" s="160"/>
      <c r="V148" s="266">
        <f t="shared" ref="V148:V149" si="396">T148*U148</f>
        <v>0</v>
      </c>
      <c r="W148" s="267">
        <f t="shared" ref="W148:W149" si="397">G148+M148+S148</f>
        <v>0</v>
      </c>
      <c r="X148" s="231">
        <f t="shared" ref="X148:X149" si="398">J148+P148+V148</f>
        <v>0</v>
      </c>
      <c r="Y148" s="231">
        <f t="shared" ref="Y148:Y150" si="399">W148-X148</f>
        <v>0</v>
      </c>
      <c r="Z148" s="232" t="e">
        <f t="shared" ref="Z148:Z150" si="400">Y148/W148</f>
        <v>#DIV/0!</v>
      </c>
      <c r="AA148" s="268"/>
      <c r="AB148" s="131"/>
      <c r="AC148" s="131"/>
      <c r="AD148" s="131"/>
      <c r="AE148" s="131"/>
      <c r="AF148" s="131"/>
      <c r="AG148" s="131"/>
    </row>
    <row r="149" spans="1:33" ht="30" customHeight="1" x14ac:dyDescent="0.2">
      <c r="A149" s="275" t="s">
        <v>77</v>
      </c>
      <c r="B149" s="258">
        <v>43872</v>
      </c>
      <c r="C149" s="163" t="s">
        <v>272</v>
      </c>
      <c r="D149" s="134" t="s">
        <v>111</v>
      </c>
      <c r="E149" s="135"/>
      <c r="F149" s="136"/>
      <c r="G149" s="125">
        <f t="shared" si="391"/>
        <v>0</v>
      </c>
      <c r="H149" s="135"/>
      <c r="I149" s="136"/>
      <c r="J149" s="125">
        <f t="shared" si="392"/>
        <v>0</v>
      </c>
      <c r="K149" s="135"/>
      <c r="L149" s="136"/>
      <c r="M149" s="137">
        <f t="shared" si="393"/>
        <v>0</v>
      </c>
      <c r="N149" s="135"/>
      <c r="O149" s="136"/>
      <c r="P149" s="137">
        <f t="shared" si="394"/>
        <v>0</v>
      </c>
      <c r="Q149" s="135"/>
      <c r="R149" s="136"/>
      <c r="S149" s="137">
        <f t="shared" si="395"/>
        <v>0</v>
      </c>
      <c r="T149" s="135"/>
      <c r="U149" s="136"/>
      <c r="V149" s="236">
        <f t="shared" si="396"/>
        <v>0</v>
      </c>
      <c r="W149" s="276">
        <f t="shared" si="397"/>
        <v>0</v>
      </c>
      <c r="X149" s="238">
        <f t="shared" si="398"/>
        <v>0</v>
      </c>
      <c r="Y149" s="238">
        <f t="shared" si="399"/>
        <v>0</v>
      </c>
      <c r="Z149" s="239" t="e">
        <f t="shared" si="400"/>
        <v>#DIV/0!</v>
      </c>
      <c r="AA149" s="273"/>
      <c r="AB149" s="130"/>
      <c r="AC149" s="131"/>
      <c r="AD149" s="131"/>
      <c r="AE149" s="131"/>
      <c r="AF149" s="131"/>
      <c r="AG149" s="131"/>
    </row>
    <row r="150" spans="1:33" ht="30" customHeight="1" x14ac:dyDescent="0.2">
      <c r="A150" s="410" t="s">
        <v>273</v>
      </c>
      <c r="B150" s="411"/>
      <c r="C150" s="411"/>
      <c r="D150" s="412"/>
      <c r="E150" s="173">
        <f>SUM(E148:E149)</f>
        <v>0</v>
      </c>
      <c r="F150" s="189"/>
      <c r="G150" s="172">
        <f t="shared" ref="G150:H150" si="401">SUM(G148:G149)</f>
        <v>0</v>
      </c>
      <c r="H150" s="173">
        <f t="shared" si="401"/>
        <v>0</v>
      </c>
      <c r="I150" s="189"/>
      <c r="J150" s="172">
        <f t="shared" ref="J150:K150" si="402">SUM(J148:J149)</f>
        <v>0</v>
      </c>
      <c r="K150" s="190">
        <f t="shared" si="402"/>
        <v>0</v>
      </c>
      <c r="L150" s="189"/>
      <c r="M150" s="172">
        <f t="shared" ref="M150:N150" si="403">SUM(M148:M149)</f>
        <v>0</v>
      </c>
      <c r="N150" s="190">
        <f t="shared" si="403"/>
        <v>0</v>
      </c>
      <c r="O150" s="189"/>
      <c r="P150" s="172">
        <f t="shared" ref="P150:Q150" si="404">SUM(P148:P149)</f>
        <v>0</v>
      </c>
      <c r="Q150" s="190">
        <f t="shared" si="404"/>
        <v>0</v>
      </c>
      <c r="R150" s="189"/>
      <c r="S150" s="172">
        <f t="shared" ref="S150:T150" si="405">SUM(S148:S149)</f>
        <v>0</v>
      </c>
      <c r="T150" s="190">
        <f t="shared" si="405"/>
        <v>0</v>
      </c>
      <c r="U150" s="189"/>
      <c r="V150" s="174">
        <f t="shared" ref="V150:X150" si="406">SUM(V148:V149)</f>
        <v>0</v>
      </c>
      <c r="W150" s="224">
        <f t="shared" si="406"/>
        <v>0</v>
      </c>
      <c r="X150" s="225">
        <f t="shared" si="406"/>
        <v>0</v>
      </c>
      <c r="Y150" s="225">
        <f t="shared" si="399"/>
        <v>0</v>
      </c>
      <c r="Z150" s="225" t="e">
        <f t="shared" si="400"/>
        <v>#DIV/0!</v>
      </c>
      <c r="AA150" s="226"/>
      <c r="AB150" s="7"/>
      <c r="AC150" s="7"/>
      <c r="AD150" s="7"/>
      <c r="AE150" s="7"/>
      <c r="AF150" s="7"/>
      <c r="AG150" s="7"/>
    </row>
    <row r="151" spans="1:33" ht="30" customHeight="1" x14ac:dyDescent="0.2">
      <c r="A151" s="207" t="s">
        <v>72</v>
      </c>
      <c r="B151" s="208">
        <v>12</v>
      </c>
      <c r="C151" s="209" t="s">
        <v>274</v>
      </c>
      <c r="D151" s="277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27"/>
      <c r="X151" s="227"/>
      <c r="Y151" s="182"/>
      <c r="Z151" s="227"/>
      <c r="AA151" s="228"/>
      <c r="AB151" s="7"/>
      <c r="AC151" s="7"/>
      <c r="AD151" s="7"/>
      <c r="AE151" s="7"/>
      <c r="AF151" s="7"/>
      <c r="AG151" s="7"/>
    </row>
    <row r="152" spans="1:33" ht="30" customHeight="1" x14ac:dyDescent="0.2">
      <c r="A152" s="156" t="s">
        <v>77</v>
      </c>
      <c r="B152" s="278">
        <v>43842</v>
      </c>
      <c r="C152" s="279" t="s">
        <v>275</v>
      </c>
      <c r="D152" s="253" t="s">
        <v>276</v>
      </c>
      <c r="E152" s="265"/>
      <c r="F152" s="160"/>
      <c r="G152" s="161">
        <f t="shared" ref="G152:G155" si="407">E152*F152</f>
        <v>0</v>
      </c>
      <c r="H152" s="265"/>
      <c r="I152" s="160"/>
      <c r="J152" s="161">
        <f t="shared" ref="J152:J155" si="408">H152*I152</f>
        <v>0</v>
      </c>
      <c r="K152" s="159"/>
      <c r="L152" s="160"/>
      <c r="M152" s="161">
        <f t="shared" ref="M152:M155" si="409">K152*L152</f>
        <v>0</v>
      </c>
      <c r="N152" s="159"/>
      <c r="O152" s="160"/>
      <c r="P152" s="161">
        <f t="shared" ref="P152:P155" si="410">N152*O152</f>
        <v>0</v>
      </c>
      <c r="Q152" s="159"/>
      <c r="R152" s="160"/>
      <c r="S152" s="161">
        <f t="shared" ref="S152:S155" si="411">Q152*R152</f>
        <v>0</v>
      </c>
      <c r="T152" s="159"/>
      <c r="U152" s="160"/>
      <c r="V152" s="266">
        <f t="shared" ref="V152:V155" si="412">T152*U152</f>
        <v>0</v>
      </c>
      <c r="W152" s="267">
        <f t="shared" ref="W152:W155" si="413">G152+M152+S152</f>
        <v>0</v>
      </c>
      <c r="X152" s="231">
        <f t="shared" ref="X152:X155" si="414">J152+P152+V152</f>
        <v>0</v>
      </c>
      <c r="Y152" s="231">
        <f t="shared" ref="Y152:Y156" si="415">W152-X152</f>
        <v>0</v>
      </c>
      <c r="Z152" s="232" t="e">
        <f t="shared" ref="Z152:Z156" si="416">Y152/W152</f>
        <v>#DIV/0!</v>
      </c>
      <c r="AA152" s="280"/>
      <c r="AB152" s="130"/>
      <c r="AC152" s="131"/>
      <c r="AD152" s="131"/>
      <c r="AE152" s="131"/>
      <c r="AF152" s="131"/>
      <c r="AG152" s="131"/>
    </row>
    <row r="153" spans="1:33" ht="30" customHeight="1" x14ac:dyDescent="0.2">
      <c r="A153" s="119" t="s">
        <v>77</v>
      </c>
      <c r="B153" s="258">
        <v>43873</v>
      </c>
      <c r="C153" s="376" t="s">
        <v>424</v>
      </c>
      <c r="D153" s="259" t="s">
        <v>248</v>
      </c>
      <c r="E153" s="260">
        <v>62</v>
      </c>
      <c r="F153" s="124">
        <v>160</v>
      </c>
      <c r="G153" s="125">
        <f t="shared" si="407"/>
        <v>9920</v>
      </c>
      <c r="H153" s="260">
        <v>62</v>
      </c>
      <c r="I153" s="124">
        <v>160</v>
      </c>
      <c r="J153" s="125">
        <f t="shared" si="408"/>
        <v>9920</v>
      </c>
      <c r="K153" s="123"/>
      <c r="L153" s="124"/>
      <c r="M153" s="125">
        <f t="shared" si="409"/>
        <v>0</v>
      </c>
      <c r="N153" s="123"/>
      <c r="O153" s="124"/>
      <c r="P153" s="125">
        <f t="shared" si="410"/>
        <v>0</v>
      </c>
      <c r="Q153" s="123"/>
      <c r="R153" s="124"/>
      <c r="S153" s="125">
        <f t="shared" si="411"/>
        <v>0</v>
      </c>
      <c r="T153" s="123"/>
      <c r="U153" s="124"/>
      <c r="V153" s="229">
        <f t="shared" si="412"/>
        <v>0</v>
      </c>
      <c r="W153" s="281">
        <f t="shared" si="413"/>
        <v>9920</v>
      </c>
      <c r="X153" s="127">
        <f t="shared" si="414"/>
        <v>9920</v>
      </c>
      <c r="Y153" s="127">
        <f t="shared" si="415"/>
        <v>0</v>
      </c>
      <c r="Z153" s="128">
        <f t="shared" si="416"/>
        <v>0</v>
      </c>
      <c r="AA153" s="282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132" t="s">
        <v>77</v>
      </c>
      <c r="B154" s="269">
        <v>43902</v>
      </c>
      <c r="C154" s="163" t="s">
        <v>277</v>
      </c>
      <c r="D154" s="261" t="s">
        <v>248</v>
      </c>
      <c r="E154" s="262"/>
      <c r="F154" s="136"/>
      <c r="G154" s="137">
        <f t="shared" si="407"/>
        <v>0</v>
      </c>
      <c r="H154" s="262"/>
      <c r="I154" s="136"/>
      <c r="J154" s="137">
        <f t="shared" si="408"/>
        <v>0</v>
      </c>
      <c r="K154" s="135"/>
      <c r="L154" s="136"/>
      <c r="M154" s="137">
        <f t="shared" si="409"/>
        <v>0</v>
      </c>
      <c r="N154" s="135"/>
      <c r="O154" s="136"/>
      <c r="P154" s="137">
        <f t="shared" si="410"/>
        <v>0</v>
      </c>
      <c r="Q154" s="135"/>
      <c r="R154" s="136"/>
      <c r="S154" s="137">
        <f t="shared" si="411"/>
        <v>0</v>
      </c>
      <c r="T154" s="135"/>
      <c r="U154" s="136"/>
      <c r="V154" s="236">
        <f t="shared" si="412"/>
        <v>0</v>
      </c>
      <c r="W154" s="270">
        <f t="shared" si="413"/>
        <v>0</v>
      </c>
      <c r="X154" s="127">
        <f t="shared" si="414"/>
        <v>0</v>
      </c>
      <c r="Y154" s="127">
        <f t="shared" si="415"/>
        <v>0</v>
      </c>
      <c r="Z154" s="128" t="e">
        <f t="shared" si="416"/>
        <v>#DIV/0!</v>
      </c>
      <c r="AA154" s="283"/>
      <c r="AB154" s="131"/>
      <c r="AC154" s="131"/>
      <c r="AD154" s="131"/>
      <c r="AE154" s="131"/>
      <c r="AF154" s="131"/>
      <c r="AG154" s="131"/>
    </row>
    <row r="155" spans="1:33" ht="30" customHeight="1" x14ac:dyDescent="0.2">
      <c r="A155" s="132" t="s">
        <v>77</v>
      </c>
      <c r="B155" s="269">
        <v>43933</v>
      </c>
      <c r="C155" s="235" t="s">
        <v>278</v>
      </c>
      <c r="D155" s="272"/>
      <c r="E155" s="262"/>
      <c r="F155" s="136">
        <v>0.22</v>
      </c>
      <c r="G155" s="137">
        <f t="shared" si="407"/>
        <v>0</v>
      </c>
      <c r="H155" s="262"/>
      <c r="I155" s="136">
        <v>0.22</v>
      </c>
      <c r="J155" s="137">
        <f t="shared" si="408"/>
        <v>0</v>
      </c>
      <c r="K155" s="135"/>
      <c r="L155" s="136">
        <v>0.22</v>
      </c>
      <c r="M155" s="137">
        <f t="shared" si="409"/>
        <v>0</v>
      </c>
      <c r="N155" s="135"/>
      <c r="O155" s="136">
        <v>0.22</v>
      </c>
      <c r="P155" s="137">
        <f t="shared" si="410"/>
        <v>0</v>
      </c>
      <c r="Q155" s="135"/>
      <c r="R155" s="136">
        <v>0.22</v>
      </c>
      <c r="S155" s="137">
        <f t="shared" si="411"/>
        <v>0</v>
      </c>
      <c r="T155" s="135"/>
      <c r="U155" s="136">
        <v>0.22</v>
      </c>
      <c r="V155" s="236">
        <f t="shared" si="412"/>
        <v>0</v>
      </c>
      <c r="W155" s="237">
        <f t="shared" si="413"/>
        <v>0</v>
      </c>
      <c r="X155" s="238">
        <f t="shared" si="414"/>
        <v>0</v>
      </c>
      <c r="Y155" s="238">
        <f t="shared" si="415"/>
        <v>0</v>
      </c>
      <c r="Z155" s="239" t="e">
        <f t="shared" si="416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2">
      <c r="A156" s="166" t="s">
        <v>279</v>
      </c>
      <c r="B156" s="167"/>
      <c r="C156" s="168"/>
      <c r="D156" s="284"/>
      <c r="E156" s="173">
        <f>SUM(E152:E154)</f>
        <v>62</v>
      </c>
      <c r="F156" s="189"/>
      <c r="G156" s="172">
        <f>SUM(G152:G155)</f>
        <v>9920</v>
      </c>
      <c r="H156" s="173">
        <f>SUM(H152:H154)</f>
        <v>62</v>
      </c>
      <c r="I156" s="189"/>
      <c r="J156" s="172">
        <f>SUM(J152:J155)</f>
        <v>9920</v>
      </c>
      <c r="K156" s="190">
        <f>SUM(K152:K154)</f>
        <v>0</v>
      </c>
      <c r="L156" s="189"/>
      <c r="M156" s="172">
        <f>SUM(M152:M155)</f>
        <v>0</v>
      </c>
      <c r="N156" s="190">
        <f>SUM(N152:N154)</f>
        <v>0</v>
      </c>
      <c r="O156" s="189"/>
      <c r="P156" s="172">
        <f>SUM(P152:P155)</f>
        <v>0</v>
      </c>
      <c r="Q156" s="190">
        <f>SUM(Q152:Q154)</f>
        <v>0</v>
      </c>
      <c r="R156" s="189"/>
      <c r="S156" s="172">
        <f>SUM(S152:S155)</f>
        <v>0</v>
      </c>
      <c r="T156" s="190">
        <f>SUM(T152:T154)</f>
        <v>0</v>
      </c>
      <c r="U156" s="189"/>
      <c r="V156" s="174">
        <f t="shared" ref="V156:X156" si="417">SUM(V152:V155)</f>
        <v>0</v>
      </c>
      <c r="W156" s="224">
        <f t="shared" si="417"/>
        <v>9920</v>
      </c>
      <c r="X156" s="225">
        <f t="shared" si="417"/>
        <v>9920</v>
      </c>
      <c r="Y156" s="225">
        <f t="shared" si="415"/>
        <v>0</v>
      </c>
      <c r="Z156" s="225">
        <f t="shared" si="416"/>
        <v>0</v>
      </c>
      <c r="AA156" s="226"/>
      <c r="AB156" s="7"/>
      <c r="AC156" s="7"/>
      <c r="AD156" s="7"/>
      <c r="AE156" s="7"/>
      <c r="AF156" s="7"/>
      <c r="AG156" s="7"/>
    </row>
    <row r="157" spans="1:33" ht="30" customHeight="1" x14ac:dyDescent="0.2">
      <c r="A157" s="207" t="s">
        <v>72</v>
      </c>
      <c r="B157" s="285">
        <v>13</v>
      </c>
      <c r="C157" s="209" t="s">
        <v>280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7"/>
      <c r="X157" s="227"/>
      <c r="Y157" s="182"/>
      <c r="Z157" s="227"/>
      <c r="AA157" s="228"/>
      <c r="AB157" s="6"/>
      <c r="AC157" s="7"/>
      <c r="AD157" s="7"/>
      <c r="AE157" s="7"/>
      <c r="AF157" s="7"/>
      <c r="AG157" s="7"/>
    </row>
    <row r="158" spans="1:33" ht="30" customHeight="1" x14ac:dyDescent="0.2">
      <c r="A158" s="108" t="s">
        <v>74</v>
      </c>
      <c r="B158" s="155" t="s">
        <v>281</v>
      </c>
      <c r="C158" s="286" t="s">
        <v>282</v>
      </c>
      <c r="D158" s="141"/>
      <c r="E158" s="142">
        <f>SUM(E159:E161)</f>
        <v>1</v>
      </c>
      <c r="F158" s="143"/>
      <c r="G158" s="144">
        <f>SUM(G159:G162)</f>
        <v>22500</v>
      </c>
      <c r="H158" s="142">
        <f>SUM(H159:H161)</f>
        <v>1</v>
      </c>
      <c r="I158" s="143"/>
      <c r="J158" s="144">
        <f>SUM(J159:J162)</f>
        <v>25000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87">
        <f t="shared" ref="V158:X158" si="418">SUM(V159:V162)</f>
        <v>0</v>
      </c>
      <c r="W158" s="288">
        <f t="shared" si="418"/>
        <v>22500</v>
      </c>
      <c r="X158" s="144">
        <f t="shared" si="418"/>
        <v>25000</v>
      </c>
      <c r="Y158" s="144">
        <f t="shared" ref="Y158:Y184" si="419">W158-X158</f>
        <v>-2500</v>
      </c>
      <c r="Z158" s="144">
        <f t="shared" ref="Z158:Z185" si="420">Y158/W158</f>
        <v>-0.1111111111111111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2">
      <c r="A159" s="119" t="s">
        <v>77</v>
      </c>
      <c r="B159" s="120" t="s">
        <v>283</v>
      </c>
      <c r="C159" s="289" t="s">
        <v>284</v>
      </c>
      <c r="D159" s="122" t="s">
        <v>142</v>
      </c>
      <c r="E159" s="123">
        <v>1</v>
      </c>
      <c r="F159" s="124">
        <v>22500</v>
      </c>
      <c r="G159" s="125">
        <f t="shared" ref="G159:G162" si="421">E159*F159</f>
        <v>22500</v>
      </c>
      <c r="H159" s="123">
        <v>1</v>
      </c>
      <c r="I159" s="124">
        <v>25000</v>
      </c>
      <c r="J159" s="125">
        <f t="shared" ref="J159:J162" si="422">H159*I159</f>
        <v>25000</v>
      </c>
      <c r="K159" s="123"/>
      <c r="L159" s="124"/>
      <c r="M159" s="125">
        <f t="shared" ref="M159:M162" si="423">K159*L159</f>
        <v>0</v>
      </c>
      <c r="N159" s="123"/>
      <c r="O159" s="124"/>
      <c r="P159" s="125">
        <f t="shared" ref="P159:P162" si="424">N159*O159</f>
        <v>0</v>
      </c>
      <c r="Q159" s="123"/>
      <c r="R159" s="124"/>
      <c r="S159" s="125">
        <f t="shared" ref="S159:S162" si="425">Q159*R159</f>
        <v>0</v>
      </c>
      <c r="T159" s="123"/>
      <c r="U159" s="124"/>
      <c r="V159" s="229">
        <f t="shared" ref="V159:V162" si="426">T159*U159</f>
        <v>0</v>
      </c>
      <c r="W159" s="234">
        <f t="shared" ref="W159:W162" si="427">G159+M159+S159</f>
        <v>22500</v>
      </c>
      <c r="X159" s="127">
        <f t="shared" ref="X159:X162" si="428">J159+P159+V159</f>
        <v>25000</v>
      </c>
      <c r="Y159" s="127">
        <f t="shared" si="419"/>
        <v>-2500</v>
      </c>
      <c r="Z159" s="128">
        <f t="shared" si="420"/>
        <v>-0.1111111111111111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119" t="s">
        <v>77</v>
      </c>
      <c r="B160" s="120" t="s">
        <v>285</v>
      </c>
      <c r="C160" s="290" t="s">
        <v>286</v>
      </c>
      <c r="D160" s="122" t="s">
        <v>142</v>
      </c>
      <c r="E160" s="123"/>
      <c r="F160" s="124"/>
      <c r="G160" s="125">
        <f t="shared" si="421"/>
        <v>0</v>
      </c>
      <c r="H160" s="123"/>
      <c r="I160" s="124"/>
      <c r="J160" s="125">
        <f t="shared" si="422"/>
        <v>0</v>
      </c>
      <c r="K160" s="123"/>
      <c r="L160" s="124"/>
      <c r="M160" s="125">
        <f t="shared" si="423"/>
        <v>0</v>
      </c>
      <c r="N160" s="123"/>
      <c r="O160" s="124"/>
      <c r="P160" s="125">
        <f t="shared" si="424"/>
        <v>0</v>
      </c>
      <c r="Q160" s="123"/>
      <c r="R160" s="124"/>
      <c r="S160" s="125">
        <f t="shared" si="425"/>
        <v>0</v>
      </c>
      <c r="T160" s="123"/>
      <c r="U160" s="124"/>
      <c r="V160" s="229">
        <f t="shared" si="426"/>
        <v>0</v>
      </c>
      <c r="W160" s="234">
        <f t="shared" si="427"/>
        <v>0</v>
      </c>
      <c r="X160" s="127">
        <f t="shared" si="428"/>
        <v>0</v>
      </c>
      <c r="Y160" s="127">
        <f t="shared" si="419"/>
        <v>0</v>
      </c>
      <c r="Z160" s="128" t="e">
        <f t="shared" si="42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19" t="s">
        <v>77</v>
      </c>
      <c r="B161" s="120" t="s">
        <v>287</v>
      </c>
      <c r="C161" s="290" t="s">
        <v>288</v>
      </c>
      <c r="D161" s="122" t="s">
        <v>142</v>
      </c>
      <c r="E161" s="123"/>
      <c r="F161" s="124"/>
      <c r="G161" s="125">
        <f t="shared" si="421"/>
        <v>0</v>
      </c>
      <c r="H161" s="123"/>
      <c r="I161" s="124"/>
      <c r="J161" s="125">
        <f t="shared" si="422"/>
        <v>0</v>
      </c>
      <c r="K161" s="123"/>
      <c r="L161" s="124"/>
      <c r="M161" s="125">
        <f t="shared" si="423"/>
        <v>0</v>
      </c>
      <c r="N161" s="123"/>
      <c r="O161" s="124"/>
      <c r="P161" s="125">
        <f t="shared" si="424"/>
        <v>0</v>
      </c>
      <c r="Q161" s="123"/>
      <c r="R161" s="124"/>
      <c r="S161" s="125">
        <f t="shared" si="425"/>
        <v>0</v>
      </c>
      <c r="T161" s="123"/>
      <c r="U161" s="124"/>
      <c r="V161" s="229">
        <f t="shared" si="426"/>
        <v>0</v>
      </c>
      <c r="W161" s="234">
        <f t="shared" si="427"/>
        <v>0</v>
      </c>
      <c r="X161" s="127">
        <f t="shared" si="428"/>
        <v>0</v>
      </c>
      <c r="Y161" s="127">
        <f t="shared" si="419"/>
        <v>0</v>
      </c>
      <c r="Z161" s="128" t="e">
        <f t="shared" si="42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47" t="s">
        <v>77</v>
      </c>
      <c r="B162" s="154" t="s">
        <v>289</v>
      </c>
      <c r="C162" s="290" t="s">
        <v>290</v>
      </c>
      <c r="D162" s="148"/>
      <c r="E162" s="149"/>
      <c r="F162" s="150">
        <v>0.22</v>
      </c>
      <c r="G162" s="151">
        <f t="shared" si="421"/>
        <v>0</v>
      </c>
      <c r="H162" s="149"/>
      <c r="I162" s="150">
        <v>0.22</v>
      </c>
      <c r="J162" s="151">
        <f t="shared" si="422"/>
        <v>0</v>
      </c>
      <c r="K162" s="149"/>
      <c r="L162" s="150">
        <v>0.22</v>
      </c>
      <c r="M162" s="151">
        <f t="shared" si="423"/>
        <v>0</v>
      </c>
      <c r="N162" s="149"/>
      <c r="O162" s="150">
        <v>0.22</v>
      </c>
      <c r="P162" s="151">
        <f t="shared" si="424"/>
        <v>0</v>
      </c>
      <c r="Q162" s="149"/>
      <c r="R162" s="150">
        <v>0.22</v>
      </c>
      <c r="S162" s="151">
        <f t="shared" si="425"/>
        <v>0</v>
      </c>
      <c r="T162" s="149"/>
      <c r="U162" s="150">
        <v>0.22</v>
      </c>
      <c r="V162" s="291">
        <f t="shared" si="426"/>
        <v>0</v>
      </c>
      <c r="W162" s="237">
        <f t="shared" si="427"/>
        <v>0</v>
      </c>
      <c r="X162" s="238">
        <f t="shared" si="428"/>
        <v>0</v>
      </c>
      <c r="Y162" s="238">
        <f t="shared" si="419"/>
        <v>0</v>
      </c>
      <c r="Z162" s="239" t="e">
        <f t="shared" si="420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292" t="s">
        <v>74</v>
      </c>
      <c r="B163" s="293" t="s">
        <v>291</v>
      </c>
      <c r="C163" s="222" t="s">
        <v>292</v>
      </c>
      <c r="D163" s="111"/>
      <c r="E163" s="112">
        <f>SUM(E164:E166)</f>
        <v>0</v>
      </c>
      <c r="F163" s="113"/>
      <c r="G163" s="114">
        <f>SUM(G164:G167)</f>
        <v>0</v>
      </c>
      <c r="H163" s="112">
        <f>SUM(H164:H166)</f>
        <v>0</v>
      </c>
      <c r="I163" s="113"/>
      <c r="J163" s="114">
        <f>SUM(J164:J167)</f>
        <v>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29">SUM(V164:V167)</f>
        <v>0</v>
      </c>
      <c r="W163" s="114">
        <f t="shared" si="429"/>
        <v>0</v>
      </c>
      <c r="X163" s="114">
        <f t="shared" si="429"/>
        <v>0</v>
      </c>
      <c r="Y163" s="114">
        <f t="shared" si="419"/>
        <v>0</v>
      </c>
      <c r="Z163" s="114" t="e">
        <f t="shared" si="420"/>
        <v>#DIV/0!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2">
      <c r="A164" s="119" t="s">
        <v>77</v>
      </c>
      <c r="B164" s="120" t="s">
        <v>293</v>
      </c>
      <c r="C164" s="187" t="s">
        <v>294</v>
      </c>
      <c r="D164" s="122"/>
      <c r="E164" s="123"/>
      <c r="F164" s="124"/>
      <c r="G164" s="125">
        <f t="shared" ref="G164:G167" si="430">E164*F164</f>
        <v>0</v>
      </c>
      <c r="H164" s="123"/>
      <c r="I164" s="124"/>
      <c r="J164" s="125">
        <f t="shared" ref="J164:J167" si="431">H164*I164</f>
        <v>0</v>
      </c>
      <c r="K164" s="123"/>
      <c r="L164" s="124"/>
      <c r="M164" s="125">
        <f t="shared" ref="M164:M167" si="432">K164*L164</f>
        <v>0</v>
      </c>
      <c r="N164" s="123"/>
      <c r="O164" s="124"/>
      <c r="P164" s="125">
        <f t="shared" ref="P164:P167" si="433">N164*O164</f>
        <v>0</v>
      </c>
      <c r="Q164" s="123"/>
      <c r="R164" s="124"/>
      <c r="S164" s="125">
        <f t="shared" ref="S164:S167" si="434">Q164*R164</f>
        <v>0</v>
      </c>
      <c r="T164" s="123"/>
      <c r="U164" s="124"/>
      <c r="V164" s="125">
        <f t="shared" ref="V164:V167" si="435">T164*U164</f>
        <v>0</v>
      </c>
      <c r="W164" s="126">
        <f t="shared" ref="W164:W167" si="436">G164+M164+S164</f>
        <v>0</v>
      </c>
      <c r="X164" s="127">
        <f t="shared" ref="X164:X167" si="437">J164+P164+V164</f>
        <v>0</v>
      </c>
      <c r="Y164" s="127">
        <f t="shared" si="419"/>
        <v>0</v>
      </c>
      <c r="Z164" s="128" t="e">
        <f t="shared" si="420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19" t="s">
        <v>77</v>
      </c>
      <c r="B165" s="120" t="s">
        <v>295</v>
      </c>
      <c r="C165" s="187" t="s">
        <v>294</v>
      </c>
      <c r="D165" s="122"/>
      <c r="E165" s="123"/>
      <c r="F165" s="124"/>
      <c r="G165" s="125">
        <f t="shared" si="430"/>
        <v>0</v>
      </c>
      <c r="H165" s="123"/>
      <c r="I165" s="124"/>
      <c r="J165" s="125">
        <f t="shared" si="431"/>
        <v>0</v>
      </c>
      <c r="K165" s="123"/>
      <c r="L165" s="124"/>
      <c r="M165" s="125">
        <f t="shared" si="432"/>
        <v>0</v>
      </c>
      <c r="N165" s="123"/>
      <c r="O165" s="124"/>
      <c r="P165" s="125">
        <f t="shared" si="433"/>
        <v>0</v>
      </c>
      <c r="Q165" s="123"/>
      <c r="R165" s="124"/>
      <c r="S165" s="125">
        <f t="shared" si="434"/>
        <v>0</v>
      </c>
      <c r="T165" s="123"/>
      <c r="U165" s="124"/>
      <c r="V165" s="125">
        <f t="shared" si="435"/>
        <v>0</v>
      </c>
      <c r="W165" s="126">
        <f t="shared" si="436"/>
        <v>0</v>
      </c>
      <c r="X165" s="127">
        <f t="shared" si="437"/>
        <v>0</v>
      </c>
      <c r="Y165" s="127">
        <f t="shared" si="419"/>
        <v>0</v>
      </c>
      <c r="Z165" s="128" t="e">
        <f t="shared" si="42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32" t="s">
        <v>77</v>
      </c>
      <c r="B166" s="133" t="s">
        <v>296</v>
      </c>
      <c r="C166" s="187" t="s">
        <v>294</v>
      </c>
      <c r="D166" s="134"/>
      <c r="E166" s="135"/>
      <c r="F166" s="136"/>
      <c r="G166" s="137">
        <f t="shared" si="430"/>
        <v>0</v>
      </c>
      <c r="H166" s="135"/>
      <c r="I166" s="136"/>
      <c r="J166" s="137">
        <f t="shared" si="431"/>
        <v>0</v>
      </c>
      <c r="K166" s="135"/>
      <c r="L166" s="136"/>
      <c r="M166" s="137">
        <f t="shared" si="432"/>
        <v>0</v>
      </c>
      <c r="N166" s="135"/>
      <c r="O166" s="136"/>
      <c r="P166" s="137">
        <f t="shared" si="433"/>
        <v>0</v>
      </c>
      <c r="Q166" s="135"/>
      <c r="R166" s="136"/>
      <c r="S166" s="137">
        <f t="shared" si="434"/>
        <v>0</v>
      </c>
      <c r="T166" s="135"/>
      <c r="U166" s="136"/>
      <c r="V166" s="137">
        <f t="shared" si="435"/>
        <v>0</v>
      </c>
      <c r="W166" s="138">
        <f t="shared" si="436"/>
        <v>0</v>
      </c>
      <c r="X166" s="127">
        <f t="shared" si="437"/>
        <v>0</v>
      </c>
      <c r="Y166" s="127">
        <f t="shared" si="419"/>
        <v>0</v>
      </c>
      <c r="Z166" s="128" t="e">
        <f t="shared" si="420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32" t="s">
        <v>77</v>
      </c>
      <c r="B167" s="133" t="s">
        <v>297</v>
      </c>
      <c r="C167" s="188" t="s">
        <v>298</v>
      </c>
      <c r="D167" s="148"/>
      <c r="E167" s="135"/>
      <c r="F167" s="136">
        <v>0.22</v>
      </c>
      <c r="G167" s="137">
        <f t="shared" si="430"/>
        <v>0</v>
      </c>
      <c r="H167" s="135"/>
      <c r="I167" s="136">
        <v>0.22</v>
      </c>
      <c r="J167" s="137">
        <f t="shared" si="431"/>
        <v>0</v>
      </c>
      <c r="K167" s="135"/>
      <c r="L167" s="136">
        <v>0.22</v>
      </c>
      <c r="M167" s="137">
        <f t="shared" si="432"/>
        <v>0</v>
      </c>
      <c r="N167" s="135"/>
      <c r="O167" s="136">
        <v>0.22</v>
      </c>
      <c r="P167" s="137">
        <f t="shared" si="433"/>
        <v>0</v>
      </c>
      <c r="Q167" s="135"/>
      <c r="R167" s="136">
        <v>0.22</v>
      </c>
      <c r="S167" s="137">
        <f t="shared" si="434"/>
        <v>0</v>
      </c>
      <c r="T167" s="135"/>
      <c r="U167" s="136">
        <v>0.22</v>
      </c>
      <c r="V167" s="137">
        <f t="shared" si="435"/>
        <v>0</v>
      </c>
      <c r="W167" s="138">
        <f t="shared" si="436"/>
        <v>0</v>
      </c>
      <c r="X167" s="127">
        <f t="shared" si="437"/>
        <v>0</v>
      </c>
      <c r="Y167" s="127">
        <f t="shared" si="419"/>
        <v>0</v>
      </c>
      <c r="Z167" s="128" t="e">
        <f t="shared" si="42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74</v>
      </c>
      <c r="B168" s="155" t="s">
        <v>299</v>
      </c>
      <c r="C168" s="222" t="s">
        <v>300</v>
      </c>
      <c r="D168" s="141"/>
      <c r="E168" s="142">
        <f>SUM(E169:E171)</f>
        <v>0</v>
      </c>
      <c r="F168" s="143"/>
      <c r="G168" s="144">
        <f t="shared" ref="G168:H168" si="438">SUM(G169:G171)</f>
        <v>0</v>
      </c>
      <c r="H168" s="142">
        <f t="shared" si="438"/>
        <v>0</v>
      </c>
      <c r="I168" s="143"/>
      <c r="J168" s="144">
        <f t="shared" ref="J168:K168" si="439">SUM(J169:J171)</f>
        <v>0</v>
      </c>
      <c r="K168" s="142">
        <f t="shared" si="439"/>
        <v>0</v>
      </c>
      <c r="L168" s="143"/>
      <c r="M168" s="144">
        <f t="shared" ref="M168:N168" si="440">SUM(M169:M171)</f>
        <v>0</v>
      </c>
      <c r="N168" s="142">
        <f t="shared" si="440"/>
        <v>0</v>
      </c>
      <c r="O168" s="143"/>
      <c r="P168" s="144">
        <f t="shared" ref="P168:Q168" si="441">SUM(P169:P171)</f>
        <v>0</v>
      </c>
      <c r="Q168" s="142">
        <f t="shared" si="441"/>
        <v>0</v>
      </c>
      <c r="R168" s="143"/>
      <c r="S168" s="144">
        <f t="shared" ref="S168:T168" si="442">SUM(S169:S171)</f>
        <v>0</v>
      </c>
      <c r="T168" s="142">
        <f t="shared" si="442"/>
        <v>0</v>
      </c>
      <c r="U168" s="143"/>
      <c r="V168" s="144">
        <f t="shared" ref="V168:X168" si="443">SUM(V169:V171)</f>
        <v>0</v>
      </c>
      <c r="W168" s="144">
        <f t="shared" si="443"/>
        <v>0</v>
      </c>
      <c r="X168" s="144">
        <f t="shared" si="443"/>
        <v>0</v>
      </c>
      <c r="Y168" s="144">
        <f t="shared" si="419"/>
        <v>0</v>
      </c>
      <c r="Z168" s="144" t="e">
        <f t="shared" si="420"/>
        <v>#DIV/0!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2">
      <c r="A169" s="119" t="s">
        <v>77</v>
      </c>
      <c r="B169" s="120" t="s">
        <v>301</v>
      </c>
      <c r="C169" s="187" t="s">
        <v>302</v>
      </c>
      <c r="D169" s="122"/>
      <c r="E169" s="123"/>
      <c r="F169" s="124"/>
      <c r="G169" s="125">
        <f t="shared" ref="G169:G171" si="444">E169*F169</f>
        <v>0</v>
      </c>
      <c r="H169" s="123"/>
      <c r="I169" s="124"/>
      <c r="J169" s="125">
        <f t="shared" ref="J169:J171" si="445">H169*I169</f>
        <v>0</v>
      </c>
      <c r="K169" s="123"/>
      <c r="L169" s="124"/>
      <c r="M169" s="125">
        <f t="shared" ref="M169:M171" si="446">K169*L169</f>
        <v>0</v>
      </c>
      <c r="N169" s="123"/>
      <c r="O169" s="124"/>
      <c r="P169" s="125">
        <f t="shared" ref="P169:P171" si="447">N169*O169</f>
        <v>0</v>
      </c>
      <c r="Q169" s="123"/>
      <c r="R169" s="124"/>
      <c r="S169" s="125">
        <f t="shared" ref="S169:S171" si="448">Q169*R169</f>
        <v>0</v>
      </c>
      <c r="T169" s="123"/>
      <c r="U169" s="124"/>
      <c r="V169" s="125">
        <f t="shared" ref="V169:V171" si="449">T169*U169</f>
        <v>0</v>
      </c>
      <c r="W169" s="126">
        <f t="shared" ref="W169:W171" si="450">G169+M169+S169</f>
        <v>0</v>
      </c>
      <c r="X169" s="127">
        <f t="shared" ref="X169:X171" si="451">J169+P169+V169</f>
        <v>0</v>
      </c>
      <c r="Y169" s="127">
        <f t="shared" si="419"/>
        <v>0</v>
      </c>
      <c r="Z169" s="128" t="e">
        <f t="shared" si="420"/>
        <v>#DIV/0!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19" t="s">
        <v>77</v>
      </c>
      <c r="B170" s="120" t="s">
        <v>303</v>
      </c>
      <c r="C170" s="187" t="s">
        <v>302</v>
      </c>
      <c r="D170" s="122"/>
      <c r="E170" s="123"/>
      <c r="F170" s="124"/>
      <c r="G170" s="125">
        <f t="shared" si="444"/>
        <v>0</v>
      </c>
      <c r="H170" s="123"/>
      <c r="I170" s="124"/>
      <c r="J170" s="125">
        <f t="shared" si="445"/>
        <v>0</v>
      </c>
      <c r="K170" s="123"/>
      <c r="L170" s="124"/>
      <c r="M170" s="125">
        <f t="shared" si="446"/>
        <v>0</v>
      </c>
      <c r="N170" s="123"/>
      <c r="O170" s="124"/>
      <c r="P170" s="125">
        <f t="shared" si="447"/>
        <v>0</v>
      </c>
      <c r="Q170" s="123"/>
      <c r="R170" s="124"/>
      <c r="S170" s="125">
        <f t="shared" si="448"/>
        <v>0</v>
      </c>
      <c r="T170" s="123"/>
      <c r="U170" s="124"/>
      <c r="V170" s="125">
        <f t="shared" si="449"/>
        <v>0</v>
      </c>
      <c r="W170" s="126">
        <f t="shared" si="450"/>
        <v>0</v>
      </c>
      <c r="X170" s="127">
        <f t="shared" si="451"/>
        <v>0</v>
      </c>
      <c r="Y170" s="127">
        <f t="shared" si="419"/>
        <v>0</v>
      </c>
      <c r="Z170" s="128" t="e">
        <f t="shared" si="420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32" t="s">
        <v>77</v>
      </c>
      <c r="B171" s="133" t="s">
        <v>304</v>
      </c>
      <c r="C171" s="163" t="s">
        <v>302</v>
      </c>
      <c r="D171" s="134"/>
      <c r="E171" s="135"/>
      <c r="F171" s="136"/>
      <c r="G171" s="137">
        <f t="shared" si="444"/>
        <v>0</v>
      </c>
      <c r="H171" s="135"/>
      <c r="I171" s="136"/>
      <c r="J171" s="137">
        <f t="shared" si="445"/>
        <v>0</v>
      </c>
      <c r="K171" s="135"/>
      <c r="L171" s="136"/>
      <c r="M171" s="137">
        <f t="shared" si="446"/>
        <v>0</v>
      </c>
      <c r="N171" s="135"/>
      <c r="O171" s="136"/>
      <c r="P171" s="137">
        <f t="shared" si="447"/>
        <v>0</v>
      </c>
      <c r="Q171" s="135"/>
      <c r="R171" s="136"/>
      <c r="S171" s="137">
        <f t="shared" si="448"/>
        <v>0</v>
      </c>
      <c r="T171" s="135"/>
      <c r="U171" s="136"/>
      <c r="V171" s="137">
        <f t="shared" si="449"/>
        <v>0</v>
      </c>
      <c r="W171" s="138">
        <f t="shared" si="450"/>
        <v>0</v>
      </c>
      <c r="X171" s="127">
        <f t="shared" si="451"/>
        <v>0</v>
      </c>
      <c r="Y171" s="127">
        <f t="shared" si="419"/>
        <v>0</v>
      </c>
      <c r="Z171" s="128" t="e">
        <f t="shared" si="420"/>
        <v>#DIV/0!</v>
      </c>
      <c r="AA171" s="283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08" t="s">
        <v>74</v>
      </c>
      <c r="B172" s="155" t="s">
        <v>305</v>
      </c>
      <c r="C172" s="295" t="s">
        <v>280</v>
      </c>
      <c r="D172" s="141"/>
      <c r="E172" s="142">
        <f>SUM(E173:E182)</f>
        <v>351</v>
      </c>
      <c r="F172" s="143"/>
      <c r="G172" s="144">
        <f>SUM(G173:G183)</f>
        <v>267900</v>
      </c>
      <c r="H172" s="142">
        <f>SUM(H173:H182)</f>
        <v>349</v>
      </c>
      <c r="I172" s="143"/>
      <c r="J172" s="144">
        <f>SUM(J173:J183)</f>
        <v>265400</v>
      </c>
      <c r="K172" s="142">
        <f>SUM(K173:K182)</f>
        <v>0</v>
      </c>
      <c r="L172" s="143"/>
      <c r="M172" s="144">
        <f>SUM(M173:M183)</f>
        <v>0</v>
      </c>
      <c r="N172" s="142">
        <f>SUM(N173:N182)</f>
        <v>0</v>
      </c>
      <c r="O172" s="143"/>
      <c r="P172" s="144">
        <f>SUM(P173:P183)</f>
        <v>0</v>
      </c>
      <c r="Q172" s="142">
        <f>SUM(Q173:Q182)</f>
        <v>0</v>
      </c>
      <c r="R172" s="143"/>
      <c r="S172" s="144">
        <f>SUM(S173:S183)</f>
        <v>0</v>
      </c>
      <c r="T172" s="142">
        <f>SUM(T173:T182)</f>
        <v>0</v>
      </c>
      <c r="U172" s="143"/>
      <c r="V172" s="144">
        <f t="shared" ref="V172:X172" si="452">SUM(V173:V183)</f>
        <v>0</v>
      </c>
      <c r="W172" s="144">
        <f t="shared" si="452"/>
        <v>267900</v>
      </c>
      <c r="X172" s="144">
        <f t="shared" si="452"/>
        <v>265400</v>
      </c>
      <c r="Y172" s="144">
        <f t="shared" si="419"/>
        <v>2500</v>
      </c>
      <c r="Z172" s="144">
        <f t="shared" si="420"/>
        <v>9.3318402388951095E-3</v>
      </c>
      <c r="AA172" s="294"/>
      <c r="AB172" s="118"/>
      <c r="AC172" s="118"/>
      <c r="AD172" s="118"/>
      <c r="AE172" s="118"/>
      <c r="AF172" s="118"/>
      <c r="AG172" s="118"/>
    </row>
    <row r="173" spans="1:33" ht="30" customHeight="1" x14ac:dyDescent="0.2">
      <c r="A173" s="119" t="s">
        <v>77</v>
      </c>
      <c r="B173" s="120" t="s">
        <v>306</v>
      </c>
      <c r="C173" s="187" t="s">
        <v>307</v>
      </c>
      <c r="D173" s="122"/>
      <c r="E173" s="123"/>
      <c r="F173" s="124"/>
      <c r="G173" s="125">
        <f t="shared" ref="G173:G183" si="453">E173*F173</f>
        <v>0</v>
      </c>
      <c r="H173" s="123"/>
      <c r="I173" s="124"/>
      <c r="J173" s="125">
        <f t="shared" ref="J173:J183" si="454">H173*I173</f>
        <v>0</v>
      </c>
      <c r="K173" s="123"/>
      <c r="L173" s="124"/>
      <c r="M173" s="125">
        <f t="shared" ref="M173:M183" si="455">K173*L173</f>
        <v>0</v>
      </c>
      <c r="N173" s="123"/>
      <c r="O173" s="124"/>
      <c r="P173" s="125">
        <f t="shared" ref="P173:P183" si="456">N173*O173</f>
        <v>0</v>
      </c>
      <c r="Q173" s="123"/>
      <c r="R173" s="124"/>
      <c r="S173" s="125">
        <f t="shared" ref="S173:S183" si="457">Q173*R173</f>
        <v>0</v>
      </c>
      <c r="T173" s="123"/>
      <c r="U173" s="124"/>
      <c r="V173" s="125">
        <f t="shared" ref="V173:V183" si="458">T173*U173</f>
        <v>0</v>
      </c>
      <c r="W173" s="126">
        <f t="shared" ref="W173:W183" si="459">G173+M173+S173</f>
        <v>0</v>
      </c>
      <c r="X173" s="127">
        <f t="shared" ref="X173:X183" si="460">J173+P173+V173</f>
        <v>0</v>
      </c>
      <c r="Y173" s="127">
        <f t="shared" si="419"/>
        <v>0</v>
      </c>
      <c r="Z173" s="128" t="e">
        <f t="shared" si="420"/>
        <v>#DIV/0!</v>
      </c>
      <c r="AA173" s="282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120" t="s">
        <v>308</v>
      </c>
      <c r="C174" s="187" t="s">
        <v>309</v>
      </c>
      <c r="D174" s="122"/>
      <c r="E174" s="123"/>
      <c r="F174" s="124"/>
      <c r="G174" s="125">
        <f t="shared" si="453"/>
        <v>0</v>
      </c>
      <c r="H174" s="123"/>
      <c r="I174" s="124"/>
      <c r="J174" s="125">
        <f t="shared" si="454"/>
        <v>0</v>
      </c>
      <c r="K174" s="123"/>
      <c r="L174" s="124"/>
      <c r="M174" s="125">
        <f t="shared" si="455"/>
        <v>0</v>
      </c>
      <c r="N174" s="123"/>
      <c r="O174" s="124"/>
      <c r="P174" s="125">
        <f t="shared" si="456"/>
        <v>0</v>
      </c>
      <c r="Q174" s="123"/>
      <c r="R174" s="124"/>
      <c r="S174" s="125">
        <f t="shared" si="457"/>
        <v>0</v>
      </c>
      <c r="T174" s="123"/>
      <c r="U174" s="124"/>
      <c r="V174" s="125">
        <f t="shared" si="458"/>
        <v>0</v>
      </c>
      <c r="W174" s="138">
        <f t="shared" si="459"/>
        <v>0</v>
      </c>
      <c r="X174" s="127">
        <f t="shared" si="460"/>
        <v>0</v>
      </c>
      <c r="Y174" s="127">
        <f t="shared" si="419"/>
        <v>0</v>
      </c>
      <c r="Z174" s="128" t="e">
        <f t="shared" si="42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77</v>
      </c>
      <c r="B175" s="120" t="s">
        <v>310</v>
      </c>
      <c r="C175" s="187" t="s">
        <v>311</v>
      </c>
      <c r="D175" s="122"/>
      <c r="E175" s="123"/>
      <c r="F175" s="124"/>
      <c r="G175" s="125">
        <f t="shared" si="453"/>
        <v>0</v>
      </c>
      <c r="H175" s="123"/>
      <c r="I175" s="124"/>
      <c r="J175" s="125">
        <f t="shared" si="454"/>
        <v>0</v>
      </c>
      <c r="K175" s="123"/>
      <c r="L175" s="124"/>
      <c r="M175" s="125">
        <f t="shared" si="455"/>
        <v>0</v>
      </c>
      <c r="N175" s="123"/>
      <c r="O175" s="124"/>
      <c r="P175" s="125">
        <f t="shared" si="456"/>
        <v>0</v>
      </c>
      <c r="Q175" s="123"/>
      <c r="R175" s="124"/>
      <c r="S175" s="125">
        <f t="shared" si="457"/>
        <v>0</v>
      </c>
      <c r="T175" s="123"/>
      <c r="U175" s="124"/>
      <c r="V175" s="125">
        <f t="shared" si="458"/>
        <v>0</v>
      </c>
      <c r="W175" s="138">
        <f t="shared" si="459"/>
        <v>0</v>
      </c>
      <c r="X175" s="127">
        <f t="shared" si="460"/>
        <v>0</v>
      </c>
      <c r="Y175" s="127">
        <f t="shared" si="419"/>
        <v>0</v>
      </c>
      <c r="Z175" s="128" t="e">
        <f t="shared" si="420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77</v>
      </c>
      <c r="B176" s="120" t="s">
        <v>312</v>
      </c>
      <c r="C176" s="379" t="s">
        <v>439</v>
      </c>
      <c r="D176" s="122"/>
      <c r="E176" s="359">
        <v>1</v>
      </c>
      <c r="F176" s="360">
        <v>46200</v>
      </c>
      <c r="G176" s="125">
        <f t="shared" si="453"/>
        <v>46200</v>
      </c>
      <c r="H176" s="359">
        <v>1</v>
      </c>
      <c r="I176" s="360">
        <v>46200</v>
      </c>
      <c r="J176" s="125">
        <f t="shared" si="454"/>
        <v>46200</v>
      </c>
      <c r="K176" s="123"/>
      <c r="L176" s="124"/>
      <c r="M176" s="125">
        <f t="shared" si="455"/>
        <v>0</v>
      </c>
      <c r="N176" s="123"/>
      <c r="O176" s="124"/>
      <c r="P176" s="125">
        <f t="shared" si="456"/>
        <v>0</v>
      </c>
      <c r="Q176" s="123"/>
      <c r="R176" s="124"/>
      <c r="S176" s="125">
        <f t="shared" si="457"/>
        <v>0</v>
      </c>
      <c r="T176" s="123"/>
      <c r="U176" s="124"/>
      <c r="V176" s="125">
        <f t="shared" si="458"/>
        <v>0</v>
      </c>
      <c r="W176" s="138">
        <f t="shared" si="459"/>
        <v>46200</v>
      </c>
      <c r="X176" s="127">
        <f t="shared" si="460"/>
        <v>46200</v>
      </c>
      <c r="Y176" s="127">
        <f t="shared" si="419"/>
        <v>0</v>
      </c>
      <c r="Z176" s="128">
        <f t="shared" si="420"/>
        <v>0</v>
      </c>
      <c r="AA176" s="282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19" t="s">
        <v>77</v>
      </c>
      <c r="B177" s="120" t="s">
        <v>313</v>
      </c>
      <c r="C177" s="379" t="s">
        <v>440</v>
      </c>
      <c r="D177" s="122"/>
      <c r="E177" s="359">
        <v>60</v>
      </c>
      <c r="F177" s="360">
        <v>600</v>
      </c>
      <c r="G177" s="125">
        <f t="shared" si="453"/>
        <v>36000</v>
      </c>
      <c r="H177" s="359">
        <v>60</v>
      </c>
      <c r="I177" s="360">
        <v>600</v>
      </c>
      <c r="J177" s="125">
        <f t="shared" si="454"/>
        <v>36000</v>
      </c>
      <c r="K177" s="123"/>
      <c r="L177" s="124"/>
      <c r="M177" s="125">
        <f t="shared" si="455"/>
        <v>0</v>
      </c>
      <c r="N177" s="123"/>
      <c r="O177" s="124"/>
      <c r="P177" s="125">
        <f t="shared" si="456"/>
        <v>0</v>
      </c>
      <c r="Q177" s="123"/>
      <c r="R177" s="124"/>
      <c r="S177" s="125">
        <f t="shared" si="457"/>
        <v>0</v>
      </c>
      <c r="T177" s="123"/>
      <c r="U177" s="124"/>
      <c r="V177" s="125">
        <f t="shared" si="458"/>
        <v>0</v>
      </c>
      <c r="W177" s="138">
        <f t="shared" si="459"/>
        <v>36000</v>
      </c>
      <c r="X177" s="127">
        <f t="shared" si="460"/>
        <v>36000</v>
      </c>
      <c r="Y177" s="127">
        <f t="shared" si="419"/>
        <v>0</v>
      </c>
      <c r="Z177" s="128">
        <f t="shared" si="420"/>
        <v>0</v>
      </c>
      <c r="AA177" s="282"/>
      <c r="AB177" s="130"/>
      <c r="AC177" s="131"/>
      <c r="AD177" s="131"/>
      <c r="AE177" s="131"/>
      <c r="AF177" s="131"/>
      <c r="AG177" s="131"/>
    </row>
    <row r="178" spans="1:33" ht="30" customHeight="1" x14ac:dyDescent="0.2">
      <c r="A178" s="119" t="s">
        <v>77</v>
      </c>
      <c r="B178" s="120" t="s">
        <v>314</v>
      </c>
      <c r="C178" s="363" t="s">
        <v>441</v>
      </c>
      <c r="D178" s="122"/>
      <c r="E178" s="359">
        <v>10</v>
      </c>
      <c r="F178" s="360">
        <v>4900</v>
      </c>
      <c r="G178" s="125">
        <f t="shared" si="453"/>
        <v>49000</v>
      </c>
      <c r="H178" s="359">
        <v>10</v>
      </c>
      <c r="I178" s="360">
        <v>4900</v>
      </c>
      <c r="J178" s="125">
        <f t="shared" si="454"/>
        <v>49000</v>
      </c>
      <c r="K178" s="123"/>
      <c r="L178" s="124"/>
      <c r="M178" s="125">
        <f t="shared" si="455"/>
        <v>0</v>
      </c>
      <c r="N178" s="123"/>
      <c r="O178" s="124"/>
      <c r="P178" s="125">
        <f t="shared" si="456"/>
        <v>0</v>
      </c>
      <c r="Q178" s="123"/>
      <c r="R178" s="124"/>
      <c r="S178" s="125">
        <f t="shared" si="457"/>
        <v>0</v>
      </c>
      <c r="T178" s="123"/>
      <c r="U178" s="124"/>
      <c r="V178" s="125">
        <f t="shared" si="458"/>
        <v>0</v>
      </c>
      <c r="W178" s="138">
        <f t="shared" si="459"/>
        <v>49000</v>
      </c>
      <c r="X178" s="127">
        <f t="shared" si="460"/>
        <v>49000</v>
      </c>
      <c r="Y178" s="127">
        <f t="shared" si="419"/>
        <v>0</v>
      </c>
      <c r="Z178" s="128">
        <f t="shared" si="420"/>
        <v>0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32" t="s">
        <v>77</v>
      </c>
      <c r="B179" s="133" t="s">
        <v>315</v>
      </c>
      <c r="C179" s="363" t="s">
        <v>442</v>
      </c>
      <c r="D179" s="134"/>
      <c r="E179" s="361">
        <v>100</v>
      </c>
      <c r="F179" s="362">
        <v>470</v>
      </c>
      <c r="G179" s="137">
        <f t="shared" ref="G179:G180" si="461">E179*F179</f>
        <v>47000</v>
      </c>
      <c r="H179" s="361">
        <v>100</v>
      </c>
      <c r="I179" s="362">
        <v>470</v>
      </c>
      <c r="J179" s="137">
        <f t="shared" ref="J179:J180" si="462">H179*I179</f>
        <v>47000</v>
      </c>
      <c r="K179" s="135"/>
      <c r="L179" s="136"/>
      <c r="M179" s="137">
        <f t="shared" ref="M179:M180" si="463">K179*L179</f>
        <v>0</v>
      </c>
      <c r="N179" s="135"/>
      <c r="O179" s="136"/>
      <c r="P179" s="137">
        <f t="shared" ref="P179:P180" si="464">N179*O179</f>
        <v>0</v>
      </c>
      <c r="Q179" s="135"/>
      <c r="R179" s="136"/>
      <c r="S179" s="137">
        <f t="shared" ref="S179:S180" si="465">Q179*R179</f>
        <v>0</v>
      </c>
      <c r="T179" s="135"/>
      <c r="U179" s="136"/>
      <c r="V179" s="137">
        <f t="shared" ref="V179:V180" si="466">T179*U179</f>
        <v>0</v>
      </c>
      <c r="W179" s="138">
        <f t="shared" ref="W179:W180" si="467">G179+M179+S179</f>
        <v>47000</v>
      </c>
      <c r="X179" s="127">
        <f t="shared" ref="X179:X180" si="468">J179+P179+V179</f>
        <v>47000</v>
      </c>
      <c r="Y179" s="127">
        <f t="shared" ref="Y179:Y180" si="469">W179-X179</f>
        <v>0</v>
      </c>
      <c r="Z179" s="128">
        <f t="shared" ref="Z179:Z180" si="470">Y179/W179</f>
        <v>0</v>
      </c>
      <c r="AA179" s="283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32" t="s">
        <v>77</v>
      </c>
      <c r="B180" s="377" t="s">
        <v>316</v>
      </c>
      <c r="C180" s="363" t="s">
        <v>443</v>
      </c>
      <c r="D180" s="134"/>
      <c r="E180" s="361">
        <v>50</v>
      </c>
      <c r="F180" s="362">
        <v>500</v>
      </c>
      <c r="G180" s="137">
        <f t="shared" si="461"/>
        <v>25000</v>
      </c>
      <c r="H180" s="361">
        <v>50</v>
      </c>
      <c r="I180" s="362">
        <v>500</v>
      </c>
      <c r="J180" s="137">
        <f t="shared" si="462"/>
        <v>25000</v>
      </c>
      <c r="K180" s="135"/>
      <c r="L180" s="136"/>
      <c r="M180" s="137">
        <f t="shared" si="463"/>
        <v>0</v>
      </c>
      <c r="N180" s="135"/>
      <c r="O180" s="136"/>
      <c r="P180" s="137">
        <f t="shared" si="464"/>
        <v>0</v>
      </c>
      <c r="Q180" s="135"/>
      <c r="R180" s="136"/>
      <c r="S180" s="137">
        <f t="shared" si="465"/>
        <v>0</v>
      </c>
      <c r="T180" s="135"/>
      <c r="U180" s="136"/>
      <c r="V180" s="137">
        <f t="shared" si="466"/>
        <v>0</v>
      </c>
      <c r="W180" s="138">
        <f t="shared" si="467"/>
        <v>25000</v>
      </c>
      <c r="X180" s="127">
        <f t="shared" si="468"/>
        <v>25000</v>
      </c>
      <c r="Y180" s="127">
        <f t="shared" si="469"/>
        <v>0</v>
      </c>
      <c r="Z180" s="128">
        <f t="shared" si="470"/>
        <v>0</v>
      </c>
      <c r="AA180" s="283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32" t="s">
        <v>77</v>
      </c>
      <c r="B181" s="377" t="s">
        <v>436</v>
      </c>
      <c r="C181" s="363" t="s">
        <v>444</v>
      </c>
      <c r="D181" s="134"/>
      <c r="E181" s="361">
        <v>50</v>
      </c>
      <c r="F181" s="362">
        <v>550</v>
      </c>
      <c r="G181" s="137">
        <f t="shared" ref="G181" si="471">E181*F181</f>
        <v>27500</v>
      </c>
      <c r="H181" s="361">
        <v>48</v>
      </c>
      <c r="I181" s="362">
        <v>500</v>
      </c>
      <c r="J181" s="137">
        <f t="shared" ref="J181" si="472">H181*I181</f>
        <v>24000</v>
      </c>
      <c r="K181" s="135"/>
      <c r="L181" s="136"/>
      <c r="M181" s="137">
        <f t="shared" ref="M181" si="473">K181*L181</f>
        <v>0</v>
      </c>
      <c r="N181" s="135"/>
      <c r="O181" s="136"/>
      <c r="P181" s="137">
        <f t="shared" ref="P181" si="474">N181*O181</f>
        <v>0</v>
      </c>
      <c r="Q181" s="135"/>
      <c r="R181" s="136"/>
      <c r="S181" s="137">
        <f t="shared" ref="S181" si="475">Q181*R181</f>
        <v>0</v>
      </c>
      <c r="T181" s="135"/>
      <c r="U181" s="136"/>
      <c r="V181" s="137">
        <f t="shared" ref="V181" si="476">T181*U181</f>
        <v>0</v>
      </c>
      <c r="W181" s="138">
        <f t="shared" ref="W181" si="477">G181+M181+S181</f>
        <v>27500</v>
      </c>
      <c r="X181" s="127">
        <f t="shared" ref="X181" si="478">J181+P181+V181</f>
        <v>24000</v>
      </c>
      <c r="Y181" s="127">
        <f t="shared" ref="Y181" si="479">W181-X181</f>
        <v>3500</v>
      </c>
      <c r="Z181" s="128">
        <f t="shared" ref="Z181" si="480">Y181/W181</f>
        <v>0.12727272727272726</v>
      </c>
      <c r="AA181" s="283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32" t="s">
        <v>77</v>
      </c>
      <c r="B182" s="377" t="s">
        <v>437</v>
      </c>
      <c r="C182" s="363" t="s">
        <v>445</v>
      </c>
      <c r="D182" s="134"/>
      <c r="E182" s="361">
        <v>80</v>
      </c>
      <c r="F182" s="362">
        <v>465</v>
      </c>
      <c r="G182" s="137">
        <f t="shared" si="453"/>
        <v>37200</v>
      </c>
      <c r="H182" s="361">
        <v>80</v>
      </c>
      <c r="I182" s="362">
        <v>477.5</v>
      </c>
      <c r="J182" s="137">
        <f t="shared" si="454"/>
        <v>38200</v>
      </c>
      <c r="K182" s="135"/>
      <c r="L182" s="136"/>
      <c r="M182" s="137">
        <f t="shared" si="455"/>
        <v>0</v>
      </c>
      <c r="N182" s="135"/>
      <c r="O182" s="136"/>
      <c r="P182" s="137">
        <f t="shared" si="456"/>
        <v>0</v>
      </c>
      <c r="Q182" s="135"/>
      <c r="R182" s="136"/>
      <c r="S182" s="137">
        <f t="shared" si="457"/>
        <v>0</v>
      </c>
      <c r="T182" s="135"/>
      <c r="U182" s="136"/>
      <c r="V182" s="137">
        <f t="shared" si="458"/>
        <v>0</v>
      </c>
      <c r="W182" s="138">
        <f t="shared" si="459"/>
        <v>37200</v>
      </c>
      <c r="X182" s="127">
        <f t="shared" si="460"/>
        <v>38200</v>
      </c>
      <c r="Y182" s="127">
        <f t="shared" si="419"/>
        <v>-1000</v>
      </c>
      <c r="Z182" s="128">
        <f t="shared" si="420"/>
        <v>-2.6881720430107527E-2</v>
      </c>
      <c r="AA182" s="283"/>
      <c r="AB182" s="131"/>
      <c r="AC182" s="131"/>
      <c r="AD182" s="131"/>
      <c r="AE182" s="131"/>
      <c r="AF182" s="131"/>
      <c r="AG182" s="131"/>
    </row>
    <row r="183" spans="1:33" ht="30" customHeight="1" x14ac:dyDescent="0.2">
      <c r="A183" s="132" t="s">
        <v>77</v>
      </c>
      <c r="B183" s="378" t="s">
        <v>438</v>
      </c>
      <c r="C183" s="188" t="s">
        <v>317</v>
      </c>
      <c r="D183" s="148"/>
      <c r="E183" s="135"/>
      <c r="F183" s="136">
        <v>0.22</v>
      </c>
      <c r="G183" s="137">
        <f t="shared" si="453"/>
        <v>0</v>
      </c>
      <c r="H183" s="135"/>
      <c r="I183" s="136">
        <v>0.22</v>
      </c>
      <c r="J183" s="137">
        <f t="shared" si="454"/>
        <v>0</v>
      </c>
      <c r="K183" s="135"/>
      <c r="L183" s="136">
        <v>0.22</v>
      </c>
      <c r="M183" s="137">
        <f t="shared" si="455"/>
        <v>0</v>
      </c>
      <c r="N183" s="135"/>
      <c r="O183" s="136">
        <v>0.22</v>
      </c>
      <c r="P183" s="137">
        <f t="shared" si="456"/>
        <v>0</v>
      </c>
      <c r="Q183" s="135"/>
      <c r="R183" s="136">
        <v>0.22</v>
      </c>
      <c r="S183" s="137">
        <f t="shared" si="457"/>
        <v>0</v>
      </c>
      <c r="T183" s="135"/>
      <c r="U183" s="136">
        <v>0.22</v>
      </c>
      <c r="V183" s="137">
        <f t="shared" si="458"/>
        <v>0</v>
      </c>
      <c r="W183" s="138">
        <f t="shared" si="459"/>
        <v>0</v>
      </c>
      <c r="X183" s="127">
        <f t="shared" si="460"/>
        <v>0</v>
      </c>
      <c r="Y183" s="127">
        <f t="shared" si="419"/>
        <v>0</v>
      </c>
      <c r="Z183" s="128" t="e">
        <f t="shared" si="420"/>
        <v>#DIV/0!</v>
      </c>
      <c r="AA183" s="152"/>
      <c r="AB183" s="7"/>
      <c r="AC183" s="7"/>
      <c r="AD183" s="7"/>
      <c r="AE183" s="7"/>
      <c r="AF183" s="7"/>
      <c r="AG183" s="7"/>
    </row>
    <row r="184" spans="1:33" ht="30" customHeight="1" x14ac:dyDescent="0.2">
      <c r="A184" s="296" t="s">
        <v>318</v>
      </c>
      <c r="B184" s="297"/>
      <c r="C184" s="298"/>
      <c r="D184" s="299"/>
      <c r="E184" s="173">
        <f>E172+E168+E163+E158</f>
        <v>352</v>
      </c>
      <c r="F184" s="189"/>
      <c r="G184" s="300">
        <f t="shared" ref="G184:H184" si="481">G172+G168+G163+G158</f>
        <v>290400</v>
      </c>
      <c r="H184" s="173">
        <f t="shared" si="481"/>
        <v>350</v>
      </c>
      <c r="I184" s="189"/>
      <c r="J184" s="300">
        <f t="shared" ref="J184:K184" si="482">J172+J168+J163+J158</f>
        <v>290400</v>
      </c>
      <c r="K184" s="173">
        <f t="shared" si="482"/>
        <v>0</v>
      </c>
      <c r="L184" s="189"/>
      <c r="M184" s="300">
        <f t="shared" ref="M184:N184" si="483">M172+M168+M163+M158</f>
        <v>0</v>
      </c>
      <c r="N184" s="173">
        <f t="shared" si="483"/>
        <v>0</v>
      </c>
      <c r="O184" s="189"/>
      <c r="P184" s="300">
        <f t="shared" ref="P184:Q184" si="484">P172+P168+P163+P158</f>
        <v>0</v>
      </c>
      <c r="Q184" s="173">
        <f t="shared" si="484"/>
        <v>0</v>
      </c>
      <c r="R184" s="189"/>
      <c r="S184" s="300">
        <f t="shared" ref="S184:T184" si="485">S172+S168+S163+S158</f>
        <v>0</v>
      </c>
      <c r="T184" s="173">
        <f t="shared" si="485"/>
        <v>0</v>
      </c>
      <c r="U184" s="189"/>
      <c r="V184" s="300">
        <f>V172+V168+V163+V158</f>
        <v>0</v>
      </c>
      <c r="W184" s="225">
        <f t="shared" ref="W184:X184" si="486">W172+W158+W168+W163</f>
        <v>290400</v>
      </c>
      <c r="X184" s="225">
        <f t="shared" si="486"/>
        <v>290400</v>
      </c>
      <c r="Y184" s="225">
        <f t="shared" si="419"/>
        <v>0</v>
      </c>
      <c r="Z184" s="225">
        <f t="shared" si="420"/>
        <v>0</v>
      </c>
      <c r="AA184" s="226"/>
      <c r="AB184" s="7"/>
      <c r="AC184" s="7"/>
      <c r="AD184" s="7"/>
      <c r="AE184" s="7"/>
      <c r="AF184" s="7"/>
      <c r="AG184" s="7"/>
    </row>
    <row r="185" spans="1:33" ht="30" customHeight="1" x14ac:dyDescent="0.2">
      <c r="A185" s="301" t="s">
        <v>319</v>
      </c>
      <c r="B185" s="302"/>
      <c r="C185" s="303"/>
      <c r="D185" s="304"/>
      <c r="E185" s="305"/>
      <c r="F185" s="306"/>
      <c r="G185" s="307">
        <f>G35+G49+G58+G80+G94+G108+G121+G129+G139+G146+G150+G156+G184</f>
        <v>794020</v>
      </c>
      <c r="H185" s="305"/>
      <c r="I185" s="306"/>
      <c r="J185" s="307">
        <f>J35+J49+J58+J80+J94+J108+J121+J129+J139+J146+J150+J156+J184</f>
        <v>794020</v>
      </c>
      <c r="K185" s="305"/>
      <c r="L185" s="306"/>
      <c r="M185" s="307">
        <f>M35+M49+M58+M80+M94+M108+M121+M129+M139+M146+M150+M156+M184</f>
        <v>0</v>
      </c>
      <c r="N185" s="305"/>
      <c r="O185" s="306"/>
      <c r="P185" s="307">
        <f>P35+P49+P58+P80+P94+P108+P121+P129+P139+P146+P150+P156+P184</f>
        <v>0</v>
      </c>
      <c r="Q185" s="305"/>
      <c r="R185" s="306"/>
      <c r="S185" s="307">
        <f>S35+S49+S58+S80+S94+S108+S121+S129+S139+S146+S150+S156+S184</f>
        <v>0</v>
      </c>
      <c r="T185" s="305"/>
      <c r="U185" s="306"/>
      <c r="V185" s="307">
        <f t="shared" ref="V185:Y185" si="487">V35+V49+V58+V80+V94+V108+V121+V129+V139+V146+V150+V156+V184</f>
        <v>0</v>
      </c>
      <c r="W185" s="307">
        <f t="shared" si="487"/>
        <v>794020</v>
      </c>
      <c r="X185" s="307">
        <f t="shared" si="487"/>
        <v>794020</v>
      </c>
      <c r="Y185" s="307">
        <f t="shared" si="487"/>
        <v>0</v>
      </c>
      <c r="Z185" s="308">
        <f t="shared" si="420"/>
        <v>0</v>
      </c>
      <c r="AA185" s="309"/>
      <c r="AB185" s="7"/>
      <c r="AC185" s="7"/>
      <c r="AD185" s="7"/>
      <c r="AE185" s="7"/>
      <c r="AF185" s="7"/>
      <c r="AG185" s="7"/>
    </row>
    <row r="186" spans="1:33" ht="15" customHeight="1" x14ac:dyDescent="0.2">
      <c r="A186" s="413"/>
      <c r="B186" s="384"/>
      <c r="C186" s="384"/>
      <c r="D186" s="74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310"/>
      <c r="X186" s="310"/>
      <c r="Y186" s="310"/>
      <c r="Z186" s="310"/>
      <c r="AA186" s="83"/>
      <c r="AB186" s="7"/>
      <c r="AC186" s="7"/>
      <c r="AD186" s="7"/>
      <c r="AE186" s="7"/>
      <c r="AF186" s="7"/>
      <c r="AG186" s="7"/>
    </row>
    <row r="187" spans="1:33" ht="30" customHeight="1" x14ac:dyDescent="0.2">
      <c r="A187" s="414" t="s">
        <v>320</v>
      </c>
      <c r="B187" s="396"/>
      <c r="C187" s="396"/>
      <c r="D187" s="311"/>
      <c r="E187" s="305"/>
      <c r="F187" s="306"/>
      <c r="G187" s="312">
        <f>Фінансування!C27-'Кошторис  витрат'!G185</f>
        <v>0</v>
      </c>
      <c r="H187" s="305"/>
      <c r="I187" s="306"/>
      <c r="J187" s="312">
        <f>Фінансування!C28-'Кошторис  витрат'!J185</f>
        <v>0</v>
      </c>
      <c r="K187" s="305"/>
      <c r="L187" s="306"/>
      <c r="M187" s="312">
        <f>Фінансування!J27-'Кошторис  витрат'!M185</f>
        <v>0</v>
      </c>
      <c r="N187" s="305"/>
      <c r="O187" s="306"/>
      <c r="P187" s="312">
        <f>Фінансування!J28-'Кошторис  витрат'!P185</f>
        <v>0</v>
      </c>
      <c r="Q187" s="305"/>
      <c r="R187" s="306"/>
      <c r="S187" s="312">
        <f>Фінансування!L27-'Кошторис  витрат'!S185</f>
        <v>0</v>
      </c>
      <c r="T187" s="305"/>
      <c r="U187" s="306"/>
      <c r="V187" s="312">
        <f>Фінансування!L28-'Кошторис  витрат'!V185</f>
        <v>0</v>
      </c>
      <c r="W187" s="313">
        <f>Фінансування!N27-'Кошторис  витрат'!W185</f>
        <v>0</v>
      </c>
      <c r="X187" s="313">
        <f>Фінансування!N28-'Кошторис  витрат'!X185</f>
        <v>0</v>
      </c>
      <c r="Y187" s="313"/>
      <c r="Z187" s="313"/>
      <c r="AA187" s="314"/>
      <c r="AB187" s="7"/>
      <c r="AC187" s="7"/>
      <c r="AD187" s="7"/>
      <c r="AE187" s="7"/>
      <c r="AF187" s="7"/>
      <c r="AG187" s="7"/>
    </row>
    <row r="188" spans="1:33" ht="15.75" customHeight="1" x14ac:dyDescent="0.2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317"/>
      <c r="B191" s="318"/>
      <c r="C191" s="319" t="s">
        <v>345</v>
      </c>
      <c r="D191" s="316"/>
      <c r="E191" s="320"/>
      <c r="F191" s="320"/>
      <c r="G191" s="70"/>
      <c r="H191" s="321"/>
      <c r="I191" s="317" t="s">
        <v>346</v>
      </c>
      <c r="J191" s="320"/>
      <c r="K191" s="322"/>
      <c r="L191" s="2"/>
      <c r="M191" s="70"/>
      <c r="N191" s="322"/>
      <c r="O191" s="2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2"/>
      <c r="AD191" s="1"/>
      <c r="AE191" s="1"/>
      <c r="AF191" s="1"/>
      <c r="AG191" s="1"/>
    </row>
    <row r="192" spans="1:33" ht="15.75" customHeight="1" x14ac:dyDescent="0.2">
      <c r="A192" s="323"/>
      <c r="B192" s="324"/>
      <c r="C192" s="325" t="s">
        <v>321</v>
      </c>
      <c r="D192" s="326"/>
      <c r="E192" s="327" t="s">
        <v>322</v>
      </c>
      <c r="F192" s="327"/>
      <c r="G192" s="328"/>
      <c r="H192" s="329"/>
      <c r="I192" s="330" t="s">
        <v>323</v>
      </c>
      <c r="J192" s="328"/>
      <c r="K192" s="329"/>
      <c r="L192" s="330"/>
      <c r="M192" s="328"/>
      <c r="N192" s="329"/>
      <c r="O192" s="330"/>
      <c r="P192" s="328"/>
      <c r="Q192" s="328"/>
      <c r="R192" s="328"/>
      <c r="S192" s="328"/>
      <c r="T192" s="328"/>
      <c r="U192" s="328"/>
      <c r="V192" s="328"/>
      <c r="W192" s="331"/>
      <c r="X192" s="331"/>
      <c r="Y192" s="331"/>
      <c r="Z192" s="331"/>
      <c r="AA192" s="332"/>
      <c r="AB192" s="333"/>
      <c r="AC192" s="332"/>
      <c r="AD192" s="333"/>
      <c r="AE192" s="333"/>
      <c r="AF192" s="333"/>
      <c r="AG192" s="333"/>
    </row>
    <row r="193" spans="1:33" ht="15.75" customHeight="1" x14ac:dyDescent="0.2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6:C186"/>
    <mergeCell ref="A187:C187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9"/>
  <sheetViews>
    <sheetView tabSelected="1" topLeftCell="B27" workbookViewId="0">
      <selection activeCell="J45" sqref="J45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26.5" customWidth="1"/>
    <col min="6" max="6" width="16.5" customWidth="1"/>
    <col min="7" max="7" width="26.1640625" customWidth="1"/>
    <col min="8" max="8" width="23.16406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335"/>
      <c r="B1" s="335"/>
      <c r="C1" s="335"/>
      <c r="D1" s="336"/>
      <c r="E1" s="335"/>
      <c r="F1" s="336"/>
      <c r="G1" s="335"/>
      <c r="H1" s="335"/>
      <c r="I1" s="5"/>
      <c r="J1" s="337" t="s">
        <v>324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" customHeight="1" x14ac:dyDescent="0.2">
      <c r="A2" s="335"/>
      <c r="B2" s="335"/>
      <c r="C2" s="335"/>
      <c r="D2" s="336"/>
      <c r="E2" s="335"/>
      <c r="F2" s="336"/>
      <c r="G2" s="335"/>
      <c r="H2" s="426" t="s">
        <v>325</v>
      </c>
      <c r="I2" s="384"/>
      <c r="J2" s="38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25">
      <c r="A4" s="335"/>
      <c r="B4" s="427" t="s">
        <v>326</v>
      </c>
      <c r="C4" s="384"/>
      <c r="D4" s="384"/>
      <c r="E4" s="384"/>
      <c r="F4" s="384"/>
      <c r="G4" s="384"/>
      <c r="H4" s="384"/>
      <c r="I4" s="384"/>
      <c r="J4" s="38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25">
      <c r="A5" s="335"/>
      <c r="B5" s="427" t="s">
        <v>339</v>
      </c>
      <c r="C5" s="384"/>
      <c r="D5" s="384"/>
      <c r="E5" s="384"/>
      <c r="F5" s="384"/>
      <c r="G5" s="384"/>
      <c r="H5" s="384"/>
      <c r="I5" s="384"/>
      <c r="J5" s="38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25">
      <c r="A6" s="335"/>
      <c r="B6" s="428" t="s">
        <v>327</v>
      </c>
      <c r="C6" s="384"/>
      <c r="D6" s="384"/>
      <c r="E6" s="384"/>
      <c r="F6" s="384"/>
      <c r="G6" s="384"/>
      <c r="H6" s="384"/>
      <c r="I6" s="384"/>
      <c r="J6" s="38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25">
      <c r="A7" s="335"/>
      <c r="B7" s="427" t="s">
        <v>482</v>
      </c>
      <c r="C7" s="384"/>
      <c r="D7" s="384"/>
      <c r="E7" s="384"/>
      <c r="F7" s="384"/>
      <c r="G7" s="384"/>
      <c r="H7" s="384"/>
      <c r="I7" s="384"/>
      <c r="J7" s="38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29" t="s">
        <v>328</v>
      </c>
      <c r="C9" s="430"/>
      <c r="D9" s="431"/>
      <c r="E9" s="432" t="s">
        <v>329</v>
      </c>
      <c r="F9" s="430"/>
      <c r="G9" s="430"/>
      <c r="H9" s="430"/>
      <c r="I9" s="430"/>
      <c r="J9" s="43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8.25" customHeight="1" x14ac:dyDescent="0.2">
      <c r="A10" s="338" t="s">
        <v>330</v>
      </c>
      <c r="B10" s="338" t="s">
        <v>331</v>
      </c>
      <c r="C10" s="338" t="s">
        <v>48</v>
      </c>
      <c r="D10" s="339" t="s">
        <v>356</v>
      </c>
      <c r="E10" s="338" t="s">
        <v>332</v>
      </c>
      <c r="F10" s="339" t="s">
        <v>357</v>
      </c>
      <c r="G10" s="338" t="s">
        <v>333</v>
      </c>
      <c r="H10" s="338" t="s">
        <v>334</v>
      </c>
      <c r="I10" s="338" t="s">
        <v>335</v>
      </c>
      <c r="J10" s="338" t="s">
        <v>336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48" customFormat="1" ht="20.5" customHeight="1" x14ac:dyDescent="0.2">
      <c r="A11" s="346"/>
      <c r="B11" s="365" t="s">
        <v>429</v>
      </c>
      <c r="C11" s="438" t="s">
        <v>428</v>
      </c>
      <c r="D11" s="424"/>
      <c r="E11" s="424"/>
      <c r="F11" s="424"/>
      <c r="G11" s="424"/>
      <c r="H11" s="424"/>
      <c r="I11" s="424"/>
      <c r="J11" s="425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</row>
    <row r="12" spans="1:26" ht="44.5" customHeight="1" x14ac:dyDescent="0.2">
      <c r="A12" s="340"/>
      <c r="B12" s="340" t="s">
        <v>90</v>
      </c>
      <c r="C12" s="350" t="s">
        <v>351</v>
      </c>
      <c r="D12" s="351">
        <v>50000</v>
      </c>
      <c r="E12" s="350" t="s">
        <v>370</v>
      </c>
      <c r="F12" s="351">
        <v>50000</v>
      </c>
      <c r="G12" s="350" t="s">
        <v>360</v>
      </c>
      <c r="H12" s="350" t="s">
        <v>359</v>
      </c>
      <c r="I12" s="351"/>
      <c r="J12" s="43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4.5" customHeight="1" x14ac:dyDescent="0.2">
      <c r="A13" s="340"/>
      <c r="B13" s="340" t="s">
        <v>91</v>
      </c>
      <c r="C13" s="350" t="s">
        <v>352</v>
      </c>
      <c r="D13" s="351">
        <v>37500</v>
      </c>
      <c r="E13" s="350" t="s">
        <v>371</v>
      </c>
      <c r="F13" s="351">
        <v>37500</v>
      </c>
      <c r="G13" s="350" t="s">
        <v>361</v>
      </c>
      <c r="H13" s="350" t="s">
        <v>359</v>
      </c>
      <c r="I13" s="351"/>
      <c r="J13" s="43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5" customHeight="1" x14ac:dyDescent="0.2">
      <c r="A14" s="340"/>
      <c r="B14" s="340" t="s">
        <v>92</v>
      </c>
      <c r="C14" s="350" t="s">
        <v>372</v>
      </c>
      <c r="D14" s="351">
        <v>10000</v>
      </c>
      <c r="E14" s="350" t="s">
        <v>373</v>
      </c>
      <c r="F14" s="351">
        <v>10000</v>
      </c>
      <c r="G14" s="350" t="s">
        <v>362</v>
      </c>
      <c r="H14" s="350" t="s">
        <v>359</v>
      </c>
      <c r="I14" s="351"/>
      <c r="J14" s="43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5.5" customHeight="1" x14ac:dyDescent="0.2">
      <c r="A15" s="340"/>
      <c r="B15" s="340" t="s">
        <v>348</v>
      </c>
      <c r="C15" s="350" t="s">
        <v>354</v>
      </c>
      <c r="D15" s="351">
        <v>10000</v>
      </c>
      <c r="E15" s="350" t="s">
        <v>374</v>
      </c>
      <c r="F15" s="351">
        <v>10000</v>
      </c>
      <c r="G15" s="350" t="s">
        <v>363</v>
      </c>
      <c r="H15" s="350" t="s">
        <v>359</v>
      </c>
      <c r="I15" s="351"/>
      <c r="J15" s="43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2.5" customHeight="1" x14ac:dyDescent="0.2">
      <c r="A16" s="340"/>
      <c r="B16" s="340" t="s">
        <v>349</v>
      </c>
      <c r="C16" s="350" t="s">
        <v>355</v>
      </c>
      <c r="D16" s="351">
        <v>10000</v>
      </c>
      <c r="E16" s="350" t="s">
        <v>375</v>
      </c>
      <c r="F16" s="351">
        <v>10000</v>
      </c>
      <c r="G16" s="350" t="s">
        <v>364</v>
      </c>
      <c r="H16" s="350" t="s">
        <v>359</v>
      </c>
      <c r="I16" s="351"/>
      <c r="J16" s="43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48" customFormat="1" ht="20.5" customHeight="1" x14ac:dyDescent="0.2">
      <c r="A17" s="346"/>
      <c r="B17" s="365" t="s">
        <v>432</v>
      </c>
      <c r="C17" s="423" t="s">
        <v>94</v>
      </c>
      <c r="D17" s="424"/>
      <c r="E17" s="424"/>
      <c r="F17" s="424"/>
      <c r="G17" s="424"/>
      <c r="H17" s="424"/>
      <c r="I17" s="424"/>
      <c r="J17" s="425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</row>
    <row r="18" spans="1:26" ht="300" x14ac:dyDescent="0.2">
      <c r="A18" s="340"/>
      <c r="B18" s="352" t="s">
        <v>350</v>
      </c>
      <c r="C18" s="350" t="s">
        <v>347</v>
      </c>
      <c r="D18" s="351">
        <v>25850</v>
      </c>
      <c r="E18" s="350" t="s">
        <v>358</v>
      </c>
      <c r="F18" s="351">
        <v>25850</v>
      </c>
      <c r="G18" s="350" t="s">
        <v>365</v>
      </c>
      <c r="H18" s="350" t="s">
        <v>483</v>
      </c>
      <c r="I18" s="351"/>
      <c r="J18" s="35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48" customFormat="1" ht="20.5" customHeight="1" x14ac:dyDescent="0.2">
      <c r="A19" s="346"/>
      <c r="B19" s="365" t="s">
        <v>431</v>
      </c>
      <c r="C19" s="438" t="s">
        <v>430</v>
      </c>
      <c r="D19" s="424"/>
      <c r="E19" s="424"/>
      <c r="F19" s="424"/>
      <c r="G19" s="424"/>
      <c r="H19" s="424"/>
      <c r="I19" s="424"/>
      <c r="J19" s="425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</row>
    <row r="20" spans="1:26" ht="62.5" customHeight="1" x14ac:dyDescent="0.2">
      <c r="A20" s="340"/>
      <c r="B20" s="352" t="s">
        <v>366</v>
      </c>
      <c r="C20" s="350" t="s">
        <v>369</v>
      </c>
      <c r="D20" s="351">
        <v>37500</v>
      </c>
      <c r="E20" s="350" t="s">
        <v>376</v>
      </c>
      <c r="F20" s="351">
        <v>37500</v>
      </c>
      <c r="G20" s="350" t="s">
        <v>368</v>
      </c>
      <c r="H20" s="350" t="s">
        <v>359</v>
      </c>
      <c r="I20" s="351">
        <v>37500</v>
      </c>
      <c r="J20" s="350" t="s">
        <v>380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8.5" customHeight="1" x14ac:dyDescent="0.2">
      <c r="A21" s="340"/>
      <c r="B21" s="352" t="s">
        <v>366</v>
      </c>
      <c r="C21" s="350" t="s">
        <v>377</v>
      </c>
      <c r="D21" s="351">
        <v>60000</v>
      </c>
      <c r="E21" s="350" t="s">
        <v>379</v>
      </c>
      <c r="F21" s="351">
        <v>60000</v>
      </c>
      <c r="G21" s="350" t="s">
        <v>387</v>
      </c>
      <c r="H21" s="350" t="s">
        <v>359</v>
      </c>
      <c r="I21" s="351">
        <v>60000</v>
      </c>
      <c r="J21" s="368" t="s">
        <v>470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3.25" customHeight="1" x14ac:dyDescent="0.2">
      <c r="A22" s="340"/>
      <c r="B22" s="352" t="s">
        <v>366</v>
      </c>
      <c r="C22" s="350" t="s">
        <v>378</v>
      </c>
      <c r="D22" s="351">
        <v>25000</v>
      </c>
      <c r="E22" s="350" t="s">
        <v>383</v>
      </c>
      <c r="F22" s="351">
        <v>25000</v>
      </c>
      <c r="G22" s="350" t="s">
        <v>382</v>
      </c>
      <c r="H22" s="350" t="s">
        <v>359</v>
      </c>
      <c r="I22" s="351">
        <v>25000</v>
      </c>
      <c r="J22" s="350" t="s">
        <v>381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8" customFormat="1" ht="20.5" customHeight="1" x14ac:dyDescent="0.2">
      <c r="A23" s="346"/>
      <c r="B23" s="346" t="s">
        <v>384</v>
      </c>
      <c r="C23" s="423" t="s">
        <v>221</v>
      </c>
      <c r="D23" s="424"/>
      <c r="E23" s="424"/>
      <c r="F23" s="424"/>
      <c r="G23" s="424"/>
      <c r="H23" s="424"/>
      <c r="I23" s="424"/>
      <c r="J23" s="425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</row>
    <row r="24" spans="1:26" ht="48.5" customHeight="1" x14ac:dyDescent="0.2">
      <c r="A24" s="340"/>
      <c r="B24" s="352" t="s">
        <v>385</v>
      </c>
      <c r="C24" s="350" t="s">
        <v>239</v>
      </c>
      <c r="D24" s="351">
        <v>22400</v>
      </c>
      <c r="E24" s="350" t="s">
        <v>386</v>
      </c>
      <c r="F24" s="351">
        <v>22400</v>
      </c>
      <c r="G24" s="368" t="s">
        <v>388</v>
      </c>
      <c r="H24" s="350" t="s">
        <v>359</v>
      </c>
      <c r="I24" s="351"/>
      <c r="J24" s="35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48" customFormat="1" ht="20.5" customHeight="1" x14ac:dyDescent="0.2">
      <c r="A25" s="346"/>
      <c r="B25" s="365" t="s">
        <v>392</v>
      </c>
      <c r="C25" s="423" t="s">
        <v>261</v>
      </c>
      <c r="D25" s="424"/>
      <c r="E25" s="424"/>
      <c r="F25" s="424"/>
      <c r="G25" s="424"/>
      <c r="H25" s="424"/>
      <c r="I25" s="424"/>
      <c r="J25" s="425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</row>
    <row r="26" spans="1:26" ht="53.5" customHeight="1" x14ac:dyDescent="0.2">
      <c r="A26" s="340"/>
      <c r="B26" s="366" t="s">
        <v>393</v>
      </c>
      <c r="C26" s="364" t="s">
        <v>389</v>
      </c>
      <c r="D26" s="351">
        <v>35100</v>
      </c>
      <c r="E26" s="368" t="s">
        <v>396</v>
      </c>
      <c r="F26" s="351">
        <v>35100</v>
      </c>
      <c r="G26" s="368" t="s">
        <v>399</v>
      </c>
      <c r="H26" s="368" t="s">
        <v>398</v>
      </c>
      <c r="I26" s="351">
        <v>35100</v>
      </c>
      <c r="J26" s="368" t="s">
        <v>397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.5" customHeight="1" x14ac:dyDescent="0.2">
      <c r="A27" s="340"/>
      <c r="B27" s="366" t="s">
        <v>394</v>
      </c>
      <c r="C27" s="364" t="s">
        <v>390</v>
      </c>
      <c r="D27" s="351">
        <v>14850</v>
      </c>
      <c r="E27" s="350" t="s">
        <v>386</v>
      </c>
      <c r="F27" s="351">
        <v>14850</v>
      </c>
      <c r="G27" s="368" t="s">
        <v>400</v>
      </c>
      <c r="H27" s="368" t="s">
        <v>401</v>
      </c>
      <c r="I27" s="351">
        <v>14850</v>
      </c>
      <c r="J27" s="368" t="s">
        <v>402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6.75" customHeight="1" x14ac:dyDescent="0.2">
      <c r="A28" s="340"/>
      <c r="B28" s="366" t="s">
        <v>395</v>
      </c>
      <c r="C28" s="364" t="s">
        <v>391</v>
      </c>
      <c r="D28" s="351">
        <v>24000</v>
      </c>
      <c r="E28" s="368" t="s">
        <v>403</v>
      </c>
      <c r="F28" s="351">
        <v>24000</v>
      </c>
      <c r="G28" s="368" t="s">
        <v>404</v>
      </c>
      <c r="H28" s="368" t="s">
        <v>405</v>
      </c>
      <c r="I28" s="351">
        <v>24000</v>
      </c>
      <c r="J28" s="368" t="s">
        <v>406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48" customFormat="1" ht="20.5" customHeight="1" x14ac:dyDescent="0.2">
      <c r="A29" s="346"/>
      <c r="B29" s="365" t="s">
        <v>408</v>
      </c>
      <c r="C29" s="438" t="s">
        <v>407</v>
      </c>
      <c r="D29" s="424"/>
      <c r="E29" s="424"/>
      <c r="F29" s="424"/>
      <c r="G29" s="424"/>
      <c r="H29" s="424"/>
      <c r="I29" s="424"/>
      <c r="J29" s="425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</row>
    <row r="30" spans="1:26" ht="116.5" customHeight="1" x14ac:dyDescent="0.2">
      <c r="A30" s="340"/>
      <c r="B30" s="366" t="s">
        <v>409</v>
      </c>
      <c r="C30" s="375" t="s">
        <v>413</v>
      </c>
      <c r="D30" s="351">
        <v>45000</v>
      </c>
      <c r="E30" s="368" t="s">
        <v>417</v>
      </c>
      <c r="F30" s="351">
        <v>45000</v>
      </c>
      <c r="G30" s="368" t="s">
        <v>473</v>
      </c>
      <c r="H30" s="368" t="s">
        <v>418</v>
      </c>
      <c r="I30" s="351">
        <v>45000</v>
      </c>
      <c r="J30" s="368" t="s">
        <v>419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99" customHeight="1" x14ac:dyDescent="0.2">
      <c r="A31" s="340"/>
      <c r="B31" s="366" t="s">
        <v>410</v>
      </c>
      <c r="C31" s="375" t="s">
        <v>414</v>
      </c>
      <c r="D31" s="351">
        <v>37000</v>
      </c>
      <c r="E31" s="368" t="s">
        <v>417</v>
      </c>
      <c r="F31" s="351">
        <v>37000</v>
      </c>
      <c r="G31" s="368" t="s">
        <v>474</v>
      </c>
      <c r="H31" s="368" t="s">
        <v>422</v>
      </c>
      <c r="I31" s="351">
        <v>37000</v>
      </c>
      <c r="J31" s="368" t="s">
        <v>420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7.25" customHeight="1" x14ac:dyDescent="0.2">
      <c r="A32" s="340"/>
      <c r="B32" s="366" t="s">
        <v>411</v>
      </c>
      <c r="C32" s="375" t="s">
        <v>415</v>
      </c>
      <c r="D32" s="351">
        <v>41500</v>
      </c>
      <c r="E32" s="439" t="s">
        <v>417</v>
      </c>
      <c r="F32" s="351">
        <v>41500</v>
      </c>
      <c r="G32" s="439" t="s">
        <v>475</v>
      </c>
      <c r="H32" s="439" t="s">
        <v>418</v>
      </c>
      <c r="I32" s="351">
        <v>41500</v>
      </c>
      <c r="J32" s="439" t="s">
        <v>421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9" customHeight="1" x14ac:dyDescent="0.2">
      <c r="A33" s="340"/>
      <c r="B33" s="366" t="s">
        <v>412</v>
      </c>
      <c r="C33" s="364" t="s">
        <v>416</v>
      </c>
      <c r="D33" s="351">
        <v>8000</v>
      </c>
      <c r="E33" s="440"/>
      <c r="F33" s="351">
        <v>8000</v>
      </c>
      <c r="G33" s="440"/>
      <c r="H33" s="440"/>
      <c r="I33" s="351">
        <v>8000</v>
      </c>
      <c r="J33" s="44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48" customFormat="1" ht="20.5" customHeight="1" x14ac:dyDescent="0.2">
      <c r="A34" s="346"/>
      <c r="B34" s="365" t="s">
        <v>423</v>
      </c>
      <c r="C34" s="438" t="s">
        <v>274</v>
      </c>
      <c r="D34" s="424"/>
      <c r="E34" s="424"/>
      <c r="F34" s="424"/>
      <c r="G34" s="424"/>
      <c r="H34" s="424"/>
      <c r="I34" s="424"/>
      <c r="J34" s="425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</row>
    <row r="35" spans="1:26" ht="45" customHeight="1" x14ac:dyDescent="0.2">
      <c r="A35" s="340"/>
      <c r="B35" s="366" t="s">
        <v>425</v>
      </c>
      <c r="C35" s="368" t="s">
        <v>424</v>
      </c>
      <c r="D35" s="351">
        <v>9920</v>
      </c>
      <c r="E35" s="368" t="s">
        <v>396</v>
      </c>
      <c r="F35" s="351">
        <v>9920</v>
      </c>
      <c r="G35" s="368" t="s">
        <v>426</v>
      </c>
      <c r="H35" s="368" t="s">
        <v>405</v>
      </c>
      <c r="I35" s="351">
        <v>9920</v>
      </c>
      <c r="J35" s="368" t="s">
        <v>427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348" customFormat="1" ht="20.5" customHeight="1" x14ac:dyDescent="0.2">
      <c r="A36" s="346"/>
      <c r="B36" s="365" t="s">
        <v>434</v>
      </c>
      <c r="C36" s="438" t="s">
        <v>280</v>
      </c>
      <c r="D36" s="424"/>
      <c r="E36" s="424"/>
      <c r="F36" s="424"/>
      <c r="G36" s="424"/>
      <c r="H36" s="424"/>
      <c r="I36" s="424"/>
      <c r="J36" s="425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</row>
    <row r="37" spans="1:26" ht="48" customHeight="1" x14ac:dyDescent="0.2">
      <c r="A37" s="340"/>
      <c r="B37" s="366" t="s">
        <v>435</v>
      </c>
      <c r="C37" s="373" t="s">
        <v>433</v>
      </c>
      <c r="D37" s="351">
        <v>25000</v>
      </c>
      <c r="E37" s="368" t="s">
        <v>466</v>
      </c>
      <c r="F37" s="351">
        <v>25000</v>
      </c>
      <c r="G37" s="368" t="s">
        <v>464</v>
      </c>
      <c r="H37" s="368" t="s">
        <v>359</v>
      </c>
      <c r="I37" s="351">
        <v>25000</v>
      </c>
      <c r="J37" s="368" t="s">
        <v>465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7.5" customHeight="1" x14ac:dyDescent="0.2">
      <c r="A38" s="340"/>
      <c r="B38" s="366" t="s">
        <v>446</v>
      </c>
      <c r="C38" s="380" t="s">
        <v>439</v>
      </c>
      <c r="D38" s="351">
        <v>46200</v>
      </c>
      <c r="E38" s="368" t="s">
        <v>463</v>
      </c>
      <c r="F38" s="351">
        <v>46200</v>
      </c>
      <c r="G38" s="368" t="s">
        <v>461</v>
      </c>
      <c r="H38" s="368" t="s">
        <v>460</v>
      </c>
      <c r="I38" s="351">
        <v>46200</v>
      </c>
      <c r="J38" s="368" t="s">
        <v>462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02.5" customHeight="1" x14ac:dyDescent="0.2">
      <c r="A39" s="340"/>
      <c r="B39" s="366" t="s">
        <v>447</v>
      </c>
      <c r="C39" s="380" t="s">
        <v>440</v>
      </c>
      <c r="D39" s="351">
        <v>36000</v>
      </c>
      <c r="E39" s="368" t="s">
        <v>458</v>
      </c>
      <c r="F39" s="351">
        <v>36000</v>
      </c>
      <c r="G39" s="368" t="s">
        <v>457</v>
      </c>
      <c r="H39" s="368" t="s">
        <v>460</v>
      </c>
      <c r="I39" s="351">
        <v>36000</v>
      </c>
      <c r="J39" s="368" t="s">
        <v>459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2.5" customHeight="1" x14ac:dyDescent="0.2">
      <c r="A40" s="340"/>
      <c r="B40" s="366" t="s">
        <v>448</v>
      </c>
      <c r="C40" s="374" t="s">
        <v>441</v>
      </c>
      <c r="D40" s="351">
        <v>49000</v>
      </c>
      <c r="E40" s="368" t="s">
        <v>468</v>
      </c>
      <c r="F40" s="351">
        <v>49000</v>
      </c>
      <c r="G40" s="368" t="s">
        <v>476</v>
      </c>
      <c r="H40" s="368" t="s">
        <v>467</v>
      </c>
      <c r="I40" s="351">
        <v>49000</v>
      </c>
      <c r="J40" s="381" t="s">
        <v>471</v>
      </c>
      <c r="K40" s="38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94.25" customHeight="1" x14ac:dyDescent="0.2">
      <c r="A41" s="340"/>
      <c r="B41" s="366" t="s">
        <v>449</v>
      </c>
      <c r="C41" s="374" t="s">
        <v>442</v>
      </c>
      <c r="D41" s="351">
        <v>47000</v>
      </c>
      <c r="E41" s="368" t="s">
        <v>468</v>
      </c>
      <c r="F41" s="351">
        <v>47000</v>
      </c>
      <c r="G41" s="368" t="s">
        <v>477</v>
      </c>
      <c r="H41" s="368" t="s">
        <v>469</v>
      </c>
      <c r="I41" s="351">
        <f>31546-15546</f>
        <v>16000</v>
      </c>
      <c r="J41" s="368" t="s">
        <v>484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8.5" customHeight="1" x14ac:dyDescent="0.2">
      <c r="A42" s="340"/>
      <c r="B42" s="366" t="s">
        <v>450</v>
      </c>
      <c r="C42" s="374" t="s">
        <v>443</v>
      </c>
      <c r="D42" s="351">
        <v>25000</v>
      </c>
      <c r="E42" s="439" t="s">
        <v>417</v>
      </c>
      <c r="F42" s="351">
        <v>25000</v>
      </c>
      <c r="G42" s="439" t="s">
        <v>478</v>
      </c>
      <c r="H42" s="439" t="s">
        <v>418</v>
      </c>
      <c r="I42" s="351">
        <v>25000</v>
      </c>
      <c r="J42" s="439" t="s">
        <v>456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8" customHeight="1" x14ac:dyDescent="0.2">
      <c r="A43" s="340"/>
      <c r="B43" s="366" t="s">
        <v>451</v>
      </c>
      <c r="C43" s="374" t="s">
        <v>444</v>
      </c>
      <c r="D43" s="351">
        <v>24000</v>
      </c>
      <c r="E43" s="440"/>
      <c r="F43" s="351">
        <v>24000</v>
      </c>
      <c r="G43" s="435"/>
      <c r="H43" s="440"/>
      <c r="I43" s="351">
        <v>24000</v>
      </c>
      <c r="J43" s="44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69" customHeight="1" x14ac:dyDescent="0.2">
      <c r="A44" s="340"/>
      <c r="B44" s="366" t="s">
        <v>452</v>
      </c>
      <c r="C44" s="374" t="s">
        <v>445</v>
      </c>
      <c r="D44" s="351">
        <v>38200</v>
      </c>
      <c r="E44" s="368" t="s">
        <v>453</v>
      </c>
      <c r="F44" s="351">
        <v>38200</v>
      </c>
      <c r="G44" s="368" t="s">
        <v>455</v>
      </c>
      <c r="H44" s="368" t="s">
        <v>401</v>
      </c>
      <c r="I44" s="351">
        <v>38200</v>
      </c>
      <c r="J44" s="368" t="s">
        <v>454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41"/>
      <c r="B45" s="436" t="s">
        <v>337</v>
      </c>
      <c r="C45" s="437"/>
      <c r="D45" s="353">
        <f>SUM(D12:D16,D18,D20:D22,D24,D26:D28,D30:D33,D35,D37:D44)</f>
        <v>794020</v>
      </c>
      <c r="E45" s="354"/>
      <c r="F45" s="353">
        <f>SUM(F12:F16,F18,F20:F22,F24,F26:F28,F30:F33,F35,F37:F44)</f>
        <v>794020</v>
      </c>
      <c r="G45" s="354"/>
      <c r="H45" s="354"/>
      <c r="I45" s="353">
        <f>SUM(I12:I44)</f>
        <v>597270</v>
      </c>
      <c r="J45" s="353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</row>
    <row r="46" spans="1:26" ht="14.25" customHeight="1" x14ac:dyDescent="0.2">
      <c r="A46" s="335"/>
      <c r="B46" s="355"/>
      <c r="C46" s="355"/>
      <c r="D46" s="356"/>
      <c r="E46" s="355"/>
      <c r="F46" s="356"/>
      <c r="G46" s="355"/>
      <c r="H46" s="355"/>
      <c r="I46" s="100"/>
      <c r="J46" s="10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5"/>
      <c r="B47" s="355"/>
      <c r="C47" s="355"/>
      <c r="D47" s="356"/>
      <c r="E47" s="355"/>
      <c r="F47" s="356"/>
      <c r="G47" s="355"/>
      <c r="H47" s="355"/>
      <c r="I47" s="100"/>
      <c r="J47" s="10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43"/>
      <c r="B48" s="357" t="s">
        <v>338</v>
      </c>
      <c r="C48" s="357"/>
      <c r="D48" s="358"/>
      <c r="E48" s="357"/>
      <c r="F48" s="358"/>
      <c r="G48" s="357"/>
      <c r="H48" s="357"/>
      <c r="I48" s="357"/>
      <c r="J48" s="357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</row>
    <row r="49" spans="1:26" ht="14.25" customHeight="1" x14ac:dyDescent="0.2">
      <c r="A49" s="335"/>
      <c r="B49" s="355"/>
      <c r="C49" s="355"/>
      <c r="D49" s="356"/>
      <c r="E49" s="355"/>
      <c r="F49" s="356"/>
      <c r="G49" s="355"/>
      <c r="H49" s="355"/>
      <c r="I49" s="100"/>
      <c r="J49" s="10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5"/>
      <c r="B50" s="355"/>
      <c r="C50" s="355"/>
      <c r="D50" s="356"/>
      <c r="E50" s="355"/>
      <c r="F50" s="356"/>
      <c r="G50" s="355"/>
      <c r="H50" s="355"/>
      <c r="I50" s="100"/>
      <c r="J50" s="10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5"/>
      <c r="B51" s="355"/>
      <c r="C51" s="355"/>
      <c r="D51" s="356"/>
      <c r="E51" s="355"/>
      <c r="F51" s="356"/>
      <c r="G51" s="355"/>
      <c r="H51" s="355"/>
      <c r="I51" s="100"/>
      <c r="J51" s="10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5"/>
      <c r="B52" s="355"/>
      <c r="C52" s="355"/>
      <c r="D52" s="356"/>
      <c r="E52" s="355"/>
      <c r="F52" s="356"/>
      <c r="G52" s="355"/>
      <c r="H52" s="355"/>
      <c r="I52" s="100"/>
      <c r="J52" s="10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5"/>
      <c r="B53" s="355"/>
      <c r="C53" s="355"/>
      <c r="D53" s="356"/>
      <c r="E53" s="355"/>
      <c r="F53" s="356"/>
      <c r="G53" s="355"/>
      <c r="H53" s="355"/>
      <c r="I53" s="100"/>
      <c r="J53" s="10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5"/>
      <c r="B54" s="355"/>
      <c r="C54" s="355"/>
      <c r="D54" s="356"/>
      <c r="E54" s="355"/>
      <c r="F54" s="356"/>
      <c r="G54" s="355"/>
      <c r="H54" s="355"/>
      <c r="I54" s="100"/>
      <c r="J54" s="10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5"/>
      <c r="B55" s="355"/>
      <c r="C55" s="355"/>
      <c r="D55" s="356"/>
      <c r="E55" s="355"/>
      <c r="F55" s="356"/>
      <c r="G55" s="355"/>
      <c r="H55" s="355"/>
      <c r="I55" s="100"/>
      <c r="J55" s="10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5"/>
      <c r="B56" s="355"/>
      <c r="C56" s="355"/>
      <c r="D56" s="356"/>
      <c r="E56" s="355"/>
      <c r="F56" s="356"/>
      <c r="G56" s="355"/>
      <c r="H56" s="355"/>
      <c r="I56" s="100"/>
      <c r="J56" s="10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5"/>
      <c r="B57" s="355"/>
      <c r="C57" s="355"/>
      <c r="D57" s="356"/>
      <c r="E57" s="355"/>
      <c r="F57" s="356"/>
      <c r="G57" s="355"/>
      <c r="H57" s="355"/>
      <c r="I57" s="100"/>
      <c r="J57" s="10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5"/>
      <c r="B58" s="355"/>
      <c r="C58" s="355"/>
      <c r="D58" s="356"/>
      <c r="E58" s="355"/>
      <c r="F58" s="356"/>
      <c r="G58" s="355"/>
      <c r="H58" s="355"/>
      <c r="I58" s="100"/>
      <c r="J58" s="10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5"/>
      <c r="B59" s="355"/>
      <c r="C59" s="355"/>
      <c r="D59" s="356"/>
      <c r="E59" s="355"/>
      <c r="F59" s="356"/>
      <c r="G59" s="355"/>
      <c r="H59" s="355"/>
      <c r="I59" s="100"/>
      <c r="J59" s="10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5"/>
      <c r="B60" s="355"/>
      <c r="C60" s="355"/>
      <c r="D60" s="356"/>
      <c r="E60" s="355"/>
      <c r="F60" s="356"/>
      <c r="G60" s="355"/>
      <c r="H60" s="355"/>
      <c r="I60" s="100"/>
      <c r="J60" s="10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5"/>
      <c r="B61" s="355"/>
      <c r="C61" s="355"/>
      <c r="D61" s="356"/>
      <c r="E61" s="355"/>
      <c r="F61" s="356"/>
      <c r="G61" s="355"/>
      <c r="H61" s="355"/>
      <c r="I61" s="100"/>
      <c r="J61" s="10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5"/>
      <c r="B62" s="355"/>
      <c r="C62" s="355"/>
      <c r="D62" s="356"/>
      <c r="E62" s="355"/>
      <c r="F62" s="356"/>
      <c r="G62" s="355"/>
      <c r="H62" s="355"/>
      <c r="I62" s="100"/>
      <c r="J62" s="10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5"/>
      <c r="B63" s="355"/>
      <c r="C63" s="355"/>
      <c r="D63" s="356"/>
      <c r="E63" s="355"/>
      <c r="F63" s="356"/>
      <c r="G63" s="355"/>
      <c r="H63" s="355"/>
      <c r="I63" s="100"/>
      <c r="J63" s="10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5"/>
      <c r="B64" s="355"/>
      <c r="C64" s="355"/>
      <c r="D64" s="356"/>
      <c r="E64" s="355"/>
      <c r="F64" s="356"/>
      <c r="G64" s="355"/>
      <c r="H64" s="355"/>
      <c r="I64" s="100"/>
      <c r="J64" s="10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5"/>
      <c r="B65" s="355"/>
      <c r="C65" s="355"/>
      <c r="D65" s="356"/>
      <c r="E65" s="355"/>
      <c r="F65" s="356"/>
      <c r="G65" s="355"/>
      <c r="H65" s="355"/>
      <c r="I65" s="100"/>
      <c r="J65" s="10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5"/>
      <c r="B66" s="355"/>
      <c r="C66" s="355"/>
      <c r="D66" s="356"/>
      <c r="E66" s="355"/>
      <c r="F66" s="356"/>
      <c r="G66" s="355"/>
      <c r="H66" s="355"/>
      <c r="I66" s="100"/>
      <c r="J66" s="10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5"/>
      <c r="B67" s="355"/>
      <c r="C67" s="355"/>
      <c r="D67" s="356"/>
      <c r="E67" s="355"/>
      <c r="F67" s="356"/>
      <c r="G67" s="355"/>
      <c r="H67" s="355"/>
      <c r="I67" s="100"/>
      <c r="J67" s="10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5"/>
      <c r="B68" s="355"/>
      <c r="C68" s="355"/>
      <c r="D68" s="356"/>
      <c r="E68" s="355"/>
      <c r="F68" s="356"/>
      <c r="G68" s="355"/>
      <c r="H68" s="355"/>
      <c r="I68" s="100"/>
      <c r="J68" s="10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5"/>
      <c r="B69" s="355"/>
      <c r="C69" s="355"/>
      <c r="D69" s="356"/>
      <c r="E69" s="355"/>
      <c r="F69" s="356"/>
      <c r="G69" s="355"/>
      <c r="H69" s="355"/>
      <c r="I69" s="100"/>
      <c r="J69" s="10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5"/>
      <c r="B70" s="355"/>
      <c r="C70" s="355"/>
      <c r="D70" s="356"/>
      <c r="E70" s="355"/>
      <c r="F70" s="356"/>
      <c r="G70" s="355"/>
      <c r="H70" s="355"/>
      <c r="I70" s="100"/>
      <c r="J70" s="10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5"/>
      <c r="B71" s="355"/>
      <c r="C71" s="355"/>
      <c r="D71" s="356"/>
      <c r="E71" s="355"/>
      <c r="F71" s="356"/>
      <c r="G71" s="355"/>
      <c r="H71" s="355"/>
      <c r="I71" s="100"/>
      <c r="J71" s="10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5"/>
      <c r="B72" s="355"/>
      <c r="C72" s="355"/>
      <c r="D72" s="356"/>
      <c r="E72" s="355"/>
      <c r="F72" s="356"/>
      <c r="G72" s="355"/>
      <c r="H72" s="355"/>
      <c r="I72" s="100"/>
      <c r="J72" s="10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5"/>
      <c r="B73" s="355"/>
      <c r="C73" s="355"/>
      <c r="D73" s="356"/>
      <c r="E73" s="355"/>
      <c r="F73" s="356"/>
      <c r="G73" s="355"/>
      <c r="H73" s="355"/>
      <c r="I73" s="100"/>
      <c r="J73" s="10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5"/>
      <c r="B74" s="355"/>
      <c r="C74" s="355"/>
      <c r="D74" s="356"/>
      <c r="E74" s="355"/>
      <c r="F74" s="356"/>
      <c r="G74" s="355"/>
      <c r="H74" s="355"/>
      <c r="I74" s="100"/>
      <c r="J74" s="10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5"/>
      <c r="B75" s="355"/>
      <c r="C75" s="355"/>
      <c r="D75" s="356"/>
      <c r="E75" s="355"/>
      <c r="F75" s="356"/>
      <c r="G75" s="355"/>
      <c r="H75" s="355"/>
      <c r="I75" s="100"/>
      <c r="J75" s="10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5"/>
      <c r="B76" s="355"/>
      <c r="C76" s="355"/>
      <c r="D76" s="356"/>
      <c r="E76" s="355"/>
      <c r="F76" s="356"/>
      <c r="G76" s="355"/>
      <c r="H76" s="355"/>
      <c r="I76" s="100"/>
      <c r="J76" s="10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5"/>
      <c r="B77" s="355"/>
      <c r="C77" s="355"/>
      <c r="D77" s="356"/>
      <c r="E77" s="355"/>
      <c r="F77" s="356"/>
      <c r="G77" s="355"/>
      <c r="H77" s="355"/>
      <c r="I77" s="100"/>
      <c r="J77" s="100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5"/>
      <c r="B1001" s="335"/>
      <c r="C1001" s="335"/>
      <c r="D1001" s="336"/>
      <c r="E1001" s="335"/>
      <c r="F1001" s="336"/>
      <c r="G1001" s="335"/>
      <c r="H1001" s="33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5"/>
      <c r="B1002" s="335"/>
      <c r="C1002" s="335"/>
      <c r="D1002" s="336"/>
      <c r="E1002" s="335"/>
      <c r="F1002" s="336"/>
      <c r="G1002" s="335"/>
      <c r="H1002" s="33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5"/>
      <c r="B1003" s="335"/>
      <c r="C1003" s="335"/>
      <c r="D1003" s="336"/>
      <c r="E1003" s="335"/>
      <c r="F1003" s="336"/>
      <c r="G1003" s="335"/>
      <c r="H1003" s="33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35"/>
      <c r="B1004" s="335"/>
      <c r="C1004" s="335"/>
      <c r="D1004" s="336"/>
      <c r="E1004" s="335"/>
      <c r="F1004" s="336"/>
      <c r="G1004" s="335"/>
      <c r="H1004" s="33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35"/>
      <c r="B1005" s="335"/>
      <c r="C1005" s="335"/>
      <c r="D1005" s="336"/>
      <c r="E1005" s="335"/>
      <c r="F1005" s="336"/>
      <c r="G1005" s="335"/>
      <c r="H1005" s="33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35"/>
      <c r="B1006" s="335"/>
      <c r="C1006" s="335"/>
      <c r="D1006" s="336"/>
      <c r="E1006" s="335"/>
      <c r="F1006" s="336"/>
      <c r="G1006" s="335"/>
      <c r="H1006" s="33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35"/>
      <c r="B1007" s="335"/>
      <c r="C1007" s="335"/>
      <c r="D1007" s="336"/>
      <c r="E1007" s="335"/>
      <c r="F1007" s="336"/>
      <c r="G1007" s="335"/>
      <c r="H1007" s="33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35"/>
      <c r="B1008" s="335"/>
      <c r="C1008" s="335"/>
      <c r="D1008" s="336"/>
      <c r="E1008" s="335"/>
      <c r="F1008" s="336"/>
      <c r="G1008" s="335"/>
      <c r="H1008" s="33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35"/>
      <c r="B1009" s="335"/>
      <c r="C1009" s="335"/>
      <c r="D1009" s="336"/>
      <c r="E1009" s="335"/>
      <c r="F1009" s="336"/>
      <c r="G1009" s="335"/>
      <c r="H1009" s="33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mergeCells count="25">
    <mergeCell ref="B45:C45"/>
    <mergeCell ref="C11:J11"/>
    <mergeCell ref="C17:J17"/>
    <mergeCell ref="C25:J25"/>
    <mergeCell ref="C29:J29"/>
    <mergeCell ref="C34:J34"/>
    <mergeCell ref="J32:J33"/>
    <mergeCell ref="G32:G33"/>
    <mergeCell ref="E32:E33"/>
    <mergeCell ref="H32:H33"/>
    <mergeCell ref="C36:J36"/>
    <mergeCell ref="H42:H43"/>
    <mergeCell ref="J42:J43"/>
    <mergeCell ref="G42:G43"/>
    <mergeCell ref="E42:E43"/>
    <mergeCell ref="C19:J19"/>
    <mergeCell ref="C23:J23"/>
    <mergeCell ref="H2:J2"/>
    <mergeCell ref="B4:J4"/>
    <mergeCell ref="B5:J5"/>
    <mergeCell ref="B6:J6"/>
    <mergeCell ref="B7:J7"/>
    <mergeCell ref="B9:D9"/>
    <mergeCell ref="E9:J9"/>
    <mergeCell ref="J12:J16"/>
  </mergeCells>
  <phoneticPr fontId="41" type="noConversion"/>
  <pageMargins left="0.7" right="0.7" top="0.75" bottom="0.75" header="0" footer="0"/>
  <pageSetup scale="3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PROAUDIT</cp:lastModifiedBy>
  <cp:lastPrinted>2023-11-22T14:12:08Z</cp:lastPrinted>
  <dcterms:created xsi:type="dcterms:W3CDTF">2020-11-14T13:09:40Z</dcterms:created>
  <dcterms:modified xsi:type="dcterms:W3CDTF">2023-11-24T12:27:20Z</dcterms:modified>
</cp:coreProperties>
</file>