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</sheets>
  <definedNames/>
  <calcPr/>
  <extLst>
    <ext uri="GoogleSheetsCustomDataVersion1">
      <go:sheetsCustomData xmlns:go="http://customooxmlschemas.google.com/" r:id="rId5" roundtripDataSignature="AMtx7mijx1EO700UQzGKW/XIIxsHbPS9Ig=="/>
    </ext>
  </extLst>
</workbook>
</file>

<file path=xl/sharedStrings.xml><?xml version="1.0" encoding="utf-8"?>
<sst xmlns="http://schemas.openxmlformats.org/spreadsheetml/2006/main" count="180" uniqueCount="118">
  <si>
    <t>Додаток № 4</t>
  </si>
  <si>
    <t>до Договору про надання стипендії (гранту)</t>
  </si>
  <si>
    <t>№ __________________ від ______________  року</t>
  </si>
  <si>
    <t>ЗВІТ</t>
  </si>
  <si>
    <t>про надходження та використання коштів для реалізації проєкту</t>
  </si>
  <si>
    <t>за період   з ________________ по________________  р.</t>
  </si>
  <si>
    <t>Прізвище, ім'я та по-батькові Стипендіата: Скибін Р.В.</t>
  </si>
  <si>
    <t>Назва проєкту: Стипендія на відновлення культурно-мистецької діяльності Скибін Р. В.</t>
  </si>
  <si>
    <t>Період реалізації проєкту: 06.2023 - 31.10.2023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</si>
  <si>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</si>
  <si>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</si>
  <si>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</si>
  <si>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</si>
  <si>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</si>
  <si>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</si>
  <si>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</si>
  <si>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</si>
  <si>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</si>
  <si>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</si>
  <si>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</si>
  <si>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</si>
  <si>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</si>
  <si>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</si>
  <si>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</si>
  <si>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</si>
  <si>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</si>
  <si>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</si>
  <si>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</si>
  <si>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</si>
  <si>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</si>
  <si>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</si>
  <si>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</si>
  <si>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</si>
  <si>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</si>
  <si>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</si>
  <si>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</si>
  <si>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</si>
  <si>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Маса керамічна ECOBODY МКЛ-1 ТУ У 14.2-32359731-001:2006</t>
  </si>
  <si>
    <t>кг</t>
  </si>
  <si>
    <t>Видаткова накладна № ОШ-00898 від 11.08.2023 р.</t>
  </si>
  <si>
    <t>3.2</t>
  </si>
  <si>
    <t>Маса керамічна ECOBODY КР-1П ТУ У 14.2-32359731-001:2006</t>
  </si>
  <si>
    <t>Видаткова накладна № ОШ-01044 від 30.10.2023 р.</t>
  </si>
  <si>
    <t>3.3</t>
  </si>
  <si>
    <t>CEVTR 102 - глазур прозора</t>
  </si>
  <si>
    <t>Видаткова накладна № ОШ-00897 від 11.08.2023 р. Видаткова накладна № ОШ-01044 від 30.10.2023 р.</t>
  </si>
  <si>
    <t>3.4</t>
  </si>
  <si>
    <t>CEVBC 13 - глазур біла глуха</t>
  </si>
  <si>
    <t>Видаткова накладна № ОШ-00897 від 11.08.2023 р.</t>
  </si>
  <si>
    <t>3.5</t>
  </si>
  <si>
    <t>9344 - Легкоплавка глазур "Оливкова"/800 мл</t>
  </si>
  <si>
    <t>3.6</t>
  </si>
  <si>
    <t>9343 - Легкоплавка глазур "Пляшково-зелена"/800 мл</t>
  </si>
  <si>
    <t>3.7</t>
  </si>
  <si>
    <t>9105 Легкоплавка глазур "Темно-коричнева"/800</t>
  </si>
  <si>
    <t>3.8</t>
  </si>
  <si>
    <t>9539 - Легкоплавка глазур "Золотий авантюрин"/800 мл</t>
  </si>
  <si>
    <t>3.9</t>
  </si>
  <si>
    <t>9533 - Легкоплавка глазур "Залізна троянда"/800 мл</t>
  </si>
  <si>
    <t>3.10</t>
  </si>
  <si>
    <t>9577 - Легкоплавка глазур "Рептилія"/800 мл</t>
  </si>
  <si>
    <t>3.11</t>
  </si>
  <si>
    <t>9565 - Легкоплавка глазур "Бірюзова з крапками"/800 мл</t>
  </si>
  <si>
    <t>3.12</t>
  </si>
  <si>
    <t>210 946 - синьо-зелений пігмент для кераміки Instantcolor</t>
  </si>
  <si>
    <t>3.13</t>
  </si>
  <si>
    <t>220 946 - кобальт, темно-синій (44 % СоО) пігмент для кераміки Instantcolor</t>
  </si>
  <si>
    <t>3.14</t>
  </si>
  <si>
    <t>230 946 - інтенсивно-жовтий пігмент для кераміки Instantcolor</t>
  </si>
  <si>
    <t>3.15</t>
  </si>
  <si>
    <t>240 944 - чорний пігмент для кераміки Instantcolor</t>
  </si>
  <si>
    <t>3.16</t>
  </si>
  <si>
    <t>270 547 червоний пігмент для кераміки Kollektion 2000</t>
  </si>
  <si>
    <t>3.17</t>
  </si>
  <si>
    <t>270 548 /TFK2322/ - інтенсивно червоний пігмент для кераміки Kollektion 2000</t>
  </si>
  <si>
    <t>3.18</t>
  </si>
  <si>
    <t>270 944 - інтенсивно-червоний пігмент для кераміки Instantcolor</t>
  </si>
  <si>
    <t>Видаткова накладна № ОШ-00898 від 11.08.2023 р. Видаткова накладна № ОШ-01044 від 30.10.2023 р.</t>
  </si>
  <si>
    <t>Вартість обладнання, інструментів, інвентаря, які не є основними засобами
(вказати найменування)</t>
  </si>
  <si>
    <t>4.1</t>
  </si>
  <si>
    <t>2927-5 Підставка комбінована, 135/155/80 мм, d 2/3 мм, No 5</t>
  </si>
  <si>
    <t>4.2</t>
  </si>
  <si>
    <t>Вогнетривка плита (500х500х16 мм)</t>
  </si>
  <si>
    <t xml:space="preserve">Видаткова накладна № ОШ-00898 від 11.08.2023 р. </t>
  </si>
  <si>
    <t>4.3</t>
  </si>
  <si>
    <t>2927-4 Підставка, H/L - 130/140 мм, стрижні d-3, L-200 мм до 1250 С</t>
  </si>
  <si>
    <t>4.4</t>
  </si>
  <si>
    <t>3038АТурнетка, 220*150 мм</t>
  </si>
  <si>
    <t>4.5</t>
  </si>
  <si>
    <t>SHIMPO (Гончарний круг Junior)</t>
  </si>
  <si>
    <t>4.6</t>
  </si>
  <si>
    <t>Настільний світильник 12W</t>
  </si>
  <si>
    <t xml:space="preserve">Видаткова накладна № 10 від 22.08.2023 р. </t>
  </si>
  <si>
    <t>4.7</t>
  </si>
  <si>
    <t>Акумулятор 225Ah-12v</t>
  </si>
  <si>
    <t xml:space="preserve">Товарний чек № 29011632347 від 19.10.2023 р. </t>
  </si>
  <si>
    <t>4.8</t>
  </si>
  <si>
    <t>Офісні стелажі лофт wood</t>
  </si>
  <si>
    <t xml:space="preserve">Видаткова накладна № Т4303 від 05.09.2023 р. </t>
  </si>
  <si>
    <t>4.9</t>
  </si>
  <si>
    <t>Стіл зі стелажем</t>
  </si>
  <si>
    <t xml:space="preserve">Видаткова накладна № Т4304 від 05.09.2023 р. </t>
  </si>
  <si>
    <t>4.10</t>
  </si>
  <si>
    <t>Стрічка свілодіодна</t>
  </si>
  <si>
    <t>м</t>
  </si>
  <si>
    <t xml:space="preserve">Товарний чек № Кнк/К8-0921037 від 24.08.2023 р. 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</si>
  <si>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</si>
  <si>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</si>
  <si>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Банк послуги. Договірне списання з рахунку для погашення грошових забов'язань перед Банком Ощадбанк, згідно договору про обслуговування</t>
  </si>
  <si>
    <t>Ощадбанк. ГУ з обслуговування клієнтів. Виписка по картковому рахунку. Період 10.04.2023 - 24.10.2023</t>
  </si>
  <si>
    <t>Банк послуги. Комісія Банку Ощадбанк, згідно договору про обслуговування</t>
  </si>
  <si>
    <t>Всього по розділу ІІ "Витрати":</t>
  </si>
  <si>
    <t>РЕЗУЛЬТАТ РЕАЛІЗАЦІЇ ПРОЄКТУ</t>
  </si>
  <si>
    <t>Скибін Р.В.</t>
  </si>
  <si>
    <t>(підпис)</t>
  </si>
  <si>
    <t>(Прізвище та ініціали)</t>
  </si>
  <si>
    <t>ФОНД:</t>
  </si>
  <si>
    <t>СТИПЕНДІАТ: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</si>
</sst>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d.m"/>
    <numFmt numFmtId="168" formatCode="_(&quot;$&quot;* #,##0_);_(&quot;$&quot;* \(#,##0\);_(&quot;$&quot;* &quot;-&quot;??_);_(@_)"/>
  </numFmts>
  <fonts count="23">
    <font>
      <sz val="11.0"/>
      <color theme="1"/>
      <name val="Calibri"/>
      <scheme val="minor"/>
    </font>
    <font>
      <b/>
      <sz val="12.0"/>
      <color rgb="FF000000"/>
      <name val="Arial"/>
    </font>
    <font>
      <sz val="11.0"/>
      <color theme="1"/>
      <name val="Calibri"/>
    </font>
    <font>
      <sz val="11.0"/>
      <color theme="1"/>
      <name val="Arial"/>
    </font>
    <font>
      <b/>
      <sz val="11.0"/>
      <color rgb="FF000000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rgb="FF000000"/>
      <name val="Arial"/>
    </font>
    <font>
      <sz val="10.0"/>
      <color theme="1"/>
      <name val="Arial"/>
    </font>
    <font>
      <i/>
      <sz val="10.0"/>
      <color theme="1"/>
      <name val="Arial"/>
    </font>
    <font>
      <b/>
      <i/>
      <sz val="10.0"/>
      <color theme="1"/>
      <name val="Arial"/>
    </font>
    <font/>
    <font>
      <sz val="10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12.0"/>
      <color theme="1"/>
      <name val="Calibri"/>
    </font>
    <font>
      <sz val="10.0"/>
      <color rgb="FFC00000"/>
      <name val="Arial"/>
    </font>
    <font>
      <b/>
      <sz val="10.0"/>
      <color rgb="FFC00000"/>
      <name val="Arial"/>
    </font>
    <font>
      <vertAlign val="subscript"/>
      <sz val="11.0"/>
      <color theme="1"/>
      <name val="Arial"/>
    </font>
    <font>
      <vertAlign val="subscript"/>
      <sz val="11.0"/>
      <color theme="1"/>
      <name val="Arial"/>
    </font>
    <font>
      <b/>
      <sz val="14.0"/>
      <color theme="1"/>
      <name val="Times New Roman"/>
    </font>
    <font>
      <sz val="14.0"/>
      <color theme="1"/>
      <name val="Times New Roman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top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top"/>
    </xf>
    <xf borderId="0" fillId="0" fontId="5" numFmtId="0" xfId="0" applyAlignment="1" applyFont="1">
      <alignment horizontal="left" readingOrder="0" vertical="center"/>
    </xf>
    <xf borderId="0" fillId="0" fontId="6" numFmtId="0" xfId="0" applyAlignment="1" applyFont="1">
      <alignment horizontal="left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readingOrder="0" vertical="top"/>
    </xf>
    <xf borderId="0" fillId="0" fontId="5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2" numFmtId="0" xfId="0" applyAlignment="1" applyFont="1">
      <alignment shrinkToFit="0" wrapText="1"/>
    </xf>
    <xf borderId="0" fillId="0" fontId="5" numFmtId="0" xfId="0" applyAlignment="1" applyFont="1">
      <alignment horizontal="left" vertical="top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1" fillId="2" fontId="8" numFmtId="0" xfId="0" applyAlignment="1" applyBorder="1" applyFill="1" applyFont="1">
      <alignment horizontal="center" shrinkToFit="0" vertical="center" wrapText="1"/>
    </xf>
    <xf borderId="2" fillId="2" fontId="8" numFmtId="3" xfId="0" applyAlignment="1" applyBorder="1" applyFont="1" applyNumberForma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1"/>
    </xf>
    <xf borderId="4" fillId="0" fontId="11" numFmtId="0" xfId="0" applyBorder="1" applyFont="1"/>
    <xf borderId="5" fillId="0" fontId="11" numFmtId="0" xfId="0" applyBorder="1" applyFont="1"/>
    <xf borderId="1" fillId="2" fontId="8" numFmtId="164" xfId="0" applyAlignment="1" applyBorder="1" applyFont="1" applyNumberFormat="1">
      <alignment horizontal="center" shrinkToFit="0" vertical="center" wrapText="1"/>
    </xf>
    <xf borderId="2" fillId="2" fontId="8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6" fillId="0" fontId="11" numFmtId="0" xfId="0" applyBorder="1" applyFont="1"/>
    <xf borderId="7" fillId="0" fontId="11" numFmtId="0" xfId="0" applyBorder="1" applyFont="1"/>
    <xf borderId="8" fillId="2" fontId="8" numFmtId="3" xfId="0" applyAlignment="1" applyBorder="1" applyFont="1" applyNumberFormat="1">
      <alignment horizontal="center" shrinkToFit="0" vertical="center" wrapText="1"/>
    </xf>
    <xf borderId="9" fillId="2" fontId="8" numFmtId="3" xfId="0" applyAlignment="1" applyBorder="1" applyFont="1" applyNumberFormat="1">
      <alignment horizontal="center" shrinkToFit="0" vertical="center" wrapText="1"/>
    </xf>
    <xf borderId="10" fillId="2" fontId="8" numFmtId="3" xfId="0" applyAlignment="1" applyBorder="1" applyFont="1" applyNumberFormat="1">
      <alignment horizontal="center" shrinkToFit="0" vertical="center" wrapText="1"/>
    </xf>
    <xf borderId="11" fillId="3" fontId="8" numFmtId="0" xfId="0" applyAlignment="1" applyBorder="1" applyFill="1" applyFont="1">
      <alignment horizontal="center" shrinkToFit="0" vertical="center" wrapText="1"/>
    </xf>
    <xf borderId="12" fillId="3" fontId="8" numFmtId="0" xfId="0" applyAlignment="1" applyBorder="1" applyFont="1">
      <alignment horizontal="center" shrinkToFit="0" vertical="center" wrapText="1"/>
    </xf>
    <xf borderId="13" fillId="3" fontId="8" numFmtId="0" xfId="0" applyAlignment="1" applyBorder="1" applyFont="1">
      <alignment horizontal="center" shrinkToFit="0" vertical="center" wrapText="1"/>
    </xf>
    <xf borderId="14" fillId="4" fontId="6" numFmtId="165" xfId="0" applyAlignment="1" applyBorder="1" applyFill="1" applyFont="1" applyNumberFormat="1">
      <alignment vertical="top"/>
    </xf>
    <xf borderId="15" fillId="4" fontId="6" numFmtId="49" xfId="0" applyAlignment="1" applyBorder="1" applyFont="1" applyNumberFormat="1">
      <alignment horizontal="center" vertical="top"/>
    </xf>
    <xf borderId="15" fillId="4" fontId="6" numFmtId="165" xfId="0" applyAlignment="1" applyBorder="1" applyFont="1" applyNumberFormat="1">
      <alignment vertical="top"/>
    </xf>
    <xf borderId="15" fillId="4" fontId="8" numFmtId="165" xfId="0" applyAlignment="1" applyBorder="1" applyFont="1" applyNumberFormat="1">
      <alignment horizontal="center" shrinkToFit="0" vertical="top" wrapText="1"/>
    </xf>
    <xf borderId="15" fillId="4" fontId="8" numFmtId="165" xfId="0" applyAlignment="1" applyBorder="1" applyFont="1" applyNumberFormat="1">
      <alignment horizontal="right" shrinkToFit="0" vertical="top" wrapText="1"/>
    </xf>
    <xf borderId="15" fillId="4" fontId="12" numFmtId="165" xfId="0" applyAlignment="1" applyBorder="1" applyFont="1" applyNumberFormat="1">
      <alignment horizontal="right" shrinkToFit="0" vertical="top" wrapText="1"/>
    </xf>
    <xf borderId="16" fillId="4" fontId="8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17" fillId="0" fontId="13" numFmtId="165" xfId="0" applyAlignment="1" applyBorder="1" applyFont="1" applyNumberFormat="1">
      <alignment vertical="center"/>
    </xf>
    <xf borderId="18" fillId="0" fontId="13" numFmtId="49" xfId="0" applyAlignment="1" applyBorder="1" applyFont="1" applyNumberFormat="1">
      <alignment horizontal="center" vertical="center"/>
    </xf>
    <xf borderId="18" fillId="0" fontId="13" numFmtId="165" xfId="0" applyAlignment="1" applyBorder="1" applyFont="1" applyNumberFormat="1">
      <alignment vertical="center"/>
    </xf>
    <xf borderId="18" fillId="0" fontId="8" numFmtId="165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center" shrinkToFit="0" vertical="center" wrapText="1"/>
    </xf>
    <xf borderId="18" fillId="0" fontId="8" numFmtId="166" xfId="0" applyAlignment="1" applyBorder="1" applyFont="1" applyNumberFormat="1">
      <alignment horizontal="right" readingOrder="0" shrinkToFit="0" vertical="center" wrapText="1"/>
    </xf>
    <xf borderId="18" fillId="0" fontId="8" numFmtId="166" xfId="0" applyAlignment="1" applyBorder="1" applyFont="1" applyNumberFormat="1">
      <alignment horizontal="right" shrinkToFit="0" vertical="center" wrapText="1"/>
    </xf>
    <xf borderId="19" fillId="0" fontId="8" numFmtId="0" xfId="0" applyAlignment="1" applyBorder="1" applyFont="1">
      <alignment shrinkToFit="0" vertical="center" wrapText="1"/>
    </xf>
    <xf borderId="20" fillId="4" fontId="14" numFmtId="165" xfId="0" applyAlignment="1" applyBorder="1" applyFont="1" applyNumberFormat="1">
      <alignment vertical="top"/>
    </xf>
    <xf borderId="21" fillId="4" fontId="8" numFmtId="49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shrinkToFit="0" vertical="top" wrapText="1"/>
    </xf>
    <xf borderId="21" fillId="4" fontId="8" numFmtId="165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horizontal="right" shrinkToFit="0" vertical="top" wrapText="1"/>
    </xf>
    <xf borderId="21" fillId="4" fontId="12" numFmtId="165" xfId="0" applyAlignment="1" applyBorder="1" applyFont="1" applyNumberFormat="1">
      <alignment horizontal="right" shrinkToFit="0" vertical="top" wrapText="1"/>
    </xf>
    <xf borderId="22" fillId="4" fontId="8" numFmtId="0" xfId="0" applyAlignment="1" applyBorder="1" applyFont="1">
      <alignment shrinkToFit="0" vertical="top" wrapText="1"/>
    </xf>
    <xf borderId="23" fillId="5" fontId="13" numFmtId="165" xfId="0" applyAlignment="1" applyBorder="1" applyFill="1" applyFont="1" applyNumberFormat="1">
      <alignment vertical="top"/>
    </xf>
    <xf borderId="24" fillId="5" fontId="13" numFmtId="49" xfId="0" applyAlignment="1" applyBorder="1" applyFont="1" applyNumberFormat="1">
      <alignment horizontal="center" vertical="top"/>
    </xf>
    <xf borderId="24" fillId="5" fontId="13" numFmtId="165" xfId="0" applyAlignment="1" applyBorder="1" applyFont="1" applyNumberFormat="1">
      <alignment vertical="top"/>
    </xf>
    <xf borderId="24" fillId="5" fontId="8" numFmtId="165" xfId="0" applyAlignment="1" applyBorder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center" shrinkToFit="0" vertical="top" wrapText="1"/>
    </xf>
    <xf borderId="0" fillId="0" fontId="8" numFmtId="165" xfId="0" applyAlignment="1" applyFont="1" applyNumberFormat="1">
      <alignment horizontal="right" shrinkToFit="0" vertical="top" wrapText="1"/>
    </xf>
    <xf borderId="0" fillId="0" fontId="12" numFmtId="165" xfId="0" applyAlignment="1" applyFont="1" applyNumberFormat="1">
      <alignment horizontal="right" shrinkToFit="0" vertical="top" wrapText="1"/>
    </xf>
    <xf borderId="25" fillId="0" fontId="8" numFmtId="0" xfId="0" applyAlignment="1" applyBorder="1" applyFont="1">
      <alignment shrinkToFit="0" vertical="top" wrapText="1"/>
    </xf>
    <xf borderId="11" fillId="4" fontId="6" numFmtId="165" xfId="0" applyAlignment="1" applyBorder="1" applyFont="1" applyNumberFormat="1">
      <alignment vertical="top"/>
    </xf>
    <xf borderId="12" fillId="4" fontId="6" numFmtId="49" xfId="0" applyAlignment="1" applyBorder="1" applyFont="1" applyNumberFormat="1">
      <alignment horizontal="center" vertical="top"/>
    </xf>
    <xf borderId="12" fillId="4" fontId="6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shrinkToFit="0" vertical="top" wrapText="1"/>
    </xf>
    <xf borderId="12" fillId="4" fontId="8" numFmtId="165" xfId="0" applyAlignment="1" applyBorder="1" applyFont="1" applyNumberFormat="1">
      <alignment horizontal="right" shrinkToFit="0" vertical="top" wrapText="1"/>
    </xf>
    <xf borderId="12" fillId="4" fontId="12" numFmtId="165" xfId="0" applyAlignment="1" applyBorder="1" applyFont="1" applyNumberFormat="1">
      <alignment horizontal="right" shrinkToFit="0" vertical="top" wrapText="1"/>
    </xf>
    <xf borderId="13" fillId="4" fontId="8" numFmtId="0" xfId="0" applyAlignment="1" applyBorder="1" applyFont="1">
      <alignment shrinkToFit="0" vertical="top" wrapText="1"/>
    </xf>
    <xf borderId="26" fillId="0" fontId="8" numFmtId="165" xfId="0" applyAlignment="1" applyBorder="1" applyFont="1" applyNumberFormat="1">
      <alignment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7" fillId="0" fontId="8" numFmtId="165" xfId="0" applyAlignment="1" applyBorder="1" applyFont="1" applyNumberFormat="1">
      <alignment shrinkToFit="0" vertical="center" wrapText="1"/>
    </xf>
    <xf borderId="28" fillId="0" fontId="8" numFmtId="0" xfId="0" applyAlignment="1" applyBorder="1" applyFont="1">
      <alignment horizontal="center" shrinkToFit="0" vertical="center" wrapText="1"/>
    </xf>
    <xf borderId="29" fillId="0" fontId="8" numFmtId="166" xfId="0" applyAlignment="1" applyBorder="1" applyFont="1" applyNumberFormat="1">
      <alignment horizontal="center" shrinkToFit="0" vertical="center" wrapText="1"/>
    </xf>
    <xf borderId="28" fillId="0" fontId="8" numFmtId="166" xfId="0" applyAlignment="1" applyBorder="1" applyFont="1" applyNumberFormat="1">
      <alignment horizontal="center" shrinkToFit="0" vertical="center" wrapText="1"/>
    </xf>
    <xf borderId="30" fillId="0" fontId="8" numFmtId="166" xfId="0" applyAlignment="1" applyBorder="1" applyFont="1" applyNumberFormat="1">
      <alignment horizontal="right" shrinkToFit="0" vertical="center" wrapText="1"/>
    </xf>
    <xf borderId="31" fillId="0" fontId="8" numFmtId="2" xfId="0" applyAlignment="1" applyBorder="1" applyFont="1" applyNumberFormat="1">
      <alignment horizontal="center" shrinkToFit="0" vertical="center" wrapText="1"/>
    </xf>
    <xf borderId="28" fillId="0" fontId="8" numFmtId="2" xfId="0" applyAlignment="1" applyBorder="1" applyFont="1" applyNumberFormat="1">
      <alignment horizontal="center" shrinkToFit="0" vertical="center" wrapText="1"/>
    </xf>
    <xf borderId="30" fillId="0" fontId="8" numFmtId="2" xfId="0" applyAlignment="1" applyBorder="1" applyFont="1" applyNumberFormat="1">
      <alignment horizontal="right" shrinkToFit="0" vertical="center" wrapText="1"/>
    </xf>
    <xf borderId="26" fillId="0" fontId="8" numFmtId="166" xfId="0" applyAlignment="1" applyBorder="1" applyFont="1" applyNumberFormat="1">
      <alignment horizontal="right" shrinkToFit="0" vertical="center" wrapText="1"/>
    </xf>
    <xf borderId="32" fillId="0" fontId="8" numFmtId="0" xfId="0" applyAlignment="1" applyBorder="1" applyFont="1">
      <alignment shrinkToFit="0" vertical="center" wrapText="1"/>
    </xf>
    <xf borderId="33" fillId="0" fontId="8" numFmtId="165" xfId="0" applyAlignment="1" applyBorder="1" applyFont="1" applyNumberFormat="1">
      <alignment shrinkToFit="0" vertical="center" wrapText="1"/>
    </xf>
    <xf borderId="33" fillId="0" fontId="8" numFmtId="0" xfId="0" applyAlignment="1" applyBorder="1" applyFont="1">
      <alignment horizontal="center" shrinkToFit="0" vertical="center" wrapText="1"/>
    </xf>
    <xf borderId="34" fillId="0" fontId="8" numFmtId="165" xfId="0" applyAlignment="1" applyBorder="1" applyFont="1" applyNumberFormat="1">
      <alignment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35" fillId="0" fontId="8" numFmtId="166" xfId="0" applyAlignment="1" applyBorder="1" applyFont="1" applyNumberFormat="1">
      <alignment horizontal="center" shrinkToFit="0" vertical="center" wrapText="1"/>
    </xf>
    <xf borderId="19" fillId="0" fontId="8" numFmtId="166" xfId="0" applyAlignment="1" applyBorder="1" applyFont="1" applyNumberFormat="1">
      <alignment horizontal="right" shrinkToFit="0" vertical="center" wrapText="1"/>
    </xf>
    <xf borderId="17" fillId="0" fontId="8" numFmtId="2" xfId="0" applyAlignment="1" applyBorder="1" applyFont="1" applyNumberFormat="1">
      <alignment horizontal="center" shrinkToFit="0" vertical="center" wrapText="1"/>
    </xf>
    <xf borderId="18" fillId="0" fontId="8" numFmtId="2" xfId="0" applyAlignment="1" applyBorder="1" applyFont="1" applyNumberFormat="1">
      <alignment horizontal="center" shrinkToFit="0" vertical="center" wrapText="1"/>
    </xf>
    <xf borderId="19" fillId="0" fontId="8" numFmtId="2" xfId="0" applyAlignment="1" applyBorder="1" applyFont="1" applyNumberFormat="1">
      <alignment horizontal="right" shrinkToFit="0" vertical="center" wrapText="1"/>
    </xf>
    <xf borderId="33" fillId="0" fontId="8" numFmtId="166" xfId="0" applyAlignment="1" applyBorder="1" applyFont="1" applyNumberFormat="1">
      <alignment horizontal="right" shrinkToFit="0" vertical="center" wrapText="1"/>
    </xf>
    <xf borderId="36" fillId="0" fontId="8" numFmtId="0" xfId="0" applyAlignment="1" applyBorder="1" applyFont="1">
      <alignment shrinkToFit="0" vertical="center" wrapText="1"/>
    </xf>
    <xf borderId="33" fillId="0" fontId="8" numFmtId="167" xfId="0" applyAlignment="1" applyBorder="1" applyFont="1" applyNumberFormat="1">
      <alignment horizontal="center" readingOrder="0" shrinkToFit="0" vertical="center" wrapText="1"/>
    </xf>
    <xf borderId="36" fillId="0" fontId="8" numFmtId="0" xfId="0" applyAlignment="1" applyBorder="1" applyFont="1">
      <alignment readingOrder="0" shrinkToFit="0" vertical="center" wrapText="1"/>
    </xf>
    <xf borderId="18" fillId="0" fontId="8" numFmtId="0" xfId="0" applyAlignment="1" applyBorder="1" applyFont="1">
      <alignment horizontal="center" readingOrder="0" shrinkToFit="0" vertical="center" wrapText="1"/>
    </xf>
    <xf borderId="35" fillId="0" fontId="8" numFmtId="166" xfId="0" applyAlignment="1" applyBorder="1" applyFont="1" applyNumberFormat="1">
      <alignment horizontal="center" readingOrder="0" shrinkToFit="0" vertical="center" wrapText="1"/>
    </xf>
    <xf borderId="18" fillId="0" fontId="8" numFmtId="166" xfId="0" applyAlignment="1" applyBorder="1" applyFont="1" applyNumberFormat="1">
      <alignment horizontal="center" readingOrder="0" shrinkToFit="0" vertical="center" wrapText="1"/>
    </xf>
    <xf borderId="17" fillId="0" fontId="8" numFmtId="1" xfId="0" applyAlignment="1" applyBorder="1" applyFont="1" applyNumberFormat="1">
      <alignment horizontal="center" readingOrder="0" shrinkToFit="0" vertical="center" wrapText="1"/>
    </xf>
    <xf borderId="18" fillId="0" fontId="8" numFmtId="2" xfId="0" applyAlignment="1" applyBorder="1" applyFont="1" applyNumberFormat="1">
      <alignment horizontal="center" readingOrder="0" shrinkToFit="0" vertical="center" wrapText="1"/>
    </xf>
    <xf borderId="34" fillId="0" fontId="8" numFmtId="165" xfId="0" applyAlignment="1" applyBorder="1" applyFont="1" applyNumberFormat="1">
      <alignment readingOrder="0" shrinkToFit="0" vertical="center" wrapText="1"/>
    </xf>
    <xf borderId="37" fillId="0" fontId="8" numFmtId="165" xfId="0" applyAlignment="1" applyBorder="1" applyFont="1" applyNumberFormat="1">
      <alignment shrinkToFit="0" vertical="center" wrapText="1"/>
    </xf>
    <xf borderId="37" fillId="0" fontId="8" numFmtId="0" xfId="0" applyAlignment="1" applyBorder="1" applyFont="1">
      <alignment horizontal="center" shrinkToFit="0" vertical="center" wrapText="1"/>
    </xf>
    <xf borderId="38" fillId="0" fontId="8" numFmtId="165" xfId="0" applyAlignment="1" applyBorder="1" applyFont="1" applyNumberFormat="1">
      <alignment shrinkToFit="0" vertical="center" wrapText="1"/>
    </xf>
    <xf borderId="39" fillId="0" fontId="8" numFmtId="0" xfId="0" applyAlignment="1" applyBorder="1" applyFont="1">
      <alignment horizontal="center" shrinkToFit="0" vertical="center" wrapText="1"/>
    </xf>
    <xf borderId="40" fillId="0" fontId="8" numFmtId="166" xfId="0" applyAlignment="1" applyBorder="1" applyFont="1" applyNumberFormat="1">
      <alignment horizontal="center" shrinkToFit="0" vertical="center" wrapText="1"/>
    </xf>
    <xf borderId="39" fillId="0" fontId="8" numFmtId="166" xfId="0" applyAlignment="1" applyBorder="1" applyFont="1" applyNumberFormat="1">
      <alignment horizontal="center" shrinkToFit="0" vertical="center" wrapText="1"/>
    </xf>
    <xf borderId="41" fillId="4" fontId="14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horizontal="center" vertical="top"/>
    </xf>
    <xf borderId="42" fillId="4" fontId="8" numFmtId="165" xfId="0" applyAlignment="1" applyBorder="1" applyFont="1" applyNumberFormat="1">
      <alignment vertical="top"/>
    </xf>
    <xf borderId="12" fillId="4" fontId="8" numFmtId="165" xfId="0" applyAlignment="1" applyBorder="1" applyFont="1" applyNumberFormat="1">
      <alignment vertical="top"/>
    </xf>
    <xf borderId="43" fillId="4" fontId="8" numFmtId="166" xfId="0" applyAlignment="1" applyBorder="1" applyFont="1" applyNumberFormat="1">
      <alignment vertical="top"/>
    </xf>
    <xf borderId="12" fillId="4" fontId="8" numFmtId="166" xfId="0" applyAlignment="1" applyBorder="1" applyFont="1" applyNumberFormat="1">
      <alignment vertical="top"/>
    </xf>
    <xf borderId="13" fillId="4" fontId="8" numFmtId="166" xfId="0" applyAlignment="1" applyBorder="1" applyFont="1" applyNumberFormat="1">
      <alignment horizontal="right" vertical="top"/>
    </xf>
    <xf borderId="44" fillId="4" fontId="8" numFmtId="166" xfId="0" applyAlignment="1" applyBorder="1" applyFont="1" applyNumberFormat="1">
      <alignment horizontal="right" vertical="top"/>
    </xf>
    <xf borderId="45" fillId="4" fontId="8" numFmtId="0" xfId="0" applyAlignment="1" applyBorder="1" applyFont="1">
      <alignment shrinkToFit="0" vertical="top" wrapText="1"/>
    </xf>
    <xf borderId="0" fillId="0" fontId="15" numFmtId="0" xfId="0" applyAlignment="1" applyFont="1">
      <alignment vertical="top"/>
    </xf>
    <xf borderId="46" fillId="0" fontId="8" numFmtId="0" xfId="0" applyAlignment="1" applyBorder="1" applyFont="1">
      <alignment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shrinkToFit="0" wrapText="1"/>
    </xf>
    <xf borderId="0" fillId="0" fontId="16" numFmtId="168" xfId="0" applyAlignment="1" applyFont="1" applyNumberFormat="1">
      <alignment shrinkToFit="0" wrapText="1"/>
    </xf>
    <xf borderId="25" fillId="0" fontId="8" numFmtId="0" xfId="0" applyAlignment="1" applyBorder="1" applyFont="1">
      <alignment shrinkToFit="0" wrapText="1"/>
    </xf>
    <xf borderId="47" fillId="4" fontId="13" numFmtId="0" xfId="0" applyAlignment="1" applyBorder="1" applyFont="1">
      <alignment horizontal="left"/>
    </xf>
    <xf borderId="48" fillId="0" fontId="11" numFmtId="0" xfId="0" applyBorder="1" applyFont="1"/>
    <xf borderId="49" fillId="0" fontId="11" numFmtId="0" xfId="0" applyBorder="1" applyFont="1"/>
    <xf borderId="12" fillId="4" fontId="8" numFmtId="0" xfId="0" applyAlignment="1" applyBorder="1" applyFont="1">
      <alignment shrinkToFit="0" wrapText="1"/>
    </xf>
    <xf borderId="12" fillId="4" fontId="8" numFmtId="166" xfId="0" applyAlignment="1" applyBorder="1" applyFont="1" applyNumberFormat="1">
      <alignment shrinkToFit="0" wrapText="1"/>
    </xf>
    <xf borderId="12" fillId="4" fontId="16" numFmtId="168" xfId="0" applyAlignment="1" applyBorder="1" applyFont="1" applyNumberFormat="1">
      <alignment shrinkToFit="0" wrapText="1"/>
    </xf>
    <xf borderId="13" fillId="4" fontId="8" numFmtId="0" xfId="0" applyAlignment="1" applyBorder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8" numFmtId="166" xfId="0" applyAlignment="1" applyFont="1" applyNumberFormat="1">
      <alignment horizontal="right" shrinkToFit="0" vertical="center" wrapText="1"/>
    </xf>
    <xf borderId="0" fillId="0" fontId="17" numFmtId="168" xfId="0" applyAlignment="1" applyFont="1" applyNumberFormat="1">
      <alignment shrinkToFit="0" wrapText="1"/>
    </xf>
    <xf borderId="0" fillId="0" fontId="3" numFmtId="0" xfId="0" applyAlignment="1" applyFont="1">
      <alignment horizontal="left" shrinkToFit="0" wrapText="1"/>
    </xf>
    <xf borderId="50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50" fillId="0" fontId="3" numFmtId="0" xfId="0" applyAlignment="1" applyBorder="1" applyFont="1">
      <alignment readingOrder="0" shrinkToFit="0" wrapText="1"/>
    </xf>
    <xf borderId="51" fillId="0" fontId="18" numFmtId="0" xfId="0" applyAlignment="1" applyBorder="1" applyFont="1">
      <alignment horizontal="center"/>
    </xf>
    <xf borderId="51" fillId="0" fontId="11" numFmtId="0" xfId="0" applyBorder="1" applyFont="1"/>
    <xf borderId="0" fillId="0" fontId="19" numFmtId="0" xfId="0" applyAlignment="1" applyFont="1">
      <alignment shrinkToFit="0" wrapText="1"/>
    </xf>
    <xf borderId="0" fillId="0" fontId="20" numFmtId="0" xfId="0" applyAlignment="1" applyFont="1">
      <alignment horizontal="left" vertical="center"/>
    </xf>
    <xf borderId="0" fillId="0" fontId="21" numFmtId="0" xfId="0" applyAlignment="1" applyFont="1">
      <alignment horizontal="left" vertical="center"/>
    </xf>
    <xf borderId="0" fillId="0" fontId="2" numFmtId="0" xfId="0" applyFont="1"/>
    <xf borderId="0" fillId="0" fontId="22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2</xdr:row>
      <xdr:rowOff>180975</xdr:rowOff>
    </xdr:from>
    <xdr:ext cx="1924050" cy="1495425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5.86"/>
    <col customWidth="1" min="3" max="3" width="32.57"/>
    <col customWidth="1" min="4" max="4" width="11.14"/>
    <col customWidth="1" min="5" max="5" width="13.0"/>
    <col customWidth="1" min="6" max="6" width="11.14"/>
    <col customWidth="1" min="7" max="7" width="13.86"/>
    <col customWidth="1" min="8" max="8" width="12.29"/>
    <col customWidth="1" min="9" max="9" width="10.71"/>
    <col customWidth="1" min="10" max="10" width="16.0"/>
    <col customWidth="1" min="11" max="11" width="12.29"/>
    <col customWidth="1" min="12" max="12" width="30.43"/>
    <col customWidth="1" min="13" max="26" width="7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6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" t="s">
        <v>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" t="s">
        <v>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" t="s">
        <v>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7" t="s">
        <v>6</v>
      </c>
      <c r="B14" s="8"/>
      <c r="C14" s="8"/>
      <c r="D14" s="9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1" t="s">
        <v>7</v>
      </c>
      <c r="D15" s="9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1" t="s">
        <v>8</v>
      </c>
      <c r="D16" s="12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5.75" customHeight="1">
      <c r="A17" s="15"/>
      <c r="B17" s="15"/>
      <c r="C17" s="15"/>
      <c r="D17" s="16"/>
      <c r="E17" s="16"/>
      <c r="F17" s="16"/>
      <c r="G17" s="16"/>
      <c r="H17" s="16"/>
      <c r="I17" s="16"/>
      <c r="J17" s="16"/>
      <c r="K17" s="17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18"/>
      <c r="B18" s="19"/>
      <c r="C18" s="20"/>
      <c r="D18" s="21"/>
      <c r="E18" s="21"/>
      <c r="F18" s="21"/>
      <c r="G18" s="21"/>
      <c r="H18" s="21"/>
      <c r="I18" s="21"/>
      <c r="J18" s="21"/>
      <c r="K18" s="22"/>
      <c r="L18" s="2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30.0" customHeight="1">
      <c r="A19" s="24" t="s">
        <v>9</v>
      </c>
      <c r="B19" s="24" t="s">
        <v>10</v>
      </c>
      <c r="C19" s="24" t="s">
        <v>11</v>
      </c>
      <c r="D19" s="25" t="s">
        <v>12</v>
      </c>
      <c r="E19" s="26" t="s">
        <v>13</v>
      </c>
      <c r="F19" s="27"/>
      <c r="G19" s="28"/>
      <c r="H19" s="26" t="s">
        <v>14</v>
      </c>
      <c r="I19" s="27"/>
      <c r="J19" s="28"/>
      <c r="K19" s="29" t="s">
        <v>15</v>
      </c>
      <c r="L19" s="30" t="s">
        <v>16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52.5" customHeight="1">
      <c r="A20" s="32"/>
      <c r="B20" s="32"/>
      <c r="C20" s="32"/>
      <c r="D20" s="33"/>
      <c r="E20" s="34" t="s">
        <v>17</v>
      </c>
      <c r="F20" s="35" t="s">
        <v>18</v>
      </c>
      <c r="G20" s="36" t="s">
        <v>19</v>
      </c>
      <c r="H20" s="34" t="s">
        <v>17</v>
      </c>
      <c r="I20" s="35" t="s">
        <v>18</v>
      </c>
      <c r="J20" s="36" t="s">
        <v>20</v>
      </c>
      <c r="K20" s="32"/>
      <c r="L20" s="3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5.75" customHeight="1">
      <c r="A21" s="37" t="s">
        <v>21</v>
      </c>
      <c r="B21" s="38">
        <v>1.0</v>
      </c>
      <c r="C21" s="38">
        <v>2.0</v>
      </c>
      <c r="D21" s="38">
        <v>3.0</v>
      </c>
      <c r="E21" s="38">
        <v>4.0</v>
      </c>
      <c r="F21" s="38">
        <v>5.0</v>
      </c>
      <c r="G21" s="38">
        <v>6.0</v>
      </c>
      <c r="H21" s="38">
        <v>7.0</v>
      </c>
      <c r="I21" s="38">
        <v>8.0</v>
      </c>
      <c r="J21" s="38">
        <v>9.0</v>
      </c>
      <c r="K21" s="38">
        <v>10.0</v>
      </c>
      <c r="L21" s="39">
        <v>11.0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30.0" customHeight="1">
      <c r="A22" s="40" t="s">
        <v>22</v>
      </c>
      <c r="B22" s="41" t="s">
        <v>23</v>
      </c>
      <c r="C22" s="42" t="s">
        <v>24</v>
      </c>
      <c r="D22" s="43"/>
      <c r="E22" s="43"/>
      <c r="F22" s="43"/>
      <c r="G22" s="44"/>
      <c r="H22" s="43"/>
      <c r="I22" s="43"/>
      <c r="J22" s="44"/>
      <c r="K22" s="45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24.0" customHeight="1">
      <c r="A23" s="48" t="s">
        <v>25</v>
      </c>
      <c r="B23" s="49" t="s">
        <v>26</v>
      </c>
      <c r="C23" s="50" t="s">
        <v>27</v>
      </c>
      <c r="D23" s="51" t="s">
        <v>28</v>
      </c>
      <c r="E23" s="52"/>
      <c r="F23" s="52"/>
      <c r="G23" s="53">
        <v>178393.38</v>
      </c>
      <c r="H23" s="52"/>
      <c r="I23" s="52"/>
      <c r="J23" s="54">
        <f>J64</f>
        <v>178393.38</v>
      </c>
      <c r="K23" s="54">
        <f>G23-J23</f>
        <v>0</v>
      </c>
      <c r="L23" s="55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30.0" customHeight="1">
      <c r="A24" s="56" t="s">
        <v>29</v>
      </c>
      <c r="B24" s="57"/>
      <c r="C24" s="58"/>
      <c r="D24" s="59"/>
      <c r="E24" s="59"/>
      <c r="F24" s="59"/>
      <c r="G24" s="60"/>
      <c r="H24" s="59"/>
      <c r="I24" s="59"/>
      <c r="J24" s="60"/>
      <c r="K24" s="61"/>
      <c r="L24" s="62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8.0" customHeight="1">
      <c r="A25" s="63"/>
      <c r="B25" s="64"/>
      <c r="C25" s="65"/>
      <c r="D25" s="66"/>
      <c r="E25" s="67"/>
      <c r="F25" s="67"/>
      <c r="G25" s="68"/>
      <c r="H25" s="67"/>
      <c r="I25" s="67"/>
      <c r="J25" s="68"/>
      <c r="K25" s="69"/>
      <c r="L25" s="70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22.5" customHeight="1">
      <c r="A26" s="71" t="s">
        <v>22</v>
      </c>
      <c r="B26" s="72" t="s">
        <v>30</v>
      </c>
      <c r="C26" s="73" t="s">
        <v>31</v>
      </c>
      <c r="D26" s="74"/>
      <c r="E26" s="74"/>
      <c r="F26" s="74"/>
      <c r="G26" s="75"/>
      <c r="H26" s="74"/>
      <c r="I26" s="74"/>
      <c r="J26" s="75"/>
      <c r="K26" s="76"/>
      <c r="L26" s="7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30.75" customHeight="1">
      <c r="A27" s="78" t="s">
        <v>25</v>
      </c>
      <c r="B27" s="79">
        <v>1.0</v>
      </c>
      <c r="C27" s="80" t="s">
        <v>32</v>
      </c>
      <c r="D27" s="81" t="s">
        <v>33</v>
      </c>
      <c r="E27" s="82"/>
      <c r="F27" s="83"/>
      <c r="G27" s="84">
        <f t="shared" ref="G27:G63" si="1">E27*F27</f>
        <v>0</v>
      </c>
      <c r="H27" s="85"/>
      <c r="I27" s="86"/>
      <c r="J27" s="87">
        <f t="shared" ref="J27:J63" si="2">H27*I27</f>
        <v>0</v>
      </c>
      <c r="K27" s="88">
        <f t="shared" ref="K27:K58" si="3">G27-J27</f>
        <v>0</v>
      </c>
      <c r="L27" s="89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36.75" customHeight="1">
      <c r="A28" s="90" t="s">
        <v>25</v>
      </c>
      <c r="B28" s="91">
        <v>2.0</v>
      </c>
      <c r="C28" s="92" t="s">
        <v>34</v>
      </c>
      <c r="D28" s="93" t="s">
        <v>35</v>
      </c>
      <c r="E28" s="94"/>
      <c r="F28" s="52"/>
      <c r="G28" s="95">
        <f t="shared" si="1"/>
        <v>0</v>
      </c>
      <c r="H28" s="96"/>
      <c r="I28" s="97"/>
      <c r="J28" s="98">
        <f t="shared" si="2"/>
        <v>0</v>
      </c>
      <c r="K28" s="99">
        <f t="shared" si="3"/>
        <v>0</v>
      </c>
      <c r="L28" s="100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39.75" customHeight="1">
      <c r="A29" s="90" t="s">
        <v>25</v>
      </c>
      <c r="B29" s="91">
        <v>3.0</v>
      </c>
      <c r="C29" s="92" t="s">
        <v>36</v>
      </c>
      <c r="D29" s="93" t="s">
        <v>33</v>
      </c>
      <c r="E29" s="94"/>
      <c r="F29" s="52"/>
      <c r="G29" s="95">
        <f t="shared" si="1"/>
        <v>0</v>
      </c>
      <c r="H29" s="96"/>
      <c r="I29" s="97"/>
      <c r="J29" s="98">
        <f t="shared" si="2"/>
        <v>0</v>
      </c>
      <c r="K29" s="99">
        <f t="shared" si="3"/>
        <v>0</v>
      </c>
      <c r="L29" s="100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39.75" customHeight="1">
      <c r="A30" s="90"/>
      <c r="B30" s="101">
        <v>44929.0</v>
      </c>
      <c r="C30" s="92" t="s">
        <v>37</v>
      </c>
      <c r="D30" s="93" t="s">
        <v>38</v>
      </c>
      <c r="E30" s="93">
        <v>400.0</v>
      </c>
      <c r="F30" s="93">
        <v>29.98</v>
      </c>
      <c r="G30" s="95">
        <f t="shared" si="1"/>
        <v>11992</v>
      </c>
      <c r="H30" s="96">
        <v>400.0</v>
      </c>
      <c r="I30" s="93">
        <v>29.98</v>
      </c>
      <c r="J30" s="98">
        <f t="shared" si="2"/>
        <v>11992</v>
      </c>
      <c r="K30" s="99">
        <f t="shared" si="3"/>
        <v>0</v>
      </c>
      <c r="L30" s="102" t="s">
        <v>39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9.75" customHeight="1">
      <c r="A31" s="90"/>
      <c r="B31" s="91" t="s">
        <v>40</v>
      </c>
      <c r="C31" s="92" t="s">
        <v>41</v>
      </c>
      <c r="D31" s="93" t="s">
        <v>38</v>
      </c>
      <c r="E31" s="93">
        <v>200.0</v>
      </c>
      <c r="F31" s="93">
        <v>26.94</v>
      </c>
      <c r="G31" s="95">
        <f t="shared" si="1"/>
        <v>5388</v>
      </c>
      <c r="H31" s="96">
        <v>200.0</v>
      </c>
      <c r="I31" s="93">
        <v>26.94</v>
      </c>
      <c r="J31" s="98">
        <f t="shared" si="2"/>
        <v>5388</v>
      </c>
      <c r="K31" s="99">
        <f t="shared" si="3"/>
        <v>0</v>
      </c>
      <c r="L31" s="102" t="s">
        <v>42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90"/>
      <c r="B32" s="91" t="s">
        <v>43</v>
      </c>
      <c r="C32" s="92" t="s">
        <v>44</v>
      </c>
      <c r="D32" s="93" t="s">
        <v>38</v>
      </c>
      <c r="E32" s="93">
        <v>40.0</v>
      </c>
      <c r="F32" s="93">
        <v>215.95</v>
      </c>
      <c r="G32" s="95">
        <f t="shared" si="1"/>
        <v>8638</v>
      </c>
      <c r="H32" s="96">
        <v>40.0</v>
      </c>
      <c r="I32" s="93">
        <v>215.95</v>
      </c>
      <c r="J32" s="98">
        <f t="shared" si="2"/>
        <v>8638</v>
      </c>
      <c r="K32" s="99">
        <f t="shared" si="3"/>
        <v>0</v>
      </c>
      <c r="L32" s="102" t="s">
        <v>45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9.75" customHeight="1">
      <c r="A33" s="90"/>
      <c r="B33" s="91" t="s">
        <v>46</v>
      </c>
      <c r="C33" s="92" t="s">
        <v>47</v>
      </c>
      <c r="D33" s="93" t="s">
        <v>38</v>
      </c>
      <c r="E33" s="93">
        <v>40.0</v>
      </c>
      <c r="F33" s="93">
        <v>278.51</v>
      </c>
      <c r="G33" s="95">
        <f t="shared" si="1"/>
        <v>11140.4</v>
      </c>
      <c r="H33" s="96">
        <v>40.0</v>
      </c>
      <c r="I33" s="93">
        <v>278.51</v>
      </c>
      <c r="J33" s="98">
        <f t="shared" si="2"/>
        <v>11140.4</v>
      </c>
      <c r="K33" s="99">
        <f t="shared" si="3"/>
        <v>0</v>
      </c>
      <c r="L33" s="102" t="s">
        <v>48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9.75" customHeight="1">
      <c r="A34" s="90"/>
      <c r="B34" s="91" t="s">
        <v>49</v>
      </c>
      <c r="C34" s="92" t="s">
        <v>50</v>
      </c>
      <c r="D34" s="93" t="s">
        <v>33</v>
      </c>
      <c r="E34" s="93">
        <v>4.0</v>
      </c>
      <c r="F34" s="93">
        <v>1506.41</v>
      </c>
      <c r="G34" s="95">
        <f t="shared" si="1"/>
        <v>6025.64</v>
      </c>
      <c r="H34" s="96">
        <v>4.0</v>
      </c>
      <c r="I34" s="93">
        <v>1506.41</v>
      </c>
      <c r="J34" s="98">
        <f t="shared" si="2"/>
        <v>6025.64</v>
      </c>
      <c r="K34" s="99">
        <f t="shared" si="3"/>
        <v>0</v>
      </c>
      <c r="L34" s="102" t="s">
        <v>42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9.75" customHeight="1">
      <c r="A35" s="90"/>
      <c r="B35" s="91" t="s">
        <v>51</v>
      </c>
      <c r="C35" s="92" t="s">
        <v>52</v>
      </c>
      <c r="D35" s="93" t="s">
        <v>33</v>
      </c>
      <c r="E35" s="93">
        <v>4.0</v>
      </c>
      <c r="F35" s="93">
        <v>1506.41</v>
      </c>
      <c r="G35" s="95">
        <f t="shared" si="1"/>
        <v>6025.64</v>
      </c>
      <c r="H35" s="96">
        <v>4.0</v>
      </c>
      <c r="I35" s="93">
        <v>1506.41</v>
      </c>
      <c r="J35" s="98">
        <f t="shared" si="2"/>
        <v>6025.64</v>
      </c>
      <c r="K35" s="99">
        <f t="shared" si="3"/>
        <v>0</v>
      </c>
      <c r="L35" s="102" t="s">
        <v>42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9.75" customHeight="1">
      <c r="A36" s="90"/>
      <c r="B36" s="91" t="s">
        <v>53</v>
      </c>
      <c r="C36" s="92" t="s">
        <v>54</v>
      </c>
      <c r="D36" s="93" t="s">
        <v>33</v>
      </c>
      <c r="E36" s="93">
        <v>4.0</v>
      </c>
      <c r="F36" s="93">
        <v>1261.79</v>
      </c>
      <c r="G36" s="95">
        <f t="shared" si="1"/>
        <v>5047.16</v>
      </c>
      <c r="H36" s="96">
        <v>4.0</v>
      </c>
      <c r="I36" s="93">
        <v>1261.79</v>
      </c>
      <c r="J36" s="98">
        <f t="shared" si="2"/>
        <v>5047.16</v>
      </c>
      <c r="K36" s="99">
        <f t="shared" si="3"/>
        <v>0</v>
      </c>
      <c r="L36" s="102" t="s">
        <v>42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9.75" customHeight="1">
      <c r="A37" s="90"/>
      <c r="B37" s="91" t="s">
        <v>55</v>
      </c>
      <c r="C37" s="92" t="s">
        <v>56</v>
      </c>
      <c r="D37" s="93" t="s">
        <v>33</v>
      </c>
      <c r="E37" s="93">
        <v>4.0</v>
      </c>
      <c r="F37" s="93">
        <v>1720.62</v>
      </c>
      <c r="G37" s="95">
        <f t="shared" si="1"/>
        <v>6882.48</v>
      </c>
      <c r="H37" s="96">
        <v>4.0</v>
      </c>
      <c r="I37" s="93">
        <v>1720.62</v>
      </c>
      <c r="J37" s="98">
        <f t="shared" si="2"/>
        <v>6882.48</v>
      </c>
      <c r="K37" s="99">
        <f t="shared" si="3"/>
        <v>0</v>
      </c>
      <c r="L37" s="102" t="s">
        <v>42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9.75" customHeight="1">
      <c r="A38" s="90"/>
      <c r="B38" s="91" t="s">
        <v>57</v>
      </c>
      <c r="C38" s="92" t="s">
        <v>58</v>
      </c>
      <c r="D38" s="93" t="s">
        <v>33</v>
      </c>
      <c r="E38" s="93">
        <v>4.0</v>
      </c>
      <c r="F38" s="93">
        <v>1720.62</v>
      </c>
      <c r="G38" s="95">
        <f t="shared" si="1"/>
        <v>6882.48</v>
      </c>
      <c r="H38" s="96">
        <v>4.0</v>
      </c>
      <c r="I38" s="93">
        <v>1720.62</v>
      </c>
      <c r="J38" s="98">
        <f t="shared" si="2"/>
        <v>6882.48</v>
      </c>
      <c r="K38" s="99">
        <f t="shared" si="3"/>
        <v>0</v>
      </c>
      <c r="L38" s="102" t="s">
        <v>42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9.75" customHeight="1">
      <c r="A39" s="90"/>
      <c r="B39" s="91" t="s">
        <v>59</v>
      </c>
      <c r="C39" s="92" t="s">
        <v>60</v>
      </c>
      <c r="D39" s="93" t="s">
        <v>33</v>
      </c>
      <c r="E39" s="93">
        <v>4.0</v>
      </c>
      <c r="F39" s="93">
        <v>1720.62</v>
      </c>
      <c r="G39" s="95">
        <f t="shared" si="1"/>
        <v>6882.48</v>
      </c>
      <c r="H39" s="96">
        <v>4.0</v>
      </c>
      <c r="I39" s="93">
        <v>1720.62</v>
      </c>
      <c r="J39" s="98">
        <f t="shared" si="2"/>
        <v>6882.48</v>
      </c>
      <c r="K39" s="99">
        <f t="shared" si="3"/>
        <v>0</v>
      </c>
      <c r="L39" s="102" t="s">
        <v>42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9.75" customHeight="1">
      <c r="A40" s="90"/>
      <c r="B40" s="91" t="s">
        <v>61</v>
      </c>
      <c r="C40" s="92" t="s">
        <v>62</v>
      </c>
      <c r="D40" s="93" t="s">
        <v>33</v>
      </c>
      <c r="E40" s="93">
        <v>4.0</v>
      </c>
      <c r="F40" s="93">
        <v>1720.62</v>
      </c>
      <c r="G40" s="95">
        <f t="shared" si="1"/>
        <v>6882.48</v>
      </c>
      <c r="H40" s="96">
        <v>4.0</v>
      </c>
      <c r="I40" s="93">
        <v>1720.62</v>
      </c>
      <c r="J40" s="98">
        <f t="shared" si="2"/>
        <v>6882.48</v>
      </c>
      <c r="K40" s="99">
        <f t="shared" si="3"/>
        <v>0</v>
      </c>
      <c r="L40" s="102" t="s">
        <v>42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9.75" customHeight="1">
      <c r="A41" s="90"/>
      <c r="B41" s="91" t="s">
        <v>63</v>
      </c>
      <c r="C41" s="92" t="s">
        <v>64</v>
      </c>
      <c r="D41" s="93" t="s">
        <v>38</v>
      </c>
      <c r="E41" s="93">
        <v>1.0</v>
      </c>
      <c r="F41" s="93">
        <v>2875.52</v>
      </c>
      <c r="G41" s="95">
        <f t="shared" si="1"/>
        <v>2875.52</v>
      </c>
      <c r="H41" s="96">
        <v>1.0</v>
      </c>
      <c r="I41" s="93">
        <v>2875.52</v>
      </c>
      <c r="J41" s="98">
        <f t="shared" si="2"/>
        <v>2875.52</v>
      </c>
      <c r="K41" s="99">
        <f t="shared" si="3"/>
        <v>0</v>
      </c>
      <c r="L41" s="102" t="s">
        <v>39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9.75" customHeight="1">
      <c r="A42" s="90"/>
      <c r="B42" s="91" t="s">
        <v>65</v>
      </c>
      <c r="C42" s="92" t="s">
        <v>66</v>
      </c>
      <c r="D42" s="93" t="s">
        <v>38</v>
      </c>
      <c r="E42" s="93">
        <v>1.0</v>
      </c>
      <c r="F42" s="93">
        <v>4410.18</v>
      </c>
      <c r="G42" s="95">
        <f t="shared" si="1"/>
        <v>4410.18</v>
      </c>
      <c r="H42" s="96">
        <v>1.0</v>
      </c>
      <c r="I42" s="93">
        <v>4410.18</v>
      </c>
      <c r="J42" s="98">
        <f t="shared" si="2"/>
        <v>4410.18</v>
      </c>
      <c r="K42" s="99">
        <f t="shared" si="3"/>
        <v>0</v>
      </c>
      <c r="L42" s="102" t="s">
        <v>42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9.75" customHeight="1">
      <c r="A43" s="90"/>
      <c r="B43" s="91" t="s">
        <v>67</v>
      </c>
      <c r="C43" s="92" t="s">
        <v>68</v>
      </c>
      <c r="D43" s="93" t="s">
        <v>38</v>
      </c>
      <c r="E43" s="93">
        <v>1.0</v>
      </c>
      <c r="F43" s="93">
        <v>3589.84</v>
      </c>
      <c r="G43" s="95">
        <f t="shared" si="1"/>
        <v>3589.84</v>
      </c>
      <c r="H43" s="96">
        <v>1.0</v>
      </c>
      <c r="I43" s="93">
        <v>3589.84</v>
      </c>
      <c r="J43" s="98">
        <f t="shared" si="2"/>
        <v>3589.84</v>
      </c>
      <c r="K43" s="99">
        <f t="shared" si="3"/>
        <v>0</v>
      </c>
      <c r="L43" s="102" t="s">
        <v>42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9.75" customHeight="1">
      <c r="A44" s="90"/>
      <c r="B44" s="91" t="s">
        <v>69</v>
      </c>
      <c r="C44" s="92" t="s">
        <v>70</v>
      </c>
      <c r="D44" s="93" t="s">
        <v>38</v>
      </c>
      <c r="E44" s="93">
        <v>1.0</v>
      </c>
      <c r="F44" s="93">
        <v>2242.45</v>
      </c>
      <c r="G44" s="95">
        <f t="shared" si="1"/>
        <v>2242.45</v>
      </c>
      <c r="H44" s="96">
        <v>1.0</v>
      </c>
      <c r="I44" s="93">
        <v>2242.45</v>
      </c>
      <c r="J44" s="98">
        <f t="shared" si="2"/>
        <v>2242.45</v>
      </c>
      <c r="K44" s="99">
        <f t="shared" si="3"/>
        <v>0</v>
      </c>
      <c r="L44" s="102" t="s">
        <v>42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9.75" customHeight="1">
      <c r="A45" s="90"/>
      <c r="B45" s="91" t="s">
        <v>71</v>
      </c>
      <c r="C45" s="92" t="s">
        <v>72</v>
      </c>
      <c r="D45" s="93" t="s">
        <v>38</v>
      </c>
      <c r="E45" s="93">
        <v>1.0</v>
      </c>
      <c r="F45" s="97">
        <v>3736.7</v>
      </c>
      <c r="G45" s="95">
        <f t="shared" si="1"/>
        <v>3736.7</v>
      </c>
      <c r="H45" s="96">
        <v>1.0</v>
      </c>
      <c r="I45" s="93">
        <v>3736.7</v>
      </c>
      <c r="J45" s="98">
        <f t="shared" si="2"/>
        <v>3736.7</v>
      </c>
      <c r="K45" s="99">
        <f t="shared" si="3"/>
        <v>0</v>
      </c>
      <c r="L45" s="102" t="s">
        <v>42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9.75" customHeight="1">
      <c r="A46" s="90"/>
      <c r="B46" s="91" t="s">
        <v>73</v>
      </c>
      <c r="C46" s="92" t="s">
        <v>74</v>
      </c>
      <c r="D46" s="93" t="s">
        <v>38</v>
      </c>
      <c r="E46" s="93">
        <v>1.0</v>
      </c>
      <c r="F46" s="93">
        <v>3944.39</v>
      </c>
      <c r="G46" s="95">
        <f t="shared" si="1"/>
        <v>3944.39</v>
      </c>
      <c r="H46" s="96">
        <v>1.0</v>
      </c>
      <c r="I46" s="93">
        <v>3944.39</v>
      </c>
      <c r="J46" s="98">
        <f t="shared" si="2"/>
        <v>3944.39</v>
      </c>
      <c r="K46" s="99">
        <f t="shared" si="3"/>
        <v>0</v>
      </c>
      <c r="L46" s="102" t="s">
        <v>42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90"/>
      <c r="B47" s="91" t="s">
        <v>75</v>
      </c>
      <c r="C47" s="92" t="s">
        <v>76</v>
      </c>
      <c r="D47" s="93" t="s">
        <v>38</v>
      </c>
      <c r="E47" s="93">
        <v>1.0</v>
      </c>
      <c r="F47" s="97">
        <v>1738.0</v>
      </c>
      <c r="G47" s="95">
        <f t="shared" si="1"/>
        <v>1738</v>
      </c>
      <c r="H47" s="96">
        <v>1.0</v>
      </c>
      <c r="I47" s="103">
        <v>1738.0</v>
      </c>
      <c r="J47" s="98">
        <f t="shared" si="2"/>
        <v>1738</v>
      </c>
      <c r="K47" s="99">
        <f t="shared" si="3"/>
        <v>0</v>
      </c>
      <c r="L47" s="102" t="s">
        <v>77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60.0" customHeight="1">
      <c r="A48" s="90" t="s">
        <v>25</v>
      </c>
      <c r="B48" s="91">
        <v>4.0</v>
      </c>
      <c r="C48" s="92" t="s">
        <v>78</v>
      </c>
      <c r="D48" s="93" t="s">
        <v>33</v>
      </c>
      <c r="E48" s="93"/>
      <c r="F48" s="93"/>
      <c r="G48" s="95">
        <f t="shared" si="1"/>
        <v>0</v>
      </c>
      <c r="H48" s="96"/>
      <c r="I48" s="93"/>
      <c r="J48" s="98">
        <f t="shared" si="2"/>
        <v>0</v>
      </c>
      <c r="K48" s="99">
        <f t="shared" si="3"/>
        <v>0</v>
      </c>
      <c r="L48" s="100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60.0" customHeight="1">
      <c r="A49" s="90"/>
      <c r="B49" s="91" t="s">
        <v>79</v>
      </c>
      <c r="C49" s="92" t="s">
        <v>80</v>
      </c>
      <c r="D49" s="93" t="s">
        <v>33</v>
      </c>
      <c r="E49" s="93">
        <v>1.0</v>
      </c>
      <c r="F49" s="93">
        <v>2018.69</v>
      </c>
      <c r="G49" s="95">
        <f t="shared" si="1"/>
        <v>2018.69</v>
      </c>
      <c r="H49" s="96">
        <v>1.0</v>
      </c>
      <c r="I49" s="93">
        <v>2518.69</v>
      </c>
      <c r="J49" s="98">
        <f t="shared" si="2"/>
        <v>2518.69</v>
      </c>
      <c r="K49" s="99">
        <f t="shared" si="3"/>
        <v>-500</v>
      </c>
      <c r="L49" s="102" t="s">
        <v>42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60.0" customHeight="1">
      <c r="A50" s="90"/>
      <c r="B50" s="91" t="s">
        <v>81</v>
      </c>
      <c r="C50" s="92" t="s">
        <v>82</v>
      </c>
      <c r="D50" s="93" t="s">
        <v>33</v>
      </c>
      <c r="E50" s="93">
        <v>1.0</v>
      </c>
      <c r="F50" s="93">
        <v>1694.12</v>
      </c>
      <c r="G50" s="95">
        <f t="shared" si="1"/>
        <v>1694.12</v>
      </c>
      <c r="H50" s="96">
        <v>1.0</v>
      </c>
      <c r="I50" s="93">
        <v>1694.12</v>
      </c>
      <c r="J50" s="98">
        <f t="shared" si="2"/>
        <v>1694.12</v>
      </c>
      <c r="K50" s="99">
        <f t="shared" si="3"/>
        <v>0</v>
      </c>
      <c r="L50" s="102" t="s">
        <v>83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60.0" customHeight="1">
      <c r="A51" s="90"/>
      <c r="B51" s="91" t="s">
        <v>84</v>
      </c>
      <c r="C51" s="92" t="s">
        <v>85</v>
      </c>
      <c r="D51" s="93" t="s">
        <v>33</v>
      </c>
      <c r="E51" s="93">
        <v>1.0</v>
      </c>
      <c r="F51" s="93">
        <v>1857.05</v>
      </c>
      <c r="G51" s="95">
        <f t="shared" si="1"/>
        <v>1857.05</v>
      </c>
      <c r="H51" s="96">
        <v>1.0</v>
      </c>
      <c r="I51" s="93">
        <v>2536.55</v>
      </c>
      <c r="J51" s="98">
        <f t="shared" si="2"/>
        <v>2536.55</v>
      </c>
      <c r="K51" s="99">
        <f t="shared" si="3"/>
        <v>-679.5</v>
      </c>
      <c r="L51" s="102" t="s">
        <v>42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60.0" customHeight="1">
      <c r="A52" s="90"/>
      <c r="B52" s="91" t="s">
        <v>86</v>
      </c>
      <c r="C52" s="92" t="s">
        <v>87</v>
      </c>
      <c r="D52" s="93" t="s">
        <v>33</v>
      </c>
      <c r="E52" s="93">
        <v>1.0</v>
      </c>
      <c r="F52" s="93">
        <v>5279.18</v>
      </c>
      <c r="G52" s="95">
        <f t="shared" si="1"/>
        <v>5279.18</v>
      </c>
      <c r="H52" s="96">
        <v>1.0</v>
      </c>
      <c r="I52" s="93">
        <v>5279.18</v>
      </c>
      <c r="J52" s="98">
        <f t="shared" si="2"/>
        <v>5279.18</v>
      </c>
      <c r="K52" s="99">
        <f t="shared" si="3"/>
        <v>0</v>
      </c>
      <c r="L52" s="102" t="s">
        <v>42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60.0" customHeight="1">
      <c r="A53" s="90"/>
      <c r="B53" s="91" t="s">
        <v>88</v>
      </c>
      <c r="C53" s="92" t="s">
        <v>89</v>
      </c>
      <c r="D53" s="93" t="s">
        <v>33</v>
      </c>
      <c r="E53" s="93">
        <v>1.0</v>
      </c>
      <c r="F53" s="93">
        <v>19650.5</v>
      </c>
      <c r="G53" s="95">
        <f t="shared" si="1"/>
        <v>19650.5</v>
      </c>
      <c r="H53" s="96">
        <v>1.0</v>
      </c>
      <c r="I53" s="93">
        <v>19650.5</v>
      </c>
      <c r="J53" s="98">
        <f t="shared" si="2"/>
        <v>19650.5</v>
      </c>
      <c r="K53" s="99">
        <f t="shared" si="3"/>
        <v>0</v>
      </c>
      <c r="L53" s="102" t="s">
        <v>83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60.0" customHeight="1">
      <c r="A54" s="90"/>
      <c r="B54" s="91" t="s">
        <v>90</v>
      </c>
      <c r="C54" s="92" t="s">
        <v>91</v>
      </c>
      <c r="D54" s="93" t="s">
        <v>33</v>
      </c>
      <c r="E54" s="93">
        <v>1.0</v>
      </c>
      <c r="F54" s="93">
        <v>2300.0</v>
      </c>
      <c r="G54" s="95">
        <f t="shared" si="1"/>
        <v>2300</v>
      </c>
      <c r="H54" s="96">
        <v>1.0</v>
      </c>
      <c r="I54" s="93">
        <v>2300.0</v>
      </c>
      <c r="J54" s="98">
        <f t="shared" si="2"/>
        <v>2300</v>
      </c>
      <c r="K54" s="99">
        <f t="shared" si="3"/>
        <v>0</v>
      </c>
      <c r="L54" s="102" t="s">
        <v>92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60.0" customHeight="1">
      <c r="A55" s="90"/>
      <c r="B55" s="91" t="s">
        <v>93</v>
      </c>
      <c r="C55" s="92" t="s">
        <v>94</v>
      </c>
      <c r="D55" s="93" t="s">
        <v>33</v>
      </c>
      <c r="E55" s="93">
        <v>1.0</v>
      </c>
      <c r="F55" s="93">
        <v>11550.0</v>
      </c>
      <c r="G55" s="95">
        <f t="shared" si="1"/>
        <v>11550</v>
      </c>
      <c r="H55" s="96">
        <v>1.0</v>
      </c>
      <c r="I55" s="93">
        <v>11249.0</v>
      </c>
      <c r="J55" s="98">
        <f t="shared" si="2"/>
        <v>11249</v>
      </c>
      <c r="K55" s="99">
        <f t="shared" si="3"/>
        <v>301</v>
      </c>
      <c r="L55" s="102" t="s">
        <v>95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60.0" customHeight="1">
      <c r="A56" s="90"/>
      <c r="B56" s="91" t="s">
        <v>96</v>
      </c>
      <c r="C56" s="92" t="s">
        <v>97</v>
      </c>
      <c r="D56" s="93" t="s">
        <v>33</v>
      </c>
      <c r="E56" s="93">
        <v>2.0</v>
      </c>
      <c r="F56" s="93">
        <v>12460.0</v>
      </c>
      <c r="G56" s="95">
        <f t="shared" si="1"/>
        <v>24920</v>
      </c>
      <c r="H56" s="96">
        <v>2.0</v>
      </c>
      <c r="I56" s="93">
        <v>11609.1</v>
      </c>
      <c r="J56" s="98">
        <f t="shared" si="2"/>
        <v>23218.2</v>
      </c>
      <c r="K56" s="99">
        <f t="shared" si="3"/>
        <v>1701.8</v>
      </c>
      <c r="L56" s="102" t="s">
        <v>98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60.0" customHeight="1">
      <c r="A57" s="90"/>
      <c r="B57" s="91" t="s">
        <v>99</v>
      </c>
      <c r="C57" s="92" t="s">
        <v>100</v>
      </c>
      <c r="D57" s="93" t="s">
        <v>33</v>
      </c>
      <c r="E57" s="93">
        <v>1.0</v>
      </c>
      <c r="F57" s="93">
        <v>3150.0</v>
      </c>
      <c r="G57" s="95">
        <f t="shared" si="1"/>
        <v>3150</v>
      </c>
      <c r="H57" s="96">
        <v>1.0</v>
      </c>
      <c r="I57" s="93">
        <v>3115.8</v>
      </c>
      <c r="J57" s="98">
        <f t="shared" si="2"/>
        <v>3115.8</v>
      </c>
      <c r="K57" s="99">
        <f t="shared" si="3"/>
        <v>34.2</v>
      </c>
      <c r="L57" s="102" t="s">
        <v>101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60.0" customHeight="1">
      <c r="A58" s="90"/>
      <c r="B58" s="91" t="s">
        <v>102</v>
      </c>
      <c r="C58" s="92" t="s">
        <v>103</v>
      </c>
      <c r="D58" s="93" t="s">
        <v>104</v>
      </c>
      <c r="E58" s="93">
        <v>15.0</v>
      </c>
      <c r="F58" s="93">
        <v>110.0</v>
      </c>
      <c r="G58" s="95">
        <f t="shared" si="1"/>
        <v>1650</v>
      </c>
      <c r="H58" s="96">
        <v>15.0</v>
      </c>
      <c r="I58" s="93">
        <v>112.0</v>
      </c>
      <c r="J58" s="98">
        <f t="shared" si="2"/>
        <v>1680</v>
      </c>
      <c r="K58" s="99">
        <f t="shared" si="3"/>
        <v>-30</v>
      </c>
      <c r="L58" s="102" t="s">
        <v>105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70.5" customHeight="1">
      <c r="A59" s="90" t="s">
        <v>25</v>
      </c>
      <c r="B59" s="91">
        <v>5.0</v>
      </c>
      <c r="C59" s="92" t="s">
        <v>106</v>
      </c>
      <c r="D59" s="93" t="s">
        <v>107</v>
      </c>
      <c r="E59" s="104"/>
      <c r="F59" s="105"/>
      <c r="G59" s="95">
        <f t="shared" si="1"/>
        <v>0</v>
      </c>
      <c r="H59" s="106"/>
      <c r="I59" s="107"/>
      <c r="J59" s="98">
        <f t="shared" si="2"/>
        <v>0</v>
      </c>
      <c r="K59" s="98">
        <f>I59*J59</f>
        <v>0</v>
      </c>
      <c r="L59" s="100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67.5" customHeight="1">
      <c r="A60" s="90"/>
      <c r="B60" s="101">
        <v>44931.0</v>
      </c>
      <c r="C60" s="108" t="s">
        <v>108</v>
      </c>
      <c r="D60" s="93" t="s">
        <v>107</v>
      </c>
      <c r="E60" s="94"/>
      <c r="F60" s="52"/>
      <c r="G60" s="95">
        <f t="shared" si="1"/>
        <v>0</v>
      </c>
      <c r="H60" s="106">
        <v>1.0</v>
      </c>
      <c r="I60" s="107">
        <v>1.32</v>
      </c>
      <c r="J60" s="98">
        <f t="shared" si="2"/>
        <v>1.32</v>
      </c>
      <c r="K60" s="99">
        <f t="shared" ref="K60:K63" si="4">G60-J60</f>
        <v>-1.32</v>
      </c>
      <c r="L60" s="102" t="s">
        <v>109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67.5" customHeight="1">
      <c r="A61" s="90"/>
      <c r="B61" s="101">
        <v>44962.0</v>
      </c>
      <c r="C61" s="108" t="s">
        <v>110</v>
      </c>
      <c r="D61" s="93" t="s">
        <v>107</v>
      </c>
      <c r="E61" s="94"/>
      <c r="F61" s="52"/>
      <c r="G61" s="95">
        <f t="shared" si="1"/>
        <v>0</v>
      </c>
      <c r="H61" s="106">
        <v>1.0</v>
      </c>
      <c r="I61" s="107">
        <v>826.18</v>
      </c>
      <c r="J61" s="98">
        <f t="shared" si="2"/>
        <v>826.18</v>
      </c>
      <c r="K61" s="99">
        <f t="shared" si="4"/>
        <v>-826.18</v>
      </c>
      <c r="L61" s="102" t="s">
        <v>109</v>
      </c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67.5" customHeight="1">
      <c r="A62" s="90" t="s">
        <v>25</v>
      </c>
      <c r="B62" s="91">
        <v>6.0</v>
      </c>
      <c r="C62" s="92" t="s">
        <v>106</v>
      </c>
      <c r="D62" s="93" t="s">
        <v>107</v>
      </c>
      <c r="E62" s="94"/>
      <c r="F62" s="52"/>
      <c r="G62" s="95">
        <f t="shared" si="1"/>
        <v>0</v>
      </c>
      <c r="H62" s="96"/>
      <c r="I62" s="97"/>
      <c r="J62" s="98">
        <f t="shared" si="2"/>
        <v>0</v>
      </c>
      <c r="K62" s="99">
        <f t="shared" si="4"/>
        <v>0</v>
      </c>
      <c r="L62" s="100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69.75" customHeight="1">
      <c r="A63" s="109" t="s">
        <v>25</v>
      </c>
      <c r="B63" s="110">
        <v>7.0</v>
      </c>
      <c r="C63" s="111" t="s">
        <v>106</v>
      </c>
      <c r="D63" s="112" t="s">
        <v>107</v>
      </c>
      <c r="E63" s="113"/>
      <c r="F63" s="114"/>
      <c r="G63" s="95">
        <f t="shared" si="1"/>
        <v>0</v>
      </c>
      <c r="H63" s="96"/>
      <c r="I63" s="97"/>
      <c r="J63" s="98">
        <f t="shared" si="2"/>
        <v>0</v>
      </c>
      <c r="K63" s="99">
        <f t="shared" si="4"/>
        <v>0</v>
      </c>
      <c r="L63" s="100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5.75" customHeight="1">
      <c r="A64" s="115" t="s">
        <v>111</v>
      </c>
      <c r="B64" s="116"/>
      <c r="C64" s="117"/>
      <c r="D64" s="118"/>
      <c r="E64" s="119"/>
      <c r="F64" s="120"/>
      <c r="G64" s="120">
        <f>SUM(G27:G63)</f>
        <v>178393.38</v>
      </c>
      <c r="H64" s="119"/>
      <c r="I64" s="120"/>
      <c r="J64" s="121">
        <f t="shared" ref="J64:K64" si="5">SUM(J27:J63)</f>
        <v>178393.38</v>
      </c>
      <c r="K64" s="122">
        <f t="shared" si="5"/>
        <v>0</v>
      </c>
      <c r="L64" s="123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ht="15.75" customHeight="1">
      <c r="A65" s="125"/>
      <c r="B65" s="126"/>
      <c r="C65" s="127"/>
      <c r="D65" s="127"/>
      <c r="E65" s="127"/>
      <c r="F65" s="127"/>
      <c r="G65" s="95"/>
      <c r="H65" s="127"/>
      <c r="I65" s="127"/>
      <c r="J65" s="127"/>
      <c r="K65" s="128"/>
      <c r="L65" s="129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30" t="s">
        <v>112</v>
      </c>
      <c r="B66" s="131"/>
      <c r="C66" s="132"/>
      <c r="D66" s="133"/>
      <c r="E66" s="133"/>
      <c r="F66" s="133"/>
      <c r="G66" s="134">
        <f>G23-G64</f>
        <v>0</v>
      </c>
      <c r="H66" s="133"/>
      <c r="I66" s="133"/>
      <c r="J66" s="134">
        <f>J23-J64</f>
        <v>0</v>
      </c>
      <c r="K66" s="135"/>
      <c r="L66" s="136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27"/>
      <c r="B67" s="137"/>
      <c r="C67" s="127"/>
      <c r="D67" s="127"/>
      <c r="E67" s="127"/>
      <c r="F67" s="127"/>
      <c r="G67" s="138"/>
      <c r="H67" s="127"/>
      <c r="I67" s="127"/>
      <c r="J67" s="127"/>
      <c r="K67" s="139"/>
      <c r="L67" s="127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0"/>
      <c r="D68" s="141"/>
      <c r="E68" s="141"/>
      <c r="F68" s="142"/>
      <c r="G68" s="138"/>
      <c r="H68" s="143" t="s">
        <v>113</v>
      </c>
      <c r="I68" s="142"/>
      <c r="J68" s="141"/>
      <c r="K68" s="18"/>
      <c r="L68" s="127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2"/>
      <c r="D69" s="144" t="s">
        <v>114</v>
      </c>
      <c r="E69" s="145"/>
      <c r="F69" s="146"/>
      <c r="G69" s="138" t="s">
        <v>115</v>
      </c>
      <c r="H69" s="144"/>
      <c r="I69" s="144"/>
      <c r="J69" s="144"/>
      <c r="K69" s="18"/>
      <c r="L69" s="127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27"/>
      <c r="B70" s="137"/>
      <c r="C70" s="127"/>
      <c r="D70" s="127"/>
      <c r="E70" s="127"/>
      <c r="F70" s="127"/>
      <c r="G70" s="138"/>
      <c r="H70" s="127"/>
      <c r="I70" s="127"/>
      <c r="J70" s="127"/>
      <c r="K70" s="18"/>
      <c r="L70" s="127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27"/>
      <c r="B71" s="137"/>
      <c r="C71" s="127"/>
      <c r="D71" s="127"/>
      <c r="E71" s="127"/>
      <c r="F71" s="127"/>
      <c r="G71" s="138"/>
      <c r="H71" s="127"/>
      <c r="I71" s="127"/>
      <c r="J71" s="127"/>
      <c r="K71" s="18"/>
      <c r="L71" s="127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27"/>
      <c r="B72" s="137"/>
      <c r="C72" s="147" t="s">
        <v>116</v>
      </c>
      <c r="G72" s="138" t="s">
        <v>117</v>
      </c>
      <c r="J72" s="147"/>
      <c r="K72" s="18"/>
      <c r="L72" s="127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27"/>
      <c r="B73" s="137"/>
      <c r="C73" s="148"/>
      <c r="G73" s="138"/>
      <c r="K73" s="18"/>
      <c r="L73" s="127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27"/>
      <c r="B74" s="137"/>
      <c r="C74" s="149"/>
      <c r="D74" s="18"/>
      <c r="G74" s="138"/>
      <c r="H74" s="148"/>
      <c r="J74" s="149"/>
      <c r="K74" s="18"/>
      <c r="L74" s="127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50"/>
      <c r="C75" s="14"/>
      <c r="D75" s="14"/>
      <c r="E75" s="14"/>
      <c r="F75" s="14"/>
      <c r="G75" s="138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50"/>
      <c r="C76" s="14"/>
      <c r="D76" s="14"/>
      <c r="E76" s="14"/>
      <c r="F76" s="14"/>
      <c r="G76" s="138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50"/>
      <c r="C77" s="14"/>
      <c r="D77" s="14"/>
      <c r="E77" s="14"/>
      <c r="F77" s="14"/>
      <c r="G77" s="138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50"/>
      <c r="C78" s="14"/>
      <c r="D78" s="14"/>
      <c r="E78" s="14"/>
      <c r="F78" s="14"/>
      <c r="G78" s="138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50"/>
      <c r="C79" s="14"/>
      <c r="D79" s="14"/>
      <c r="E79" s="14"/>
      <c r="F79" s="14"/>
      <c r="G79" s="138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50"/>
      <c r="C80" s="14"/>
      <c r="D80" s="14"/>
      <c r="E80" s="14"/>
      <c r="F80" s="14"/>
      <c r="G80" s="138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50"/>
      <c r="C81" s="14"/>
      <c r="D81" s="14"/>
      <c r="E81" s="14"/>
      <c r="F81" s="14"/>
      <c r="G81" s="138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50"/>
      <c r="C82" s="14"/>
      <c r="D82" s="14"/>
      <c r="E82" s="14"/>
      <c r="F82" s="14"/>
      <c r="G82" s="138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50"/>
      <c r="C83" s="14"/>
      <c r="D83" s="14"/>
      <c r="E83" s="14"/>
      <c r="F83" s="14"/>
      <c r="G83" s="138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5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50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50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50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50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50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50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50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50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50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50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50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50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50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50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50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50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50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50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50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50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50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50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50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5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50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50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5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50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50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50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50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50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50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50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50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50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50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50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50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50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50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50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50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50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50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50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50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50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50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50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50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50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50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50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50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50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50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50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50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50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50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50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50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50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50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50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50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50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50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50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50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50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50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50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50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50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50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50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50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50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50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50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50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50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50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50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50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50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50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50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50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50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50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50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50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50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50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50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50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50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50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50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50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50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50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50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50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50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50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50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50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50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50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50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50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50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50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50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50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50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50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50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50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50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50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50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50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50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50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50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50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50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50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50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50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50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50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50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50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50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50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50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50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50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50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50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50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50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50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50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50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50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50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50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50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50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50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50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50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50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50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50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50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5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5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50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50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50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50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50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50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50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50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50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50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50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50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50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50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50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50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50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50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50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50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50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50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5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</sheetData>
  <mergeCells count="18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66:C66"/>
    <mergeCell ref="D69:E69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bottom="0.3937007874015748" footer="0.0" header="0.0" left="0.1968503937007874" right="0.1968503937007874" top="0.3937007874015748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2022-07-20T06:55:05Z</dcterms:created>
  <dc:creator>Tetyana Demchenko</dc:creator>
</cp:coreProperties>
</file>