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Гранти\Окупація\Звіт Окупація Мовчан\"/>
    </mc:Choice>
  </mc:AlternateContent>
  <xr:revisionPtr revIDLastSave="0" documentId="13_ncr:1_{350E99CB-E167-4080-874C-A8E71B7DC4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32" i="1" l="1"/>
  <c r="J27" i="1"/>
  <c r="J30" i="1"/>
  <c r="J31" i="1"/>
  <c r="G31" i="1"/>
  <c r="G27" i="1"/>
  <c r="K31" i="1" l="1"/>
  <c r="J34" i="1" l="1"/>
  <c r="G34" i="1"/>
  <c r="J33" i="1"/>
  <c r="G33" i="1"/>
  <c r="G32" i="1"/>
  <c r="G30" i="1"/>
  <c r="J29" i="1"/>
  <c r="G29" i="1"/>
  <c r="J28" i="1"/>
  <c r="G28" i="1"/>
  <c r="K32" i="1" l="1"/>
  <c r="K28" i="1"/>
  <c r="J35" i="1"/>
  <c r="J23" i="1" s="1"/>
  <c r="K33" i="1"/>
  <c r="K34" i="1"/>
  <c r="K29" i="1"/>
  <c r="K30" i="1"/>
  <c r="G35" i="1"/>
  <c r="K27" i="1"/>
  <c r="K35" i="1" l="1"/>
  <c r="K23" i="1"/>
</calcChain>
</file>

<file path=xl/sharedStrings.xml><?xml version="1.0" encoding="utf-8"?>
<sst xmlns="http://schemas.openxmlformats.org/spreadsheetml/2006/main" count="79" uniqueCount="63">
  <si>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</si>
  <si>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</si>
  <si>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</si>
  <si>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</si>
  <si>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</si>
  <si>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</si>
  <si>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</si>
  <si>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</si>
  <si>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</si>
  <si>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</si>
  <si>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</si>
  <si>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</si>
  <si>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</si>
  <si>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</si>
  <si>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</si>
  <si>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</si>
  <si>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</si>
  <si>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</si>
  <si>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</si>
  <si>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</si>
  <si>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</si>
  <si>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</si>
  <si>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</si>
  <si>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</si>
  <si>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</si>
  <si>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</si>
  <si>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</si>
  <si>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</si>
  <si>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</si>
  <si>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</si>
  <si>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шт</t>
  </si>
  <si>
    <t>доба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</si>
  <si>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</si>
  <si>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</si>
  <si>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</si>
  <si>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</si>
  <si>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</si>
  <si>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</si>
  <si>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</si>
  <si>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Мовчан Альона Ігорівна</t>
  </si>
  <si>
    <t>Роман-хроніка «Окупація» та поетичний відеоблог «Моя особиста хроніка війни»</t>
  </si>
  <si>
    <t>Вартість витратних матеріалів
(папір офісний А4)</t>
  </si>
  <si>
    <t>Інші витрати, які здійснюються на підставі чеків, рахунків, квитанцій тощо та не передбачають укладення угод або договорів 
(додрукарська підготовка, друк 500 примірників книги)</t>
  </si>
  <si>
    <t>Інші витрати, які здійснюються на підставі чеків, рахунків, квитанцій тощо та не передбачають укладення угод або договорів 
(оренда приміщення для презентацій)</t>
  </si>
  <si>
    <t>Інші витрати, які здійснюються на підставі чеків, рахунків, квитанцій тощо та не передбачають укладення угод або договорів 
(розсилка книг Новою поштою та Укрпоштою)</t>
  </si>
  <si>
    <t>Вартість проїзду 
(Миколаїв-Херсон;                                   Миколаїв-Херсон;
Херсон-Миколаїв;
Миколаїв-Одеса;
Одеса-Кропивницький;
Кропивницький-Київ;
Київ-Житомир;
Житомир-Вінниця;
Вінниця-Львів;
Львів-Миколаїв)</t>
  </si>
  <si>
    <t>Вартість проживання 
(готель, хостел)</t>
  </si>
  <si>
    <t>Вартість обладнання, інструментів, інвентаря, які не є основними засобами
(карта пам'яті SANDISK SDXC 128GB Class 10 Extreme Pro UHS-II U3 V90 R300/W260MB/s (SDSDXDK-128G-GN4IN)</t>
  </si>
  <si>
    <t>Вартість обладнання, інструментів, інвентаря, які не є основними засобами
(відеокамера SONY HDR-CX625 Black (HDRCX625B.CEL)</t>
  </si>
  <si>
    <t xml:space="preserve">Фактичний проїзд за рахунок стипендії: Миколаїв-Одеса (325 грн);
Одеса-Кропивницький (1000 грн);
Кропивницький-Київ (600 грн);
Київ-Житомир (262,75 грн);
Житомир-Вінниця (264,33 грн);
Вінниця-Львів (500 грн);
Львів-Миколаїв (1374,98 грн). Проїзд міжміським транспортом не вище другого класу. </t>
  </si>
  <si>
    <t xml:space="preserve">Було заплановано проживання у 6 містах, фактично було проживання у 5: Одеса (800 грн), Кропивницький (800 грн), Київ (1000 грн), Житомир (900 грн), Вінниця (1000 грн).  </t>
  </si>
  <si>
    <t xml:space="preserve">Була потреба у меншій кількості паперу, на час покупки на папір діяла знижка. </t>
  </si>
  <si>
    <t>Вартість додрукарських послуг та друку здорожчала з часу написання грантової заявки.</t>
  </si>
  <si>
    <t>Було замінено приміщення на те, яке не потребує оплати за оренду.</t>
  </si>
  <si>
    <t xml:space="preserve">На час покупки на карту пам'яті діяла знижка. </t>
  </si>
  <si>
    <t xml:space="preserve">Фактично було придбано іншу відеокамеру за аналогічною ціною: PANASONIC HC-V785 Black (HC-V785EE-K), адже запланованої не було в наявності. </t>
  </si>
  <si>
    <r>
      <rPr>
        <u/>
        <sz val="11"/>
        <color theme="1"/>
        <rFont val="Arial"/>
        <family val="2"/>
        <charset val="204"/>
      </rPr>
      <t>№ 5RCA21-33945</t>
    </r>
    <r>
      <rPr>
        <sz val="11"/>
        <color theme="1"/>
        <rFont val="Arial"/>
      </rPr>
      <t xml:space="preserve"> від ______________  року</t>
    </r>
  </si>
  <si>
    <t>було розіслано 183 книги у 182 посилках із 200 запланованих, решту - передано з рук в руки.</t>
  </si>
  <si>
    <t>30 червня - 31 жовтня 2023 р.</t>
  </si>
  <si>
    <r>
      <t>за період   з ___</t>
    </r>
    <r>
      <rPr>
        <b/>
        <u/>
        <sz val="12"/>
        <color rgb="FF000000"/>
        <rFont val="Arial"/>
        <family val="2"/>
        <charset val="204"/>
      </rPr>
      <t>30 червня</t>
    </r>
    <r>
      <rPr>
        <b/>
        <sz val="12"/>
        <color rgb="FF000000"/>
        <rFont val="Arial"/>
      </rPr>
      <t>___ по_</t>
    </r>
    <r>
      <rPr>
        <b/>
        <u/>
        <sz val="12"/>
        <color rgb="FF000000"/>
        <rFont val="Arial"/>
        <family val="2"/>
        <charset val="204"/>
      </rPr>
      <t>31 жовтня 2023</t>
    </r>
    <r>
      <rPr>
        <b/>
        <sz val="12"/>
        <color rgb="FF000000"/>
        <rFont val="Arial"/>
      </rPr>
      <t xml:space="preserve">  р.</t>
    </r>
  </si>
  <si>
    <t>року</t>
  </si>
  <si>
    <r>
      <t xml:space="preserve">від </t>
    </r>
    <r>
      <rPr>
        <b/>
        <u/>
        <sz val="11"/>
        <color theme="1"/>
        <rFont val="Arial"/>
        <family val="2"/>
        <charset val="204"/>
      </rPr>
      <t>30.06.2023</t>
    </r>
  </si>
  <si>
    <t>Мовчан А.І.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</si>
</sst>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31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b/>
      <u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right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165" fontId="8" fillId="0" borderId="32" xfId="0" applyNumberFormat="1" applyFont="1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2" xfId="0" applyNumberFormat="1" applyFont="1" applyBorder="1" applyAlignment="1">
      <alignment horizontal="right" vertical="top" wrapText="1"/>
    </xf>
    <xf numFmtId="0" fontId="8" fillId="0" borderId="34" xfId="0" applyFont="1" applyBorder="1" applyAlignment="1">
      <alignment vertical="top" wrapText="1"/>
    </xf>
    <xf numFmtId="165" fontId="8" fillId="0" borderId="35" xfId="0" applyNumberFormat="1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 wrapText="1"/>
    </xf>
    <xf numFmtId="166" fontId="8" fillId="0" borderId="38" xfId="0" applyNumberFormat="1" applyFont="1" applyBorder="1" applyAlignment="1">
      <alignment horizontal="right" vertical="top" wrapText="1"/>
    </xf>
    <xf numFmtId="165" fontId="14" fillId="4" borderId="39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0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1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2" xfId="0" applyNumberFormat="1" applyFont="1" applyFill="1" applyBorder="1" applyAlignment="1">
      <alignment horizontal="right" vertical="top"/>
    </xf>
    <xf numFmtId="0" fontId="8" fillId="4" borderId="4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4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8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" fontId="25" fillId="0" borderId="13" xfId="0" applyNumberFormat="1" applyFont="1" applyBorder="1" applyAlignment="1">
      <alignment horizontal="right" vertical="center" wrapText="1"/>
    </xf>
    <xf numFmtId="165" fontId="25" fillId="0" borderId="30" xfId="0" applyNumberFormat="1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165" fontId="25" fillId="0" borderId="17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165" fontId="25" fillId="0" borderId="33" xfId="0" applyNumberFormat="1" applyFont="1" applyBorder="1" applyAlignment="1">
      <alignment vertical="top" wrapText="1"/>
    </xf>
    <xf numFmtId="165" fontId="25" fillId="0" borderId="34" xfId="0" applyNumberFormat="1" applyFont="1" applyBorder="1" applyAlignment="1">
      <alignment vertical="center" wrapText="1"/>
    </xf>
    <xf numFmtId="165" fontId="25" fillId="0" borderId="8" xfId="0" applyNumberFormat="1" applyFont="1" applyBorder="1" applyAlignment="1">
      <alignment horizontal="center" vertical="center" wrapText="1"/>
    </xf>
    <xf numFmtId="4" fontId="25" fillId="0" borderId="37" xfId="0" applyNumberFormat="1" applyFont="1" applyBorder="1" applyAlignment="1">
      <alignment horizontal="center" vertical="center" wrapText="1"/>
    </xf>
    <xf numFmtId="165" fontId="25" fillId="0" borderId="36" xfId="0" applyNumberFormat="1" applyFont="1" applyBorder="1" applyAlignment="1">
      <alignment vertical="top" wrapText="1"/>
    </xf>
    <xf numFmtId="165" fontId="25" fillId="0" borderId="27" xfId="0" applyNumberFormat="1" applyFont="1" applyBorder="1" applyAlignment="1">
      <alignment vertical="top" wrapText="1"/>
    </xf>
    <xf numFmtId="0" fontId="25" fillId="0" borderId="31" xfId="0" applyFont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5" xfId="0" applyFont="1" applyFill="1" applyBorder="1" applyAlignment="1">
      <alignment horizontal="left"/>
    </xf>
    <xf numFmtId="0" fontId="11" fillId="0" borderId="46" xfId="0" applyFont="1" applyBorder="1"/>
    <xf numFmtId="0" fontId="11" fillId="0" borderId="47" xfId="0" applyFont="1" applyBorder="1"/>
    <xf numFmtId="0" fontId="18" fillId="0" borderId="49" xfId="0" applyFont="1" applyBorder="1" applyAlignment="1">
      <alignment horizontal="center"/>
    </xf>
    <xf numFmtId="0" fontId="11" fillId="0" borderId="49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1"/>
  <sheetViews>
    <sheetView tabSelected="1" topLeftCell="A37" workbookViewId="0">
      <selection activeCell="H39" sqref="H39"/>
    </sheetView>
  </sheetViews>
  <sheetFormatPr defaultColWidth="14.44140625" defaultRowHeight="15" customHeight="1" x14ac:dyDescent="0.3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7.21875" customWidth="1"/>
    <col min="11" max="11" width="15.10937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29" t="s">
        <v>56</v>
      </c>
      <c r="K7" s="130" t="s">
        <v>61</v>
      </c>
      <c r="L7" s="131" t="s">
        <v>60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32" t="s">
        <v>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32" t="s">
        <v>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34" t="s">
        <v>59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7" t="s">
        <v>4</v>
      </c>
      <c r="B14" s="8"/>
      <c r="C14" s="8"/>
      <c r="D14" s="135" t="s">
        <v>39</v>
      </c>
      <c r="E14" s="133"/>
      <c r="F14" s="133"/>
      <c r="G14" s="133"/>
      <c r="H14" s="133"/>
      <c r="I14" s="133"/>
      <c r="J14" s="133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36" t="s">
        <v>5</v>
      </c>
      <c r="B15" s="133"/>
      <c r="C15" s="133"/>
      <c r="D15" s="137" t="s">
        <v>40</v>
      </c>
      <c r="E15" s="133"/>
      <c r="F15" s="133"/>
      <c r="G15" s="133"/>
      <c r="H15" s="133"/>
      <c r="I15" s="133"/>
      <c r="J15" s="133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36" t="s">
        <v>6</v>
      </c>
      <c r="B16" s="133"/>
      <c r="C16" s="133"/>
      <c r="D16" s="138" t="s">
        <v>58</v>
      </c>
      <c r="E16" s="133"/>
      <c r="F16" s="133"/>
      <c r="G16" s="133"/>
      <c r="H16" s="133"/>
      <c r="I16" s="133"/>
      <c r="J16" s="133"/>
      <c r="K16" s="133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">
      <c r="A19" s="148" t="s">
        <v>7</v>
      </c>
      <c r="B19" s="148" t="s">
        <v>8</v>
      </c>
      <c r="C19" s="148" t="s">
        <v>9</v>
      </c>
      <c r="D19" s="149" t="s">
        <v>10</v>
      </c>
      <c r="E19" s="150" t="s">
        <v>11</v>
      </c>
      <c r="F19" s="151"/>
      <c r="G19" s="152"/>
      <c r="H19" s="150" t="s">
        <v>12</v>
      </c>
      <c r="I19" s="151"/>
      <c r="J19" s="152"/>
      <c r="K19" s="139" t="s">
        <v>13</v>
      </c>
      <c r="L19" s="141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">
      <c r="A20" s="140"/>
      <c r="B20" s="140"/>
      <c r="C20" s="140"/>
      <c r="D20" s="142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40"/>
      <c r="L20" s="14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thickBot="1" x14ac:dyDescent="0.35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thickBot="1" x14ac:dyDescent="0.35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116">
        <v>173830</v>
      </c>
      <c r="H23" s="40"/>
      <c r="I23" s="40"/>
      <c r="J23" s="41">
        <f>J35</f>
        <v>168287.05900000001</v>
      </c>
      <c r="K23" s="41">
        <f>G23-J23</f>
        <v>5542.9409999999916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thickBot="1" x14ac:dyDescent="0.35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3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3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59.6" customHeight="1" x14ac:dyDescent="0.3">
      <c r="A27" s="65" t="s">
        <v>23</v>
      </c>
      <c r="B27" s="66">
        <v>1</v>
      </c>
      <c r="C27" s="126" t="s">
        <v>45</v>
      </c>
      <c r="D27" s="67" t="s">
        <v>30</v>
      </c>
      <c r="E27" s="117">
        <v>10</v>
      </c>
      <c r="F27" s="118">
        <v>700</v>
      </c>
      <c r="G27" s="68">
        <f>E27*F27</f>
        <v>7000</v>
      </c>
      <c r="H27" s="69">
        <v>7</v>
      </c>
      <c r="I27" s="70">
        <v>618.15099999999995</v>
      </c>
      <c r="J27" s="71">
        <f>H27*I27</f>
        <v>4327.0569999999998</v>
      </c>
      <c r="K27" s="72">
        <f t="shared" ref="K27:K34" si="0">G27-J27</f>
        <v>2672.9430000000002</v>
      </c>
      <c r="L27" s="127" t="s">
        <v>49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01.4" customHeight="1" x14ac:dyDescent="0.3">
      <c r="A28" s="73" t="s">
        <v>23</v>
      </c>
      <c r="B28" s="74">
        <v>2</v>
      </c>
      <c r="C28" s="121" t="s">
        <v>46</v>
      </c>
      <c r="D28" s="75" t="s">
        <v>31</v>
      </c>
      <c r="E28" s="119">
        <v>6</v>
      </c>
      <c r="F28" s="120">
        <v>900</v>
      </c>
      <c r="G28" s="76">
        <f t="shared" ref="G28:G34" si="1">E28*F28</f>
        <v>5400</v>
      </c>
      <c r="H28" s="77">
        <v>5</v>
      </c>
      <c r="I28" s="78">
        <v>900</v>
      </c>
      <c r="J28" s="79">
        <f t="shared" ref="J28:J34" si="2">H28*I28</f>
        <v>4500</v>
      </c>
      <c r="K28" s="80">
        <f t="shared" si="0"/>
        <v>900</v>
      </c>
      <c r="L28" s="128" t="s">
        <v>50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51" customHeight="1" x14ac:dyDescent="0.3">
      <c r="A29" s="73" t="s">
        <v>23</v>
      </c>
      <c r="B29" s="74">
        <v>3</v>
      </c>
      <c r="C29" s="122" t="s">
        <v>41</v>
      </c>
      <c r="D29" s="75" t="s">
        <v>30</v>
      </c>
      <c r="E29" s="119">
        <v>4</v>
      </c>
      <c r="F29" s="120">
        <v>258</v>
      </c>
      <c r="G29" s="76">
        <f t="shared" si="1"/>
        <v>1032</v>
      </c>
      <c r="H29" s="77">
        <v>3</v>
      </c>
      <c r="I29" s="78">
        <v>162</v>
      </c>
      <c r="J29" s="79">
        <f t="shared" si="2"/>
        <v>486</v>
      </c>
      <c r="K29" s="80">
        <f t="shared" si="0"/>
        <v>546</v>
      </c>
      <c r="L29" s="128" t="s">
        <v>51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90.6" customHeight="1" x14ac:dyDescent="0.3">
      <c r="A30" s="73" t="s">
        <v>23</v>
      </c>
      <c r="B30" s="74">
        <v>4</v>
      </c>
      <c r="C30" s="121" t="s">
        <v>47</v>
      </c>
      <c r="D30" s="75" t="s">
        <v>30</v>
      </c>
      <c r="E30" s="119">
        <v>1</v>
      </c>
      <c r="F30" s="120">
        <v>9599</v>
      </c>
      <c r="G30" s="76">
        <f t="shared" si="1"/>
        <v>9599</v>
      </c>
      <c r="H30" s="77">
        <v>1</v>
      </c>
      <c r="I30" s="78">
        <v>8499</v>
      </c>
      <c r="J30" s="79">
        <f>H30*I30</f>
        <v>8499</v>
      </c>
      <c r="K30" s="80">
        <f t="shared" si="0"/>
        <v>1100</v>
      </c>
      <c r="L30" s="128" t="s">
        <v>54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86.4" customHeight="1" x14ac:dyDescent="0.3">
      <c r="A31" s="73" t="s">
        <v>23</v>
      </c>
      <c r="B31" s="74">
        <v>5</v>
      </c>
      <c r="C31" s="121" t="s">
        <v>48</v>
      </c>
      <c r="D31" s="75" t="s">
        <v>30</v>
      </c>
      <c r="E31" s="119">
        <v>1</v>
      </c>
      <c r="F31" s="120">
        <v>19999</v>
      </c>
      <c r="G31" s="76">
        <f t="shared" ref="G31" si="3">E31*F31</f>
        <v>19999</v>
      </c>
      <c r="H31" s="77">
        <v>1</v>
      </c>
      <c r="I31" s="78">
        <v>19999</v>
      </c>
      <c r="J31" s="79">
        <f t="shared" ref="J31" si="4">H31*I31</f>
        <v>19999</v>
      </c>
      <c r="K31" s="80">
        <f t="shared" ref="K31" si="5">G31-J31</f>
        <v>0</v>
      </c>
      <c r="L31" s="128" t="s">
        <v>55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84.6" customHeight="1" x14ac:dyDescent="0.3">
      <c r="A32" s="73" t="s">
        <v>23</v>
      </c>
      <c r="B32" s="74">
        <v>6</v>
      </c>
      <c r="C32" s="121" t="s">
        <v>42</v>
      </c>
      <c r="D32" s="75" t="s">
        <v>32</v>
      </c>
      <c r="E32" s="119">
        <v>1</v>
      </c>
      <c r="F32" s="120">
        <v>113300</v>
      </c>
      <c r="G32" s="76">
        <f t="shared" si="1"/>
        <v>113300</v>
      </c>
      <c r="H32" s="77">
        <v>1</v>
      </c>
      <c r="I32" s="78">
        <v>117006</v>
      </c>
      <c r="J32" s="79">
        <f>H32*I32</f>
        <v>117006</v>
      </c>
      <c r="K32" s="80">
        <f t="shared" si="0"/>
        <v>-3706</v>
      </c>
      <c r="L32" s="81" t="s">
        <v>52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82.8" customHeight="1" x14ac:dyDescent="0.3">
      <c r="A33" s="73" t="s">
        <v>23</v>
      </c>
      <c r="B33" s="74">
        <v>6</v>
      </c>
      <c r="C33" s="121" t="s">
        <v>43</v>
      </c>
      <c r="D33" s="75" t="s">
        <v>32</v>
      </c>
      <c r="E33" s="119">
        <v>1</v>
      </c>
      <c r="F33" s="120">
        <v>3500</v>
      </c>
      <c r="G33" s="76">
        <f t="shared" si="1"/>
        <v>3500</v>
      </c>
      <c r="H33" s="77">
        <v>0</v>
      </c>
      <c r="I33" s="78">
        <v>0</v>
      </c>
      <c r="J33" s="79">
        <f t="shared" si="2"/>
        <v>0</v>
      </c>
      <c r="K33" s="80">
        <f t="shared" si="0"/>
        <v>3500</v>
      </c>
      <c r="L33" s="81" t="s">
        <v>53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84" customHeight="1" thickBot="1" x14ac:dyDescent="0.35">
      <c r="A34" s="82" t="s">
        <v>23</v>
      </c>
      <c r="B34" s="83">
        <v>7</v>
      </c>
      <c r="C34" s="125" t="s">
        <v>44</v>
      </c>
      <c r="D34" s="84" t="s">
        <v>32</v>
      </c>
      <c r="E34" s="123">
        <v>200</v>
      </c>
      <c r="F34" s="124">
        <v>70</v>
      </c>
      <c r="G34" s="85">
        <f t="shared" si="1"/>
        <v>14000</v>
      </c>
      <c r="H34" s="77">
        <v>182</v>
      </c>
      <c r="I34" s="78">
        <v>74.010999999999996</v>
      </c>
      <c r="J34" s="79">
        <f t="shared" si="2"/>
        <v>13470.001999999999</v>
      </c>
      <c r="K34" s="80">
        <f t="shared" si="0"/>
        <v>529.99800000000141</v>
      </c>
      <c r="L34" s="81" t="s">
        <v>57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.75" customHeight="1" x14ac:dyDescent="0.3">
      <c r="A35" s="86" t="s">
        <v>33</v>
      </c>
      <c r="B35" s="87"/>
      <c r="C35" s="88"/>
      <c r="D35" s="89"/>
      <c r="E35" s="90"/>
      <c r="F35" s="91"/>
      <c r="G35" s="92">
        <f>SUM(G27:G34)</f>
        <v>173830</v>
      </c>
      <c r="H35" s="90"/>
      <c r="I35" s="91"/>
      <c r="J35" s="92">
        <f t="shared" ref="J35:K35" si="6">SUM(J27:J34)</f>
        <v>168287.05900000001</v>
      </c>
      <c r="K35" s="93">
        <f t="shared" si="6"/>
        <v>5542.9410000000016</v>
      </c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 customHeight="1" x14ac:dyDescent="0.3">
      <c r="A36" s="96"/>
      <c r="B36" s="97"/>
      <c r="C36" s="98"/>
      <c r="D36" s="98"/>
      <c r="E36" s="98"/>
      <c r="F36" s="98"/>
      <c r="G36" s="98"/>
      <c r="H36" s="98"/>
      <c r="I36" s="98"/>
      <c r="J36" s="98"/>
      <c r="K36" s="99"/>
      <c r="L36" s="10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">
      <c r="A37" s="143" t="s">
        <v>34</v>
      </c>
      <c r="B37" s="144"/>
      <c r="C37" s="145"/>
      <c r="D37" s="101"/>
      <c r="E37" s="101"/>
      <c r="F37" s="101"/>
      <c r="G37" s="102">
        <v>173830</v>
      </c>
      <c r="H37" s="101"/>
      <c r="I37" s="101"/>
      <c r="J37" s="102">
        <v>168287.06</v>
      </c>
      <c r="K37" s="103"/>
      <c r="L37" s="10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">
      <c r="A38" s="98"/>
      <c r="B38" s="105"/>
      <c r="C38" s="98"/>
      <c r="D38" s="98"/>
      <c r="E38" s="98"/>
      <c r="F38" s="98"/>
      <c r="G38" s="98"/>
      <c r="H38" s="98"/>
      <c r="I38" s="98"/>
      <c r="J38" s="98"/>
      <c r="K38" s="106"/>
      <c r="L38" s="98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">
      <c r="A39" s="11"/>
      <c r="B39" s="11"/>
      <c r="C39" s="107"/>
      <c r="D39" s="108"/>
      <c r="E39" s="108"/>
      <c r="F39" s="109"/>
      <c r="G39" s="108"/>
      <c r="H39" s="108" t="s">
        <v>62</v>
      </c>
      <c r="I39" s="109"/>
      <c r="J39" s="108"/>
      <c r="K39" s="15"/>
      <c r="L39" s="98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5">
      <c r="A40" s="11"/>
      <c r="B40" s="11"/>
      <c r="C40" s="109"/>
      <c r="D40" s="146" t="s">
        <v>35</v>
      </c>
      <c r="E40" s="147"/>
      <c r="F40" s="110"/>
      <c r="G40" s="146" t="s">
        <v>36</v>
      </c>
      <c r="H40" s="147"/>
      <c r="I40" s="147"/>
      <c r="J40" s="147"/>
      <c r="K40" s="15"/>
      <c r="L40" s="98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">
      <c r="A41" s="98"/>
      <c r="B41" s="105"/>
      <c r="C41" s="98"/>
      <c r="D41" s="98"/>
      <c r="E41" s="98"/>
      <c r="F41" s="98"/>
      <c r="G41" s="98"/>
      <c r="H41" s="98"/>
      <c r="I41" s="98"/>
      <c r="J41" s="98"/>
      <c r="K41" s="15"/>
      <c r="L41" s="9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98"/>
      <c r="B42" s="105"/>
      <c r="C42" s="98"/>
      <c r="D42" s="98"/>
      <c r="E42" s="98"/>
      <c r="F42" s="98"/>
      <c r="G42" s="98"/>
      <c r="H42" s="98"/>
      <c r="I42" s="98"/>
      <c r="J42" s="98"/>
      <c r="K42" s="15"/>
      <c r="L42" s="9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98"/>
      <c r="B43" s="105"/>
      <c r="C43" s="111" t="s">
        <v>37</v>
      </c>
      <c r="G43" s="112" t="s">
        <v>38</v>
      </c>
      <c r="J43" s="111"/>
      <c r="K43" s="15"/>
      <c r="L43" s="9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98"/>
      <c r="B44" s="105"/>
      <c r="C44" s="113"/>
      <c r="K44" s="15"/>
      <c r="L44" s="9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98"/>
      <c r="B45" s="105"/>
      <c r="C45" s="114"/>
      <c r="D45" s="15"/>
      <c r="H45" s="113"/>
      <c r="J45" s="114"/>
      <c r="K45" s="15"/>
      <c r="L45" s="98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1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1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1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1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1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1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1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1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1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1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1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1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1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1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1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1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1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1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1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1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1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1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1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1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1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1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1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1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1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1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1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1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1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1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1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1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1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1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15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15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1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1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1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1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1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1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15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1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1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1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1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1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1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1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1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1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1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1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1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1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1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1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1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1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1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1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15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5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5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5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5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5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5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5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5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5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5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5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5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5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5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5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5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5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5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5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5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5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5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5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5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5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/>
    <row r="245" spans="1:26" ht="15.75" customHeight="1" x14ac:dyDescent="0.3"/>
    <row r="246" spans="1:26" ht="15.75" customHeight="1" x14ac:dyDescent="0.3"/>
    <row r="247" spans="1:26" ht="15.75" customHeight="1" x14ac:dyDescent="0.3"/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9">
    <mergeCell ref="D16:K16"/>
    <mergeCell ref="K19:K20"/>
    <mergeCell ref="L19:L20"/>
    <mergeCell ref="A37:C37"/>
    <mergeCell ref="D40:E40"/>
    <mergeCell ref="G40:J40"/>
    <mergeCell ref="A16:C16"/>
    <mergeCell ref="A19:A20"/>
    <mergeCell ref="B19:B20"/>
    <mergeCell ref="C19:C20"/>
    <mergeCell ref="D19:D20"/>
    <mergeCell ref="E19:G19"/>
    <mergeCell ref="H19:J19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Admin</cp:lastModifiedBy>
  <dcterms:created xsi:type="dcterms:W3CDTF">2022-07-20T06:55:05Z</dcterms:created>
  <dcterms:modified xsi:type="dcterms:W3CDTF">2023-10-26T18:46:11Z</dcterms:modified>
</cp:coreProperties>
</file>