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e0726878850a7cf/Документи/Arthouse traffic/Держкiно/УКФ/Кіноклуби 2023/"/>
    </mc:Choice>
  </mc:AlternateContent>
  <xr:revisionPtr revIDLastSave="9" documentId="8_{11EED3C1-6736-432D-8C58-78CF6DC47AAC}" xr6:coauthVersionLast="47" xr6:coauthVersionMax="47" xr10:uidLastSave="{839DAE81-4DF5-458D-BFBC-AD733AD6ACCE}"/>
  <bookViews>
    <workbookView xWindow="-120" yWindow="-120" windowWidth="29040" windowHeight="15840" xr2:uid="{00000000-000D-0000-FFFF-FFFF00000000}"/>
  </bookViews>
  <sheets>
    <sheet name="Звіт" sheetId="1" r:id="rId1"/>
  </sheets>
  <calcPr calcId="181029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3" i="1" l="1"/>
  <c r="J31" i="1"/>
  <c r="J32" i="1"/>
  <c r="J34" i="1"/>
  <c r="G33" i="1" l="1"/>
  <c r="K33" i="1" s="1"/>
  <c r="G34" i="1" l="1"/>
  <c r="K34" i="1" s="1"/>
  <c r="G32" i="1"/>
  <c r="K32" i="1" s="1"/>
  <c r="G31" i="1"/>
  <c r="K31" i="1" s="1"/>
  <c r="J30" i="1"/>
  <c r="G30" i="1"/>
  <c r="K30" i="1" s="1"/>
  <c r="J29" i="1"/>
  <c r="G29" i="1"/>
  <c r="K29" i="1" s="1"/>
  <c r="J28" i="1"/>
  <c r="G28" i="1"/>
  <c r="J27" i="1"/>
  <c r="G27" i="1"/>
  <c r="K27" i="1" s="1"/>
  <c r="G35" i="1" l="1"/>
  <c r="G23" i="1" s="1"/>
  <c r="G37" i="1" s="1"/>
  <c r="J35" i="1"/>
  <c r="J23" i="1" s="1"/>
  <c r="J37" i="1" s="1"/>
  <c r="K28" i="1"/>
  <c r="K35" i="1" s="1"/>
  <c r="K23" i="1" l="1"/>
</calcChain>
</file>

<file path=xl/sharedStrings.xml><?xml version="1.0" encoding="utf-8"?>
<sst xmlns="http://schemas.openxmlformats.org/spreadsheetml/2006/main" count="70" uniqueCount="54">
  <si>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</si>
  <si>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</si>
  <si>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</si>
  <si>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</si>
  <si>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</si>
  <si>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</si>
  <si>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</si>
  <si>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</si>
  <si>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</si>
  <si>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</si>
  <si>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</si>
  <si>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</si>
  <si>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</si>
  <si>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</si>
  <si>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</si>
  <si>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</si>
  <si>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</si>
  <si>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</si>
  <si>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</si>
  <si>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</si>
  <si>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</si>
  <si>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</si>
  <si>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</si>
  <si>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</si>
  <si>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</si>
  <si>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</si>
  <si>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</si>
  <si>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</si>
  <si>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</si>
  <si>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</si>
  <si>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</si>
  <si>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</si>
  <si>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</si>
  <si>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</si>
  <si>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</si>
  <si>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</si>
  <si>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</si>
  <si>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</si>
  <si>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</si>
  <si>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</si>
  <si>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</si>
  <si>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</si>
  <si>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</si>
  <si>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Послуги Інтернет-провайдера із надання ресурсів хмарного сховища для розміщення фільмів та налаштування сервера</t>
  </si>
  <si>
    <t>Витрати на сервіс з безпечної пересилки та маркування матеріалів фільмів для уникнення піратства (Privio)</t>
  </si>
  <si>
    <t>Послуги цифрової лабораторії з конвертування та майстерингу цифрових матеріалів фільмів (конвертація в необхідні формати, додавання заставки проєкту і логотипу УКФ)</t>
  </si>
  <si>
    <t>Послуги із оновлення та подальшої підтримки сайту kinoklub.org.ua для реалізації проєкту</t>
  </si>
  <si>
    <t>№ 5RCA21-33511 від 28 червня 2023 року</t>
  </si>
  <si>
    <t>Івашкевич Дарина Вікторівна</t>
  </si>
  <si>
    <t xml:space="preserve">Кіноклубний фестиваль українського кіно у всеукраїнській мережі кіноклубів kinoklub.org.ua </t>
  </si>
  <si>
    <t xml:space="preserve">червень 2023 р. -15 жовтня 2023р.  </t>
  </si>
  <si>
    <t>за період   з червень 2023 р. по 15 жовтня 2023 р.</t>
  </si>
  <si>
    <t>Вартість послуг змінилась внаслідок здійснення оплати платіжною карткою з-поза меж Європейського Союзу, про що сервісом зроблена відмітка в інвойсі на оплату. Стипендіат не мав можливість вплинути на вартість послуг, які надаються на умовах публічної оферти і не обговорюються надавачем послуг.</t>
  </si>
  <si>
    <t>Стипендіат звернувся до підрядника з проханням про надання додаткової знижки на заздалегідь погоджену вартість послуг, з чим підрядник, як виняток, погодився.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</si>
</sst>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3" fillId="0" borderId="36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1"/>
  <sheetViews>
    <sheetView tabSelected="1" workbookViewId="0">
      <selection activeCell="L34" sqref="L34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7.710937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43.1406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47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44" t="s">
        <v>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44" t="s">
        <v>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44" t="s">
        <v>51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4</v>
      </c>
      <c r="B14" s="8"/>
      <c r="C14" s="8"/>
      <c r="D14" s="145" t="s">
        <v>48</v>
      </c>
      <c r="E14" s="128"/>
      <c r="F14" s="128"/>
      <c r="G14" s="128"/>
      <c r="H14" s="128"/>
      <c r="I14" s="128"/>
      <c r="J14" s="128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38" t="s">
        <v>5</v>
      </c>
      <c r="B15" s="128"/>
      <c r="C15" s="128"/>
      <c r="D15" s="126" t="s">
        <v>49</v>
      </c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8" t="s">
        <v>6</v>
      </c>
      <c r="B16" s="128"/>
      <c r="C16" s="128"/>
      <c r="D16" s="127" t="s">
        <v>50</v>
      </c>
      <c r="E16" s="128"/>
      <c r="F16" s="128"/>
      <c r="G16" s="128"/>
      <c r="H16" s="128"/>
      <c r="I16" s="128"/>
      <c r="J16" s="128"/>
      <c r="K16" s="128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5">
      <c r="A19" s="139" t="s">
        <v>7</v>
      </c>
      <c r="B19" s="139" t="s">
        <v>8</v>
      </c>
      <c r="C19" s="139" t="s">
        <v>9</v>
      </c>
      <c r="D19" s="140" t="s">
        <v>10</v>
      </c>
      <c r="E19" s="141" t="s">
        <v>11</v>
      </c>
      <c r="F19" s="142"/>
      <c r="G19" s="143"/>
      <c r="H19" s="141" t="s">
        <v>12</v>
      </c>
      <c r="I19" s="142"/>
      <c r="J19" s="143"/>
      <c r="K19" s="129" t="s">
        <v>13</v>
      </c>
      <c r="L19" s="131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5">
      <c r="A20" s="130"/>
      <c r="B20" s="130"/>
      <c r="C20" s="130"/>
      <c r="D20" s="132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30"/>
      <c r="L20" s="13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5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f>G35</f>
        <v>94295.58</v>
      </c>
      <c r="H23" s="40"/>
      <c r="I23" s="40"/>
      <c r="J23" s="41">
        <f>J35</f>
        <v>94297.15</v>
      </c>
      <c r="K23" s="41">
        <f>G23-J23</f>
        <v>-1.569999999992433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5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25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5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34" si="0">E27*F27</f>
        <v>0</v>
      </c>
      <c r="H27" s="72"/>
      <c r="I27" s="73"/>
      <c r="J27" s="74">
        <f t="shared" ref="J27:J34" si="1">H27*I27</f>
        <v>0</v>
      </c>
      <c r="K27" s="75">
        <f t="shared" ref="K27:K34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5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25">
      <c r="A29" s="77" t="s">
        <v>23</v>
      </c>
      <c r="B29" s="78">
        <v>3</v>
      </c>
      <c r="C29" s="79" t="s">
        <v>34</v>
      </c>
      <c r="D29" s="80" t="s">
        <v>31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 x14ac:dyDescent="0.25">
      <c r="A30" s="77" t="s">
        <v>23</v>
      </c>
      <c r="B30" s="78">
        <v>4</v>
      </c>
      <c r="C30" s="79" t="s">
        <v>35</v>
      </c>
      <c r="D30" s="80" t="s">
        <v>31</v>
      </c>
      <c r="E30" s="81"/>
      <c r="F30" s="82"/>
      <c r="G30" s="83">
        <f t="shared" si="0"/>
        <v>0</v>
      </c>
      <c r="H30" s="84"/>
      <c r="I30" s="85"/>
      <c r="J30" s="86">
        <f t="shared" si="1"/>
        <v>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 x14ac:dyDescent="0.25">
      <c r="A31" s="77" t="s">
        <v>23</v>
      </c>
      <c r="B31" s="78">
        <v>5</v>
      </c>
      <c r="C31" s="79" t="s">
        <v>43</v>
      </c>
      <c r="D31" s="80" t="s">
        <v>36</v>
      </c>
      <c r="E31" s="81">
        <v>3</v>
      </c>
      <c r="F31" s="82">
        <v>8000</v>
      </c>
      <c r="G31" s="83">
        <f t="shared" si="0"/>
        <v>24000</v>
      </c>
      <c r="H31" s="84">
        <v>3</v>
      </c>
      <c r="I31" s="85">
        <v>8000</v>
      </c>
      <c r="J31" s="86">
        <f t="shared" si="1"/>
        <v>24000</v>
      </c>
      <c r="K31" s="87">
        <f t="shared" si="2"/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75" customHeight="1" x14ac:dyDescent="0.25">
      <c r="A32" s="77" t="s">
        <v>23</v>
      </c>
      <c r="B32" s="78">
        <v>6</v>
      </c>
      <c r="C32" s="79" t="s">
        <v>44</v>
      </c>
      <c r="D32" s="80" t="s">
        <v>36</v>
      </c>
      <c r="E32" s="81">
        <v>1</v>
      </c>
      <c r="F32" s="82">
        <v>26795.58</v>
      </c>
      <c r="G32" s="83">
        <f t="shared" si="0"/>
        <v>26795.58</v>
      </c>
      <c r="H32" s="84">
        <v>1</v>
      </c>
      <c r="I32" s="85">
        <v>29347.15</v>
      </c>
      <c r="J32" s="86">
        <f t="shared" si="1"/>
        <v>29347.15</v>
      </c>
      <c r="K32" s="87">
        <f t="shared" si="2"/>
        <v>-2551.5699999999997</v>
      </c>
      <c r="L32" s="146" t="s">
        <v>52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7.5" customHeight="1" x14ac:dyDescent="0.25">
      <c r="A33" s="89" t="s">
        <v>23</v>
      </c>
      <c r="B33" s="90">
        <v>7</v>
      </c>
      <c r="C33" s="91" t="s">
        <v>45</v>
      </c>
      <c r="D33" s="92" t="s">
        <v>36</v>
      </c>
      <c r="E33" s="93">
        <v>17</v>
      </c>
      <c r="F33" s="94">
        <v>1500</v>
      </c>
      <c r="G33" s="83">
        <f t="shared" si="0"/>
        <v>25500</v>
      </c>
      <c r="H33" s="84">
        <v>17</v>
      </c>
      <c r="I33" s="85">
        <v>1350</v>
      </c>
      <c r="J33" s="86">
        <f t="shared" ref="J33" si="3">H33*I33</f>
        <v>22950</v>
      </c>
      <c r="K33" s="87">
        <f t="shared" ref="K33" si="4">G33-J33</f>
        <v>2550</v>
      </c>
      <c r="L33" s="146" t="s">
        <v>53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9.75" customHeight="1" x14ac:dyDescent="0.25">
      <c r="A34" s="89" t="s">
        <v>23</v>
      </c>
      <c r="B34" s="90">
        <v>8</v>
      </c>
      <c r="C34" s="91" t="s">
        <v>46</v>
      </c>
      <c r="D34" s="92" t="s">
        <v>36</v>
      </c>
      <c r="E34" s="93">
        <v>3</v>
      </c>
      <c r="F34" s="94">
        <v>6000</v>
      </c>
      <c r="G34" s="95">
        <f t="shared" si="0"/>
        <v>18000</v>
      </c>
      <c r="H34" s="84">
        <v>3</v>
      </c>
      <c r="I34" s="85">
        <v>6000</v>
      </c>
      <c r="J34" s="86">
        <f t="shared" si="1"/>
        <v>18000</v>
      </c>
      <c r="K34" s="87">
        <f t="shared" si="2"/>
        <v>0</v>
      </c>
      <c r="L34" s="8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 customHeight="1" x14ac:dyDescent="0.25">
      <c r="A35" s="96" t="s">
        <v>37</v>
      </c>
      <c r="B35" s="97"/>
      <c r="C35" s="98"/>
      <c r="D35" s="99"/>
      <c r="E35" s="100"/>
      <c r="F35" s="101"/>
      <c r="G35" s="102">
        <f>SUM(G27:G34)</f>
        <v>94295.58</v>
      </c>
      <c r="H35" s="100"/>
      <c r="I35" s="101"/>
      <c r="J35" s="102">
        <f t="shared" ref="J35:K35" si="5">SUM(J27:J34)</f>
        <v>94297.15</v>
      </c>
      <c r="K35" s="103">
        <f t="shared" si="5"/>
        <v>-1.569999999999709</v>
      </c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25">
      <c r="A36" s="106"/>
      <c r="B36" s="107"/>
      <c r="C36" s="108"/>
      <c r="D36" s="108"/>
      <c r="E36" s="108"/>
      <c r="F36" s="108"/>
      <c r="G36" s="108"/>
      <c r="H36" s="108"/>
      <c r="I36" s="108"/>
      <c r="J36" s="108"/>
      <c r="K36" s="109"/>
      <c r="L36" s="1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33" t="s">
        <v>38</v>
      </c>
      <c r="B37" s="134"/>
      <c r="C37" s="135"/>
      <c r="D37" s="111"/>
      <c r="E37" s="111"/>
      <c r="F37" s="111"/>
      <c r="G37" s="112">
        <f>G23-G35</f>
        <v>0</v>
      </c>
      <c r="H37" s="111"/>
      <c r="I37" s="111"/>
      <c r="J37" s="112">
        <f>J23-J35</f>
        <v>0</v>
      </c>
      <c r="K37" s="113"/>
      <c r="L37" s="11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08"/>
      <c r="B38" s="115"/>
      <c r="C38" s="108"/>
      <c r="D38" s="108"/>
      <c r="E38" s="108"/>
      <c r="F38" s="108"/>
      <c r="G38" s="108"/>
      <c r="H38" s="108"/>
      <c r="I38" s="108"/>
      <c r="J38" s="108"/>
      <c r="K38" s="116"/>
      <c r="L38" s="10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1"/>
      <c r="B39" s="11"/>
      <c r="C39" s="117"/>
      <c r="D39" s="118"/>
      <c r="E39" s="118"/>
      <c r="F39" s="119"/>
      <c r="G39" s="118"/>
      <c r="H39" s="118"/>
      <c r="I39" s="119"/>
      <c r="J39" s="118"/>
      <c r="K39" s="15"/>
      <c r="L39" s="10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11"/>
      <c r="B40" s="11"/>
      <c r="C40" s="119"/>
      <c r="D40" s="136" t="s">
        <v>39</v>
      </c>
      <c r="E40" s="137"/>
      <c r="F40" s="120"/>
      <c r="G40" s="136" t="s">
        <v>40</v>
      </c>
      <c r="H40" s="137"/>
      <c r="I40" s="137"/>
      <c r="J40" s="137"/>
      <c r="K40" s="15"/>
      <c r="L40" s="10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5"/>
      <c r="L41" s="10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08"/>
      <c r="B42" s="115"/>
      <c r="C42" s="108"/>
      <c r="D42" s="108"/>
      <c r="E42" s="108"/>
      <c r="F42" s="108"/>
      <c r="G42" s="108"/>
      <c r="H42" s="108"/>
      <c r="I42" s="108"/>
      <c r="J42" s="108"/>
      <c r="K42" s="15"/>
      <c r="L42" s="10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">
      <c r="A43" s="108"/>
      <c r="B43" s="115"/>
      <c r="C43" s="121" t="s">
        <v>41</v>
      </c>
      <c r="G43" s="122" t="s">
        <v>42</v>
      </c>
      <c r="J43" s="121"/>
      <c r="K43" s="15"/>
      <c r="L43" s="10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08"/>
      <c r="B44" s="115"/>
      <c r="C44" s="123"/>
      <c r="K44" s="15"/>
      <c r="L44" s="10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08"/>
      <c r="B45" s="115"/>
      <c r="C45" s="124"/>
      <c r="D45" s="15"/>
      <c r="H45" s="123"/>
      <c r="J45" s="124"/>
      <c r="K45" s="15"/>
      <c r="L45" s="108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2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2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2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2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2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2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2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2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2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2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2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2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2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2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2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2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2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2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2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2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2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2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2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2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2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2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2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2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2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2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2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2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2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2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2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2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8">
    <mergeCell ref="A10:L10"/>
    <mergeCell ref="A11:L11"/>
    <mergeCell ref="A12:L12"/>
    <mergeCell ref="D14:J14"/>
    <mergeCell ref="A15:C15"/>
    <mergeCell ref="D16:K16"/>
    <mergeCell ref="K19:K20"/>
    <mergeCell ref="L19:L20"/>
    <mergeCell ref="A37:C37"/>
    <mergeCell ref="D40:E40"/>
    <mergeCell ref="G40:J40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Oleksa Novosad</cp:lastModifiedBy>
  <dcterms:created xsi:type="dcterms:W3CDTF">2022-07-20T06:55:05Z</dcterms:created>
  <dcterms:modified xsi:type="dcterms:W3CDTF">2023-10-23T13:38:50Z</dcterms:modified>
</cp:coreProperties>
</file>