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85" windowWidth="15015" windowHeight="13230"/>
  </bookViews>
  <sheets>
    <sheet name="Звіт" sheetId="1" r:id="rId1"/>
  </sheets>
  <calcPr calcId="145621"/>
  <extLs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J54" i="1"/>
  <c r="J53" i="1"/>
  <c r="K53" i="1" s="1"/>
  <c r="J52" i="1"/>
  <c r="J51" i="1"/>
  <c r="K51" i="1" s="1"/>
  <c r="J50" i="1"/>
  <c r="J49" i="1"/>
  <c r="K49" i="1" s="1"/>
  <c r="J48" i="1"/>
  <c r="K48" i="1" s="1"/>
  <c r="J47" i="1"/>
  <c r="K47" i="1" s="1"/>
  <c r="J46" i="1"/>
  <c r="J45" i="1"/>
  <c r="K45" i="1" s="1"/>
  <c r="J44" i="1"/>
  <c r="J43" i="1"/>
  <c r="K43" i="1" s="1"/>
  <c r="J42" i="1"/>
  <c r="J41" i="1"/>
  <c r="K41" i="1" s="1"/>
  <c r="J40" i="1"/>
  <c r="J39" i="1"/>
  <c r="K39" i="1" s="1"/>
  <c r="J38" i="1"/>
  <c r="K38" i="1" s="1"/>
  <c r="J37" i="1"/>
  <c r="K37" i="1" s="1"/>
  <c r="J36" i="1"/>
  <c r="J35" i="1"/>
  <c r="K35" i="1" s="1"/>
  <c r="J34" i="1"/>
  <c r="J33" i="1"/>
  <c r="K33" i="1" s="1"/>
  <c r="J32" i="1"/>
  <c r="K32" i="1" s="1"/>
  <c r="J31" i="1"/>
  <c r="K31" i="1" s="1"/>
  <c r="J30" i="1"/>
  <c r="G73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72" i="1"/>
  <c r="G71" i="1"/>
  <c r="K71" i="1" s="1"/>
  <c r="J72" i="1"/>
  <c r="J70" i="1"/>
  <c r="J69" i="1"/>
  <c r="J68" i="1"/>
  <c r="J67" i="1"/>
  <c r="K67" i="1" s="1"/>
  <c r="J66" i="1"/>
  <c r="J65" i="1"/>
  <c r="J64" i="1"/>
  <c r="K64" i="1" s="1"/>
  <c r="J63" i="1"/>
  <c r="J62" i="1"/>
  <c r="K62" i="1" s="1"/>
  <c r="J61" i="1"/>
  <c r="J60" i="1"/>
  <c r="K60" i="1" s="1"/>
  <c r="J59" i="1"/>
  <c r="J58" i="1"/>
  <c r="J57" i="1"/>
  <c r="J56" i="1"/>
  <c r="K74" i="1"/>
  <c r="J75" i="1"/>
  <c r="G75" i="1"/>
  <c r="J55" i="1"/>
  <c r="G55" i="1"/>
  <c r="J29" i="1"/>
  <c r="G29" i="1"/>
  <c r="J28" i="1"/>
  <c r="G28" i="1"/>
  <c r="J27" i="1"/>
  <c r="G27" i="1"/>
  <c r="K40" i="1" l="1"/>
  <c r="K46" i="1"/>
  <c r="K54" i="1"/>
  <c r="K36" i="1"/>
  <c r="K44" i="1"/>
  <c r="K52" i="1"/>
  <c r="K72" i="1"/>
  <c r="K30" i="1"/>
  <c r="K34" i="1"/>
  <c r="K42" i="1"/>
  <c r="K50" i="1"/>
  <c r="K65" i="1"/>
  <c r="K55" i="1"/>
  <c r="K70" i="1"/>
  <c r="K56" i="1"/>
  <c r="K66" i="1"/>
  <c r="K57" i="1"/>
  <c r="K68" i="1"/>
  <c r="K58" i="1"/>
  <c r="K61" i="1"/>
  <c r="K69" i="1"/>
  <c r="K63" i="1"/>
  <c r="K59" i="1"/>
  <c r="K75" i="1"/>
  <c r="K28" i="1"/>
  <c r="K29" i="1"/>
  <c r="K73" i="1"/>
  <c r="G76" i="1"/>
  <c r="G23" i="1" s="1"/>
  <c r="J76" i="1"/>
  <c r="J23" i="1" s="1"/>
  <c r="J78" i="1" s="1"/>
  <c r="K27" i="1"/>
  <c r="K23" i="1" l="1"/>
  <c r="K76" i="1"/>
  <c r="G78" i="1"/>
</calcChain>
</file>

<file path=xl/sharedStrings.xml><?xml version="1.0" encoding="utf-8"?>
<sst xmlns="http://schemas.openxmlformats.org/spreadsheetml/2006/main" count="146" uniqueCount="87">
  <si>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</si>
  <si>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</si>
  <si>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</si>
  <si>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</si>
  <si>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</si>
  <si>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</si>
  <si>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</si>
  <si>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</si>
  <si>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</si>
  <si>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</si>
  <si>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</si>
  <si>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</si>
  <si>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</si>
  <si>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</si>
  <si>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</si>
  <si>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</si>
  <si>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</si>
  <si>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</si>
  <si>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</si>
  <si>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</si>
  <si>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</si>
  <si>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</si>
  <si>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</si>
  <si>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</si>
  <si>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</si>
  <si>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</si>
  <si>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</si>
  <si>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</si>
  <si>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</si>
  <si>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</si>
  <si>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</si>
  <si>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</si>
  <si>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</si>
  <si>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</si>
  <si>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</si>
  <si>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</si>
  <si>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</si>
  <si>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</si>
  <si>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</si>
  <si>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</si>
  <si>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</si>
  <si>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Поштові послуги</t>
  </si>
  <si>
    <t>Картриджі для принтера</t>
  </si>
  <si>
    <t>Арт-бокс для художніх матеріалів</t>
  </si>
  <si>
    <t>Мольберт настольный LeoArt-19а</t>
  </si>
  <si>
    <t>Ножиці</t>
  </si>
  <si>
    <t>Паролон</t>
  </si>
  <si>
    <t>Щітка</t>
  </si>
  <si>
    <t>Світловий планшет для малювання А3 формата</t>
  </si>
  <si>
    <t xml:space="preserve">Акриловый планшет </t>
  </si>
  <si>
    <t>Флешка</t>
  </si>
  <si>
    <t>Мастихін</t>
  </si>
  <si>
    <t>Пензлик</t>
  </si>
  <si>
    <t>Голки для валяння (набір голок з тримачем)</t>
  </si>
  <si>
    <t>Голки для шиття (набір)</t>
  </si>
  <si>
    <t>Коврик для різання</t>
  </si>
  <si>
    <t>Друк ілюстрацій</t>
  </si>
  <si>
    <t>Фарба акрилова Rosa</t>
  </si>
  <si>
    <t>Акрилова фарба AMSTERDAM RoyalTalens</t>
  </si>
  <si>
    <t xml:space="preserve">картон грунтований </t>
  </si>
  <si>
    <t>Лак акриловий глянцевий Cadence Water Based Varnish, 120 мл</t>
  </si>
  <si>
    <t>Папір для акварелі А3</t>
  </si>
  <si>
    <t>Фарби акварельні</t>
  </si>
  <si>
    <t xml:space="preserve"> Олійні олівці 72 кол., Derwent</t>
  </si>
  <si>
    <t>Медіум текстурний Winsor &amp; Newton</t>
  </si>
  <si>
    <t>Капілярна ручка Faber Castell</t>
  </si>
  <si>
    <t>Пастель олійна Sennelier Iridescent, 24 кольорів</t>
  </si>
  <si>
    <t>Стреч-плівка</t>
  </si>
  <si>
    <t>Папір А3</t>
  </si>
  <si>
    <t>Малярна стрічка</t>
  </si>
  <si>
    <t>Вовна</t>
  </si>
  <si>
    <t>Нитки</t>
  </si>
  <si>
    <t xml:space="preserve">Фетр </t>
  </si>
  <si>
    <t>Клей ПВА</t>
  </si>
  <si>
    <t>Акварель ROSA Gallery, 24 кол.,</t>
  </si>
  <si>
    <t>Гуашеві фарби</t>
  </si>
  <si>
    <t>Лінери чорні (0,8 ECCO PIGMENT ЧОРНА)</t>
  </si>
  <si>
    <t>Художня ручка Pitt Artist Pen БІЛА</t>
  </si>
  <si>
    <t>Папір для акварелі А4 (Rosa)</t>
  </si>
  <si>
    <t>Папір для акварелі А3 (Rosa)</t>
  </si>
  <si>
    <t>Набір пензлів 1, білка кругла, 3шт (№ 1,4,8), к.р., ROSA START</t>
  </si>
  <si>
    <t>кольорові олівці</t>
  </si>
  <si>
    <t>№ 5RCA21-33442 від 26” червня 2023  року</t>
  </si>
  <si>
    <t>Прізвище, ім'я та по-батькові Стипендіата: Конощук Світлана Іванівна</t>
  </si>
  <si>
    <t>Назва проєкту: Створення ілюстрацій до казки "Як рятували країну Мережи́ну"</t>
  </si>
  <si>
    <t>за період  з червня по жовтень 2023  р.</t>
  </si>
  <si>
    <t>Період реалізації проєкту: з червня по 31 жовтня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</si>
</sst>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5" fontId="7" fillId="4" borderId="14" xfId="0" applyNumberFormat="1" applyFont="1" applyFill="1" applyBorder="1" applyAlignment="1">
      <alignment vertical="top"/>
    </xf>
    <xf numFmtId="49" fontId="7" fillId="4" borderId="15" xfId="0" applyNumberFormat="1" applyFont="1" applyFill="1" applyBorder="1" applyAlignment="1">
      <alignment horizontal="center" vertical="top"/>
    </xf>
    <xf numFmtId="165" fontId="7" fillId="4" borderId="15" xfId="0" applyNumberFormat="1" applyFont="1" applyFill="1" applyBorder="1" applyAlignment="1">
      <alignment vertical="top"/>
    </xf>
    <xf numFmtId="165" fontId="9" fillId="4" borderId="15" xfId="0" applyNumberFormat="1" applyFont="1" applyFill="1" applyBorder="1" applyAlignment="1">
      <alignment horizontal="center" vertical="top" wrapText="1"/>
    </xf>
    <xf numFmtId="165" fontId="9" fillId="4" borderId="15" xfId="0" applyNumberFormat="1" applyFont="1" applyFill="1" applyBorder="1" applyAlignment="1">
      <alignment horizontal="right" vertical="top" wrapText="1"/>
    </xf>
    <xf numFmtId="165" fontId="13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65" fontId="14" fillId="0" borderId="17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horizontal="center" vertical="center"/>
    </xf>
    <xf numFmtId="165" fontId="14" fillId="0" borderId="18" xfId="0" applyNumberFormat="1" applyFont="1" applyBorder="1" applyAlignment="1">
      <alignment vertical="center"/>
    </xf>
    <xf numFmtId="165" fontId="9" fillId="0" borderId="18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 wrapText="1"/>
    </xf>
    <xf numFmtId="165" fontId="15" fillId="4" borderId="20" xfId="0" applyNumberFormat="1" applyFont="1" applyFill="1" applyBorder="1" applyAlignment="1">
      <alignment vertical="top"/>
    </xf>
    <xf numFmtId="49" fontId="9" fillId="4" borderId="21" xfId="0" applyNumberFormat="1" applyFont="1" applyFill="1" applyBorder="1" applyAlignment="1">
      <alignment horizontal="center" vertical="top" wrapText="1"/>
    </xf>
    <xf numFmtId="165" fontId="9" fillId="4" borderId="21" xfId="0" applyNumberFormat="1" applyFont="1" applyFill="1" applyBorder="1" applyAlignment="1">
      <alignment vertical="top" wrapText="1"/>
    </xf>
    <xf numFmtId="165" fontId="9" fillId="4" borderId="21" xfId="0" applyNumberFormat="1" applyFont="1" applyFill="1" applyBorder="1" applyAlignment="1">
      <alignment horizontal="center" vertical="top" wrapText="1"/>
    </xf>
    <xf numFmtId="165" fontId="9" fillId="4" borderId="21" xfId="0" applyNumberFormat="1" applyFont="1" applyFill="1" applyBorder="1" applyAlignment="1">
      <alignment horizontal="right" vertical="top" wrapText="1"/>
    </xf>
    <xf numFmtId="165" fontId="13" fillId="4" borderId="21" xfId="0" applyNumberFormat="1" applyFont="1" applyFill="1" applyBorder="1" applyAlignment="1">
      <alignment horizontal="right" vertical="top" wrapText="1"/>
    </xf>
    <xf numFmtId="0" fontId="9" fillId="4" borderId="22" xfId="0" applyFont="1" applyFill="1" applyBorder="1" applyAlignment="1">
      <alignment vertical="top" wrapText="1"/>
    </xf>
    <xf numFmtId="165" fontId="14" fillId="5" borderId="23" xfId="0" applyNumberFormat="1" applyFont="1" applyFill="1" applyBorder="1" applyAlignment="1">
      <alignment vertical="top"/>
    </xf>
    <xf numFmtId="49" fontId="14" fillId="5" borderId="24" xfId="0" applyNumberFormat="1" applyFont="1" applyFill="1" applyBorder="1" applyAlignment="1">
      <alignment horizontal="center" vertical="top"/>
    </xf>
    <xf numFmtId="165" fontId="14" fillId="5" borderId="24" xfId="0" applyNumberFormat="1" applyFont="1" applyFill="1" applyBorder="1" applyAlignment="1">
      <alignment vertical="top"/>
    </xf>
    <xf numFmtId="165" fontId="9" fillId="5" borderId="24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Alignment="1">
      <alignment horizontal="center" vertical="top" wrapText="1"/>
    </xf>
    <xf numFmtId="165" fontId="9" fillId="0" borderId="0" xfId="0" applyNumberFormat="1" applyFont="1" applyAlignment="1">
      <alignment horizontal="right" vertical="top" wrapText="1"/>
    </xf>
    <xf numFmtId="165" fontId="13" fillId="0" borderId="0" xfId="0" applyNumberFormat="1" applyFont="1" applyAlignment="1">
      <alignment horizontal="right" vertical="top" wrapText="1"/>
    </xf>
    <xf numFmtId="0" fontId="9" fillId="0" borderId="25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7" fontId="18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26" xfId="0" applyFont="1" applyBorder="1" applyAlignment="1">
      <alignment wrapText="1"/>
    </xf>
    <xf numFmtId="0" fontId="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3" fillId="0" borderId="0" xfId="0" applyFont="1"/>
    <xf numFmtId="0" fontId="23" fillId="0" borderId="0" xfId="0" applyFont="1" applyAlignment="1">
      <alignment horizont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164" fontId="9" fillId="2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/>
    <xf numFmtId="164" fontId="9" fillId="2" borderId="2" xfId="0" applyNumberFormat="1" applyFont="1" applyFill="1" applyBorder="1" applyAlignment="1">
      <alignment horizontal="center" vertical="center" wrapText="1"/>
    </xf>
    <xf numFmtId="0" fontId="12" fillId="0" borderId="7" xfId="0" applyFont="1" applyBorder="1"/>
    <xf numFmtId="0" fontId="19" fillId="0" borderId="27" xfId="0" applyFont="1" applyBorder="1" applyAlignment="1">
      <alignment horizontal="center"/>
    </xf>
    <xf numFmtId="0" fontId="12" fillId="0" borderId="27" xfId="0" applyFont="1" applyBorder="1"/>
    <xf numFmtId="0" fontId="9" fillId="2" borderId="1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5" xfId="0" applyFont="1" applyBorder="1"/>
    <xf numFmtId="0" fontId="2" fillId="0" borderId="0" xfId="0" applyFont="1" applyAlignment="1">
      <alignment horizontal="center" vertical="center" wrapText="1"/>
    </xf>
    <xf numFmtId="0" fontId="1" fillId="0" borderId="28" xfId="0" applyFont="1" applyFill="1" applyBorder="1" applyAlignment="1"/>
    <xf numFmtId="0" fontId="1" fillId="0" borderId="28" xfId="0" applyFont="1" applyFill="1" applyBorder="1" applyAlignment="1">
      <alignment vertical="center"/>
    </xf>
    <xf numFmtId="0" fontId="9" fillId="0" borderId="28" xfId="0" applyFont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24" fillId="0" borderId="28" xfId="0" applyFont="1" applyFill="1" applyBorder="1" applyAlignment="1">
      <alignment vertical="top" wrapText="1"/>
    </xf>
    <xf numFmtId="165" fontId="7" fillId="4" borderId="29" xfId="0" applyNumberFormat="1" applyFont="1" applyFill="1" applyBorder="1" applyAlignment="1">
      <alignment vertical="top"/>
    </xf>
    <xf numFmtId="49" fontId="7" fillId="4" borderId="30" xfId="0" applyNumberFormat="1" applyFont="1" applyFill="1" applyBorder="1" applyAlignment="1">
      <alignment horizontal="center" vertical="top"/>
    </xf>
    <xf numFmtId="165" fontId="7" fillId="4" borderId="30" xfId="0" applyNumberFormat="1" applyFont="1" applyFill="1" applyBorder="1" applyAlignment="1">
      <alignment vertical="top"/>
    </xf>
    <xf numFmtId="165" fontId="9" fillId="4" borderId="30" xfId="0" applyNumberFormat="1" applyFont="1" applyFill="1" applyBorder="1" applyAlignment="1">
      <alignment horizontal="center" vertical="top" wrapText="1"/>
    </xf>
    <xf numFmtId="165" fontId="9" fillId="4" borderId="30" xfId="0" applyNumberFormat="1" applyFont="1" applyFill="1" applyBorder="1" applyAlignment="1">
      <alignment horizontal="right" vertical="top" wrapText="1"/>
    </xf>
    <xf numFmtId="165" fontId="13" fillId="4" borderId="30" xfId="0" applyNumberFormat="1" applyFont="1" applyFill="1" applyBorder="1" applyAlignment="1">
      <alignment horizontal="right" vertical="top" wrapText="1"/>
    </xf>
    <xf numFmtId="0" fontId="9" fillId="4" borderId="31" xfId="0" applyFont="1" applyFill="1" applyBorder="1" applyAlignment="1">
      <alignment vertical="top" wrapText="1"/>
    </xf>
    <xf numFmtId="165" fontId="9" fillId="0" borderId="28" xfId="0" applyNumberFormat="1" applyFont="1" applyBorder="1" applyAlignment="1">
      <alignment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 wrapText="1"/>
    </xf>
    <xf numFmtId="166" fontId="9" fillId="0" borderId="28" xfId="0" applyNumberFormat="1" applyFont="1" applyBorder="1" applyAlignment="1">
      <alignment horizontal="center" vertical="top" wrapText="1"/>
    </xf>
    <xf numFmtId="166" fontId="9" fillId="0" borderId="28" xfId="0" applyNumberFormat="1" applyFont="1" applyBorder="1" applyAlignment="1">
      <alignment horizontal="right" vertical="top" wrapText="1"/>
    </xf>
    <xf numFmtId="2" fontId="9" fillId="0" borderId="28" xfId="0" applyNumberFormat="1" applyFont="1" applyBorder="1" applyAlignment="1">
      <alignment horizontal="center" vertical="top" wrapText="1"/>
    </xf>
    <xf numFmtId="2" fontId="9" fillId="0" borderId="28" xfId="0" applyNumberFormat="1" applyFont="1" applyBorder="1" applyAlignment="1">
      <alignment horizontal="right" vertical="top" wrapText="1"/>
    </xf>
    <xf numFmtId="165" fontId="24" fillId="0" borderId="28" xfId="0" applyNumberFormat="1" applyFont="1" applyBorder="1" applyAlignment="1">
      <alignment vertical="center" wrapText="1"/>
    </xf>
    <xf numFmtId="165" fontId="24" fillId="0" borderId="28" xfId="0" applyNumberFormat="1" applyFont="1" applyBorder="1" applyAlignment="1">
      <alignment horizontal="center" vertical="center" wrapText="1"/>
    </xf>
    <xf numFmtId="4" fontId="24" fillId="0" borderId="28" xfId="0" applyNumberFormat="1" applyFont="1" applyBorder="1" applyAlignment="1">
      <alignment horizontal="center" vertical="center" wrapText="1"/>
    </xf>
    <xf numFmtId="4" fontId="24" fillId="0" borderId="28" xfId="0" applyNumberFormat="1" applyFont="1" applyBorder="1" applyAlignment="1">
      <alignment horizontal="right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166" fontId="9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165" fontId="25" fillId="5" borderId="28" xfId="0" applyNumberFormat="1" applyFont="1" applyFill="1" applyBorder="1" applyAlignment="1">
      <alignment vertical="center" wrapText="1"/>
    </xf>
    <xf numFmtId="165" fontId="15" fillId="4" borderId="28" xfId="0" applyNumberFormat="1" applyFont="1" applyFill="1" applyBorder="1" applyAlignment="1">
      <alignment vertical="top"/>
    </xf>
    <xf numFmtId="165" fontId="9" fillId="4" borderId="28" xfId="0" applyNumberFormat="1" applyFont="1" applyFill="1" applyBorder="1" applyAlignment="1">
      <alignment horizontal="center" vertical="top"/>
    </xf>
    <xf numFmtId="165" fontId="9" fillId="4" borderId="28" xfId="0" applyNumberFormat="1" applyFont="1" applyFill="1" applyBorder="1" applyAlignment="1">
      <alignment vertical="top"/>
    </xf>
    <xf numFmtId="166" fontId="9" fillId="4" borderId="28" xfId="0" applyNumberFormat="1" applyFont="1" applyFill="1" applyBorder="1" applyAlignment="1">
      <alignment vertical="top"/>
    </xf>
    <xf numFmtId="166" fontId="9" fillId="4" borderId="28" xfId="0" applyNumberFormat="1" applyFont="1" applyFill="1" applyBorder="1" applyAlignment="1">
      <alignment horizontal="right" vertical="top"/>
    </xf>
    <xf numFmtId="0" fontId="9" fillId="4" borderId="28" xfId="0" applyFont="1" applyFill="1" applyBorder="1" applyAlignment="1">
      <alignment vertical="top" wrapText="1"/>
    </xf>
    <xf numFmtId="0" fontId="9" fillId="0" borderId="28" xfId="0" applyFont="1" applyBorder="1" applyAlignment="1">
      <alignment wrapText="1"/>
    </xf>
    <xf numFmtId="0" fontId="9" fillId="0" borderId="28" xfId="0" applyFont="1" applyBorder="1" applyAlignment="1">
      <alignment horizontal="center" wrapText="1"/>
    </xf>
    <xf numFmtId="167" fontId="17" fillId="0" borderId="28" xfId="0" applyNumberFormat="1" applyFont="1" applyBorder="1" applyAlignment="1">
      <alignment wrapText="1"/>
    </xf>
    <xf numFmtId="0" fontId="14" fillId="4" borderId="28" xfId="0" applyFont="1" applyFill="1" applyBorder="1" applyAlignment="1">
      <alignment horizontal="left"/>
    </xf>
    <xf numFmtId="0" fontId="12" fillId="0" borderId="28" xfId="0" applyFont="1" applyBorder="1"/>
    <xf numFmtId="0" fontId="9" fillId="4" borderId="28" xfId="0" applyFont="1" applyFill="1" applyBorder="1" applyAlignment="1">
      <alignment wrapText="1"/>
    </xf>
    <xf numFmtId="166" fontId="9" fillId="4" borderId="28" xfId="0" applyNumberFormat="1" applyFont="1" applyFill="1" applyBorder="1" applyAlignment="1">
      <alignment wrapText="1"/>
    </xf>
    <xf numFmtId="167" fontId="17" fillId="4" borderId="28" xfId="0" applyNumberFormat="1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42"/>
  <sheetViews>
    <sheetView tabSelected="1" view="pageLayout" topLeftCell="A69" zoomScaleNormal="100" workbookViewId="0">
      <selection activeCell="C28" sqref="C28"/>
    </sheetView>
  </sheetViews>
  <sheetFormatPr defaultColWidth="14.42578125" defaultRowHeight="15" customHeight="1" x14ac:dyDescent="0.25"/>
  <cols>
    <col min="1" max="1" width="13.5703125" customWidth="1"/>
    <col min="2" max="2" width="5.85546875" customWidth="1"/>
    <col min="3" max="3" width="32.5703125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30.42578125" customWidth="1"/>
    <col min="13" max="26" width="7.570312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6" t="s">
        <v>82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84" t="s">
        <v>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84" t="s">
        <v>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84" t="s">
        <v>85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71" t="s">
        <v>83</v>
      </c>
      <c r="B14" s="7"/>
      <c r="C14" s="7"/>
      <c r="D14" s="126"/>
      <c r="E14" s="70"/>
      <c r="F14" s="70"/>
      <c r="G14" s="70"/>
      <c r="H14" s="70"/>
      <c r="I14" s="70"/>
      <c r="J14" s="70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27" t="s">
        <v>84</v>
      </c>
      <c r="B15" s="70"/>
      <c r="C15" s="70"/>
      <c r="D15" s="126"/>
      <c r="E15" s="70"/>
      <c r="F15" s="70"/>
      <c r="G15" s="70"/>
      <c r="H15" s="70"/>
      <c r="I15" s="70"/>
      <c r="J15" s="70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27" t="s">
        <v>86</v>
      </c>
      <c r="B16" s="70"/>
      <c r="C16" s="70"/>
      <c r="D16" s="128"/>
      <c r="E16" s="70"/>
      <c r="F16" s="70"/>
      <c r="G16" s="70"/>
      <c r="H16" s="70"/>
      <c r="I16" s="70"/>
      <c r="J16" s="70"/>
      <c r="K16" s="7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25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3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8"/>
      <c r="L18" s="1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0" customHeight="1" x14ac:dyDescent="0.25">
      <c r="A19" s="79" t="s">
        <v>4</v>
      </c>
      <c r="B19" s="79" t="s">
        <v>5</v>
      </c>
      <c r="C19" s="79" t="s">
        <v>6</v>
      </c>
      <c r="D19" s="80" t="s">
        <v>7</v>
      </c>
      <c r="E19" s="81" t="s">
        <v>8</v>
      </c>
      <c r="F19" s="82"/>
      <c r="G19" s="83"/>
      <c r="H19" s="81" t="s">
        <v>9</v>
      </c>
      <c r="I19" s="82"/>
      <c r="J19" s="83"/>
      <c r="K19" s="73" t="s">
        <v>10</v>
      </c>
      <c r="L19" s="75" t="s">
        <v>11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52.5" customHeight="1" x14ac:dyDescent="0.25">
      <c r="A20" s="74"/>
      <c r="B20" s="74"/>
      <c r="C20" s="74"/>
      <c r="D20" s="76"/>
      <c r="E20" s="21" t="s">
        <v>12</v>
      </c>
      <c r="F20" s="22" t="s">
        <v>13</v>
      </c>
      <c r="G20" s="23" t="s">
        <v>14</v>
      </c>
      <c r="H20" s="21" t="s">
        <v>12</v>
      </c>
      <c r="I20" s="22" t="s">
        <v>13</v>
      </c>
      <c r="J20" s="23" t="s">
        <v>15</v>
      </c>
      <c r="K20" s="74"/>
      <c r="L20" s="7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24" t="s">
        <v>16</v>
      </c>
      <c r="B21" s="25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25">
        <v>8</v>
      </c>
      <c r="J21" s="25">
        <v>9</v>
      </c>
      <c r="K21" s="25">
        <v>10</v>
      </c>
      <c r="L21" s="26">
        <v>11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0" customHeight="1" x14ac:dyDescent="0.25">
      <c r="A22" s="27" t="s">
        <v>17</v>
      </c>
      <c r="B22" s="28" t="s">
        <v>18</v>
      </c>
      <c r="C22" s="29" t="s">
        <v>19</v>
      </c>
      <c r="D22" s="30"/>
      <c r="E22" s="30"/>
      <c r="F22" s="30"/>
      <c r="G22" s="31"/>
      <c r="H22" s="30"/>
      <c r="I22" s="30"/>
      <c r="J22" s="31"/>
      <c r="K22" s="32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24" customHeight="1" x14ac:dyDescent="0.25">
      <c r="A23" s="35" t="s">
        <v>20</v>
      </c>
      <c r="B23" s="36" t="s">
        <v>21</v>
      </c>
      <c r="C23" s="37" t="s">
        <v>22</v>
      </c>
      <c r="D23" s="38" t="s">
        <v>23</v>
      </c>
      <c r="E23" s="39"/>
      <c r="F23" s="39"/>
      <c r="G23" s="40">
        <f>G76</f>
        <v>99588</v>
      </c>
      <c r="H23" s="39"/>
      <c r="I23" s="39"/>
      <c r="J23" s="40">
        <f>J76</f>
        <v>99586.140000000014</v>
      </c>
      <c r="K23" s="40">
        <f>G23-J23</f>
        <v>1.8599999999860302</v>
      </c>
      <c r="L23" s="41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30" customHeight="1" x14ac:dyDescent="0.25">
      <c r="A24" s="42" t="s">
        <v>24</v>
      </c>
      <c r="B24" s="43"/>
      <c r="C24" s="44"/>
      <c r="D24" s="45"/>
      <c r="E24" s="45"/>
      <c r="F24" s="45"/>
      <c r="G24" s="46"/>
      <c r="H24" s="45"/>
      <c r="I24" s="45"/>
      <c r="J24" s="46"/>
      <c r="K24" s="47"/>
      <c r="L24" s="48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8" customHeight="1" thickBot="1" x14ac:dyDescent="0.3">
      <c r="A25" s="49"/>
      <c r="B25" s="50"/>
      <c r="C25" s="51"/>
      <c r="D25" s="52"/>
      <c r="E25" s="53"/>
      <c r="F25" s="53"/>
      <c r="G25" s="54"/>
      <c r="H25" s="53"/>
      <c r="I25" s="53"/>
      <c r="J25" s="54"/>
      <c r="K25" s="55"/>
      <c r="L25" s="5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22.5" customHeight="1" x14ac:dyDescent="0.25">
      <c r="A26" s="90" t="s">
        <v>17</v>
      </c>
      <c r="B26" s="91" t="s">
        <v>25</v>
      </c>
      <c r="C26" s="92" t="s">
        <v>26</v>
      </c>
      <c r="D26" s="93"/>
      <c r="E26" s="93"/>
      <c r="F26" s="93"/>
      <c r="G26" s="94"/>
      <c r="H26" s="93"/>
      <c r="I26" s="93"/>
      <c r="J26" s="94"/>
      <c r="K26" s="95"/>
      <c r="L26" s="96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30.75" customHeight="1" x14ac:dyDescent="0.25">
      <c r="A27" s="97" t="s">
        <v>20</v>
      </c>
      <c r="B27" s="98">
        <v>1</v>
      </c>
      <c r="C27" s="97" t="s">
        <v>27</v>
      </c>
      <c r="D27" s="99" t="s">
        <v>28</v>
      </c>
      <c r="E27" s="100"/>
      <c r="F27" s="100"/>
      <c r="G27" s="101">
        <f t="shared" ref="G27:G75" si="0">E27*F27</f>
        <v>0</v>
      </c>
      <c r="H27" s="102"/>
      <c r="I27" s="102"/>
      <c r="J27" s="103">
        <f t="shared" ref="J27:J75" si="1">H27*I27</f>
        <v>0</v>
      </c>
      <c r="K27" s="101">
        <f t="shared" ref="K27:K75" si="2">G27-J27</f>
        <v>0</v>
      </c>
      <c r="L27" s="87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36.75" customHeight="1" x14ac:dyDescent="0.25">
      <c r="A28" s="97" t="s">
        <v>20</v>
      </c>
      <c r="B28" s="98">
        <v>2</v>
      </c>
      <c r="C28" s="97" t="s">
        <v>29</v>
      </c>
      <c r="D28" s="99" t="s">
        <v>30</v>
      </c>
      <c r="E28" s="100"/>
      <c r="F28" s="100"/>
      <c r="G28" s="101">
        <f t="shared" si="0"/>
        <v>0</v>
      </c>
      <c r="H28" s="102"/>
      <c r="I28" s="102"/>
      <c r="J28" s="103">
        <f t="shared" si="1"/>
        <v>0</v>
      </c>
      <c r="K28" s="101">
        <f t="shared" si="2"/>
        <v>0</v>
      </c>
      <c r="L28" s="87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39.75" customHeight="1" x14ac:dyDescent="0.25">
      <c r="A29" s="97" t="s">
        <v>20</v>
      </c>
      <c r="B29" s="98">
        <v>3</v>
      </c>
      <c r="C29" s="97" t="s">
        <v>31</v>
      </c>
      <c r="D29" s="99" t="s">
        <v>28</v>
      </c>
      <c r="E29" s="100"/>
      <c r="F29" s="100"/>
      <c r="G29" s="101">
        <f t="shared" si="0"/>
        <v>0</v>
      </c>
      <c r="H29" s="102"/>
      <c r="I29" s="102"/>
      <c r="J29" s="103">
        <f t="shared" si="1"/>
        <v>0</v>
      </c>
      <c r="K29" s="101">
        <f t="shared" si="2"/>
        <v>0</v>
      </c>
      <c r="L29" s="87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39.75" customHeight="1" x14ac:dyDescent="0.25">
      <c r="A30" s="97"/>
      <c r="B30" s="99">
        <v>1</v>
      </c>
      <c r="C30" s="104" t="s">
        <v>57</v>
      </c>
      <c r="D30" s="105" t="s">
        <v>28</v>
      </c>
      <c r="E30" s="105">
        <v>61</v>
      </c>
      <c r="F30" s="106">
        <v>98</v>
      </c>
      <c r="G30" s="107">
        <f t="shared" si="0"/>
        <v>5978</v>
      </c>
      <c r="H30" s="108">
        <v>61</v>
      </c>
      <c r="I30" s="108">
        <v>99.74</v>
      </c>
      <c r="J30" s="108">
        <f t="shared" ref="J30:J54" si="3">H30*I30</f>
        <v>6084.1399999999994</v>
      </c>
      <c r="K30" s="109">
        <f t="shared" ref="K30:K54" si="4">G30-J30</f>
        <v>-106.13999999999942</v>
      </c>
      <c r="L30" s="85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39.75" customHeight="1" x14ac:dyDescent="0.25">
      <c r="A31" s="97"/>
      <c r="B31" s="99">
        <v>2</v>
      </c>
      <c r="C31" s="104" t="s">
        <v>58</v>
      </c>
      <c r="D31" s="105" t="s">
        <v>28</v>
      </c>
      <c r="E31" s="105">
        <v>48</v>
      </c>
      <c r="F31" s="106">
        <v>256</v>
      </c>
      <c r="G31" s="107">
        <f t="shared" si="0"/>
        <v>12288</v>
      </c>
      <c r="H31" s="108">
        <v>48</v>
      </c>
      <c r="I31" s="108">
        <v>243.28</v>
      </c>
      <c r="J31" s="108">
        <f t="shared" si="3"/>
        <v>11677.44</v>
      </c>
      <c r="K31" s="109">
        <f t="shared" si="4"/>
        <v>610.55999999999949</v>
      </c>
      <c r="L31" s="86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39.75" customHeight="1" x14ac:dyDescent="0.25">
      <c r="A32" s="97"/>
      <c r="B32" s="99">
        <v>3</v>
      </c>
      <c r="C32" s="104" t="s">
        <v>59</v>
      </c>
      <c r="D32" s="105" t="s">
        <v>28</v>
      </c>
      <c r="E32" s="105">
        <v>10</v>
      </c>
      <c r="F32" s="106">
        <v>279</v>
      </c>
      <c r="G32" s="107">
        <f t="shared" si="0"/>
        <v>2790</v>
      </c>
      <c r="H32" s="108">
        <v>10</v>
      </c>
      <c r="I32" s="108">
        <v>297.83999999999997</v>
      </c>
      <c r="J32" s="108">
        <f t="shared" si="3"/>
        <v>2978.3999999999996</v>
      </c>
      <c r="K32" s="109">
        <f t="shared" si="4"/>
        <v>-188.39999999999964</v>
      </c>
      <c r="L32" s="85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39.75" customHeight="1" x14ac:dyDescent="0.25">
      <c r="A33" s="97"/>
      <c r="B33" s="99">
        <v>4</v>
      </c>
      <c r="C33" s="104" t="s">
        <v>60</v>
      </c>
      <c r="D33" s="105" t="s">
        <v>28</v>
      </c>
      <c r="E33" s="105">
        <v>1</v>
      </c>
      <c r="F33" s="106">
        <v>267</v>
      </c>
      <c r="G33" s="107">
        <f t="shared" si="0"/>
        <v>267</v>
      </c>
      <c r="H33" s="108">
        <v>1</v>
      </c>
      <c r="I33" s="110">
        <v>240.3</v>
      </c>
      <c r="J33" s="108">
        <f t="shared" si="3"/>
        <v>240.3</v>
      </c>
      <c r="K33" s="109">
        <f t="shared" si="4"/>
        <v>26.699999999999989</v>
      </c>
      <c r="L33" s="88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39.75" customHeight="1" x14ac:dyDescent="0.25">
      <c r="A34" s="97"/>
      <c r="B34" s="99">
        <v>5</v>
      </c>
      <c r="C34" s="104" t="s">
        <v>61</v>
      </c>
      <c r="D34" s="105" t="s">
        <v>28</v>
      </c>
      <c r="E34" s="105">
        <v>2</v>
      </c>
      <c r="F34" s="106">
        <v>1243</v>
      </c>
      <c r="G34" s="107">
        <f t="shared" si="0"/>
        <v>2486</v>
      </c>
      <c r="H34" s="108">
        <v>2</v>
      </c>
      <c r="I34" s="108">
        <v>1334.3</v>
      </c>
      <c r="J34" s="108">
        <f t="shared" si="3"/>
        <v>2668.6</v>
      </c>
      <c r="K34" s="109">
        <f t="shared" si="4"/>
        <v>-182.59999999999991</v>
      </c>
      <c r="L34" s="88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39.75" customHeight="1" x14ac:dyDescent="0.25">
      <c r="A35" s="97"/>
      <c r="B35" s="99">
        <v>6</v>
      </c>
      <c r="C35" s="104" t="s">
        <v>62</v>
      </c>
      <c r="D35" s="105" t="s">
        <v>28</v>
      </c>
      <c r="E35" s="105">
        <v>36</v>
      </c>
      <c r="F35" s="106">
        <v>88</v>
      </c>
      <c r="G35" s="107">
        <f t="shared" si="0"/>
        <v>3168</v>
      </c>
      <c r="H35" s="108">
        <v>36</v>
      </c>
      <c r="I35" s="108">
        <v>81.83</v>
      </c>
      <c r="J35" s="108">
        <f t="shared" si="3"/>
        <v>2945.88</v>
      </c>
      <c r="K35" s="109">
        <f t="shared" si="4"/>
        <v>222.11999999999989</v>
      </c>
      <c r="L35" s="85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39.75" customHeight="1" x14ac:dyDescent="0.25">
      <c r="A36" s="97"/>
      <c r="B36" s="99">
        <v>7</v>
      </c>
      <c r="C36" s="104" t="s">
        <v>63</v>
      </c>
      <c r="D36" s="105" t="s">
        <v>28</v>
      </c>
      <c r="E36" s="105">
        <v>1</v>
      </c>
      <c r="F36" s="106">
        <v>9131</v>
      </c>
      <c r="G36" s="107">
        <f t="shared" si="0"/>
        <v>9131</v>
      </c>
      <c r="H36" s="108">
        <v>1</v>
      </c>
      <c r="I36" s="110">
        <v>8674.5</v>
      </c>
      <c r="J36" s="108">
        <f t="shared" si="3"/>
        <v>8674.5</v>
      </c>
      <c r="K36" s="109">
        <f t="shared" si="4"/>
        <v>456.5</v>
      </c>
      <c r="L36" s="88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39.75" customHeight="1" x14ac:dyDescent="0.25">
      <c r="A37" s="97"/>
      <c r="B37" s="99">
        <v>8</v>
      </c>
      <c r="C37" s="104" t="s">
        <v>64</v>
      </c>
      <c r="D37" s="105" t="s">
        <v>28</v>
      </c>
      <c r="E37" s="105">
        <v>4</v>
      </c>
      <c r="F37" s="106">
        <v>460</v>
      </c>
      <c r="G37" s="107">
        <f t="shared" si="0"/>
        <v>1840</v>
      </c>
      <c r="H37" s="108">
        <v>4</v>
      </c>
      <c r="I37" s="108">
        <v>488.46</v>
      </c>
      <c r="J37" s="108">
        <f t="shared" si="3"/>
        <v>1953.84</v>
      </c>
      <c r="K37" s="109">
        <f t="shared" si="4"/>
        <v>-113.83999999999992</v>
      </c>
      <c r="L37" s="8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39.75" customHeight="1" x14ac:dyDescent="0.25">
      <c r="A38" s="97"/>
      <c r="B38" s="99">
        <v>9</v>
      </c>
      <c r="C38" s="104" t="s">
        <v>65</v>
      </c>
      <c r="D38" s="105" t="s">
        <v>28</v>
      </c>
      <c r="E38" s="105">
        <v>4</v>
      </c>
      <c r="F38" s="106">
        <v>82</v>
      </c>
      <c r="G38" s="107">
        <f t="shared" si="0"/>
        <v>328</v>
      </c>
      <c r="H38" s="108">
        <v>4</v>
      </c>
      <c r="I38" s="108">
        <v>79.569999999999993</v>
      </c>
      <c r="J38" s="108">
        <f t="shared" si="3"/>
        <v>318.27999999999997</v>
      </c>
      <c r="K38" s="109">
        <f t="shared" si="4"/>
        <v>9.7200000000000273</v>
      </c>
      <c r="L38" s="88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39.75" customHeight="1" x14ac:dyDescent="0.25">
      <c r="A39" s="97"/>
      <c r="B39" s="99">
        <v>10</v>
      </c>
      <c r="C39" s="104" t="s">
        <v>66</v>
      </c>
      <c r="D39" s="105" t="s">
        <v>28</v>
      </c>
      <c r="E39" s="105">
        <v>1</v>
      </c>
      <c r="F39" s="106">
        <v>2500</v>
      </c>
      <c r="G39" s="107">
        <f t="shared" si="0"/>
        <v>2500</v>
      </c>
      <c r="H39" s="108">
        <v>1</v>
      </c>
      <c r="I39" s="108">
        <v>2680</v>
      </c>
      <c r="J39" s="108">
        <f t="shared" si="3"/>
        <v>2680</v>
      </c>
      <c r="K39" s="109">
        <f t="shared" si="4"/>
        <v>-180</v>
      </c>
      <c r="L39" s="88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39.75" customHeight="1" x14ac:dyDescent="0.25">
      <c r="A40" s="97"/>
      <c r="B40" s="99">
        <v>11</v>
      </c>
      <c r="C40" s="104" t="s">
        <v>67</v>
      </c>
      <c r="D40" s="105" t="s">
        <v>28</v>
      </c>
      <c r="E40" s="105">
        <v>1</v>
      </c>
      <c r="F40" s="106">
        <v>439</v>
      </c>
      <c r="G40" s="107">
        <f t="shared" si="0"/>
        <v>439</v>
      </c>
      <c r="H40" s="108">
        <v>1</v>
      </c>
      <c r="I40" s="108">
        <v>480</v>
      </c>
      <c r="J40" s="108">
        <f t="shared" si="3"/>
        <v>480</v>
      </c>
      <c r="K40" s="109">
        <f t="shared" si="4"/>
        <v>-41</v>
      </c>
      <c r="L40" s="88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39.75" customHeight="1" x14ac:dyDescent="0.25">
      <c r="A41" s="97"/>
      <c r="B41" s="99">
        <v>12</v>
      </c>
      <c r="C41" s="104" t="s">
        <v>68</v>
      </c>
      <c r="D41" s="105" t="s">
        <v>28</v>
      </c>
      <c r="E41" s="105">
        <v>1</v>
      </c>
      <c r="F41" s="106">
        <v>537</v>
      </c>
      <c r="G41" s="107">
        <f t="shared" si="0"/>
        <v>537</v>
      </c>
      <c r="H41" s="108">
        <v>1</v>
      </c>
      <c r="I41" s="108">
        <v>531</v>
      </c>
      <c r="J41" s="108">
        <f t="shared" si="3"/>
        <v>531</v>
      </c>
      <c r="K41" s="109">
        <f t="shared" si="4"/>
        <v>6</v>
      </c>
      <c r="L41" s="88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39.75" customHeight="1" x14ac:dyDescent="0.25">
      <c r="A42" s="97"/>
      <c r="B42" s="99">
        <v>13</v>
      </c>
      <c r="C42" s="104" t="s">
        <v>69</v>
      </c>
      <c r="D42" s="105" t="s">
        <v>28</v>
      </c>
      <c r="E42" s="105">
        <v>2</v>
      </c>
      <c r="F42" s="106">
        <v>81</v>
      </c>
      <c r="G42" s="107">
        <f t="shared" si="0"/>
        <v>162</v>
      </c>
      <c r="H42" s="108">
        <v>2</v>
      </c>
      <c r="I42" s="108">
        <v>86.5</v>
      </c>
      <c r="J42" s="108">
        <f t="shared" si="3"/>
        <v>173</v>
      </c>
      <c r="K42" s="109">
        <f t="shared" si="4"/>
        <v>-11</v>
      </c>
      <c r="L42" s="88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39.75" customHeight="1" x14ac:dyDescent="0.25">
      <c r="A43" s="97"/>
      <c r="B43" s="99">
        <v>14</v>
      </c>
      <c r="C43" s="104" t="s">
        <v>70</v>
      </c>
      <c r="D43" s="105" t="s">
        <v>28</v>
      </c>
      <c r="E43" s="105">
        <v>36</v>
      </c>
      <c r="F43" s="106">
        <v>60</v>
      </c>
      <c r="G43" s="107">
        <f t="shared" si="0"/>
        <v>2160</v>
      </c>
      <c r="H43" s="108">
        <v>36</v>
      </c>
      <c r="I43" s="108">
        <v>62.53</v>
      </c>
      <c r="J43" s="108">
        <f t="shared" si="3"/>
        <v>2251.08</v>
      </c>
      <c r="K43" s="109">
        <f t="shared" si="4"/>
        <v>-91.079999999999927</v>
      </c>
      <c r="L43" s="85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39.75" customHeight="1" x14ac:dyDescent="0.25">
      <c r="A44" s="97"/>
      <c r="B44" s="99">
        <v>15</v>
      </c>
      <c r="C44" s="104" t="s">
        <v>71</v>
      </c>
      <c r="D44" s="105" t="s">
        <v>28</v>
      </c>
      <c r="E44" s="105">
        <v>36</v>
      </c>
      <c r="F44" s="106">
        <v>88</v>
      </c>
      <c r="G44" s="107">
        <f t="shared" si="0"/>
        <v>3168</v>
      </c>
      <c r="H44" s="108">
        <v>36</v>
      </c>
      <c r="I44" s="108">
        <v>96</v>
      </c>
      <c r="J44" s="108">
        <f t="shared" si="3"/>
        <v>3456</v>
      </c>
      <c r="K44" s="109">
        <f t="shared" si="4"/>
        <v>-288</v>
      </c>
      <c r="L44" s="89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39.75" customHeight="1" x14ac:dyDescent="0.25">
      <c r="A45" s="97"/>
      <c r="B45" s="99">
        <v>16</v>
      </c>
      <c r="C45" s="104" t="s">
        <v>72</v>
      </c>
      <c r="D45" s="105" t="s">
        <v>28</v>
      </c>
      <c r="E45" s="105">
        <v>28</v>
      </c>
      <c r="F45" s="106">
        <v>17</v>
      </c>
      <c r="G45" s="107">
        <f t="shared" si="0"/>
        <v>476</v>
      </c>
      <c r="H45" s="108">
        <v>28</v>
      </c>
      <c r="I45" s="108">
        <v>15.68</v>
      </c>
      <c r="J45" s="108">
        <f t="shared" si="3"/>
        <v>439.03999999999996</v>
      </c>
      <c r="K45" s="109">
        <f t="shared" si="4"/>
        <v>36.960000000000036</v>
      </c>
      <c r="L45" s="85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39.75" customHeight="1" x14ac:dyDescent="0.25">
      <c r="A46" s="97"/>
      <c r="B46" s="99">
        <v>17</v>
      </c>
      <c r="C46" s="104" t="s">
        <v>73</v>
      </c>
      <c r="D46" s="105" t="s">
        <v>28</v>
      </c>
      <c r="E46" s="105">
        <v>2</v>
      </c>
      <c r="F46" s="106">
        <v>181</v>
      </c>
      <c r="G46" s="107">
        <f t="shared" si="0"/>
        <v>362</v>
      </c>
      <c r="H46" s="108">
        <v>2</v>
      </c>
      <c r="I46" s="108">
        <v>198</v>
      </c>
      <c r="J46" s="108">
        <f t="shared" si="3"/>
        <v>396</v>
      </c>
      <c r="K46" s="109">
        <f t="shared" si="4"/>
        <v>-34</v>
      </c>
      <c r="L46" s="88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39.75" customHeight="1" x14ac:dyDescent="0.25">
      <c r="A47" s="97"/>
      <c r="B47" s="99">
        <v>18</v>
      </c>
      <c r="C47" s="104" t="s">
        <v>74</v>
      </c>
      <c r="D47" s="105" t="s">
        <v>28</v>
      </c>
      <c r="E47" s="105">
        <v>11</v>
      </c>
      <c r="F47" s="106">
        <v>898</v>
      </c>
      <c r="G47" s="107">
        <f t="shared" si="0"/>
        <v>9878</v>
      </c>
      <c r="H47" s="108">
        <v>11</v>
      </c>
      <c r="I47" s="108">
        <v>813.39</v>
      </c>
      <c r="J47" s="108">
        <f t="shared" si="3"/>
        <v>8947.2899999999991</v>
      </c>
      <c r="K47" s="109">
        <f t="shared" si="4"/>
        <v>930.71000000000095</v>
      </c>
      <c r="L47" s="85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39.75" customHeight="1" x14ac:dyDescent="0.25">
      <c r="A48" s="97"/>
      <c r="B48" s="99">
        <v>19</v>
      </c>
      <c r="C48" s="104" t="s">
        <v>75</v>
      </c>
      <c r="D48" s="105" t="s">
        <v>28</v>
      </c>
      <c r="E48" s="105">
        <v>11</v>
      </c>
      <c r="F48" s="106">
        <v>371</v>
      </c>
      <c r="G48" s="107">
        <f t="shared" si="0"/>
        <v>4081</v>
      </c>
      <c r="H48" s="108">
        <v>11</v>
      </c>
      <c r="I48" s="108">
        <v>373.91</v>
      </c>
      <c r="J48" s="108">
        <f t="shared" si="3"/>
        <v>4113.01</v>
      </c>
      <c r="K48" s="109">
        <f t="shared" si="4"/>
        <v>-32.010000000000218</v>
      </c>
      <c r="L48" s="86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39.75" customHeight="1" x14ac:dyDescent="0.25">
      <c r="A49" s="97"/>
      <c r="B49" s="99">
        <v>20</v>
      </c>
      <c r="C49" s="104" t="s">
        <v>76</v>
      </c>
      <c r="D49" s="105" t="s">
        <v>28</v>
      </c>
      <c r="E49" s="105">
        <v>11</v>
      </c>
      <c r="F49" s="106">
        <v>82</v>
      </c>
      <c r="G49" s="107">
        <f t="shared" si="0"/>
        <v>902</v>
      </c>
      <c r="H49" s="108">
        <v>11</v>
      </c>
      <c r="I49" s="108">
        <v>79.180000000000007</v>
      </c>
      <c r="J49" s="108">
        <f t="shared" si="3"/>
        <v>870.98</v>
      </c>
      <c r="K49" s="109">
        <f t="shared" si="4"/>
        <v>31.019999999999982</v>
      </c>
      <c r="L49" s="86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39.75" customHeight="1" x14ac:dyDescent="0.25">
      <c r="A50" s="97"/>
      <c r="B50" s="99">
        <v>21</v>
      </c>
      <c r="C50" s="104" t="s">
        <v>77</v>
      </c>
      <c r="D50" s="105" t="s">
        <v>28</v>
      </c>
      <c r="E50" s="105">
        <v>11</v>
      </c>
      <c r="F50" s="106">
        <v>87</v>
      </c>
      <c r="G50" s="107">
        <f t="shared" si="0"/>
        <v>957</v>
      </c>
      <c r="H50" s="108">
        <v>11</v>
      </c>
      <c r="I50" s="108">
        <v>83.63</v>
      </c>
      <c r="J50" s="108">
        <f t="shared" si="3"/>
        <v>919.93</v>
      </c>
      <c r="K50" s="109">
        <f t="shared" si="4"/>
        <v>37.07000000000005</v>
      </c>
      <c r="L50" s="85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39.75" customHeight="1" x14ac:dyDescent="0.25">
      <c r="A51" s="97"/>
      <c r="B51" s="99">
        <v>22</v>
      </c>
      <c r="C51" s="104" t="s">
        <v>78</v>
      </c>
      <c r="D51" s="105" t="s">
        <v>28</v>
      </c>
      <c r="E51" s="105">
        <v>11</v>
      </c>
      <c r="F51" s="106">
        <v>111</v>
      </c>
      <c r="G51" s="107">
        <f t="shared" si="0"/>
        <v>1221</v>
      </c>
      <c r="H51" s="108">
        <v>11</v>
      </c>
      <c r="I51" s="108">
        <v>116.33</v>
      </c>
      <c r="J51" s="108">
        <f t="shared" si="3"/>
        <v>1279.6299999999999</v>
      </c>
      <c r="K51" s="109">
        <f t="shared" si="4"/>
        <v>-58.629999999999882</v>
      </c>
      <c r="L51" s="86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39.75" customHeight="1" x14ac:dyDescent="0.25">
      <c r="A52" s="97"/>
      <c r="B52" s="99">
        <v>23</v>
      </c>
      <c r="C52" s="104" t="s">
        <v>79</v>
      </c>
      <c r="D52" s="105" t="s">
        <v>28</v>
      </c>
      <c r="E52" s="105">
        <v>11</v>
      </c>
      <c r="F52" s="106">
        <v>207</v>
      </c>
      <c r="G52" s="107">
        <f t="shared" si="0"/>
        <v>2277</v>
      </c>
      <c r="H52" s="108">
        <v>11</v>
      </c>
      <c r="I52" s="108">
        <v>209.22</v>
      </c>
      <c r="J52" s="108">
        <f t="shared" si="3"/>
        <v>2301.42</v>
      </c>
      <c r="K52" s="109">
        <f t="shared" si="4"/>
        <v>-24.420000000000073</v>
      </c>
      <c r="L52" s="86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39.75" customHeight="1" x14ac:dyDescent="0.25">
      <c r="A53" s="97"/>
      <c r="B53" s="99">
        <v>24</v>
      </c>
      <c r="C53" s="104" t="s">
        <v>80</v>
      </c>
      <c r="D53" s="105" t="s">
        <v>28</v>
      </c>
      <c r="E53" s="105">
        <v>11</v>
      </c>
      <c r="F53" s="106">
        <v>288</v>
      </c>
      <c r="G53" s="107">
        <f t="shared" si="0"/>
        <v>3168</v>
      </c>
      <c r="H53" s="108">
        <v>11</v>
      </c>
      <c r="I53" s="108">
        <v>287</v>
      </c>
      <c r="J53" s="108">
        <f t="shared" si="3"/>
        <v>3157</v>
      </c>
      <c r="K53" s="109">
        <f t="shared" si="4"/>
        <v>11</v>
      </c>
      <c r="L53" s="89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39.75" customHeight="1" x14ac:dyDescent="0.25">
      <c r="A54" s="97"/>
      <c r="B54" s="99">
        <v>25</v>
      </c>
      <c r="C54" s="104" t="s">
        <v>81</v>
      </c>
      <c r="D54" s="105" t="s">
        <v>28</v>
      </c>
      <c r="E54" s="105">
        <v>11</v>
      </c>
      <c r="F54" s="106">
        <v>511</v>
      </c>
      <c r="G54" s="107">
        <f t="shared" si="0"/>
        <v>5621</v>
      </c>
      <c r="H54" s="108">
        <v>11</v>
      </c>
      <c r="I54" s="108">
        <v>511.21</v>
      </c>
      <c r="J54" s="108">
        <f t="shared" si="3"/>
        <v>5623.3099999999995</v>
      </c>
      <c r="K54" s="109">
        <f t="shared" si="4"/>
        <v>-2.3099999999994907</v>
      </c>
      <c r="L54" s="88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60" customHeight="1" x14ac:dyDescent="0.25">
      <c r="A55" s="97" t="s">
        <v>20</v>
      </c>
      <c r="B55" s="98">
        <v>4</v>
      </c>
      <c r="C55" s="97" t="s">
        <v>32</v>
      </c>
      <c r="D55" s="99" t="s">
        <v>28</v>
      </c>
      <c r="E55" s="100"/>
      <c r="F55" s="100"/>
      <c r="G55" s="109">
        <f t="shared" si="0"/>
        <v>0</v>
      </c>
      <c r="H55" s="108"/>
      <c r="I55" s="108"/>
      <c r="J55" s="108">
        <f t="shared" si="1"/>
        <v>0</v>
      </c>
      <c r="K55" s="109">
        <f t="shared" si="2"/>
        <v>0</v>
      </c>
      <c r="L55" s="88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60" customHeight="1" x14ac:dyDescent="0.25">
      <c r="A56" s="97"/>
      <c r="B56" s="99">
        <v>1</v>
      </c>
      <c r="C56" s="111" t="s">
        <v>42</v>
      </c>
      <c r="D56" s="105" t="s">
        <v>28</v>
      </c>
      <c r="E56" s="105">
        <v>1</v>
      </c>
      <c r="F56" s="106">
        <v>2659</v>
      </c>
      <c r="G56" s="107">
        <f t="shared" si="0"/>
        <v>2659</v>
      </c>
      <c r="H56" s="108">
        <v>1</v>
      </c>
      <c r="I56" s="108">
        <v>2419</v>
      </c>
      <c r="J56" s="108">
        <f t="shared" ref="J56:J70" si="5">H56*I56</f>
        <v>2419</v>
      </c>
      <c r="K56" s="109">
        <f t="shared" ref="K56:K71" si="6">G56-J56</f>
        <v>240</v>
      </c>
      <c r="L56" s="88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60" customHeight="1" x14ac:dyDescent="0.25">
      <c r="A57" s="97"/>
      <c r="B57" s="99">
        <v>2</v>
      </c>
      <c r="C57" s="111" t="s">
        <v>43</v>
      </c>
      <c r="D57" s="105" t="s">
        <v>28</v>
      </c>
      <c r="E57" s="105">
        <v>1</v>
      </c>
      <c r="F57" s="106">
        <v>487</v>
      </c>
      <c r="G57" s="107">
        <f t="shared" si="0"/>
        <v>487</v>
      </c>
      <c r="H57" s="108">
        <v>1</v>
      </c>
      <c r="I57" s="108">
        <v>486</v>
      </c>
      <c r="J57" s="108">
        <f t="shared" si="5"/>
        <v>486</v>
      </c>
      <c r="K57" s="109">
        <f t="shared" si="6"/>
        <v>1</v>
      </c>
      <c r="L57" s="88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60" customHeight="1" x14ac:dyDescent="0.25">
      <c r="A58" s="97"/>
      <c r="B58" s="99">
        <v>3</v>
      </c>
      <c r="C58" s="111" t="s">
        <v>44</v>
      </c>
      <c r="D58" s="105" t="s">
        <v>28</v>
      </c>
      <c r="E58" s="105">
        <v>1</v>
      </c>
      <c r="F58" s="106">
        <v>568</v>
      </c>
      <c r="G58" s="107">
        <f t="shared" si="0"/>
        <v>568</v>
      </c>
      <c r="H58" s="108">
        <v>1</v>
      </c>
      <c r="I58" s="110">
        <v>573.07000000000005</v>
      </c>
      <c r="J58" s="108">
        <f t="shared" si="5"/>
        <v>573.07000000000005</v>
      </c>
      <c r="K58" s="109">
        <f t="shared" si="6"/>
        <v>-5.07000000000005</v>
      </c>
      <c r="L58" s="88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60" customHeight="1" x14ac:dyDescent="0.25">
      <c r="A59" s="97"/>
      <c r="B59" s="99">
        <v>4</v>
      </c>
      <c r="C59" s="111" t="s">
        <v>45</v>
      </c>
      <c r="D59" s="105" t="s">
        <v>28</v>
      </c>
      <c r="E59" s="105">
        <v>1</v>
      </c>
      <c r="F59" s="106">
        <v>360</v>
      </c>
      <c r="G59" s="107">
        <f t="shared" si="0"/>
        <v>360</v>
      </c>
      <c r="H59" s="108">
        <v>1</v>
      </c>
      <c r="I59" s="108">
        <v>359</v>
      </c>
      <c r="J59" s="108">
        <f t="shared" si="5"/>
        <v>359</v>
      </c>
      <c r="K59" s="109">
        <f t="shared" si="6"/>
        <v>1</v>
      </c>
      <c r="L59" s="88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60" customHeight="1" x14ac:dyDescent="0.25">
      <c r="A60" s="97"/>
      <c r="B60" s="99">
        <v>5</v>
      </c>
      <c r="C60" s="111" t="s">
        <v>46</v>
      </c>
      <c r="D60" s="105" t="s">
        <v>28</v>
      </c>
      <c r="E60" s="105">
        <v>5</v>
      </c>
      <c r="F60" s="106">
        <v>48</v>
      </c>
      <c r="G60" s="107">
        <f t="shared" si="0"/>
        <v>240</v>
      </c>
      <c r="H60" s="108">
        <v>5</v>
      </c>
      <c r="I60" s="108">
        <v>51.6</v>
      </c>
      <c r="J60" s="108">
        <f t="shared" si="5"/>
        <v>258</v>
      </c>
      <c r="K60" s="109">
        <f t="shared" si="6"/>
        <v>-18</v>
      </c>
      <c r="L60" s="88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60" customHeight="1" x14ac:dyDescent="0.25">
      <c r="A61" s="97"/>
      <c r="B61" s="99">
        <v>6</v>
      </c>
      <c r="C61" s="111" t="s">
        <v>47</v>
      </c>
      <c r="D61" s="105" t="s">
        <v>28</v>
      </c>
      <c r="E61" s="105">
        <v>3</v>
      </c>
      <c r="F61" s="106">
        <v>180</v>
      </c>
      <c r="G61" s="107">
        <f t="shared" si="0"/>
        <v>540</v>
      </c>
      <c r="H61" s="108">
        <v>3</v>
      </c>
      <c r="I61" s="108">
        <v>170</v>
      </c>
      <c r="J61" s="108">
        <f t="shared" si="5"/>
        <v>510</v>
      </c>
      <c r="K61" s="109">
        <f t="shared" si="6"/>
        <v>30</v>
      </c>
      <c r="L61" s="88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60" customHeight="1" x14ac:dyDescent="0.25">
      <c r="A62" s="97"/>
      <c r="B62" s="99">
        <v>7</v>
      </c>
      <c r="C62" s="111" t="s">
        <v>48</v>
      </c>
      <c r="D62" s="105" t="s">
        <v>28</v>
      </c>
      <c r="E62" s="105">
        <v>1</v>
      </c>
      <c r="F62" s="106">
        <v>1368</v>
      </c>
      <c r="G62" s="107">
        <f t="shared" si="0"/>
        <v>1368</v>
      </c>
      <c r="H62" s="108">
        <v>1</v>
      </c>
      <c r="I62" s="108">
        <v>1369</v>
      </c>
      <c r="J62" s="108">
        <f t="shared" si="5"/>
        <v>1369</v>
      </c>
      <c r="K62" s="109">
        <f t="shared" si="6"/>
        <v>-1</v>
      </c>
      <c r="L62" s="88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60" customHeight="1" x14ac:dyDescent="0.25">
      <c r="A63" s="97"/>
      <c r="B63" s="99">
        <v>8</v>
      </c>
      <c r="C63" s="111" t="s">
        <v>49</v>
      </c>
      <c r="D63" s="105" t="s">
        <v>28</v>
      </c>
      <c r="E63" s="105">
        <v>1</v>
      </c>
      <c r="F63" s="106">
        <v>835</v>
      </c>
      <c r="G63" s="107">
        <f t="shared" si="0"/>
        <v>835</v>
      </c>
      <c r="H63" s="108">
        <v>1</v>
      </c>
      <c r="I63" s="108">
        <v>878</v>
      </c>
      <c r="J63" s="108">
        <f t="shared" si="5"/>
        <v>878</v>
      </c>
      <c r="K63" s="109">
        <f t="shared" si="6"/>
        <v>-43</v>
      </c>
      <c r="L63" s="88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60" customHeight="1" x14ac:dyDescent="0.25">
      <c r="A64" s="97"/>
      <c r="B64" s="99">
        <v>9</v>
      </c>
      <c r="C64" s="111" t="s">
        <v>50</v>
      </c>
      <c r="D64" s="105" t="s">
        <v>28</v>
      </c>
      <c r="E64" s="105">
        <v>1</v>
      </c>
      <c r="F64" s="106">
        <v>2198</v>
      </c>
      <c r="G64" s="107">
        <f t="shared" si="0"/>
        <v>2198</v>
      </c>
      <c r="H64" s="108">
        <v>1</v>
      </c>
      <c r="I64" s="108">
        <v>2400</v>
      </c>
      <c r="J64" s="108">
        <f t="shared" si="5"/>
        <v>2400</v>
      </c>
      <c r="K64" s="109">
        <f t="shared" si="6"/>
        <v>-202</v>
      </c>
      <c r="L64" s="88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60" customHeight="1" x14ac:dyDescent="0.25">
      <c r="A65" s="97"/>
      <c r="B65" s="99">
        <v>10</v>
      </c>
      <c r="C65" s="111" t="s">
        <v>51</v>
      </c>
      <c r="D65" s="105" t="s">
        <v>28</v>
      </c>
      <c r="E65" s="105">
        <v>1</v>
      </c>
      <c r="F65" s="106">
        <v>300</v>
      </c>
      <c r="G65" s="107">
        <f t="shared" si="0"/>
        <v>300</v>
      </c>
      <c r="H65" s="108">
        <v>1</v>
      </c>
      <c r="I65" s="108">
        <v>329</v>
      </c>
      <c r="J65" s="108">
        <f t="shared" si="5"/>
        <v>329</v>
      </c>
      <c r="K65" s="109">
        <f t="shared" si="6"/>
        <v>-29</v>
      </c>
      <c r="L65" s="88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60" customHeight="1" x14ac:dyDescent="0.25">
      <c r="A66" s="97"/>
      <c r="B66" s="99">
        <v>11</v>
      </c>
      <c r="C66" s="111" t="s">
        <v>52</v>
      </c>
      <c r="D66" s="105" t="s">
        <v>28</v>
      </c>
      <c r="E66" s="105">
        <v>1</v>
      </c>
      <c r="F66" s="106">
        <v>662</v>
      </c>
      <c r="G66" s="107">
        <f t="shared" si="0"/>
        <v>662</v>
      </c>
      <c r="H66" s="108">
        <v>1</v>
      </c>
      <c r="I66" s="108">
        <v>704.81</v>
      </c>
      <c r="J66" s="108">
        <f t="shared" si="5"/>
        <v>704.81</v>
      </c>
      <c r="K66" s="109">
        <f t="shared" si="6"/>
        <v>-42.809999999999945</v>
      </c>
      <c r="L66" s="88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60" customHeight="1" x14ac:dyDescent="0.25">
      <c r="A67" s="97"/>
      <c r="B67" s="99">
        <v>12</v>
      </c>
      <c r="C67" s="111" t="s">
        <v>52</v>
      </c>
      <c r="D67" s="105" t="s">
        <v>28</v>
      </c>
      <c r="E67" s="105">
        <v>1</v>
      </c>
      <c r="F67" s="106">
        <v>548</v>
      </c>
      <c r="G67" s="107">
        <f t="shared" si="0"/>
        <v>548</v>
      </c>
      <c r="H67" s="108">
        <v>1</v>
      </c>
      <c r="I67" s="108">
        <v>501.3</v>
      </c>
      <c r="J67" s="108">
        <f t="shared" si="5"/>
        <v>501.3</v>
      </c>
      <c r="K67" s="109">
        <f t="shared" si="6"/>
        <v>46.699999999999989</v>
      </c>
      <c r="L67" s="88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60" customHeight="1" x14ac:dyDescent="0.25">
      <c r="A68" s="97"/>
      <c r="B68" s="99">
        <v>13</v>
      </c>
      <c r="C68" s="111" t="s">
        <v>52</v>
      </c>
      <c r="D68" s="105" t="s">
        <v>28</v>
      </c>
      <c r="E68" s="105">
        <v>1</v>
      </c>
      <c r="F68" s="106">
        <v>557</v>
      </c>
      <c r="G68" s="107">
        <f t="shared" si="0"/>
        <v>557</v>
      </c>
      <c r="H68" s="108">
        <v>1</v>
      </c>
      <c r="I68" s="108">
        <v>514.79999999999995</v>
      </c>
      <c r="J68" s="108">
        <f t="shared" si="5"/>
        <v>514.79999999999995</v>
      </c>
      <c r="K68" s="109">
        <f t="shared" si="6"/>
        <v>42.200000000000045</v>
      </c>
      <c r="L68" s="88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60" customHeight="1" x14ac:dyDescent="0.25">
      <c r="A69" s="97"/>
      <c r="B69" s="99">
        <v>14</v>
      </c>
      <c r="C69" s="111" t="s">
        <v>52</v>
      </c>
      <c r="D69" s="105" t="s">
        <v>28</v>
      </c>
      <c r="E69" s="105">
        <v>3</v>
      </c>
      <c r="F69" s="106">
        <v>187</v>
      </c>
      <c r="G69" s="107">
        <f t="shared" si="0"/>
        <v>561</v>
      </c>
      <c r="H69" s="108">
        <v>3</v>
      </c>
      <c r="I69" s="108">
        <v>194.18</v>
      </c>
      <c r="J69" s="108">
        <f t="shared" si="5"/>
        <v>582.54</v>
      </c>
      <c r="K69" s="109">
        <f t="shared" si="6"/>
        <v>-21.539999999999964</v>
      </c>
      <c r="L69" s="85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70.5" customHeight="1" x14ac:dyDescent="0.25">
      <c r="A70" s="97"/>
      <c r="B70" s="99">
        <v>15</v>
      </c>
      <c r="C70" s="111" t="s">
        <v>53</v>
      </c>
      <c r="D70" s="105" t="s">
        <v>28</v>
      </c>
      <c r="E70" s="105">
        <v>1</v>
      </c>
      <c r="F70" s="106">
        <v>300</v>
      </c>
      <c r="G70" s="107">
        <f t="shared" si="0"/>
        <v>300</v>
      </c>
      <c r="H70" s="108">
        <v>1</v>
      </c>
      <c r="I70" s="110">
        <v>293.55</v>
      </c>
      <c r="J70" s="108">
        <f t="shared" si="5"/>
        <v>293.55</v>
      </c>
      <c r="K70" s="109">
        <f t="shared" si="6"/>
        <v>6.4499999999999886</v>
      </c>
      <c r="L70" s="88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60" customHeight="1" x14ac:dyDescent="0.25">
      <c r="A71" s="97"/>
      <c r="B71" s="99">
        <v>16</v>
      </c>
      <c r="C71" s="111" t="s">
        <v>54</v>
      </c>
      <c r="D71" s="105" t="s">
        <v>28</v>
      </c>
      <c r="E71" s="105">
        <v>1</v>
      </c>
      <c r="F71" s="106">
        <v>304</v>
      </c>
      <c r="G71" s="107">
        <f t="shared" ref="G71:G73" si="7">E71*F71</f>
        <v>304</v>
      </c>
      <c r="H71" s="105">
        <v>1</v>
      </c>
      <c r="I71" s="108">
        <v>310</v>
      </c>
      <c r="J71" s="108">
        <v>310</v>
      </c>
      <c r="K71" s="109">
        <f t="shared" si="6"/>
        <v>-6</v>
      </c>
      <c r="L71" s="88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60" customHeight="1" x14ac:dyDescent="0.25">
      <c r="A72" s="97"/>
      <c r="B72" s="99">
        <v>17</v>
      </c>
      <c r="C72" s="111" t="s">
        <v>55</v>
      </c>
      <c r="D72" s="105" t="s">
        <v>28</v>
      </c>
      <c r="E72" s="105">
        <v>1</v>
      </c>
      <c r="F72" s="106">
        <v>266</v>
      </c>
      <c r="G72" s="107">
        <f t="shared" si="7"/>
        <v>266</v>
      </c>
      <c r="H72" s="108">
        <v>1</v>
      </c>
      <c r="I72" s="108">
        <v>290</v>
      </c>
      <c r="J72" s="108">
        <f t="shared" ref="J72" si="8">H72*I72</f>
        <v>290</v>
      </c>
      <c r="K72" s="109">
        <f t="shared" ref="K72" si="9">G72-J72</f>
        <v>-24</v>
      </c>
      <c r="L72" s="88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70.5" customHeight="1" x14ac:dyDescent="0.25">
      <c r="A73" s="97" t="s">
        <v>20</v>
      </c>
      <c r="B73" s="98">
        <v>5</v>
      </c>
      <c r="C73" s="104" t="s">
        <v>56</v>
      </c>
      <c r="D73" s="105" t="s">
        <v>34</v>
      </c>
      <c r="E73" s="105">
        <v>70</v>
      </c>
      <c r="F73" s="106">
        <v>127</v>
      </c>
      <c r="G73" s="107">
        <f t="shared" si="7"/>
        <v>8890</v>
      </c>
      <c r="H73" s="108">
        <v>70</v>
      </c>
      <c r="I73" s="108">
        <v>139</v>
      </c>
      <c r="J73" s="108">
        <v>9730</v>
      </c>
      <c r="K73" s="109">
        <f t="shared" si="2"/>
        <v>-840</v>
      </c>
      <c r="L73" s="88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67.5" customHeight="1" x14ac:dyDescent="0.25">
      <c r="A74" s="97" t="s">
        <v>20</v>
      </c>
      <c r="B74" s="98">
        <v>6</v>
      </c>
      <c r="C74" s="97" t="s">
        <v>41</v>
      </c>
      <c r="D74" s="99" t="s">
        <v>34</v>
      </c>
      <c r="E74" s="109"/>
      <c r="F74" s="109">
        <v>160</v>
      </c>
      <c r="G74" s="109">
        <v>1760</v>
      </c>
      <c r="H74" s="108"/>
      <c r="I74" s="110">
        <v>1918</v>
      </c>
      <c r="J74" s="110">
        <v>1918</v>
      </c>
      <c r="K74" s="109">
        <f t="shared" si="2"/>
        <v>-158</v>
      </c>
      <c r="L74" s="87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69.75" customHeight="1" x14ac:dyDescent="0.25">
      <c r="A75" s="97" t="s">
        <v>20</v>
      </c>
      <c r="B75" s="98">
        <v>7</v>
      </c>
      <c r="C75" s="97" t="s">
        <v>33</v>
      </c>
      <c r="D75" s="99" t="s">
        <v>34</v>
      </c>
      <c r="E75" s="100"/>
      <c r="F75" s="100"/>
      <c r="G75" s="101">
        <f t="shared" si="0"/>
        <v>0</v>
      </c>
      <c r="H75" s="102"/>
      <c r="I75" s="102"/>
      <c r="J75" s="103">
        <f t="shared" si="1"/>
        <v>0</v>
      </c>
      <c r="K75" s="101">
        <f t="shared" si="2"/>
        <v>0</v>
      </c>
      <c r="L75" s="87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 x14ac:dyDescent="0.25">
      <c r="A76" s="112" t="s">
        <v>35</v>
      </c>
      <c r="B76" s="113"/>
      <c r="C76" s="114"/>
      <c r="D76" s="114"/>
      <c r="E76" s="115"/>
      <c r="F76" s="115"/>
      <c r="G76" s="116">
        <f>SUM(G27:G75)</f>
        <v>99588</v>
      </c>
      <c r="H76" s="115"/>
      <c r="I76" s="115"/>
      <c r="J76" s="116">
        <f>SUM(J27:J75)</f>
        <v>99586.140000000014</v>
      </c>
      <c r="K76" s="116">
        <f>SUM(K27:K75)</f>
        <v>1.8600000000021737</v>
      </c>
      <c r="L76" s="11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5.75" customHeight="1" x14ac:dyDescent="0.25">
      <c r="A77" s="118"/>
      <c r="B77" s="119"/>
      <c r="C77" s="118"/>
      <c r="D77" s="118"/>
      <c r="E77" s="118"/>
      <c r="F77" s="118"/>
      <c r="G77" s="118"/>
      <c r="H77" s="118"/>
      <c r="I77" s="118"/>
      <c r="J77" s="118"/>
      <c r="K77" s="120"/>
      <c r="L77" s="118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21" t="s">
        <v>36</v>
      </c>
      <c r="B78" s="122"/>
      <c r="C78" s="122"/>
      <c r="D78" s="123"/>
      <c r="E78" s="123"/>
      <c r="F78" s="123"/>
      <c r="G78" s="124">
        <f>G23-G76</f>
        <v>0</v>
      </c>
      <c r="H78" s="123"/>
      <c r="I78" s="123"/>
      <c r="J78" s="124">
        <f>J23-J76</f>
        <v>0</v>
      </c>
      <c r="K78" s="125"/>
      <c r="L78" s="1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58"/>
      <c r="B79" s="59"/>
      <c r="C79" s="58"/>
      <c r="D79" s="58"/>
      <c r="E79" s="58"/>
      <c r="F79" s="58"/>
      <c r="G79" s="58"/>
      <c r="H79" s="58"/>
      <c r="I79" s="58"/>
      <c r="J79" s="58"/>
      <c r="K79" s="60"/>
      <c r="L79" s="58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0"/>
      <c r="C80" s="61"/>
      <c r="D80" s="62"/>
      <c r="E80" s="62"/>
      <c r="F80" s="63"/>
      <c r="G80" s="62"/>
      <c r="H80" s="62"/>
      <c r="I80" s="63"/>
      <c r="J80" s="62"/>
      <c r="K80" s="14"/>
      <c r="L80" s="58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35">
      <c r="A81" s="10"/>
      <c r="B81" s="10"/>
      <c r="C81" s="63"/>
      <c r="D81" s="77" t="s">
        <v>37</v>
      </c>
      <c r="E81" s="78"/>
      <c r="F81" s="64"/>
      <c r="G81" s="77" t="s">
        <v>38</v>
      </c>
      <c r="H81" s="78"/>
      <c r="I81" s="78"/>
      <c r="J81" s="78"/>
      <c r="K81" s="14"/>
      <c r="L81" s="58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58"/>
      <c r="B82" s="59"/>
      <c r="C82" s="58"/>
      <c r="D82" s="58"/>
      <c r="E82" s="58"/>
      <c r="F82" s="58"/>
      <c r="G82" s="58"/>
      <c r="H82" s="58"/>
      <c r="I82" s="58"/>
      <c r="J82" s="58"/>
      <c r="K82" s="14"/>
      <c r="L82" s="58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58"/>
      <c r="B83" s="59"/>
      <c r="C83" s="58"/>
      <c r="D83" s="58"/>
      <c r="E83" s="58"/>
      <c r="F83" s="58"/>
      <c r="G83" s="58"/>
      <c r="H83" s="58"/>
      <c r="I83" s="58"/>
      <c r="J83" s="58"/>
      <c r="K83" s="14"/>
      <c r="L83" s="58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3">
      <c r="A84" s="58"/>
      <c r="B84" s="59"/>
      <c r="C84" s="65" t="s">
        <v>39</v>
      </c>
      <c r="G84" s="66" t="s">
        <v>40</v>
      </c>
      <c r="J84" s="65"/>
      <c r="K84" s="14"/>
      <c r="L84" s="58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58"/>
      <c r="B85" s="59"/>
      <c r="C85" s="67"/>
      <c r="K85" s="14"/>
      <c r="L85" s="58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58"/>
      <c r="B86" s="59"/>
      <c r="C86" s="68"/>
      <c r="D86" s="14"/>
      <c r="H86" s="67"/>
      <c r="J86" s="68"/>
      <c r="K86" s="14"/>
      <c r="L86" s="58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6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6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6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6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6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6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6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6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6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6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6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6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6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6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6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6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6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6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6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6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6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6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6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6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6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6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6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6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6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6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6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6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6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6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6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6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6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6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6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6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6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6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6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6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6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6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6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6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6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6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6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6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6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6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6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6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6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6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6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6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6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6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6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6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6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6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6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6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6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6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6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6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6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6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6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6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6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6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6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6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6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6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6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6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6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6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6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6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6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6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6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6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6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6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6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6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6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6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6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6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6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6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6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6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6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6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6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6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6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6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6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6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6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6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6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6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6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6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6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6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6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6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6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6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6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6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6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6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6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6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6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6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6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6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6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6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6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6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6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6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6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6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6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6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6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6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6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6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6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6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6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6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6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6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6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6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6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6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6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6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6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6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6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6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6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6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6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6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6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6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6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6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6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6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6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6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6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6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6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6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6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6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6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6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6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6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6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6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6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6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6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6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6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6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6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6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6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6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/>
    <row r="286" spans="1:26" ht="15.75" customHeight="1" x14ac:dyDescent="0.25"/>
    <row r="287" spans="1:26" ht="15.75" customHeight="1" x14ac:dyDescent="0.25"/>
    <row r="288" spans="1:26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</sheetData>
  <mergeCells count="14">
    <mergeCell ref="A10:L10"/>
    <mergeCell ref="A11:L11"/>
    <mergeCell ref="A12:L12"/>
    <mergeCell ref="K19:K20"/>
    <mergeCell ref="L19:L20"/>
    <mergeCell ref="A78:C78"/>
    <mergeCell ref="D81:E81"/>
    <mergeCell ref="G81:J81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7" right="0.7" top="0.75" bottom="0.75" header="0.3" footer="0.3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Пользователь Windows</cp:lastModifiedBy>
  <cp:lastPrinted>2023-10-16T16:39:44Z</cp:lastPrinted>
  <dcterms:created xsi:type="dcterms:W3CDTF">2022-07-20T06:55:05Z</dcterms:created>
  <dcterms:modified xsi:type="dcterms:W3CDTF">2023-10-16T16:41:47Z</dcterms:modified>
</cp:coreProperties>
</file>